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codeName="{AE6600E7-7A62-396C-DE95-9942FA9DD81E}"/>
  <workbookPr codeName="ThisWorkbook" defaultThemeVersion="166925"/>
  <mc:AlternateContent xmlns:mc="http://schemas.openxmlformats.org/markup-compatibility/2006">
    <mc:Choice Requires="x15">
      <x15ac:absPath xmlns:x15ac="http://schemas.microsoft.com/office/spreadsheetml/2010/11/ac" url="https://maisonnetbe-my.sharepoint.com/personal/ll_maison-net_be/Documents/Documents/Maison Net/Développement/"/>
    </mc:Choice>
  </mc:AlternateContent>
  <xr:revisionPtr revIDLastSave="4" documentId="8_{D0E0FC7D-2045-48A9-A136-DE1E4B707502}" xr6:coauthVersionLast="47" xr6:coauthVersionMax="47" xr10:uidLastSave="{2E45FC65-94B8-4089-9B73-19E6A38829AE}"/>
  <bookViews>
    <workbookView xWindow="-108" yWindow="-108" windowWidth="23256" windowHeight="12576" tabRatio="808" xr2:uid="{E28E672E-5B4F-4311-8E92-B8955B30CB24}"/>
  </bookViews>
  <sheets>
    <sheet name="Genval - Nouvelle demande" sheetId="1" r:id="rId1"/>
    <sheet name="Genval - Client à replacer" sheetId="4" r:id="rId2"/>
    <sheet name="Genval - Demandes placées" sheetId="3" r:id="rId3"/>
    <sheet name="Disponibilités AM" sheetId="5" r:id="rId4"/>
    <sheet name="Données" sheetId="2" state="hidden" r:id="rId5"/>
  </sheets>
  <functionGroups builtInGroupCount="19"/>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Y4" i="1" l="1"/>
  <c r="Y5" i="1"/>
  <c r="Y6" i="1"/>
  <c r="Y7" i="1"/>
  <c r="Y8" i="1"/>
  <c r="Y9" i="1"/>
  <c r="Y10" i="1"/>
  <c r="Y11" i="1"/>
  <c r="Y12" i="1"/>
  <c r="Y13" i="1"/>
  <c r="Y14" i="1"/>
  <c r="Y15" i="1"/>
  <c r="Y16" i="1"/>
  <c r="Y17" i="1"/>
  <c r="Y18" i="1"/>
  <c r="Y19" i="1"/>
  <c r="Y20" i="1"/>
  <c r="Y21" i="1"/>
  <c r="Y22" i="1"/>
  <c r="Y23" i="1"/>
  <c r="Y24" i="1"/>
  <c r="Y25" i="1"/>
  <c r="Y26" i="1"/>
  <c r="Y27" i="1"/>
  <c r="Y28" i="1"/>
  <c r="Y29" i="1"/>
  <c r="Y30" i="1"/>
  <c r="Y31" i="1"/>
  <c r="Y32" i="1"/>
  <c r="Y33" i="1"/>
  <c r="Y34" i="1"/>
  <c r="Y35" i="1"/>
  <c r="Y36" i="1"/>
  <c r="Y37" i="1"/>
  <c r="Y38" i="1"/>
  <c r="Y39" i="1"/>
  <c r="Y40" i="1"/>
  <c r="Y41" i="1"/>
  <c r="Y42" i="1"/>
  <c r="Y43" i="1"/>
  <c r="Y44" i="1"/>
  <c r="Y45" i="1"/>
  <c r="Y46" i="1"/>
  <c r="Y47" i="1"/>
  <c r="Y48" i="1"/>
  <c r="Y49" i="1"/>
  <c r="Y50" i="1"/>
  <c r="Y51" i="1"/>
  <c r="Y52" i="1"/>
  <c r="Y53" i="1"/>
  <c r="Y54" i="1"/>
  <c r="Y55" i="1"/>
  <c r="Y56" i="1"/>
  <c r="Y57" i="1"/>
  <c r="Y58" i="1"/>
  <c r="Y59" i="1"/>
  <c r="Y60" i="1"/>
  <c r="Y61" i="1"/>
  <c r="Y62" i="1"/>
  <c r="Y63" i="1"/>
  <c r="Y64" i="1"/>
  <c r="Y65" i="1"/>
  <c r="Y66" i="1"/>
  <c r="Y67" i="1"/>
  <c r="Y68" i="1"/>
  <c r="Y69" i="1"/>
  <c r="Y70" i="1"/>
  <c r="Y71" i="1"/>
  <c r="Y72" i="1"/>
  <c r="Y73" i="1"/>
  <c r="Y74" i="1"/>
  <c r="Y75" i="1"/>
  <c r="Y76" i="1"/>
  <c r="Y77" i="1"/>
  <c r="Y78" i="1"/>
  <c r="Y79" i="1"/>
  <c r="Y80" i="1"/>
  <c r="Y81" i="1"/>
  <c r="Y82" i="1"/>
  <c r="Y83" i="1"/>
  <c r="Y3" i="1"/>
  <c r="J3" i="5"/>
  <c r="AE3" i="1"/>
  <c r="J4" i="5"/>
  <c r="J5" i="5"/>
  <c r="J6" i="5"/>
  <c r="J7" i="5"/>
  <c r="J8" i="5"/>
  <c r="J9" i="5"/>
  <c r="J10" i="5"/>
  <c r="J11" i="5"/>
  <c r="J12" i="5"/>
  <c r="J13" i="5"/>
  <c r="J14" i="5"/>
  <c r="J15" i="5"/>
  <c r="J16" i="5"/>
  <c r="J17" i="5"/>
  <c r="J18" i="5"/>
  <c r="J19" i="5"/>
  <c r="J20" i="5"/>
  <c r="J21" i="5"/>
  <c r="J22" i="5"/>
  <c r="J23" i="5"/>
  <c r="J24" i="5"/>
  <c r="J25" i="5"/>
  <c r="J26" i="5"/>
  <c r="J27" i="5"/>
  <c r="J28" i="5"/>
  <c r="J29" i="5"/>
  <c r="J30" i="5"/>
  <c r="J31" i="5"/>
  <c r="J32" i="5"/>
  <c r="J33" i="5"/>
  <c r="J34" i="5"/>
  <c r="J35" i="5"/>
  <c r="J36" i="5"/>
  <c r="J37" i="5"/>
  <c r="J38" i="5"/>
  <c r="J39" i="5"/>
  <c r="J40" i="5"/>
  <c r="J41" i="5"/>
  <c r="J42" i="5"/>
  <c r="J43" i="5"/>
  <c r="J44" i="5"/>
  <c r="J45" i="5"/>
  <c r="J46" i="5"/>
  <c r="J47" i="5"/>
  <c r="J48" i="5"/>
  <c r="J49" i="5"/>
  <c r="J50" i="5"/>
  <c r="J51" i="5"/>
  <c r="J52" i="5"/>
  <c r="J53" i="5"/>
  <c r="J54" i="5"/>
  <c r="J55" i="5"/>
  <c r="J56" i="5"/>
  <c r="J57" i="5"/>
  <c r="J58" i="5"/>
  <c r="J59" i="5"/>
  <c r="J60" i="5"/>
  <c r="J61" i="5"/>
  <c r="J62" i="5"/>
  <c r="J63" i="5"/>
  <c r="J64" i="5"/>
  <c r="J65" i="5"/>
  <c r="J66" i="5"/>
  <c r="J67" i="5"/>
  <c r="J68" i="5"/>
  <c r="J69" i="5"/>
  <c r="J70" i="5"/>
  <c r="J71" i="5"/>
  <c r="J72" i="5"/>
  <c r="J73" i="5"/>
  <c r="J74" i="5"/>
  <c r="J75" i="5"/>
  <c r="AE4" i="1" l="1"/>
  <c r="AE5" i="1"/>
  <c r="AE6" i="1"/>
  <c r="AE7" i="1"/>
  <c r="AE8" i="1"/>
  <c r="AE9" i="1"/>
  <c r="AE10" i="1"/>
  <c r="AE11" i="1"/>
  <c r="AE12" i="1"/>
  <c r="AE13" i="1"/>
  <c r="AE14" i="1"/>
  <c r="AE15" i="1"/>
  <c r="AE16" i="1"/>
  <c r="AE17" i="1"/>
  <c r="AE18" i="1"/>
  <c r="AE19" i="1"/>
  <c r="AE20" i="1"/>
  <c r="AE21" i="1"/>
  <c r="AE22" i="1"/>
  <c r="AE23" i="1"/>
  <c r="AE24" i="1"/>
  <c r="AE25" i="1"/>
  <c r="AE26" i="1"/>
  <c r="AE27" i="1"/>
  <c r="AE28" i="1"/>
  <c r="AE30" i="1"/>
  <c r="AE31" i="1"/>
  <c r="AE32" i="1"/>
  <c r="AE33" i="1"/>
  <c r="AE34" i="1"/>
  <c r="AE35" i="1"/>
  <c r="AE36" i="1"/>
  <c r="AE37" i="1"/>
  <c r="AE38" i="1"/>
  <c r="AE39" i="1"/>
  <c r="AE40" i="1"/>
  <c r="AE41" i="1"/>
  <c r="AE42" i="1"/>
  <c r="AE43" i="1"/>
  <c r="AE44" i="1"/>
  <c r="AE45" i="1"/>
  <c r="AE46" i="1"/>
  <c r="AE47" i="1"/>
  <c r="AE48" i="1"/>
  <c r="AE49" i="1"/>
  <c r="AE50" i="1"/>
  <c r="AE51" i="1"/>
  <c r="AE52" i="1"/>
  <c r="AE53" i="1"/>
  <c r="AE54" i="1"/>
  <c r="AE55" i="1"/>
  <c r="AE56" i="1"/>
  <c r="AE57" i="1"/>
  <c r="AE58" i="1"/>
  <c r="AE59" i="1"/>
  <c r="AE60" i="1"/>
  <c r="AE61" i="1"/>
  <c r="AE62" i="1"/>
  <c r="AE63" i="1"/>
  <c r="AE64" i="1"/>
  <c r="AE65" i="1"/>
  <c r="AE66" i="1"/>
  <c r="AE67" i="1"/>
  <c r="AE68" i="1"/>
  <c r="AE69" i="1"/>
  <c r="AE70" i="1"/>
  <c r="AE71" i="1"/>
  <c r="AE72" i="1"/>
  <c r="AE73" i="1"/>
  <c r="AE74" i="1"/>
  <c r="AE75" i="1"/>
  <c r="AE76" i="1"/>
  <c r="AE77" i="1"/>
  <c r="AE78" i="1"/>
  <c r="AE79" i="1"/>
  <c r="AE80" i="1"/>
  <c r="AE81" i="1"/>
  <c r="AE82" i="1"/>
  <c r="AE83" i="1"/>
  <c r="AE29" i="1"/>
  <c r="AA3" i="1"/>
  <c r="AD3" i="1"/>
  <c r="W3" i="1" a="1"/>
  <c r="W3" i="1" l="1"/>
  <c r="AB3" i="1" a="1"/>
  <c r="AB3" i="1" s="1"/>
  <c r="AC3" i="1" a="1"/>
  <c r="AC3" i="1" s="1"/>
  <c r="AA4" i="1"/>
  <c r="AB4" i="1" a="1"/>
  <c r="AB4" i="1" s="1"/>
  <c r="AC4" i="1" a="1"/>
  <c r="AC4" i="1" s="1"/>
  <c r="AD4" i="1"/>
  <c r="W4" i="1" a="1"/>
  <c r="W4" i="1" l="1"/>
  <c r="AA5" i="1"/>
  <c r="AB5" i="1" a="1"/>
  <c r="AB5" i="1" s="1"/>
  <c r="AC5" i="1" a="1"/>
  <c r="AC5" i="1" s="1"/>
  <c r="AD5" i="1"/>
  <c r="W5" i="1" a="1"/>
  <c r="W5" i="1" l="1"/>
  <c r="AA6" i="1"/>
  <c r="AB6" i="1" a="1"/>
  <c r="AB6" i="1" s="1"/>
  <c r="AC6" i="1" a="1"/>
  <c r="AC6" i="1" s="1"/>
  <c r="AD6" i="1"/>
  <c r="W6" i="1" a="1"/>
  <c r="W6" i="1" l="1"/>
  <c r="AA7" i="1"/>
  <c r="AB7" i="1" a="1"/>
  <c r="AB7" i="1" s="1"/>
  <c r="AC7" i="1" a="1"/>
  <c r="AC7" i="1" s="1"/>
  <c r="AD7" i="1"/>
  <c r="W7" i="1" a="1"/>
  <c r="W7" i="1" l="1"/>
  <c r="AA8" i="1"/>
  <c r="AB8" i="1" a="1"/>
  <c r="AB8" i="1" s="1"/>
  <c r="AC8" i="1" a="1"/>
  <c r="AC8" i="1" s="1"/>
  <c r="AD8" i="1"/>
  <c r="W8" i="1" a="1"/>
  <c r="W8" i="1" l="1"/>
  <c r="AA9" i="1"/>
  <c r="AB9" i="1" a="1"/>
  <c r="AB9" i="1" s="1"/>
  <c r="AC9" i="1" a="1"/>
  <c r="AC9" i="1" s="1"/>
  <c r="AD9" i="1"/>
  <c r="W9" i="1" a="1"/>
  <c r="W9" i="1" l="1"/>
  <c r="AA10" i="1"/>
  <c r="AB10" i="1" a="1"/>
  <c r="AB10" i="1" s="1"/>
  <c r="AC10" i="1" a="1"/>
  <c r="AC10" i="1" s="1"/>
  <c r="AD10" i="1"/>
  <c r="W10" i="1" a="1"/>
  <c r="W10" i="1" l="1"/>
  <c r="AA11" i="1"/>
  <c r="AB11" i="1" a="1"/>
  <c r="AB11" i="1" s="1"/>
  <c r="AC11" i="1" a="1"/>
  <c r="AC11" i="1" s="1"/>
  <c r="AD11" i="1"/>
  <c r="W11" i="1" a="1"/>
  <c r="W11" i="1" l="1"/>
  <c r="AA12" i="1"/>
  <c r="AB12" i="1" a="1"/>
  <c r="AB12" i="1" s="1"/>
  <c r="AC12" i="1" a="1"/>
  <c r="AC12" i="1" s="1"/>
  <c r="AD12" i="1"/>
  <c r="W12" i="1" a="1"/>
  <c r="W12" i="1" l="1"/>
  <c r="AA13" i="1"/>
  <c r="AB13" i="1" a="1"/>
  <c r="AB13" i="1" s="1"/>
  <c r="AC13" i="1" a="1"/>
  <c r="AC13" i="1" s="1"/>
  <c r="AD13" i="1"/>
  <c r="W13" i="1" a="1"/>
  <c r="W13" i="1" l="1"/>
  <c r="AA14" i="1"/>
  <c r="AB14" i="1" a="1"/>
  <c r="AB14" i="1" s="1"/>
  <c r="AC14" i="1" a="1"/>
  <c r="AC14" i="1" s="1"/>
  <c r="AD14" i="1"/>
  <c r="W14" i="1" a="1"/>
  <c r="W14" i="1" l="1"/>
  <c r="AA15" i="1"/>
  <c r="AB15" i="1" a="1"/>
  <c r="AB15" i="1" s="1"/>
  <c r="AC15" i="1" a="1"/>
  <c r="AC15" i="1" s="1"/>
  <c r="AD15" i="1"/>
  <c r="W15" i="1" a="1"/>
  <c r="W15" i="1" l="1"/>
  <c r="AA16" i="1"/>
  <c r="AB16" i="1" a="1"/>
  <c r="AB16" i="1" s="1"/>
  <c r="AC16" i="1" a="1"/>
  <c r="AC16" i="1" s="1"/>
  <c r="AD16" i="1"/>
  <c r="W16" i="1" a="1"/>
  <c r="W16" i="1" l="1"/>
  <c r="AA17" i="1"/>
  <c r="AB17" i="1" a="1"/>
  <c r="AB17" i="1" s="1"/>
  <c r="AC17" i="1" a="1"/>
  <c r="AC17" i="1" s="1"/>
  <c r="AD17" i="1"/>
  <c r="W17" i="1" a="1"/>
  <c r="W17" i="1" l="1"/>
  <c r="AA18" i="1"/>
  <c r="AB18" i="1" a="1"/>
  <c r="AB18" i="1" s="1"/>
  <c r="AC18" i="1" a="1"/>
  <c r="AC18" i="1" s="1"/>
  <c r="AD18" i="1"/>
  <c r="W18" i="1" a="1"/>
  <c r="W18" i="1" l="1"/>
  <c r="AA19" i="1"/>
  <c r="AB19" i="1" a="1"/>
  <c r="AB19" i="1" s="1"/>
  <c r="AC19" i="1" a="1"/>
  <c r="AC19" i="1" s="1"/>
  <c r="AD19" i="1"/>
  <c r="W19" i="1" a="1"/>
  <c r="W19" i="1" l="1"/>
  <c r="AA20" i="1"/>
  <c r="AB20" i="1" a="1"/>
  <c r="AB20" i="1" s="1"/>
  <c r="AC20" i="1" a="1"/>
  <c r="AC20" i="1" s="1"/>
  <c r="AD20" i="1"/>
  <c r="W20" i="1" a="1"/>
  <c r="W20" i="1" l="1"/>
  <c r="AA21" i="1"/>
  <c r="AB21" i="1" a="1"/>
  <c r="AB21" i="1" s="1"/>
  <c r="AC21" i="1" a="1"/>
  <c r="AC21" i="1" s="1"/>
  <c r="AD21" i="1"/>
  <c r="W21" i="1" a="1"/>
  <c r="W21" i="1" l="1"/>
  <c r="AA22" i="1"/>
  <c r="AB22" i="1" a="1"/>
  <c r="AB22" i="1" s="1"/>
  <c r="AC22" i="1" a="1"/>
  <c r="AC22" i="1" s="1"/>
  <c r="AD22" i="1"/>
  <c r="W22" i="1" a="1"/>
  <c r="W22" i="1" l="1"/>
  <c r="AA23" i="1"/>
  <c r="AB23" i="1" a="1"/>
  <c r="AB23" i="1" s="1"/>
  <c r="AC23" i="1" a="1"/>
  <c r="AC23" i="1" s="1"/>
  <c r="AD23" i="1"/>
  <c r="W23" i="1" a="1"/>
  <c r="W23" i="1" l="1"/>
  <c r="AA24" i="1"/>
  <c r="AB24" i="1" a="1"/>
  <c r="AB24" i="1" s="1"/>
  <c r="AC24" i="1" a="1"/>
  <c r="AC24" i="1" s="1"/>
  <c r="AD24" i="1"/>
  <c r="W24" i="1" a="1"/>
  <c r="W24" i="1" l="1"/>
  <c r="AA25" i="1"/>
  <c r="AB25" i="1" a="1"/>
  <c r="AB25" i="1" s="1"/>
  <c r="AC25" i="1" a="1"/>
  <c r="AC25" i="1" s="1"/>
  <c r="AD25" i="1"/>
  <c r="W25" i="1" a="1"/>
  <c r="W25" i="1" l="1"/>
  <c r="AA26" i="1"/>
  <c r="AB26" i="1" a="1"/>
  <c r="AB26" i="1" s="1"/>
  <c r="AC26" i="1" a="1"/>
  <c r="AC26" i="1" s="1"/>
  <c r="AD26" i="1"/>
  <c r="W26" i="1" a="1"/>
  <c r="W26" i="1" l="1"/>
  <c r="AA27" i="1"/>
  <c r="AB27" i="1" a="1"/>
  <c r="AB27" i="1" s="1"/>
  <c r="AC27" i="1" a="1"/>
  <c r="AC27" i="1" s="1"/>
  <c r="AD27" i="1"/>
  <c r="W27" i="1" a="1"/>
  <c r="W27" i="1" l="1"/>
  <c r="AA28" i="1"/>
  <c r="AB28" i="1" a="1"/>
  <c r="AB28" i="1" s="1"/>
  <c r="AC28" i="1" a="1"/>
  <c r="AC28" i="1" s="1"/>
  <c r="AD28" i="1"/>
  <c r="W28" i="1" a="1"/>
  <c r="W28" i="1" l="1"/>
  <c r="AA29" i="1"/>
  <c r="AB29" i="1" a="1"/>
  <c r="AB29" i="1" s="1"/>
  <c r="AC29" i="1" a="1"/>
  <c r="AC29" i="1" s="1"/>
  <c r="AD29" i="1"/>
  <c r="W29" i="1" a="1"/>
  <c r="W29" i="1" l="1"/>
  <c r="AA30" i="1"/>
  <c r="AB30" i="1" a="1"/>
  <c r="AB30" i="1" s="1"/>
  <c r="AC30" i="1" a="1"/>
  <c r="AC30" i="1" s="1"/>
  <c r="AD30" i="1"/>
  <c r="W30" i="1" a="1"/>
  <c r="W30" i="1" l="1"/>
  <c r="AA31" i="1"/>
  <c r="AB31" i="1" a="1"/>
  <c r="AB31" i="1" s="1"/>
  <c r="AC31" i="1" a="1"/>
  <c r="AC31" i="1" s="1"/>
  <c r="AD31" i="1"/>
  <c r="W31" i="1" a="1"/>
  <c r="W31" i="1" l="1"/>
  <c r="AA32" i="1"/>
  <c r="AB32" i="1" a="1"/>
  <c r="AB32" i="1" s="1"/>
  <c r="AC32" i="1" a="1"/>
  <c r="AC32" i="1" s="1"/>
  <c r="AD32" i="1"/>
  <c r="W32" i="1" a="1"/>
  <c r="W32" i="1" l="1"/>
  <c r="AA33" i="1"/>
  <c r="AB33" i="1" a="1"/>
  <c r="AB33" i="1" s="1"/>
  <c r="AC33" i="1" a="1"/>
  <c r="AC33" i="1" s="1"/>
  <c r="AD33" i="1"/>
  <c r="W33" i="1" a="1"/>
  <c r="W33" i="1" l="1"/>
  <c r="AA34" i="1"/>
  <c r="AB34" i="1" a="1"/>
  <c r="AB34" i="1" s="1"/>
  <c r="AC34" i="1" a="1"/>
  <c r="AC34" i="1" s="1"/>
  <c r="AD34" i="1"/>
  <c r="W34" i="1" a="1"/>
  <c r="W34" i="1" l="1"/>
  <c r="AA35" i="1"/>
  <c r="AB35" i="1" a="1"/>
  <c r="AB35" i="1" s="1"/>
  <c r="AC35" i="1" a="1"/>
  <c r="AC35" i="1" s="1"/>
  <c r="AD35" i="1"/>
  <c r="W35" i="1" a="1"/>
  <c r="W35" i="1" l="1"/>
  <c r="AA36" i="1"/>
  <c r="AB36" i="1" a="1"/>
  <c r="AB36" i="1" s="1"/>
  <c r="AC36" i="1" a="1"/>
  <c r="AC36" i="1" s="1"/>
  <c r="AD36" i="1"/>
  <c r="W36" i="1" a="1"/>
  <c r="W36" i="1" l="1"/>
  <c r="AA37" i="1"/>
  <c r="AB37" i="1" a="1"/>
  <c r="AB37" i="1" s="1"/>
  <c r="AC37" i="1" a="1"/>
  <c r="AC37" i="1" s="1"/>
  <c r="AD37" i="1"/>
  <c r="W37" i="1" a="1"/>
  <c r="W37" i="1" l="1"/>
  <c r="AA38" i="1"/>
  <c r="AB38" i="1" a="1"/>
  <c r="AB38" i="1" s="1"/>
  <c r="AC38" i="1" a="1"/>
  <c r="AC38" i="1" s="1"/>
  <c r="AD38" i="1"/>
  <c r="W38" i="1" a="1"/>
  <c r="W38" i="1" l="1"/>
  <c r="AA39" i="1"/>
  <c r="AB39" i="1" a="1"/>
  <c r="AB39" i="1" s="1"/>
  <c r="AC39" i="1" a="1"/>
  <c r="AC39" i="1" s="1"/>
  <c r="AD39" i="1"/>
  <c r="W39" i="1" a="1"/>
  <c r="W39" i="1" l="1"/>
  <c r="AA40" i="1"/>
  <c r="AB40" i="1" a="1"/>
  <c r="AB40" i="1" s="1"/>
  <c r="AC40" i="1" a="1"/>
  <c r="AC40" i="1" s="1"/>
  <c r="AD40" i="1"/>
  <c r="W40" i="1" a="1"/>
  <c r="W40" i="1" l="1"/>
  <c r="AA41" i="1"/>
  <c r="AB41" i="1" a="1"/>
  <c r="AB41" i="1" s="1"/>
  <c r="AC41" i="1" a="1"/>
  <c r="AC41" i="1" s="1"/>
  <c r="AD41" i="1"/>
  <c r="W41" i="1" a="1"/>
  <c r="W41" i="1" l="1"/>
  <c r="AA42" i="1"/>
  <c r="AB42" i="1" a="1"/>
  <c r="AB42" i="1" s="1"/>
  <c r="AC42" i="1" a="1"/>
  <c r="AC42" i="1" s="1"/>
  <c r="AD42" i="1"/>
  <c r="W42" i="1" a="1"/>
  <c r="W42" i="1" l="1"/>
  <c r="AA43" i="1"/>
  <c r="AB43" i="1" a="1"/>
  <c r="AB43" i="1" s="1"/>
  <c r="AC43" i="1" a="1"/>
  <c r="AC43" i="1" s="1"/>
  <c r="AD43" i="1"/>
  <c r="W43" i="1" a="1"/>
  <c r="W43" i="1" l="1"/>
  <c r="AA44" i="1"/>
  <c r="AB44" i="1" a="1"/>
  <c r="AB44" i="1" s="1"/>
  <c r="AC44" i="1" a="1"/>
  <c r="AC44" i="1" s="1"/>
  <c r="AD44" i="1"/>
  <c r="W44" i="1" a="1"/>
  <c r="W44" i="1" l="1"/>
  <c r="AA45" i="1"/>
  <c r="AB45" i="1" a="1"/>
  <c r="AB45" i="1" s="1"/>
  <c r="AC45" i="1" a="1"/>
  <c r="AC45" i="1" s="1"/>
  <c r="AD45" i="1"/>
  <c r="W45" i="1" a="1"/>
  <c r="W45" i="1" l="1"/>
  <c r="AA46" i="1"/>
  <c r="AB46" i="1" a="1"/>
  <c r="AB46" i="1" s="1"/>
  <c r="AC46" i="1" a="1"/>
  <c r="AC46" i="1" s="1"/>
  <c r="AD46" i="1"/>
  <c r="W46" i="1" a="1"/>
  <c r="W46" i="1" l="1"/>
  <c r="AA47" i="1"/>
  <c r="AB47" i="1" a="1"/>
  <c r="AB47" i="1" s="1"/>
  <c r="AC47" i="1" a="1"/>
  <c r="AC47" i="1" s="1"/>
  <c r="AD47" i="1"/>
  <c r="W47" i="1" a="1"/>
  <c r="W47" i="1" l="1"/>
  <c r="AA48" i="1"/>
  <c r="AB48" i="1" a="1"/>
  <c r="AB48" i="1" s="1"/>
  <c r="AC48" i="1" a="1"/>
  <c r="AC48" i="1" s="1"/>
  <c r="AD48" i="1"/>
  <c r="W48" i="1" a="1"/>
  <c r="W48" i="1" l="1"/>
  <c r="AA49" i="1"/>
  <c r="AB49" i="1" a="1"/>
  <c r="AB49" i="1" s="1"/>
  <c r="AC49" i="1" a="1"/>
  <c r="AC49" i="1" s="1"/>
  <c r="AD49" i="1"/>
  <c r="W49" i="1" a="1"/>
  <c r="W49" i="1" l="1"/>
  <c r="AA50" i="1"/>
  <c r="AB50" i="1" a="1"/>
  <c r="AB50" i="1" s="1"/>
  <c r="AC50" i="1" a="1"/>
  <c r="AC50" i="1" s="1"/>
  <c r="AD50" i="1"/>
  <c r="W50" i="1" a="1"/>
  <c r="W50" i="1" l="1"/>
  <c r="AA51" i="1"/>
  <c r="AB51" i="1" a="1"/>
  <c r="AB51" i="1" s="1"/>
  <c r="AC51" i="1" a="1"/>
  <c r="AC51" i="1" s="1"/>
  <c r="AD51" i="1"/>
  <c r="W51" i="1" a="1"/>
  <c r="W51" i="1" l="1"/>
  <c r="AA52" i="1"/>
  <c r="AB52" i="1" a="1"/>
  <c r="AB52" i="1" s="1"/>
  <c r="AC52" i="1" a="1"/>
  <c r="AC52" i="1" s="1"/>
  <c r="AD52" i="1"/>
  <c r="W52" i="1" a="1"/>
  <c r="W52" i="1" l="1"/>
  <c r="AA53" i="1"/>
  <c r="AB53" i="1" a="1"/>
  <c r="AB53" i="1" s="1"/>
  <c r="AC53" i="1" a="1"/>
  <c r="AC53" i="1" s="1"/>
  <c r="AD53" i="1"/>
  <c r="W53" i="1" a="1"/>
  <c r="W53" i="1" l="1"/>
  <c r="AA54" i="1"/>
  <c r="AB54" i="1" a="1"/>
  <c r="AB54" i="1" s="1"/>
  <c r="AC54" i="1" a="1"/>
  <c r="AC54" i="1" s="1"/>
  <c r="AD54" i="1"/>
  <c r="W54" i="1" a="1"/>
  <c r="W54" i="1" l="1"/>
  <c r="AA55" i="1"/>
  <c r="AB55" i="1" a="1"/>
  <c r="AB55" i="1" s="1"/>
  <c r="AC55" i="1" a="1"/>
  <c r="AC55" i="1" s="1"/>
  <c r="AD55" i="1"/>
  <c r="W55" i="1" a="1"/>
  <c r="W55" i="1" l="1"/>
  <c r="AA56" i="1"/>
  <c r="AB56" i="1" a="1"/>
  <c r="AB56" i="1" s="1"/>
  <c r="AC56" i="1" a="1"/>
  <c r="AC56" i="1" s="1"/>
  <c r="AD56" i="1"/>
  <c r="W56" i="1" a="1"/>
  <c r="W56" i="1" l="1"/>
  <c r="AA57" i="1"/>
  <c r="AB57" i="1" a="1"/>
  <c r="AB57" i="1" s="1"/>
  <c r="AC57" i="1" a="1"/>
  <c r="AC57" i="1" s="1"/>
  <c r="AD57" i="1"/>
  <c r="W57" i="1" a="1"/>
  <c r="W57" i="1" l="1"/>
  <c r="AA58" i="1"/>
  <c r="AB58" i="1" a="1"/>
  <c r="AB58" i="1" s="1"/>
  <c r="AC58" i="1" a="1"/>
  <c r="AC58" i="1" s="1"/>
  <c r="AD58" i="1"/>
  <c r="W58" i="1" a="1"/>
  <c r="W58" i="1" l="1"/>
  <c r="AA59" i="1"/>
  <c r="AB59" i="1" a="1"/>
  <c r="AB59" i="1" s="1"/>
  <c r="AC59" i="1" a="1"/>
  <c r="AC59" i="1" s="1"/>
  <c r="AD59" i="1"/>
  <c r="W59" i="1" a="1"/>
  <c r="W59" i="1" l="1"/>
  <c r="AA60" i="1"/>
  <c r="AB60" i="1" a="1"/>
  <c r="AB60" i="1" s="1"/>
  <c r="AC60" i="1" a="1"/>
  <c r="AC60" i="1" s="1"/>
  <c r="AD60" i="1"/>
  <c r="W60" i="1" a="1"/>
  <c r="W60" i="1" l="1"/>
  <c r="AA61" i="1"/>
  <c r="AB61" i="1" a="1"/>
  <c r="AB61" i="1" s="1"/>
  <c r="AC61" i="1" a="1"/>
  <c r="AC61" i="1" s="1"/>
  <c r="AD61" i="1"/>
  <c r="W61" i="1" a="1"/>
  <c r="W61" i="1" l="1"/>
  <c r="AA62" i="1"/>
  <c r="AB62" i="1" a="1"/>
  <c r="AB62" i="1" s="1"/>
  <c r="AC62" i="1" a="1"/>
  <c r="AC62" i="1" s="1"/>
  <c r="AD62" i="1"/>
  <c r="W62" i="1" a="1"/>
  <c r="W62" i="1" l="1"/>
  <c r="AA63" i="1"/>
  <c r="AB63" i="1" a="1"/>
  <c r="AB63" i="1" s="1"/>
  <c r="AC63" i="1" a="1"/>
  <c r="AC63" i="1" s="1"/>
  <c r="AD63" i="1"/>
  <c r="W63" i="1" a="1"/>
  <c r="W63" i="1" l="1"/>
  <c r="AA64" i="1"/>
  <c r="AB64" i="1" a="1"/>
  <c r="AB64" i="1" s="1"/>
  <c r="AC64" i="1" a="1"/>
  <c r="AC64" i="1" s="1"/>
  <c r="AD64" i="1"/>
  <c r="W64" i="1" a="1"/>
  <c r="W64" i="1" l="1"/>
  <c r="AA65" i="1"/>
  <c r="AB65" i="1" a="1"/>
  <c r="AB65" i="1" s="1"/>
  <c r="AC65" i="1" a="1"/>
  <c r="AC65" i="1" s="1"/>
  <c r="AD65" i="1"/>
  <c r="W65" i="1" a="1"/>
  <c r="W65" i="1" l="1"/>
  <c r="AA66" i="1"/>
  <c r="AB66" i="1" a="1"/>
  <c r="AB66" i="1" s="1"/>
  <c r="AC66" i="1" a="1"/>
  <c r="AC66" i="1" s="1"/>
  <c r="AD66" i="1"/>
  <c r="W66" i="1" a="1"/>
  <c r="W66" i="1" l="1"/>
  <c r="AA67" i="1"/>
  <c r="AB67" i="1" a="1"/>
  <c r="AB67" i="1" s="1"/>
  <c r="AC67" i="1" a="1"/>
  <c r="AC67" i="1" s="1"/>
  <c r="AD67" i="1"/>
  <c r="W67" i="1" a="1"/>
  <c r="W67" i="1" l="1"/>
  <c r="AA68" i="1"/>
  <c r="AB68" i="1" a="1"/>
  <c r="AB68" i="1" s="1"/>
  <c r="AC68" i="1" a="1"/>
  <c r="AC68" i="1" s="1"/>
  <c r="AD68" i="1"/>
  <c r="W68" i="1" a="1"/>
  <c r="W68" i="1" l="1"/>
  <c r="AA69" i="1"/>
  <c r="AB69" i="1" a="1"/>
  <c r="AB69" i="1" s="1"/>
  <c r="AC69" i="1" a="1"/>
  <c r="AC69" i="1" s="1"/>
  <c r="AD69" i="1"/>
  <c r="W69" i="1" a="1"/>
  <c r="W69" i="1" l="1"/>
  <c r="AA70" i="1"/>
  <c r="AB70" i="1" a="1"/>
  <c r="AB70" i="1" s="1"/>
  <c r="AC70" i="1" a="1"/>
  <c r="AC70" i="1" s="1"/>
  <c r="AD70" i="1"/>
  <c r="W70" i="1" a="1"/>
  <c r="W70" i="1" l="1"/>
  <c r="AA71" i="1"/>
  <c r="AB71" i="1" a="1"/>
  <c r="AB71" i="1" s="1"/>
  <c r="AC71" i="1" a="1"/>
  <c r="AC71" i="1" s="1"/>
  <c r="AD71" i="1"/>
  <c r="W71" i="1" a="1"/>
  <c r="W71" i="1" l="1"/>
  <c r="AA72" i="1"/>
  <c r="AB72" i="1" a="1"/>
  <c r="AB72" i="1" s="1"/>
  <c r="AC72" i="1" a="1"/>
  <c r="AC72" i="1" s="1"/>
  <c r="AD72" i="1"/>
  <c r="W72" i="1" a="1"/>
  <c r="W72" i="1" l="1"/>
  <c r="AA73" i="1"/>
  <c r="AB73" i="1" a="1"/>
  <c r="AB73" i="1" s="1"/>
  <c r="AC73" i="1" a="1"/>
  <c r="AC73" i="1" s="1"/>
  <c r="AD73" i="1"/>
  <c r="W73" i="1" a="1"/>
  <c r="W73" i="1" l="1"/>
  <c r="AA74" i="1"/>
  <c r="AB74" i="1" a="1"/>
  <c r="AB74" i="1" s="1"/>
  <c r="AC74" i="1" a="1"/>
  <c r="AC74" i="1" s="1"/>
  <c r="AD74" i="1"/>
  <c r="W74" i="1" a="1"/>
  <c r="W74" i="1" l="1"/>
  <c r="AA75" i="1"/>
  <c r="AB75" i="1" a="1"/>
  <c r="AB75" i="1" s="1"/>
  <c r="AC75" i="1" a="1"/>
  <c r="AC75" i="1" s="1"/>
  <c r="AD75" i="1"/>
  <c r="W75" i="1" a="1"/>
  <c r="W75" i="1" l="1"/>
  <c r="AA76" i="1"/>
  <c r="AB76" i="1" a="1"/>
  <c r="AB76" i="1" s="1"/>
  <c r="AC76" i="1" a="1"/>
  <c r="AC76" i="1" s="1"/>
  <c r="AD76" i="1"/>
  <c r="W76" i="1" a="1"/>
  <c r="W76" i="1" l="1"/>
  <c r="AA77" i="1"/>
  <c r="AB77" i="1" a="1"/>
  <c r="AB77" i="1" s="1"/>
  <c r="AC77" i="1" a="1"/>
  <c r="AC77" i="1" s="1"/>
  <c r="AD77" i="1"/>
  <c r="W77" i="1" a="1"/>
  <c r="W77" i="1" l="1"/>
  <c r="AA78" i="1"/>
  <c r="AB78" i="1" a="1"/>
  <c r="AB78" i="1" s="1"/>
  <c r="AC78" i="1" a="1"/>
  <c r="AC78" i="1" s="1"/>
  <c r="AD78" i="1"/>
  <c r="W78" i="1" a="1"/>
  <c r="W78" i="1" l="1"/>
  <c r="AA79" i="1"/>
  <c r="AB79" i="1" a="1"/>
  <c r="AB79" i="1" s="1"/>
  <c r="AC79" i="1" a="1"/>
  <c r="AC79" i="1" s="1"/>
  <c r="AD79" i="1"/>
  <c r="W79" i="1" a="1"/>
  <c r="W79" i="1" l="1"/>
  <c r="AA80" i="1"/>
  <c r="AB80" i="1" a="1"/>
  <c r="AB80" i="1" s="1"/>
  <c r="AC80" i="1" a="1"/>
  <c r="AC80" i="1" s="1"/>
  <c r="AD80" i="1"/>
  <c r="W80" i="1" a="1"/>
  <c r="W80" i="1" l="1"/>
  <c r="AA81" i="1"/>
  <c r="AB81" i="1" a="1"/>
  <c r="AB81" i="1" s="1"/>
  <c r="AC81" i="1" a="1"/>
  <c r="AC81" i="1" s="1"/>
  <c r="AD81" i="1"/>
  <c r="W81" i="1" a="1"/>
  <c r="W81" i="1" l="1"/>
  <c r="AA82" i="1"/>
  <c r="AB82" i="1" a="1"/>
  <c r="AB82" i="1" s="1"/>
  <c r="AC82" i="1" a="1"/>
  <c r="AC82" i="1" s="1"/>
  <c r="AD82" i="1"/>
  <c r="W82" i="1" a="1"/>
  <c r="W82" i="1" l="1"/>
  <c r="AA83" i="1"/>
  <c r="AB83" i="1" a="1"/>
  <c r="AB83" i="1" s="1"/>
  <c r="AC83" i="1" a="1"/>
  <c r="AC83" i="1" s="1"/>
  <c r="AD83" i="1"/>
  <c r="W83" i="1" a="1"/>
  <c r="W83" i="1" l="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<sst xmlns="http://schemas.openxmlformats.org/spreadsheetml/2006/main" count="1326" uniqueCount="364">
  <si>
    <t>Adresse</t>
  </si>
  <si>
    <t>Habitation</t>
  </si>
  <si>
    <t>Nombre d'heures</t>
  </si>
  <si>
    <t>Animaux</t>
  </si>
  <si>
    <t>Services</t>
  </si>
  <si>
    <t>Remarque</t>
  </si>
  <si>
    <t>Date de la demande</t>
  </si>
  <si>
    <t>Numéro Sodexo</t>
  </si>
  <si>
    <t>GSM</t>
  </si>
  <si>
    <t>Repassage</t>
  </si>
  <si>
    <t>Statut</t>
  </si>
  <si>
    <t>Demande enregistrée</t>
  </si>
  <si>
    <t>En attente réponse AM</t>
  </si>
  <si>
    <t>En attente réponse Client</t>
  </si>
  <si>
    <t>Placée (client et AM Ok)</t>
  </si>
  <si>
    <t>Date 1ere presta souhaitée</t>
  </si>
  <si>
    <t>Voiture nécessaire ?</t>
  </si>
  <si>
    <t>Profil</t>
  </si>
  <si>
    <t>Fréquence</t>
  </si>
  <si>
    <t>Connu via</t>
  </si>
  <si>
    <t>Ok Homme ?</t>
  </si>
  <si>
    <t>Présent ?</t>
  </si>
  <si>
    <t>Description habitation</t>
  </si>
  <si>
    <t>AM</t>
  </si>
  <si>
    <t>Moyen de locomotion</t>
  </si>
  <si>
    <t>Transports en commun</t>
  </si>
  <si>
    <t>Disponibilités</t>
  </si>
  <si>
    <t>Genre</t>
  </si>
  <si>
    <t>Matching disponibilités</t>
  </si>
  <si>
    <t>Repassage OK</t>
  </si>
  <si>
    <t>toutes les semaines</t>
  </si>
  <si>
    <t/>
  </si>
  <si>
    <t>ALUNGUISSE Isabel</t>
  </si>
  <si>
    <t>ANDRONIK Nataliia</t>
  </si>
  <si>
    <t>ASHA MUTAMBAMAYI Candyce</t>
  </si>
  <si>
    <t>BADEA Abel</t>
  </si>
  <si>
    <t>BAKELA Jason Samira</t>
  </si>
  <si>
    <t>NOM &amp; Prénom</t>
  </si>
  <si>
    <t>Mail</t>
  </si>
  <si>
    <t>KM domicile/client</t>
  </si>
  <si>
    <t>formule api</t>
  </si>
  <si>
    <t>Adresse AM choisi(e)</t>
  </si>
  <si>
    <t>Temps de parcours pour arriver à 8h30</t>
  </si>
  <si>
    <t>Mode de déplacement de l'am</t>
  </si>
  <si>
    <t>Exigeant?</t>
  </si>
  <si>
    <t>Peur des chiens</t>
  </si>
  <si>
    <t>Allergique aux chats</t>
  </si>
  <si>
    <t>Ok pour clients exigeants ?</t>
  </si>
  <si>
    <t>Convient pour</t>
  </si>
  <si>
    <t>Homme / Femme</t>
  </si>
  <si>
    <t>Jour choisi</t>
  </si>
  <si>
    <t>Lundi AM Toutes les semaines</t>
  </si>
  <si>
    <t>Lundi AM Tous les 15 jours</t>
  </si>
  <si>
    <t>Lundi PM Toutes les semaines</t>
  </si>
  <si>
    <t>Lundi PM Tous les 15 jours</t>
  </si>
  <si>
    <t>Mardi AM Toutes les semaines</t>
  </si>
  <si>
    <t>Mardi AM Tous les 15 jours</t>
  </si>
  <si>
    <t>Mardi PM Toutes les semaines</t>
  </si>
  <si>
    <t>Mardi PM Tous les 15 jours</t>
  </si>
  <si>
    <t>Mercredi AM Toutes les semaines</t>
  </si>
  <si>
    <t>Mercredi AM Tous les 15 jours</t>
  </si>
  <si>
    <t>Mercredi PM Toutes les semaines</t>
  </si>
  <si>
    <t>Mercredi PM Tous les 15 jours</t>
  </si>
  <si>
    <t>Jeudi AM Toutes les semaines</t>
  </si>
  <si>
    <t>Jeudi AM Tous les 15 jours</t>
  </si>
  <si>
    <t>Jeudi PM Toutes les semaines</t>
  </si>
  <si>
    <t>Jeudi PM Tous les 15 jours</t>
  </si>
  <si>
    <t>Vendredi AM Toutes les semaines</t>
  </si>
  <si>
    <t>Vendredi AM Tous les 15 jours</t>
  </si>
  <si>
    <t>Vendredi PM Toutes les semaines</t>
  </si>
  <si>
    <t>Vendredi PM Tous les 15 jours</t>
  </si>
  <si>
    <t>Samedi AM Toutes les semaines</t>
  </si>
  <si>
    <t>Samedi AM Tous les 15 jours</t>
  </si>
  <si>
    <t>Samedi PM Toutes les semaines</t>
  </si>
  <si>
    <t>Samedi PM Tous les 15 jours</t>
  </si>
  <si>
    <t>Particularités demande</t>
  </si>
  <si>
    <t>AM choisi(e)</t>
  </si>
  <si>
    <t>Chat(s)</t>
  </si>
  <si>
    <t>Nettoyage</t>
  </si>
  <si>
    <t>Voiture</t>
  </si>
  <si>
    <t xml:space="preserve">Lundi AM toutes les semaines 
Mercredi AM toutes les semaines </t>
  </si>
  <si>
    <t xml:space="preserve">Mercredi AM toutes les semaines </t>
  </si>
  <si>
    <t>Exigeant</t>
  </si>
  <si>
    <t>Femme</t>
  </si>
  <si>
    <t>Oui</t>
  </si>
  <si>
    <t xml:space="preserve">Vendredi PM tous les 15 jours </t>
  </si>
  <si>
    <t xml:space="preserve">Mardi PM toutes les semaines </t>
  </si>
  <si>
    <t xml:space="preserve">Mercredi PM toutes les semaines </t>
  </si>
  <si>
    <t>Homme</t>
  </si>
  <si>
    <t xml:space="preserve">Vendredi AM tous les 15 jours </t>
  </si>
  <si>
    <t xml:space="preserve">Mardi AM toutes les semaines </t>
  </si>
  <si>
    <t xml:space="preserve">Mardi PM tous les 15 jours 
Mercredi PM toutes les semaines 
Jeudi AM tous les 15 jours </t>
  </si>
  <si>
    <t>BALTOS Nicoleta Mariana</t>
  </si>
  <si>
    <t>BARTELS Marianne</t>
  </si>
  <si>
    <t>BEN MOULOUD Nadia</t>
  </si>
  <si>
    <t>BESEDINA Daiga</t>
  </si>
  <si>
    <t>BOURAHLI Marouane</t>
  </si>
  <si>
    <t xml:space="preserve">Mardi PM tous les 15 jours 
Jeudi AM tous les 15 jours </t>
  </si>
  <si>
    <t>CARAMANLA Mihaela-Elisabeta</t>
  </si>
  <si>
    <t xml:space="preserve">Jeudi PM toutes les semaines 
Vendredi AM tous les 15 jours 
Vendredi PM tous les 15 jours </t>
  </si>
  <si>
    <t>CHOUPOU Carmine</t>
  </si>
  <si>
    <t>COLLAZOS UGARTE Marta Elena</t>
  </si>
  <si>
    <t>COYITUNGIYE Benigne</t>
  </si>
  <si>
    <t xml:space="preserve">Lundi PMde toutes les semaines 
Jeudi PM toutes les semaines </t>
  </si>
  <si>
    <t>DE BROWNE DE TIEGE Catherine</t>
  </si>
  <si>
    <t>DEGAUGUE Melissa</t>
  </si>
  <si>
    <t xml:space="preserve">Mardi AM toutes les semaines 
Mardi PM toutes les semaines </t>
  </si>
  <si>
    <t>DIALLO Aissatou</t>
  </si>
  <si>
    <t>DIALLO Fatoumata Diaraye</t>
  </si>
  <si>
    <t>DIALLO Mariame</t>
  </si>
  <si>
    <t xml:space="preserve">Mercredi AM tous les 15 jours 
Mercredi PM toutes les semaines 
Jeudi PM tous les 15 jours </t>
  </si>
  <si>
    <t>DJIKENG TSAFAC Daesca Ima</t>
  </si>
  <si>
    <t>DUARTE Iracelma Mendes</t>
  </si>
  <si>
    <t xml:space="preserve">Lundi PM toutes les semaines 
Mercredi AM tous les 15 jours 
Mercredi PM tous les 15 jours 
Vendredi PM toutes les semaines </t>
  </si>
  <si>
    <t>DUARTE FERREIRA Sandra Sofia</t>
  </si>
  <si>
    <t>EL OUAJDI Ahmed</t>
  </si>
  <si>
    <t xml:space="preserve">Vendredi PM toutes les semaines </t>
  </si>
  <si>
    <t>GONZALES ARANGO Ruth Avigael</t>
  </si>
  <si>
    <t xml:space="preserve">Lundi PM toutes les semaines </t>
  </si>
  <si>
    <t>Vélo</t>
  </si>
  <si>
    <t>GRAPIN Yves</t>
  </si>
  <si>
    <t xml:space="preserve">Mardi AM tous les 15 jours 
Jeudi PM toutes les semaines </t>
  </si>
  <si>
    <t>GUILLOTEAU Beatrice</t>
  </si>
  <si>
    <t>GUINDO Younouss</t>
  </si>
  <si>
    <t xml:space="preserve">Lundi AM toutes les semaines 
Mardi AM toutes les semaines 
Mardi PM toutes les semaines </t>
  </si>
  <si>
    <t>HASANOVA Syulbie</t>
  </si>
  <si>
    <t>HENKEL Dana Mihaela</t>
  </si>
  <si>
    <t>HUCHON Virginie</t>
  </si>
  <si>
    <t>ILIE Daniela</t>
  </si>
  <si>
    <t>JOSE DOS SANTOS Maria Rosita</t>
  </si>
  <si>
    <t>JUSUF Sophia</t>
  </si>
  <si>
    <t>KAPINGA MANDA Fanny</t>
  </si>
  <si>
    <t xml:space="preserve">Mardi AM toutes les semaines 
Jeudi AM tous les 15 jours 
Jeudi PM tous les 15 jours 
Vendredi PM toutes les semaines </t>
  </si>
  <si>
    <t>KERA Rezarta</t>
  </si>
  <si>
    <t>KOOLS Sandrine Anny</t>
  </si>
  <si>
    <t>LACKO Cindy</t>
  </si>
  <si>
    <t>LANET Marie-Cecile</t>
  </si>
  <si>
    <t>LAOUINI Loubna</t>
  </si>
  <si>
    <t>LINGOMBA ALIMA Marie-Madeleine</t>
  </si>
  <si>
    <t>LUTALADIO Massamba</t>
  </si>
  <si>
    <t>MARTIN Laetitia</t>
  </si>
  <si>
    <t>MENGUE M'ONGO Michele Cynthia</t>
  </si>
  <si>
    <t>MGROYAN Shamiram</t>
  </si>
  <si>
    <t>MISENGA TSHIDIMBOMBO Marie-Louise</t>
  </si>
  <si>
    <t>MPOZEMBIZI Marry Claudine</t>
  </si>
  <si>
    <t>NENE ETISE Juliana</t>
  </si>
  <si>
    <t xml:space="preserve">Lundi AM tous les 15 jours 
Jeudi AM toutes les semaines 
Vendredi AM toutes les semaines </t>
  </si>
  <si>
    <t>NHANTUMBO Lucia Jose</t>
  </si>
  <si>
    <t>NKADA Agnes Marie Claire</t>
  </si>
  <si>
    <t>NKAIMA LUPETE Deborah</t>
  </si>
  <si>
    <t>NSANZICANYE Willy Fred</t>
  </si>
  <si>
    <t xml:space="preserve">Mardi AM tous les 15 jours 
Mardi PM tous les 15 jours </t>
  </si>
  <si>
    <t>OKE Tawufiki</t>
  </si>
  <si>
    <t xml:space="preserve">Mardi AM tous les 15 jours 
Jeudi AM tous les 15 jours </t>
  </si>
  <si>
    <t>ONDOUA Therese Gwladys</t>
  </si>
  <si>
    <t>PIRVULESCU Daniela</t>
  </si>
  <si>
    <t>RENS Sahra</t>
  </si>
  <si>
    <t>SALAN ESCOBAR Olga Narciza</t>
  </si>
  <si>
    <t>SEDRATI Saliha</t>
  </si>
  <si>
    <t xml:space="preserve">Jeudi AM toutes les semaines 
Vendredi AM tous les 15 jours </t>
  </si>
  <si>
    <t>SHAMAVU Alain Wakanyanfe</t>
  </si>
  <si>
    <t>SHIMA Nina</t>
  </si>
  <si>
    <t>SIALA MIKUBU Denise</t>
  </si>
  <si>
    <t xml:space="preserve">Mercredi PM toutes les semaines 
Vendredi AM toutes les semaines 
Vendredi PM tous les 15 jours </t>
  </si>
  <si>
    <t>SIMION Valica</t>
  </si>
  <si>
    <t>SOBRINO MUNOZ Israel</t>
  </si>
  <si>
    <t>SPERA Laeticia</t>
  </si>
  <si>
    <t>SYLLA Aicha</t>
  </si>
  <si>
    <t>TCHOUA Ivan Mael</t>
  </si>
  <si>
    <t>TCHUENDOM KAMDEM Alvine Carine</t>
  </si>
  <si>
    <t xml:space="preserve">Jeudi AM toutes les semaines 
Samedi PM toutes les semaines </t>
  </si>
  <si>
    <t>TERRANOVA Eva</t>
  </si>
  <si>
    <t xml:space="preserve">Lundi PM tous les 15 jours 
Mercredi PM tous les 15 jours </t>
  </si>
  <si>
    <t>UWANYILIGIRA Françoise</t>
  </si>
  <si>
    <t xml:space="preserve">Mardi PM toutes les semaines 
Mercredi AM toutes les semaines </t>
  </si>
  <si>
    <t>VENCSEL Anemarie Alina</t>
  </si>
  <si>
    <t>YUJRA CALLISAYA Julio</t>
  </si>
  <si>
    <t>ZAPOROJAN Doina</t>
  </si>
  <si>
    <t>ZHANG Yu Ying</t>
  </si>
  <si>
    <t>ZOYNOVA Korneliya</t>
  </si>
  <si>
    <t>A replacer pour le</t>
  </si>
  <si>
    <t>TE</t>
  </si>
  <si>
    <t>4h</t>
  </si>
  <si>
    <t>6h</t>
  </si>
  <si>
    <t>à partie de novembre , la fille et la mère veulent la meme personne, l'utre semaine chez DEGLIN</t>
  </si>
  <si>
    <t>veut la meme que detheux</t>
  </si>
  <si>
    <t>3h</t>
  </si>
  <si>
    <t>un chien dans la buanderie, pas de repassage, femmes ok , à partir du 2/11</t>
  </si>
  <si>
    <t>2 X 3h</t>
  </si>
  <si>
    <t>pas d'animaux, repassageet plier</t>
  </si>
  <si>
    <t>5 x 2</t>
  </si>
  <si>
    <t>pas d'animaux, pas de repassage, pas d'hommes</t>
  </si>
  <si>
    <t>pas d'animaux, , ok hô, sanitaire salle de bain -sanitaire repassage 
caramanla</t>
  </si>
  <si>
    <t>8h</t>
  </si>
  <si>
    <t>5 et 8h</t>
  </si>
  <si>
    <t>2 chiens, pas de repassage, pas d'hommes , mari handicapé</t>
  </si>
  <si>
    <t>2x4h</t>
  </si>
  <si>
    <t>repassage de temps en temps, un chien dans le jardin commun avec voisin, pas d'hommes mais peu changer d'avis</t>
  </si>
  <si>
    <t>te</t>
  </si>
  <si>
    <t>3.12</t>
  </si>
  <si>
    <t>4H</t>
  </si>
  <si>
    <t>pas d'animux, très peu de repassage , hommes ok</t>
  </si>
  <si>
    <t>repassage-ménage- laver les vitres-électro-ménager-hô</t>
  </si>
  <si>
    <t>repassage, pas d'animaux, pas d'hommes</t>
  </si>
  <si>
    <t>TP</t>
  </si>
  <si>
    <t>4 ou 5h</t>
  </si>
  <si>
    <t>un lapin, pas de repassage, hommes. régularité, fiabilité.</t>
  </si>
  <si>
    <t>8h et 6h</t>
  </si>
  <si>
    <t>deux chiens moyens GENTIL , hommes ok</t>
  </si>
  <si>
    <t>2w4h ou 1x8</t>
  </si>
  <si>
    <t>proactif et efficace, experience, grande maison avec enfant, repassage, un chat</t>
  </si>
  <si>
    <t>5h</t>
  </si>
  <si>
    <t>son mari est en teletravail donc tjs présent,</t>
  </si>
  <si>
    <t>un chien à poil long</t>
  </si>
  <si>
    <t>PREFERENCE femme</t>
  </si>
  <si>
    <t>un chat, repassage, 25 min VOITURE</t>
  </si>
  <si>
    <t>pas de préference homme ou femme , un chien (golden)</t>
  </si>
  <si>
    <t>3H</t>
  </si>
  <si>
    <t>un chat, hommes ok</t>
  </si>
  <si>
    <t>4et6h</t>
  </si>
  <si>
    <t>un chat, repassage, hommes ok</t>
  </si>
  <si>
    <t>5ou6h</t>
  </si>
  <si>
    <t>un chat, hommes ok , doit parler français</t>
  </si>
  <si>
    <t>3ou4</t>
  </si>
  <si>
    <t>pas d hommes?, qq1 de motorisée</t>
  </si>
  <si>
    <t>pas d'animaux, pas de repassage, dynamique, plaintes 
fenetres, femmes ( sans couleurs) , vacciné</t>
  </si>
  <si>
    <t>pas d'hommes</t>
  </si>
  <si>
    <t>veut bien aller chercher à la gare; télétravail grand espace, famille avec ado, un chat , très flexible</t>
  </si>
  <si>
    <t>ISARA</t>
  </si>
  <si>
    <t>avait kornelya, preference qq1 en voiture</t>
  </si>
  <si>
    <t>/</t>
  </si>
  <si>
    <t>240m²,</t>
  </si>
  <si>
    <t>bruon</t>
  </si>
  <si>
    <t>isara</t>
  </si>
  <si>
    <t>chat, chiwawa, , repassage</t>
  </si>
  <si>
    <t>un petit chien très gentil, pas de repassage, hommes ok</t>
  </si>
  <si>
    <t>tp</t>
  </si>
  <si>
    <t>pas de repassage, pas d'hommes</t>
  </si>
  <si>
    <t>un chat, hommes flexible , peut aller chercher AM à gare de genv</t>
  </si>
  <si>
    <t>4-5h</t>
  </si>
  <si>
    <t>un lapin, un chien, hommes flexible, plein pied</t>
  </si>
  <si>
    <t>8 ou 4</t>
  </si>
  <si>
    <t>petite maison, deux petit chiens, teckel,</t>
  </si>
  <si>
    <t>3h ou 4h</t>
  </si>
  <si>
    <t>un chien ( golden retrievers) et son fils un chat, repassage</t>
  </si>
  <si>
    <t>ne sait plus</t>
  </si>
  <si>
    <t>3h (4h pour la voisine )</t>
  </si>
  <si>
    <t>doit s'inscrire</t>
  </si>
  <si>
    <t>1x4 et 1x3h / S</t>
  </si>
  <si>
    <t>ancienne cliente avait kera</t>
  </si>
  <si>
    <t>en congé maternité</t>
  </si>
  <si>
    <t>un lapin,</t>
  </si>
  <si>
    <t>4h voir plus</t>
  </si>
  <si>
    <t>parfois repassage, dame seule, pas d'hommes</t>
  </si>
  <si>
    <t>2 petits chiens,</t>
  </si>
  <si>
    <t>tp doit en commander</t>
  </si>
  <si>
    <t>deux chiwawa vieux, hommes ok</t>
  </si>
  <si>
    <t>1x8h et 1x 4</t>
  </si>
  <si>
    <t>un berger allemand,</t>
  </si>
  <si>
    <t>8h ou demi jour</t>
  </si>
  <si>
    <t>ca peut être exceptionnelle pdt la semaine d'avril (Sarha)</t>
  </si>
  <si>
    <t>2 chats, à partir du 21/04</t>
  </si>
  <si>
    <t>pas d'animaux , peut-être repassage, hô possible mais déjà eu une mauvaise expérience</t>
  </si>
  <si>
    <t>un vieux chien, labrador sympa, repassage,</t>
  </si>
  <si>
    <t>un gros chien bouvier bernois encombrant, qui parle français ou anglais 
pas de prestations avant le 16 mai</t>
  </si>
  <si>
    <t>ancienne cliente, a eu BORDEIANU, veut uen personne compétente</t>
  </si>
  <si>
    <t>petit chien5 Occasionnel pas de repassage, maison,</t>
  </si>
  <si>
    <t>TE URGENT</t>
  </si>
  <si>
    <t>2 eme étage appartement, pas d'hommes mais peut changer d'avis , pas d'africaine</t>
  </si>
  <si>
    <t>voiture</t>
  </si>
  <si>
    <t>TP passera en TE</t>
  </si>
  <si>
    <t>un chat,qui sort, repassage éventuel , qq1 de motivé, respecte les horaires 37 min à pied !</t>
  </si>
  <si>
    <t>qq1 qui parle francais, pas de l'europe de l'est, qq1 de confiance, grand apaprtement de haut standing, dame agée, exigente , tapid orientaux attention passer l'aspirateur paralelle au frange pas couper les franges. beaucoup d'objets de valeurs argenterie de valeurs madame donenra tissus special pour début miai.</t>
  </si>
  <si>
    <t>monsieur handicapé, dame qui peut le tolérer</t>
  </si>
  <si>
    <t>2x3h</t>
  </si>
  <si>
    <t>9 min de la gare, qq1 qui va au bout de son travail, quelques chemise à repasser, nettoyer els stores, les portes etc , plaind pied</t>
  </si>
  <si>
    <t>duplex, 2 chats pas présent, un chien petit qui reste avec lui quand il va travailler , repassage</t>
  </si>
  <si>
    <t>Appart 2 chambres, 2 sdb, un peu de repassage, àpde 8h30</t>
  </si>
  <si>
    <t>un petit teckel, une maison,</t>
  </si>
  <si>
    <t>7 ou 8h en fonciton horaire navette</t>
  </si>
  <si>
    <t>un chien taille moyenne peut aller dans la cage, repassage, grande maison, 4 enfants, produits naturels.</t>
  </si>
  <si>
    <t>MAISON 4 FACADES , un chien labrador mais monsieur sera là et le gerera</t>
  </si>
  <si>
    <t>maison, dame agée , surtout fenetre car madame ne sait jamais les faire</t>
  </si>
  <si>
    <t>1 fois un peu plus ( 1ere prestation 8h) chat( carreaux - four) 
repassage pour les prestations futurs.</t>
  </si>
  <si>
    <t>pas présente lors de la presta, appartement 90m² sur un niveau</t>
  </si>
  <si>
    <t>TP(s'inscire)</t>
  </si>
  <si>
    <t>un chien (taille moyenne) -prof-Femme-cage escalier , salle de bain sanitaire 
beaucoup d'escaliers</t>
  </si>
  <si>
    <t>4X4 ou 2 x 4h</t>
  </si>
  <si>
    <t>2 chiens, 4 chiens qq1 de confiance, pas découragée , qq1 d expérience,</t>
  </si>
  <si>
    <t>4 enfants, grande maison, 2h de repassage , pas de chiens, chats</t>
  </si>
  <si>
    <t>qq1 de confiance, maison, 3 enfait une sur deux, et pas d'animaux, pa de repassage,</t>
  </si>
  <si>
    <t>vendredi 29/04/2022 samedi 30/04 à 9h00</t>
  </si>
  <si>
    <t>doit sinscrire peut etre aider</t>
  </si>
  <si>
    <t>personne handicapé , 3 chiens, tjs appeler en aprs midi</t>
  </si>
  <si>
    <t>Chien(s)</t>
  </si>
  <si>
    <t>Nettoyage Repassage</t>
  </si>
  <si>
    <t>Femme uniquement</t>
  </si>
  <si>
    <t>Femme / Homme</t>
  </si>
  <si>
    <t>Nettoyage Repassage Vitres</t>
  </si>
  <si>
    <t>Chat(s) Chien(s)</t>
  </si>
  <si>
    <t>Chien(s) Chat(s)</t>
  </si>
  <si>
    <t>Nettoyage-</t>
  </si>
  <si>
    <t>chat(s)</t>
  </si>
  <si>
    <t>Maison</t>
  </si>
  <si>
    <t>Nettoyage Vitres</t>
  </si>
  <si>
    <t>Mercredi PM Toutes les semaines Jeudi AM Toutes les semaines Vendredi AM Toutes les semaines Vendredi PM Toutes les semaines voiture, 3 chiwawas</t>
  </si>
  <si>
    <t>un petit chien chiwawa, repassage, pas d'hommes</t>
  </si>
  <si>
    <t>souhaite qq1 de la région, a déjà une AM de bruxelles mais elle trouve qu'elle vient de trop loin, dame méticuleuse, souhaite que l'on accompagne lors de la première fois, première presta test.perosnne expérience, bonne connaissance des produits</t>
  </si>
  <si>
    <t>repassage, chat, pas d hommes, première presta un mercredi</t>
  </si>
  <si>
    <t>3 ou 4</t>
  </si>
  <si>
    <t>9h ou 13h</t>
  </si>
  <si>
    <t>maison 2 pièces d'eau, pas de repassage,deux chats , hômme ( travaille bien) 
chien chez la voisine, matin cliente et après midi sa voisine</t>
  </si>
  <si>
    <t>chat et chien ( nona ccessibles ) personne qui va dans le délail, Ils ont eu rosa mais ont déménagés. maison 4 chambre, 2 sdb attention au parquet massif, presta à partir de 14h</t>
  </si>
  <si>
    <t>veut qq1 de la région 2 chats et un chien, qq1 d'organiséé qui prend des initiatives, maison 180m³ , commencer à 8h</t>
  </si>
  <si>
    <t>Mardi AM tous les 15 jours</t>
  </si>
  <si>
    <t>Lundi AM tous les 15 jours Mardi AM tous les 15 jours Jeudi AM tous les 15 jours Vendredi AM tous les 15 jours Lundi PM tous les 15 jours Mardi PM tous les 15 jours Jeudi PM tous les 15 jours Vendredi PM tous les 15 jours</t>
  </si>
  <si>
    <t>Jeudi AM tous les 15 jours
Jeudi PM tous les 15 jours
Lundi AM tous les 15 jours
Lundi PM tous les 15 jours
Mardi AM tous les 15 jours
Mardi PM tous les 15 jours
Mercredi AM tous les 15 jours
Mercredi PM tous les 15 jours
Samedi AM tous les 15 jours
Samedi PM tous les 15 jours
Vendredi AM tous les 15 jours
Vendredi PM tous les 15 jours</t>
  </si>
  <si>
    <t>Jeudi AM tous les 15 jours
Jeudi PM tous les 15 jours
Mardi AM tous les 15 jours
Mardi PM tous les 15 jours</t>
  </si>
  <si>
    <t>Jeudi AM tous les 15 jours
Jeudi PM tous les 15 jours
Lundi AM tous les 15 jours
Lundi PM tous les 15 joursMercredi AM tous les 15 jours
Mercredi PM tous les 15 jours
Samedi AM tous les 15 jours
Samedi PM tous les 15 jours
Vendredi AM tous les 15 jours
Vendredi PM tous les 15 jours</t>
  </si>
  <si>
    <t>Lundi PM tous les 15 jours
Mercredi AM tous les 15 jours
Mercredi PM tous les 15 jours
Vendredi AM tous les 15 jours
Vendredi PM tous les 15 jours</t>
  </si>
  <si>
    <t xml:space="preserve">Jeudi PM tous les 15 jours
Lundi PM tous les 15 jours
Mardi PM tous les 15 jours
Mercredi PM tous les 15 jours
Samedi PM tous les 15 jours
Vendredi PM tous les 15 jours
</t>
  </si>
  <si>
    <t>Jeudi AM tous les 15 jours
Jeudi PM tous les 15 jours
Vendredi AM tous les 15 jours
Vendredi PM tous les 15 jours</t>
  </si>
  <si>
    <t>Vendredi AM tous les 15 jours
Vendredi PM tous les 15 jours</t>
  </si>
  <si>
    <t>Lundi AM tous les 15 jours
Lundi PM tous les 15 jours</t>
  </si>
  <si>
    <t xml:space="preserve">
Jeudi PM tous les 15 jours
Lundi PM tous les 15 jours
Mardi PM tous les 15 jours
Mercredi PM tous les 15 jours
Samedi PM tous les 15 jours
Vendredi PM tous les 15 jours</t>
  </si>
  <si>
    <t>Lundi AM tous les 15 jours
Lundi PM tous les 15 jours
Mardi AM tous les 15 jours
Mardi PM tous les 15 jours</t>
  </si>
  <si>
    <t>Jeudi AM tous les 15 jours
Jeudi PM tous les 15 jours
Mercredi AM tous les 15 jours
Mercredi PM tous les 15 jours
Samedi AM tous les 15 jours
Samedi PM tous les 15 jours
Vendredi AM tous les 15 jours
Vendredi PM tous les 15 jours</t>
  </si>
  <si>
    <t>Jeudi AM tous les 15 jours
Jeudi PM tous les 15 jours
Lundi AM tous les 15 jours
Lundi PM tous les 15 jours
Mardi AM tous les 15 jours
Mardi PM tous les 15 jours
Samedi AM tous les 15 jours
Samedi PM tous les 15 jours
Vendredi AM tous les 15 jours
Vendredi PM tous les 15 jours</t>
  </si>
  <si>
    <t>Jeudi AM tous les 15 jours
Lundi AM tous les 15 jours
Mardi AM tous les 15 jours
Mercredi AM tous les 15 jours
Samedi AM tous les 15 jours
Vendredi AM tous les 15 jours</t>
  </si>
  <si>
    <t>Jeudi PM tous les 15 jours
Lundi PM tous les 15 jours
Mardi PM tous les 15 jours
Mercredi PM tous les 15 jours
Samedi PM tous les 15 jours
Vendredi PM tous les 15 jours</t>
  </si>
  <si>
    <t>Lundi AM toutes les semaines Vendredi AM toutes les semaines</t>
  </si>
  <si>
    <t>Lundi AM toutes les semaines Lundi PM toutes les semaines</t>
  </si>
  <si>
    <t>Lundi AM toutes les semaines Lundi PM toutes les semaines Mardi AM toutes les semaines Mardi PM toutes les semaines Jeudi AM toutes les semaines Jeudi PM toutes les semaines</t>
  </si>
  <si>
    <t>Mercredi PM toutes les semaines Jeudi AM toutes les semaines Vendredi AM toutes les semaines Vendredi PM toutes les semaines</t>
  </si>
  <si>
    <t>Lundi AM toutes les semaines Mardi AM toutes les semaines Mercredi AM toutes les semaines Jeudi AM toutes les semaines Vendredi AM toutes les semaines</t>
  </si>
  <si>
    <t>Lundi AM toutes les semaines Lundi PM toutes les semaines Vendredi AM toutes les semaines Vendredi PM toutes les semaines</t>
  </si>
  <si>
    <t>Lundi AM toutes les semaines
Lundi PM toutes les semaines
Mercredi AM toutes les semaines
Mercredi PM toutes les semaines
Jeudi AM toutes les semaines
Jeudi PM toutes les semaines
Vendredi AM toutes les semaines
Vendredi PM toutes les semaines
Samedi AM toutes les semaines
Samedi PM toutes les semaines</t>
  </si>
  <si>
    <t>Jeudi AM toutes les semaines
Jeudi PM toutes les semaines
Vendredi AM toutes les semaines
Vendredi PM toutes les semaines</t>
  </si>
  <si>
    <t>Lundi AM toutes les semaines
Mardi AM toutes les semaines
Mercredi AM toutes les semaines
Jeudi AM toutes les semaines
Vendredi AM toutes les semaines
Samedi AM toutes les semaines</t>
  </si>
  <si>
    <t>Lundi AM toutes les semaines
Lundi PM toutes les semaines
Vendredi AM toutes les semaines
Vendredi PM toutes les semaines</t>
  </si>
  <si>
    <t>Mardi AM toutes les semaines
Mardi PM toutes les semaines
Mercredi AM toutes les semaines
Mercredi PM toutes les semaines
Jeudi AM toutes les semaines
Jeudi PM toutes les semaines
Vendredi AM toutes les semaines
Vendredi PM toutes les semaines
Samedi AM toutes les semaines
Samedi PM toutes les semaines</t>
  </si>
  <si>
    <t>Mardi AM toutes les semaines
Mardi PM toutes les semaines
Mercredi AM toutes les semaines
Mercredi PM toutes les semaines
Vendredi AM toutes les semaines
Vendredi PM toutes les semaines</t>
  </si>
  <si>
    <t>Mercredi AM toutes les semaines
Mercredi PM toutes les semaines
Jeudi AM toutes les semaines
Jeudi PM toutes les semaines</t>
  </si>
  <si>
    <t>Lundi PM toutes les semaines
Mardi PM toutes les semaines
Mercredi PM toutes les semaines
Jeudi PM toutes les semaines
Vendredi PM toutes les semaines
Samedi PM toutes les semaines</t>
  </si>
  <si>
    <t xml:space="preserve">Vendredi AM toutes les semaines
</t>
  </si>
  <si>
    <t>Mercredi AM toutes les semaines
Mercredi PM toutes les semaines
Vendredi AM toutes les semaines
Vendredi PM toutes les semaines</t>
  </si>
  <si>
    <t>Mardi AM toutes les semaines
Mardi PM toutes les semaines
Jeudi AM toutes les semaines
Jeudi PM toutes les semaines</t>
  </si>
  <si>
    <t xml:space="preserve">
Lundi PM toutes les semaines
Mardi PM toutes les semaines
Mercredi PM toutes les semaines
Jeudi PM toutes les semaines
Vendredi PM toutes les semaines</t>
  </si>
  <si>
    <t>Lundi PM toutes les semaines
Mardi PM toutes les semaines
Mercredi PM toutes les semaines
Jeudi PM toutes les semaines
Vendredi PM toutes les semaines</t>
  </si>
  <si>
    <t>Jeudi AM toutes les semaines
Jeudi PM toutes les semaines
Vendredi AM toutes les semaines
Vendredi PM toutes les semaines
Samedi AM toutes les semaines
Samedi PM toutes les semaines</t>
  </si>
  <si>
    <t>Jeudi AM tous les 15 jours
Jeudi PM tous les 15 jours
Vendredi AM tous les 15 jours
Vendredi PM tous les 15 jours Jeudi AM toutes les semaines
Jeudi PM toutes les semaines
Vendredi AM toutes les semaines
Vendredi PM toutes les semaines</t>
  </si>
  <si>
    <t>Jeudi AM tous les 15 jours
Jeudi PM tous les 15 jours
Vendredi AM tous les 15 jours
Vendredi PM tous les 15 jours Jeudi AM toutes les semaines
Jeudi PM toutes les semaines
Vendredi AM toutes les semaines
Vendredi PM toutes les semaines Jeudi AM tous les 15 jours
Jeudi PM tous les 15 jours
Vendredi AM tous les 15 jours
Vendredi PM tous les 15 jours Jeudi AM toutes les semaines
Jeudi PM toutes les semaines
Vendredi AM toutes les semaines
Mardi PM toutes les semaines Mardi AM tous les 15 jours
Lundi PM tous les 15 jours
Lundi AM tous les 15 jours
Mardi PM tous les 15 jours Mardi AM toutes les semaines
Mardi PM toutes les semaines
Lundi AM toutes les semaines
Lundi PM toutes les semaines</t>
  </si>
  <si>
    <t>Lundi AM toutes les semaines
Lundi PM toutes les semaines
Mardi AM toutes les semaines
Mardi PM toutes les semaines
Mercredi AM toutes les semaines
Mercredi PM toutes les semaines
Jeudi AM toutes les semaines
Jeudi PM toutes les semaines
Vendredi AM toutes les semaines
Vendredi PM toutes les semaines
Samedi AM toutes les semaines</t>
  </si>
  <si>
    <t>Vendredi AM toutes les semaines
Vendredi PM toutes les semaines</t>
  </si>
  <si>
    <t>Vendredi AM toutes les semaines</t>
  </si>
  <si>
    <t>Lundi AM toutes les semaines
Lundi PM toutes les semaines
Mardi AM toutes les semaines
Mardi PM toutes les semaines
Mercredi AM toutes les semaines
Mercredi PM toutes les semaines
Jeudi AM toutes les semaines
Jeudi PM toutes les semaines
Vendredi AM toutes les semaines
Vendredi PM toutes les semaines
Samedi AM toutes les semaines
Samedi PM toutes les semaines</t>
  </si>
  <si>
    <t>Lundi AM toutes les semaines
Lundi PM toutes les semaines
Mardi AM toutes les semaines
Mardi PM toutes les semaines
Mercredi AM toutes les semaines
Mercredi PM toutes les semaines
Jeudi AM toutes les semaines
Jeudi PM toutes les semaines
Vendredi AM toutes les semaines
Vendredi PM toutes les semaines
Samedi AM toutes les semaines
Samedi PM toutes les semaines
Jeudi AM tous les 15 jours
Jeudi PM tous les 15 jours
Lundi AM tous les 15 jours
Lundi PM tous les 15 jours
Mardi AM tous les 15 jours
Mardi PM tous les 15 jours
Mercredi AM tous les 15 jours
Mercredi PM tous les 15 jours
Samedi AM tous les 15 jours
Samedi PM tous les 15 jours
Vendredi AM tous les 15 jours
Vendredi PM tous les 15 jours</t>
  </si>
  <si>
    <t xml:space="preserve">Jeudi AM toutes les semaines
Jeudi PM toutes les semaines
Vendredi AM toutes les semaines
Vendredi PM toutes les semaines
</t>
  </si>
  <si>
    <t>Lundi PM toutes les semaines</t>
  </si>
  <si>
    <t>Mardi PM toutes les semaines
Mercredi PM toutes les semaines
Jeudi PM toutes les semaines
Vendredi PM toutes les semaines</t>
  </si>
  <si>
    <t xml:space="preserve">
Lundi PM toutes les semaines
Jeudi PM toutes les semaines
Vendredi PM toutes les semaines
</t>
  </si>
  <si>
    <t>Lundi AM toutes les semaines
Lundi PM toutes les semaines
Mardi AM toutes les semaines
Mardi PM toutes les semaines
Jeudi AM toutes les semaines
Jeudi PM toutes les semaines
Vendredi AM toutes les semaines
Vendredi PM toutes les semaines
Samedi AM toutes les semaines
Samedi PM toutes les semaines</t>
  </si>
  <si>
    <t>Lundi AM toutes les semaines
Mardi AM toutes les semaines
Mercredi AM toutes les semainesJeudi AM toutes les semaines
Vendredi AM toutes les semaines
Samedi AM toutes les semaines</t>
  </si>
  <si>
    <t>Mardi AM toutes les semaines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</si>
</sst>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theme="0"/>
      <name val="Calibri"/>
      <family val="2"/>
      <scheme val="minor"/>
    </font>
    <font>
      <sz val="8"/>
      <name val="Calibri"/>
      <family val="2"/>
      <scheme val="minor"/>
    </font>
    <font>
      <sz val="11"/>
      <color theme="1"/>
      <name val="Calibri Light"/>
      <family val="2"/>
      <scheme val="major"/>
    </font>
  </fonts>
  <fills count="4">
    <fill>
      <patternFill patternType="none"/>
    </fill>
    <fill>
      <patternFill patternType="gray125"/>
    </fill>
    <fill>
      <patternFill patternType="solid">
        <fgColor rgb="FF00B0F0"/>
        <bgColor indexed="64"/>
      </patternFill>
    </fill>
    <fill>
      <patternFill patternType="solid">
        <fgColor theme="2"/>
        <bgColor indexed="64"/>
      </patternFill>
    </fill>
  </fills>
  <borders count="7">
    <border>
      <left/>
      <right/>
      <top/>
      <bottom/>
      <diagonal/>
    </border>
    <border>
      <left/>
      <right/>
      <top/>
      <bottom style="double">
        <color theme="0"/>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theme="0"/>
      </left>
      <right style="double">
        <color theme="0"/>
      </right>
      <top style="double">
        <color theme="0"/>
      </top>
      <bottom/>
      <diagonal/>
    </border>
    <border>
      <left/>
      <right style="thin">
        <color indexed="64"/>
      </right>
      <top style="thin">
        <color indexed="64"/>
      </top>
      <bottom style="thin">
        <color indexed="64"/>
      </bottom>
      <diagonal/>
    </border>
  </borders>
  <cellStyleXfs count="1">
    <xf numFmtId="0" fontId="0" fillId="0" borderId="0"/>
  </cellStyleXfs>
  <cellXfs count="27">
    <xf numFmtId="0" fontId="0" fillId="0" borderId="0" xfId="0"/>
    <xf numFmtId="0" fontId="0" fillId="0" borderId="0" xfId="0" applyBorder="1" applyAlignment="1">
      <alignment horizontal="center" vertical="center" wrapText="1"/>
    </xf>
    <xf numFmtId="0" fontId="0" fillId="3" borderId="0" xfId="0" applyFill="1"/>
    <xf numFmtId="0" fontId="0" fillId="0" borderId="0" xfId="0" applyAlignment="1">
      <alignment horizontal="left"/>
    </xf>
    <xf numFmtId="0" fontId="0" fillId="0" borderId="3" xfId="0" applyBorder="1" applyAlignment="1">
      <alignment horizontal="center" wrapText="1"/>
    </xf>
    <xf numFmtId="0" fontId="1" fillId="2" borderId="5" xfId="0" applyFont="1" applyFill="1" applyBorder="1" applyAlignment="1">
      <alignment horizontal="center" vertical="center" wrapText="1"/>
    </xf>
    <xf numFmtId="0" fontId="0" fillId="0" borderId="0" xfId="0" applyBorder="1" applyAlignment="1">
      <alignment horizontal="center" wrapText="1"/>
    </xf>
    <xf numFmtId="22" fontId="0" fillId="0" borderId="2" xfId="0" applyNumberFormat="1" applyBorder="1" applyAlignment="1">
      <alignment horizontal="center" wrapText="1"/>
    </xf>
    <xf numFmtId="0" fontId="0" fillId="0" borderId="0" xfId="0" applyAlignment="1">
      <alignment horizontal="center" wrapText="1"/>
    </xf>
    <xf numFmtId="0" fontId="0" fillId="0" borderId="6" xfId="0" applyBorder="1" applyAlignment="1">
      <alignment horizontal="center" wrapText="1"/>
    </xf>
    <xf numFmtId="0" fontId="1" fillId="2" borderId="0" xfId="0" applyFont="1" applyFill="1" applyBorder="1" applyAlignment="1">
      <alignment horizontal="center" vertical="center" wrapText="1"/>
    </xf>
    <xf numFmtId="0" fontId="0" fillId="0" borderId="3" xfId="0" applyBorder="1" applyAlignment="1">
      <alignment horizontal="center"/>
    </xf>
    <xf numFmtId="0" fontId="3" fillId="0" borderId="0" xfId="0" applyFont="1" applyAlignment="1" applyProtection="1">
      <alignment horizontal="center" wrapText="1"/>
    </xf>
    <xf numFmtId="0" fontId="1" fillId="2" borderId="5" xfId="0" applyFont="1" applyFill="1" applyBorder="1" applyAlignment="1" applyProtection="1">
      <alignment horizontal="center" vertical="center"/>
    </xf>
    <xf numFmtId="0" fontId="0" fillId="0" borderId="0" xfId="0" applyAlignment="1">
      <alignment horizontal="center"/>
    </xf>
    <xf numFmtId="0" fontId="3" fillId="0" borderId="3" xfId="0" applyFont="1" applyBorder="1" applyAlignment="1" applyProtection="1">
      <alignment horizontal="center" wrapText="1"/>
    </xf>
    <xf numFmtId="0" fontId="0" fillId="3" borderId="1" xfId="0" applyFill="1" applyBorder="1" applyAlignment="1">
      <alignment horizontal="center" wrapText="1"/>
    </xf>
    <xf numFmtId="0" fontId="0" fillId="3" borderId="1" xfId="0" applyFill="1" applyBorder="1" applyAlignment="1">
      <alignment horizontal="center"/>
    </xf>
    <xf numFmtId="0" fontId="1" fillId="2" borderId="4" xfId="0" applyFont="1" applyFill="1" applyBorder="1" applyAlignment="1">
      <alignment horizontal="center" vertical="center"/>
    </xf>
    <xf numFmtId="0" fontId="0" fillId="0" borderId="0" xfId="0" applyAlignment="1">
      <alignment horizontal="center" vertical="center"/>
    </xf>
    <xf numFmtId="0" fontId="0" fillId="3" borderId="0" xfId="0" applyFill="1" applyBorder="1" applyAlignment="1">
      <alignment horizontal="center"/>
    </xf>
    <xf numFmtId="0" fontId="0" fillId="3" borderId="0" xfId="0" applyFill="1" applyBorder="1" applyAlignment="1">
      <alignment horizontal="center" wrapText="1"/>
    </xf>
    <xf numFmtId="0" fontId="0" fillId="0" borderId="4" xfId="0" applyBorder="1" applyAlignment="1">
      <alignment horizontal="center" vertical="center" wrapText="1"/>
    </xf>
    <xf numFmtId="1" fontId="1" fillId="2" borderId="5" xfId="0" applyNumberFormat="1" applyFont="1" applyFill="1" applyBorder="1" applyAlignment="1">
      <alignment horizontal="center" vertical="center" wrapText="1"/>
    </xf>
    <xf numFmtId="1" fontId="0" fillId="0" borderId="3" xfId="0" applyNumberFormat="1" applyBorder="1" applyAlignment="1">
      <alignment horizontal="center" wrapText="1"/>
    </xf>
    <xf numFmtId="1" fontId="0" fillId="0" borderId="0" xfId="0" applyNumberFormat="1" applyBorder="1" applyAlignment="1">
      <alignment horizontal="center" wrapText="1"/>
    </xf>
    <xf numFmtId="16" fontId="0" fillId="0" borderId="3" xfId="0" applyNumberFormat="1" applyBorder="1" applyAlignment="1">
      <alignment horizontal="center" wrapText="1"/>
    </xf>
  </cellXfs>
  <cellStyles count="1">
    <cellStyle name="Normal" xfId="0" builtinId="0"/>
  </cellStyles>
  <dxfs count="788">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
      <font>
        <color rgb="FF9C0006"/>
      </font>
      <fill>
        <patternFill>
          <fgColor indexed="64"/>
          <bgColor rgb="FFFFC7CE"/>
        </patternFill>
      </fill>
    </dxf>
    <dxf>
      <font>
        <color rgb="FF9C5700"/>
      </font>
      <fill>
        <patternFill>
          <fgColor indexed="64"/>
          <bgColor rgb="FFFFEB9C"/>
        </patternFill>
      </fill>
    </dxf>
    <dxf>
      <font>
        <color rgb="FF006100"/>
      </font>
      <fill>
        <patternFill>
          <fgColor indexed="64"/>
          <bgColor rgb="FFC6EFCE"/>
        </patternFill>
      </fill>
    </dxf>
    <dxf>
      <fill>
        <patternFill>
          <fgColor indexed="64"/>
          <bgColor rgb="FF00B050"/>
        </patternFill>
      </fill>
    </dxf>
  </dxfs>
  <tableStyles count="0" defaultTableStyle="TableStyleMedium2" defaultPivotStyle="PivotStyleLight16"/>
  <colors>
    <mruColors>
      <color rgb="FFFFCCCC"/>
      <color rgb="FFB818B4"/>
      <color rgb="FFB30BC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5.gif"/><Relationship Id="rId4" Type="http://schemas.openxmlformats.org/officeDocument/2006/relationships/image" Target="../media/image4.png"/></Relationships>
</file>

<file path=xl/drawings/_rels/drawing2.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1.png"/><Relationship Id="rId1" Type="http://schemas.openxmlformats.org/officeDocument/2006/relationships/image" Target="../media/image2.png"/><Relationship Id="rId5" Type="http://schemas.openxmlformats.org/officeDocument/2006/relationships/image" Target="../media/image6.png"/><Relationship Id="rId4" Type="http://schemas.openxmlformats.org/officeDocument/2006/relationships/image" Target="../media/image4.png"/></Relationships>
</file>

<file path=xl/drawings/_rels/drawing3.xml.rels><?xml version="1.0" encoding="UTF-8" standalone="yes"?>
<Relationships xmlns="http://schemas.openxmlformats.org/package/2006/relationships"><Relationship Id="rId1" Type="http://schemas.openxmlformats.org/officeDocument/2006/relationships/image" Target="../media/image7.png"/></Relationships>
</file>

<file path=xl/drawings/drawing1.xml><?xml version="1.0" encoding="utf-8"?>
<xdr:wsDr xmlns:xdr="http://schemas.openxmlformats.org/drawingml/2006/spreadsheetDrawing" xmlns:a="http://schemas.openxmlformats.org/drawingml/2006/main">
  <xdr:twoCellAnchor editAs="absolute">
    <xdr:from>
      <xdr:col>9</xdr:col>
      <xdr:colOff>40640</xdr:colOff>
      <xdr:row>0</xdr:row>
      <xdr:rowOff>101600</xdr:rowOff>
    </xdr:from>
    <xdr:to>
      <xdr:col>12</xdr:col>
      <xdr:colOff>579120</xdr:colOff>
      <xdr:row>0</xdr:row>
      <xdr:rowOff>1246662</xdr:rowOff>
    </xdr:to>
    <xdr:pic>
      <xdr:nvPicPr>
        <xdr:cNvPr id="4" name="Image 3">
          <a:extLst>
            <a:ext uri="{FF2B5EF4-FFF2-40B4-BE49-F238E27FC236}">
              <a16:creationId xmlns:a16="http://schemas.microsoft.com/office/drawing/2014/main" id="{20B65F67-5DFF-4F8D-A7DE-8A62D5B36B21}"/>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2466320" y="101600"/>
          <a:ext cx="3017520" cy="1145062"/>
        </a:xfrm>
        <a:prstGeom prst="rect">
          <a:avLst/>
        </a:prstGeom>
      </xdr:spPr>
    </xdr:pic>
    <xdr:clientData/>
  </xdr:twoCellAnchor>
  <xdr:twoCellAnchor editAs="oneCell">
    <xdr:from>
      <xdr:col>0</xdr:col>
      <xdr:colOff>152400</xdr:colOff>
      <xdr:row>0</xdr:row>
      <xdr:rowOff>93980</xdr:rowOff>
    </xdr:from>
    <xdr:to>
      <xdr:col>1</xdr:col>
      <xdr:colOff>322580</xdr:colOff>
      <xdr:row>0</xdr:row>
      <xdr:rowOff>1198880</xdr:rowOff>
    </xdr:to>
    <xdr:pic>
      <xdr:nvPicPr>
        <xdr:cNvPr id="6" name="Image 5">
          <a:extLst>
            <a:ext uri="{FF2B5EF4-FFF2-40B4-BE49-F238E27FC236}">
              <a16:creationId xmlns:a16="http://schemas.microsoft.com/office/drawing/2014/main" id="{4FBBC193-3723-4E2C-B05F-F738DCC54BC5}"/>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52400" y="93980"/>
          <a:ext cx="1104900" cy="1104900"/>
        </a:xfrm>
        <a:prstGeom prst="rect">
          <a:avLst/>
        </a:prstGeom>
      </xdr:spPr>
    </xdr:pic>
    <xdr:clientData/>
  </xdr:twoCellAnchor>
  <xdr:twoCellAnchor editAs="absolute">
    <xdr:from>
      <xdr:col>9</xdr:col>
      <xdr:colOff>142240</xdr:colOff>
      <xdr:row>0</xdr:row>
      <xdr:rowOff>542544</xdr:rowOff>
    </xdr:from>
    <xdr:to>
      <xdr:col>10</xdr:col>
      <xdr:colOff>711200</xdr:colOff>
      <xdr:row>0</xdr:row>
      <xdr:rowOff>1119632</xdr:rowOff>
    </xdr:to>
    <xdr:pic macro="[0]!Deplacer_ND_Traités_Sarah">
      <xdr:nvPicPr>
        <xdr:cNvPr id="10" name="Image 9">
          <a:extLst>
            <a:ext uri="{FF2B5EF4-FFF2-40B4-BE49-F238E27FC236}">
              <a16:creationId xmlns:a16="http://schemas.microsoft.com/office/drawing/2014/main" id="{4E81C7E6-D3BD-4BC5-A3E0-2BFC0AB39245}"/>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567920" y="542544"/>
          <a:ext cx="1442720" cy="577088"/>
        </a:xfrm>
        <a:prstGeom prst="rect">
          <a:avLst/>
        </a:prstGeom>
      </xdr:spPr>
    </xdr:pic>
    <xdr:clientData/>
  </xdr:twoCellAnchor>
  <xdr:twoCellAnchor editAs="absolute">
    <xdr:from>
      <xdr:col>10</xdr:col>
      <xdr:colOff>675640</xdr:colOff>
      <xdr:row>0</xdr:row>
      <xdr:rowOff>528320</xdr:rowOff>
    </xdr:from>
    <xdr:to>
      <xdr:col>12</xdr:col>
      <xdr:colOff>485140</xdr:colOff>
      <xdr:row>0</xdr:row>
      <xdr:rowOff>1094232</xdr:rowOff>
    </xdr:to>
    <xdr:pic macro="[0]!Deplacer_ND_Traités_Steph">
      <xdr:nvPicPr>
        <xdr:cNvPr id="12" name="Image 11">
          <a:extLst>
            <a:ext uri="{FF2B5EF4-FFF2-40B4-BE49-F238E27FC236}">
              <a16:creationId xmlns:a16="http://schemas.microsoft.com/office/drawing/2014/main" id="{86A2CA59-B6C6-4CD9-8FB4-12B9702F59E8}"/>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12674600" y="528320"/>
          <a:ext cx="1414780" cy="565912"/>
        </a:xfrm>
        <a:prstGeom prst="rect">
          <a:avLst/>
        </a:prstGeom>
      </xdr:spPr>
    </xdr:pic>
    <xdr:clientData/>
  </xdr:twoCellAnchor>
  <xdr:twoCellAnchor editAs="absolute">
    <xdr:from>
      <xdr:col>6</xdr:col>
      <xdr:colOff>152400</xdr:colOff>
      <xdr:row>0</xdr:row>
      <xdr:rowOff>50800</xdr:rowOff>
    </xdr:from>
    <xdr:to>
      <xdr:col>8</xdr:col>
      <xdr:colOff>294640</xdr:colOff>
      <xdr:row>0</xdr:row>
      <xdr:rowOff>1249915</xdr:rowOff>
    </xdr:to>
    <xdr:pic macro="[0]!NouvelleDemande">
      <xdr:nvPicPr>
        <xdr:cNvPr id="3" name="Image 2">
          <a:extLst>
            <a:ext uri="{FF2B5EF4-FFF2-40B4-BE49-F238E27FC236}">
              <a16:creationId xmlns:a16="http://schemas.microsoft.com/office/drawing/2014/main" id="{464133FA-376F-44BE-9668-4AB62945761E}"/>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8168640" y="50800"/>
          <a:ext cx="2499360" cy="119911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190500</xdr:colOff>
      <xdr:row>0</xdr:row>
      <xdr:rowOff>1104900</xdr:rowOff>
    </xdr:to>
    <xdr:pic>
      <xdr:nvPicPr>
        <xdr:cNvPr id="5" name="Image 4">
          <a:extLst>
            <a:ext uri="{FF2B5EF4-FFF2-40B4-BE49-F238E27FC236}">
              <a16:creationId xmlns:a16="http://schemas.microsoft.com/office/drawing/2014/main" id="{F12EAB47-E3BE-4037-8BFC-84EA1248C136}"/>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104900" cy="1104900"/>
        </a:xfrm>
        <a:prstGeom prst="rect">
          <a:avLst/>
        </a:prstGeom>
      </xdr:spPr>
    </xdr:pic>
    <xdr:clientData/>
  </xdr:twoCellAnchor>
  <xdr:twoCellAnchor editAs="oneCell">
    <xdr:from>
      <xdr:col>15</xdr:col>
      <xdr:colOff>325120</xdr:colOff>
      <xdr:row>0</xdr:row>
      <xdr:rowOff>71120</xdr:rowOff>
    </xdr:from>
    <xdr:to>
      <xdr:col>19</xdr:col>
      <xdr:colOff>335280</xdr:colOff>
      <xdr:row>1</xdr:row>
      <xdr:rowOff>7142</xdr:rowOff>
    </xdr:to>
    <xdr:pic>
      <xdr:nvPicPr>
        <xdr:cNvPr id="7" name="Image 6">
          <a:extLst>
            <a:ext uri="{FF2B5EF4-FFF2-40B4-BE49-F238E27FC236}">
              <a16:creationId xmlns:a16="http://schemas.microsoft.com/office/drawing/2014/main" id="{01921A2F-57FE-4875-94F9-9C25DF97BECE}"/>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371840" y="71120"/>
          <a:ext cx="3017520" cy="1145062"/>
        </a:xfrm>
        <a:prstGeom prst="rect">
          <a:avLst/>
        </a:prstGeom>
      </xdr:spPr>
    </xdr:pic>
    <xdr:clientData/>
  </xdr:twoCellAnchor>
  <xdr:twoCellAnchor editAs="oneCell">
    <xdr:from>
      <xdr:col>15</xdr:col>
      <xdr:colOff>477520</xdr:colOff>
      <xdr:row>0</xdr:row>
      <xdr:rowOff>477520</xdr:rowOff>
    </xdr:from>
    <xdr:to>
      <xdr:col>17</xdr:col>
      <xdr:colOff>528320</xdr:colOff>
      <xdr:row>0</xdr:row>
      <xdr:rowOff>1054608</xdr:rowOff>
    </xdr:to>
    <xdr:pic macro="[0]!Deplacer_R_Traités_Sarah">
      <xdr:nvPicPr>
        <xdr:cNvPr id="9" name="Image 8">
          <a:extLst>
            <a:ext uri="{FF2B5EF4-FFF2-40B4-BE49-F238E27FC236}">
              <a16:creationId xmlns:a16="http://schemas.microsoft.com/office/drawing/2014/main" id="{FCE6854E-5DA8-4ED8-B06A-53AFB51F335F}"/>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8524240" y="477520"/>
          <a:ext cx="1442720" cy="577088"/>
        </a:xfrm>
        <a:prstGeom prst="rect">
          <a:avLst/>
        </a:prstGeom>
      </xdr:spPr>
    </xdr:pic>
    <xdr:clientData/>
  </xdr:twoCellAnchor>
  <xdr:twoCellAnchor editAs="oneCell">
    <xdr:from>
      <xdr:col>17</xdr:col>
      <xdr:colOff>480060</xdr:colOff>
      <xdr:row>0</xdr:row>
      <xdr:rowOff>487680</xdr:rowOff>
    </xdr:from>
    <xdr:to>
      <xdr:col>19</xdr:col>
      <xdr:colOff>279400</xdr:colOff>
      <xdr:row>0</xdr:row>
      <xdr:rowOff>1053592</xdr:rowOff>
    </xdr:to>
    <xdr:pic macro="[0]!Deplacer_R_Traités_Steph">
      <xdr:nvPicPr>
        <xdr:cNvPr id="11" name="Image 10">
          <a:extLst>
            <a:ext uri="{FF2B5EF4-FFF2-40B4-BE49-F238E27FC236}">
              <a16:creationId xmlns:a16="http://schemas.microsoft.com/office/drawing/2014/main" id="{6406F6C9-BEE2-4082-BE70-34B7AF0B2970}"/>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10436860" y="487680"/>
          <a:ext cx="1414780" cy="565912"/>
        </a:xfrm>
        <a:prstGeom prst="rect">
          <a:avLst/>
        </a:prstGeom>
      </xdr:spPr>
    </xdr:pic>
    <xdr:clientData/>
  </xdr:twoCellAnchor>
  <xdr:twoCellAnchor editAs="oneCell">
    <xdr:from>
      <xdr:col>4</xdr:col>
      <xdr:colOff>50800</xdr:colOff>
      <xdr:row>0</xdr:row>
      <xdr:rowOff>0</xdr:rowOff>
    </xdr:from>
    <xdr:to>
      <xdr:col>5</xdr:col>
      <xdr:colOff>457200</xdr:colOff>
      <xdr:row>0</xdr:row>
      <xdr:rowOff>1198880</xdr:rowOff>
    </xdr:to>
    <xdr:pic macro="[0]!Replacement">
      <xdr:nvPicPr>
        <xdr:cNvPr id="12" name="Image 11">
          <a:extLst>
            <a:ext uri="{FF2B5EF4-FFF2-40B4-BE49-F238E27FC236}">
              <a16:creationId xmlns:a16="http://schemas.microsoft.com/office/drawing/2014/main" id="{E2C8D64C-F982-4AE0-8969-1A16229C53F8}"/>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3342640" y="0"/>
          <a:ext cx="1198880" cy="119888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250902</xdr:colOff>
      <xdr:row>0</xdr:row>
      <xdr:rowOff>38101</xdr:rowOff>
    </xdr:from>
    <xdr:to>
      <xdr:col>0</xdr:col>
      <xdr:colOff>2219403</xdr:colOff>
      <xdr:row>0</xdr:row>
      <xdr:rowOff>982981</xdr:rowOff>
    </xdr:to>
    <xdr:pic macro="[0]!NouveauAM">
      <xdr:nvPicPr>
        <xdr:cNvPr id="5" name="Image 4">
          <a:extLst>
            <a:ext uri="{FF2B5EF4-FFF2-40B4-BE49-F238E27FC236}">
              <a16:creationId xmlns:a16="http://schemas.microsoft.com/office/drawing/2014/main" id="{ABABF602-624C-4F37-A9CE-099829066EAB}"/>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250902" y="38101"/>
          <a:ext cx="1968501" cy="94488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25AFFD-0C8C-4EC3-A494-57A051D0FC35}">
  <sheetPr codeName="Feuil1">
    <tabColor theme="8" tint="-0.249977111117893"/>
  </sheetPr>
  <dimension ref="A1:AE83"/>
  <sheetViews>
    <sheetView showGridLines="0" tabSelected="1" topLeftCell="U1" zoomScale="75" zoomScaleNormal="75" workbookViewId="0">
      <pane ySplit="2" topLeftCell="A3" activePane="bottomLeft" state="frozen"/>
      <selection pane="bottomLeft" activeCell="AE4" sqref="AE4"/>
    </sheetView>
  </sheetViews>
  <sheetFormatPr baseColWidth="10" defaultRowHeight="14.4" x14ac:dyDescent="0.3"/>
  <cols>
    <col min="1" max="1" width="13.5546875" style="6" bestFit="1" customWidth="1"/>
    <col min="2" max="2" width="19.33203125" style="6" bestFit="1" customWidth="1"/>
    <col min="3" max="3" width="9.77734375" style="6" bestFit="1" customWidth="1"/>
    <col min="4" max="4" width="22.6640625" style="6" customWidth="1"/>
    <col min="5" max="5" width="32.21875" style="6" customWidth="1"/>
    <col min="6" max="6" width="19.109375" style="6" customWidth="1"/>
    <col min="7" max="7" width="19" style="6" customWidth="1"/>
    <col min="8" max="8" width="15.33203125" style="6" customWidth="1"/>
    <col min="9" max="9" width="11" style="6" bestFit="1" customWidth="1"/>
    <col min="10" max="10" width="12.77734375" style="6" customWidth="1"/>
    <col min="11" max="11" width="13.44140625" style="25" bestFit="1" customWidth="1"/>
    <col min="12" max="12" width="9.88671875" style="6" customWidth="1"/>
    <col min="13" max="13" width="8.6640625" style="6" bestFit="1" customWidth="1"/>
    <col min="14" max="14" width="7.77734375" style="6" hidden="1" customWidth="1"/>
    <col min="15" max="15" width="26.33203125" style="6" customWidth="1"/>
    <col min="16" max="16" width="13.5546875" style="6" customWidth="1"/>
    <col min="17" max="17" width="10.21875" style="6" bestFit="1" customWidth="1"/>
    <col min="18" max="18" width="9.88671875" style="6" bestFit="1" customWidth="1"/>
    <col min="19" max="19" width="19.6640625" style="6" bestFit="1" customWidth="1"/>
    <col min="20" max="20" width="41.109375" style="6" customWidth="1"/>
    <col min="21" max="21" width="9.77734375" style="8" bestFit="1" customWidth="1"/>
    <col min="22" max="22" width="27.5546875" style="8" bestFit="1" customWidth="1"/>
    <col min="23" max="23" width="34.44140625" style="8" bestFit="1" customWidth="1"/>
    <col min="24" max="24" width="31.44140625" style="12" customWidth="1"/>
    <col min="25" max="25" width="30.33203125" style="14" hidden="1" customWidth="1"/>
    <col min="26" max="26" width="30.33203125" style="8" customWidth="1"/>
    <col min="27" max="27" width="23.21875" style="8" bestFit="1" customWidth="1"/>
    <col min="28" max="28" width="18.6640625" style="8" customWidth="1"/>
    <col min="29" max="29" width="13.77734375" style="8" customWidth="1"/>
    <col min="30" max="30" width="13.88671875" style="8" customWidth="1"/>
    <col min="31" max="31" width="39.44140625" style="8" customWidth="1"/>
    <col min="32" max="16384" width="11.5546875" style="8"/>
  </cols>
  <sheetData>
    <row r="1" spans="1:31" s="16" customFormat="1" ht="102" customHeight="1" thickBot="1" x14ac:dyDescent="0.35">
      <c r="A1" s="21"/>
      <c r="B1" s="21"/>
      <c r="C1" s="21"/>
      <c r="D1" s="21"/>
      <c r="E1" s="21"/>
      <c r="F1" s="21"/>
      <c r="G1" s="21"/>
      <c r="H1" s="21"/>
      <c r="I1" s="21"/>
      <c r="J1" s="21"/>
      <c r="K1" s="21"/>
      <c r="L1" s="21"/>
      <c r="M1" s="21"/>
      <c r="N1" s="21"/>
      <c r="O1" s="21"/>
      <c r="P1" s="21"/>
      <c r="Q1" s="21"/>
      <c r="R1" s="21"/>
      <c r="S1" s="21"/>
      <c r="T1" s="21"/>
      <c r="U1" s="21"/>
      <c r="V1" s="21"/>
      <c r="W1" s="21"/>
      <c r="X1" s="21"/>
      <c r="Y1" s="21"/>
      <c r="Z1" s="21"/>
      <c r="AA1" s="21"/>
      <c r="AB1" s="21"/>
      <c r="AC1" s="21"/>
      <c r="AD1" s="21"/>
      <c r="AE1" s="21"/>
    </row>
    <row r="2" spans="1:31" s="1" customFormat="1" ht="43.8" thickTop="1" x14ac:dyDescent="0.3">
      <c r="A2" s="5" t="s">
        <v>6</v>
      </c>
      <c r="B2" s="5" t="s">
        <v>10</v>
      </c>
      <c r="C2" s="5" t="s">
        <v>15</v>
      </c>
      <c r="D2" s="5" t="s">
        <v>37</v>
      </c>
      <c r="E2" s="5" t="s">
        <v>0</v>
      </c>
      <c r="F2" s="5" t="s">
        <v>8</v>
      </c>
      <c r="G2" s="5" t="s">
        <v>38</v>
      </c>
      <c r="H2" s="5" t="s">
        <v>1</v>
      </c>
      <c r="I2" s="5" t="s">
        <v>16</v>
      </c>
      <c r="J2" s="5" t="s">
        <v>7</v>
      </c>
      <c r="K2" s="23" t="s">
        <v>17</v>
      </c>
      <c r="L2" s="5" t="s">
        <v>21</v>
      </c>
      <c r="M2" s="5" t="s">
        <v>2</v>
      </c>
      <c r="N2" s="5" t="s">
        <v>18</v>
      </c>
      <c r="O2" s="5" t="s">
        <v>26</v>
      </c>
      <c r="P2" s="5" t="s">
        <v>20</v>
      </c>
      <c r="Q2" s="5" t="s">
        <v>3</v>
      </c>
      <c r="R2" s="5" t="s">
        <v>4</v>
      </c>
      <c r="S2" s="5" t="s">
        <v>22</v>
      </c>
      <c r="T2" s="5" t="s">
        <v>5</v>
      </c>
      <c r="U2" s="5" t="s">
        <v>44</v>
      </c>
      <c r="V2" s="5" t="s">
        <v>19</v>
      </c>
      <c r="W2" s="5" t="s">
        <v>28</v>
      </c>
      <c r="X2" s="5" t="s">
        <v>76</v>
      </c>
      <c r="Y2" s="13" t="s">
        <v>40</v>
      </c>
      <c r="Z2" s="5" t="s">
        <v>50</v>
      </c>
      <c r="AA2" s="5" t="s">
        <v>41</v>
      </c>
      <c r="AB2" s="5" t="s">
        <v>39</v>
      </c>
      <c r="AC2" s="10" t="s">
        <v>42</v>
      </c>
      <c r="AD2" s="10" t="s">
        <v>43</v>
      </c>
      <c r="AE2" s="10" t="s">
        <v>75</v>
      </c>
    </row>
    <row r="3" spans="1:31" ht="72" x14ac:dyDescent="0.3">
      <c r="A3" s="7">
        <v>44848</v>
      </c>
      <c r="B3" s="4" t="s">
        <v>11</v>
      </c>
      <c r="C3" s="4" t="s">
        <v>31</v>
      </c>
      <c r="D3" s="4"/>
      <c r="E3" s="4"/>
      <c r="F3" s="4"/>
      <c r="G3" s="4"/>
      <c r="H3" s="4"/>
      <c r="I3" s="4"/>
      <c r="J3" s="4" t="s">
        <v>31</v>
      </c>
      <c r="K3" s="24" t="s">
        <v>181</v>
      </c>
      <c r="L3" s="4"/>
      <c r="M3" s="4" t="s">
        <v>182</v>
      </c>
      <c r="N3" s="4" t="s">
        <v>30</v>
      </c>
      <c r="O3" s="4" t="s">
        <v>330</v>
      </c>
      <c r="P3" s="4"/>
      <c r="Q3" s="4" t="s">
        <v>294</v>
      </c>
      <c r="R3" s="4"/>
      <c r="S3" s="4" t="s">
        <v>31</v>
      </c>
      <c r="T3" s="4"/>
      <c r="U3" s="4" t="s">
        <v>82</v>
      </c>
      <c r="V3" s="4"/>
      <c r="W3" s="4" t="str" cm="1">
        <f t="array" ref="W3">IFERROR(_xlfn.CONCAT(disponibles2(O3,AE3,'Disponibilités AM'!$A$2:$J$100) &amp; " "),"cette demande ne correspond à personne")</f>
        <v>cette demande ne correspond à personne</v>
      </c>
      <c r="X3" s="15" t="s">
        <v>123</v>
      </c>
      <c r="Y3" s="11" t="str">
        <f>_xlfn.WEBSERVICE("https://maps.googleapis.com/maps/api/distancematrix/xml?origins="&amp;AA3&amp;"&amp;destinations="&amp;E3&amp;"&amp;mode="&amp;IF(_xlfn.XLOOKUP(X3,'Disponibilités AM'!A:A,'Disponibilités AM'!E:E,"",0)="Transports en commun","transit",IF(_xlfn.XLOOKUP(X3,'Disponibilités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 s="4" t="s">
        <v>363</v>
      </c>
      <c r="AA3" s="4">
        <f>_xlfn.XLOOKUP(X3,'Disponibilités AM'!A:A,'Disponibilités AM'!B:B,"Adresse AM non trouvée",0)</f>
        <v>0</v>
      </c>
      <c r="AB3" s="4" t="str" cm="1">
        <f t="array" ref="AB3">IFERROR(_xlfn.FILTERXML(Y3, "/DistanceMatrixResponse/row/element/distance/text"),"")</f>
        <v/>
      </c>
      <c r="AC3" s="4" t="str" cm="1">
        <f t="array" ref="AC3">IFERROR(_xlfn.FILTERXML(Y3, "/DistanceMatrixResponse/row/element/duration/text"),"")</f>
        <v/>
      </c>
      <c r="AD3" s="4" t="str">
        <f>_xlfn.XLOOKUP(X3,'Disponibilités AM'!A:A,'Disponibilités AM'!E:E)</f>
        <v>Transports en commun</v>
      </c>
      <c r="AE3" s="9" t="str">
        <f>((IF(P3="Femme uniquement","Femme","Homme"))&amp;CHAR(10)&amp;I3&amp;CHAR(10)&amp;Q3&amp;CHAR(10)&amp;IF((COUNTIF(R3,"*Repassage*")=1),"Repassage","")&amp;CHAR(10)&amp;U3)</f>
        <v>Homme
Chien(s)
Exigeant</v>
      </c>
    </row>
    <row r="4" spans="1:31" ht="72" x14ac:dyDescent="0.3">
      <c r="A4" s="7">
        <v>44852</v>
      </c>
      <c r="B4" s="4" t="s">
        <v>11</v>
      </c>
      <c r="C4" s="4" t="s">
        <v>31</v>
      </c>
      <c r="D4" s="4"/>
      <c r="E4" s="4"/>
      <c r="F4" s="4"/>
      <c r="G4" s="4"/>
      <c r="H4" s="4"/>
      <c r="I4" s="4"/>
      <c r="J4" s="4" t="s">
        <v>31</v>
      </c>
      <c r="K4" s="24"/>
      <c r="L4" s="4"/>
      <c r="M4" s="4" t="s">
        <v>183</v>
      </c>
      <c r="N4" s="4" t="s">
        <v>30</v>
      </c>
      <c r="O4" s="4" t="s">
        <v>331</v>
      </c>
      <c r="P4" s="4"/>
      <c r="Q4" s="4"/>
      <c r="R4" s="4"/>
      <c r="S4" s="4" t="s">
        <v>31</v>
      </c>
      <c r="T4" s="4" t="s">
        <v>184</v>
      </c>
      <c r="U4" s="4"/>
      <c r="V4" s="4"/>
      <c r="W4" s="4" t="str" cm="1">
        <f t="array" ref="W4">IFERROR(_xlfn.CONCAT(disponibles2(O4,AE4,'Disponibilités AM'!$A$2:$H$100) &amp; " "),"cette demande ne correspond à personne")</f>
        <v>cette demande ne correspond à personne</v>
      </c>
      <c r="X4" s="15"/>
      <c r="Y4" s="11" t="str">
        <f>_xlfn.WEBSERVICE("https://maps.googleapis.com/maps/api/distancematrix/xml?origins="&amp;AA4&amp;"&amp;destinations="&amp;E4&amp;"&amp;mode="&amp;IF(_xlfn.XLOOKUP(X4,'Disponibilités AM'!A:A,'Disponibilités AM'!E:E,"",0)="Transports en commun","transit",IF(_xlfn.XLOOKUP(X4,'Disponibilités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 s="4"/>
      <c r="AA4" s="4">
        <f>_xlfn.XLOOKUP(X4,'Disponibilités AM'!A:A,'Disponibilités AM'!B:B,"Adresse AM non trouvée",0)</f>
        <v>0</v>
      </c>
      <c r="AB4" s="4" t="str" cm="1">
        <f t="array" ref="AB4">IFERROR(_xlfn.FILTERXML(Y4, "/DistanceMatrixResponse/row/element/distance/text"),"")</f>
        <v/>
      </c>
      <c r="AC4" s="4" t="str" cm="1">
        <f t="array" ref="AC4">IFERROR(_xlfn.FILTERXML(Y4, "/DistanceMatrixResponse/row/element/duration/text"),"")</f>
        <v/>
      </c>
      <c r="AD4" s="4">
        <f>_xlfn.XLOOKUP(X4,'Disponibilités AM'!A:A,'Disponibilités AM'!E:E)</f>
        <v>0</v>
      </c>
      <c r="AE4" s="9" t="str">
        <f t="shared" ref="AE3:AE28" si="0">((IF(P4="Femme uniquement","Femme","Homme"))&amp;CHAR(10)&amp;I4&amp;CHAR(10)&amp;Q4&amp;CHAR(10)&amp;IF((COUNTIF(R4,"*Repassage*")=1),"Repassage","")&amp;CHAR(10)&amp;U4)</f>
        <v xml:space="preserve">Homme
</v>
      </c>
    </row>
    <row r="5" spans="1:31" ht="72" x14ac:dyDescent="0.3">
      <c r="A5" s="7">
        <v>44852</v>
      </c>
      <c r="B5" s="4" t="s">
        <v>11</v>
      </c>
      <c r="C5" s="4" t="s">
        <v>31</v>
      </c>
      <c r="D5" s="4"/>
      <c r="E5" s="4"/>
      <c r="F5" s="4"/>
      <c r="G5" s="4"/>
      <c r="H5" s="4"/>
      <c r="I5" s="4"/>
      <c r="J5" s="4" t="s">
        <v>31</v>
      </c>
      <c r="K5" s="24"/>
      <c r="L5" s="4"/>
      <c r="M5" s="4" t="s">
        <v>182</v>
      </c>
      <c r="N5" s="4" t="s">
        <v>30</v>
      </c>
      <c r="O5" s="4" t="s">
        <v>331</v>
      </c>
      <c r="P5" s="4"/>
      <c r="Q5" s="4"/>
      <c r="R5" s="4"/>
      <c r="S5" s="4" t="s">
        <v>31</v>
      </c>
      <c r="T5" s="4" t="s">
        <v>185</v>
      </c>
      <c r="U5" s="4"/>
      <c r="V5" s="4"/>
      <c r="W5" s="4" t="str" cm="1">
        <f t="array" ref="W5">IFERROR(_xlfn.CONCAT(disponibles2(O5,AE5,'Disponibilités AM'!$A$2:$J$100) &amp; " "),"cette demande ne correspond à personne")</f>
        <v>cette demande ne correspond à personne</v>
      </c>
      <c r="X5" s="15"/>
      <c r="Y5" s="11" t="str">
        <f>_xlfn.WEBSERVICE("https://maps.googleapis.com/maps/api/distancematrix/xml?origins="&amp;AA5&amp;"&amp;destinations="&amp;E5&amp;"&amp;mode="&amp;IF(_xlfn.XLOOKUP(X5,'Disponibilités AM'!A:A,'Disponibilités AM'!E:E,"",0)="Transports en commun","transit",IF(_xlfn.XLOOKUP(X5,'Disponibilités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 s="4"/>
      <c r="AA5" s="4">
        <f>_xlfn.XLOOKUP(X5,'Disponibilités AM'!A:A,'Disponibilités AM'!B:B,"Adresse AM non trouvée",0)</f>
        <v>0</v>
      </c>
      <c r="AB5" s="4" t="str" cm="1">
        <f t="array" ref="AB5">IFERROR(_xlfn.FILTERXML(Y5, "/DistanceMatrixResponse/row/element/distance/text"),"")</f>
        <v/>
      </c>
      <c r="AC5" s="4" t="str" cm="1">
        <f t="array" ref="AC5">IFERROR(_xlfn.FILTERXML(Y5, "/DistanceMatrixResponse/row/element/duration/text"),"")</f>
        <v/>
      </c>
      <c r="AD5" s="4">
        <f>_xlfn.XLOOKUP(X5,'Disponibilités AM'!A:A,'Disponibilités AM'!E:E)</f>
        <v>0</v>
      </c>
      <c r="AE5" s="9" t="str">
        <f t="shared" si="0"/>
        <v xml:space="preserve">Homme
</v>
      </c>
    </row>
    <row r="6" spans="1:31" ht="72" x14ac:dyDescent="0.3">
      <c r="A6" s="7">
        <v>44855</v>
      </c>
      <c r="B6" s="4" t="s">
        <v>11</v>
      </c>
      <c r="C6" s="4" t="s">
        <v>31</v>
      </c>
      <c r="D6" s="4"/>
      <c r="E6" s="4"/>
      <c r="F6" s="4"/>
      <c r="G6" s="4"/>
      <c r="H6" s="4"/>
      <c r="I6" s="4"/>
      <c r="J6" s="4" t="s">
        <v>31</v>
      </c>
      <c r="K6" s="24"/>
      <c r="L6" s="4"/>
      <c r="M6" s="4" t="s">
        <v>186</v>
      </c>
      <c r="N6" s="4" t="s">
        <v>30</v>
      </c>
      <c r="O6" t="s">
        <v>314</v>
      </c>
      <c r="P6" s="4"/>
      <c r="Q6" s="4" t="s">
        <v>294</v>
      </c>
      <c r="R6" s="4" t="s">
        <v>78</v>
      </c>
      <c r="S6" s="4" t="s">
        <v>31</v>
      </c>
      <c r="T6" s="4" t="s">
        <v>187</v>
      </c>
      <c r="U6" s="4"/>
      <c r="V6" s="4"/>
      <c r="W6" s="4" t="str" cm="1">
        <f t="array" ref="W6">IFERROR(_xlfn.CONCAT(disponibles2(O6,AE6,'Disponibilités AM'!$A$2:$J$100) &amp; " "),"cette demande ne correspond à personne")</f>
        <v xml:space="preserve">GRAPIN Yves NSANZICANYE Willy Fred OKE Tawufiki </v>
      </c>
      <c r="X6" s="15"/>
      <c r="Y6" s="11" t="str">
        <f>_xlfn.WEBSERVICE("https://maps.googleapis.com/maps/api/distancematrix/xml?origins="&amp;AA6&amp;"&amp;destinations="&amp;E6&amp;"&amp;mode="&amp;IF(_xlfn.XLOOKUP(X6,'Disponibilités AM'!A:A,'Disponibilités AM'!E:E,"",0)="Transports en commun","transit",IF(_xlfn.XLOOKUP(X6,'Disponibilités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 s="4"/>
      <c r="AA6" s="4">
        <f>_xlfn.XLOOKUP(X6,'Disponibilités AM'!A:A,'Disponibilités AM'!B:B,"Adresse AM non trouvée",0)</f>
        <v>0</v>
      </c>
      <c r="AB6" s="4" t="str" cm="1">
        <f t="array" ref="AB6">IFERROR(_xlfn.FILTERXML(Y6, "/DistanceMatrixResponse/row/element/distance/text"),"")</f>
        <v/>
      </c>
      <c r="AC6" s="4" t="str" cm="1">
        <f t="array" ref="AC6">IFERROR(_xlfn.FILTERXML(Y6, "/DistanceMatrixResponse/row/element/duration/text"),"")</f>
        <v/>
      </c>
      <c r="AD6" s="4">
        <f>_xlfn.XLOOKUP(X6,'Disponibilités AM'!A:A,'Disponibilités AM'!E:E)</f>
        <v>0</v>
      </c>
      <c r="AE6" s="9" t="str">
        <f t="shared" si="0"/>
        <v xml:space="preserve">Homme
Chien(s)
</v>
      </c>
    </row>
    <row r="7" spans="1:31" ht="86.4" x14ac:dyDescent="0.3">
      <c r="A7" s="7">
        <v>44863</v>
      </c>
      <c r="B7" s="4" t="s">
        <v>11</v>
      </c>
      <c r="C7" s="4" t="s">
        <v>31</v>
      </c>
      <c r="D7" s="4"/>
      <c r="E7" s="4"/>
      <c r="F7" s="4"/>
      <c r="G7" s="4"/>
      <c r="H7" s="4"/>
      <c r="I7" s="4"/>
      <c r="J7" s="4" t="s">
        <v>31</v>
      </c>
      <c r="K7" s="24" t="s">
        <v>181</v>
      </c>
      <c r="L7" s="4"/>
      <c r="M7" s="4" t="s">
        <v>188</v>
      </c>
      <c r="N7" s="4" t="s">
        <v>30</v>
      </c>
      <c r="O7" s="4" t="s">
        <v>332</v>
      </c>
      <c r="P7" s="4"/>
      <c r="Q7" s="4"/>
      <c r="R7" s="4" t="s">
        <v>295</v>
      </c>
      <c r="S7" s="4" t="s">
        <v>31</v>
      </c>
      <c r="T7" s="4" t="s">
        <v>189</v>
      </c>
      <c r="U7" s="4"/>
      <c r="V7" s="4"/>
      <c r="W7" s="4" t="str" cm="1">
        <f t="array" ref="W7">IFERROR(_xlfn.CONCAT(disponibles2(O7,AE7,'Disponibilités AM'!$A$2:$J$100) &amp; " "),"cette demande ne correspond à personne")</f>
        <v>cette demande ne correspond à personne</v>
      </c>
      <c r="X7" s="15"/>
      <c r="Y7" s="11" t="str">
        <f>_xlfn.WEBSERVICE("https://maps.googleapis.com/maps/api/distancematrix/xml?origins="&amp;AA7&amp;"&amp;destinations="&amp;E7&amp;"&amp;mode="&amp;IF(_xlfn.XLOOKUP(X7,'Disponibilités AM'!A:A,'Disponibilités AM'!E:E,"",0)="Transports en commun","transit",IF(_xlfn.XLOOKUP(X7,'Disponibilités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 s="4"/>
      <c r="AA7" s="4">
        <f>_xlfn.XLOOKUP(X7,'Disponibilités AM'!A:A,'Disponibilités AM'!B:B,"Adresse AM non trouvée",0)</f>
        <v>0</v>
      </c>
      <c r="AB7" s="4" t="str" cm="1">
        <f t="array" ref="AB7">IFERROR(_xlfn.FILTERXML(Y7, "/DistanceMatrixResponse/row/element/distance/text"),"")</f>
        <v/>
      </c>
      <c r="AC7" s="4" t="str" cm="1">
        <f t="array" ref="AC7">IFERROR(_xlfn.FILTERXML(Y7, "/DistanceMatrixResponse/row/element/duration/text"),"")</f>
        <v/>
      </c>
      <c r="AD7" s="4">
        <f>_xlfn.XLOOKUP(X7,'Disponibilités AM'!A:A,'Disponibilités AM'!E:E)</f>
        <v>0</v>
      </c>
      <c r="AE7" s="9" t="str">
        <f t="shared" si="0"/>
        <v xml:space="preserve">Homme
Repassage
</v>
      </c>
    </row>
    <row r="8" spans="1:31" ht="72" x14ac:dyDescent="0.3">
      <c r="A8" s="7">
        <v>44868</v>
      </c>
      <c r="B8" s="4" t="s">
        <v>11</v>
      </c>
      <c r="C8" s="4" t="s">
        <v>31</v>
      </c>
      <c r="D8" s="4"/>
      <c r="E8" s="4"/>
      <c r="F8" s="4"/>
      <c r="G8" s="4"/>
      <c r="H8" s="4"/>
      <c r="I8" s="4" t="s">
        <v>79</v>
      </c>
      <c r="J8" s="4" t="s">
        <v>31</v>
      </c>
      <c r="K8" s="24">
        <v>0</v>
      </c>
      <c r="L8" s="4"/>
      <c r="M8" s="4" t="s">
        <v>190</v>
      </c>
      <c r="N8" s="4" t="s">
        <v>30</v>
      </c>
      <c r="O8" s="4" t="s">
        <v>333</v>
      </c>
      <c r="P8" s="4"/>
      <c r="Q8" s="4" t="s">
        <v>294</v>
      </c>
      <c r="R8" s="4"/>
      <c r="S8" s="4" t="s">
        <v>31</v>
      </c>
      <c r="T8" s="4" t="s">
        <v>305</v>
      </c>
      <c r="U8" s="4"/>
      <c r="V8" s="4"/>
      <c r="W8" s="4" t="str" cm="1">
        <f t="array" ref="W8">IFERROR(_xlfn.CONCAT(disponibles2(O8,AE8,'Disponibilités AM'!$A$2:$J$100) &amp; " "),"cette demande ne correspond à personne")</f>
        <v>cette demande ne correspond à personne</v>
      </c>
      <c r="X8" s="15"/>
      <c r="Y8" s="11" t="str">
        <f>_xlfn.WEBSERVICE("https://maps.googleapis.com/maps/api/distancematrix/xml?origins="&amp;AA8&amp;"&amp;destinations="&amp;E8&amp;"&amp;mode="&amp;IF(_xlfn.XLOOKUP(X8,'Disponibilités AM'!A:A,'Disponibilités AM'!E:E,"",0)="Transports en commun","transit",IF(_xlfn.XLOOKUP(X8,'Disponibilités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8" s="4"/>
      <c r="AA8" s="4">
        <f>_xlfn.XLOOKUP(X8,'Disponibilités AM'!A:A,'Disponibilités AM'!B:B,"Adresse AM non trouvée",0)</f>
        <v>0</v>
      </c>
      <c r="AB8" s="4" t="str" cm="1">
        <f t="array" ref="AB8">IFERROR(_xlfn.FILTERXML(Y8, "/DistanceMatrixResponse/row/element/distance/text"),"")</f>
        <v/>
      </c>
      <c r="AC8" s="4" t="str" cm="1">
        <f t="array" ref="AC8">IFERROR(_xlfn.FILTERXML(Y8, "/DistanceMatrixResponse/row/element/duration/text"),"")</f>
        <v/>
      </c>
      <c r="AD8" s="4">
        <f>_xlfn.XLOOKUP(X8,'Disponibilités AM'!A:A,'Disponibilités AM'!E:E)</f>
        <v>0</v>
      </c>
      <c r="AE8" s="9" t="str">
        <f t="shared" si="0"/>
        <v xml:space="preserve">Homme
Voiture
Chien(s)
</v>
      </c>
    </row>
    <row r="9" spans="1:31" ht="86.4" x14ac:dyDescent="0.3">
      <c r="A9" s="7">
        <v>44877</v>
      </c>
      <c r="B9" s="4" t="s">
        <v>11</v>
      </c>
      <c r="C9" s="4" t="s">
        <v>31</v>
      </c>
      <c r="D9" s="4"/>
      <c r="E9" s="4"/>
      <c r="F9" s="4"/>
      <c r="G9" s="4"/>
      <c r="H9" s="4"/>
      <c r="I9" s="4"/>
      <c r="J9" s="4" t="s">
        <v>31</v>
      </c>
      <c r="K9" s="24" t="s">
        <v>181</v>
      </c>
      <c r="L9" s="4"/>
      <c r="M9" s="4" t="s">
        <v>182</v>
      </c>
      <c r="N9" s="4" t="s">
        <v>30</v>
      </c>
      <c r="O9" s="4" t="s">
        <v>334</v>
      </c>
      <c r="P9" s="4" t="s">
        <v>296</v>
      </c>
      <c r="Q9" s="4"/>
      <c r="R9" s="4" t="s">
        <v>78</v>
      </c>
      <c r="S9" s="4" t="s">
        <v>31</v>
      </c>
      <c r="T9" s="4" t="s">
        <v>191</v>
      </c>
      <c r="U9" s="4"/>
      <c r="V9" s="4"/>
      <c r="W9" s="4" t="str" cm="1">
        <f t="array" ref="W9">IFERROR(_xlfn.CONCAT(disponibles2(O9,AE9,'Disponibilités AM'!$A$2:$J$100) &amp; " "),"cette demande ne correspond à personne")</f>
        <v>cette demande ne correspond à personne</v>
      </c>
      <c r="X9" s="15"/>
      <c r="Y9" s="11" t="str">
        <f>_xlfn.WEBSERVICE("https://maps.googleapis.com/maps/api/distancematrix/xml?origins="&amp;AA9&amp;"&amp;destinations="&amp;E9&amp;"&amp;mode="&amp;IF(_xlfn.XLOOKUP(X9,'Disponibilités AM'!A:A,'Disponibilités AM'!E:E,"",0)="Transports en commun","transit",IF(_xlfn.XLOOKUP(X9,'Disponibilités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9" s="4"/>
      <c r="AA9" s="4">
        <f>_xlfn.XLOOKUP(X9,'Disponibilités AM'!A:A,'Disponibilités AM'!B:B,"Adresse AM non trouvée",0)</f>
        <v>0</v>
      </c>
      <c r="AB9" s="4" t="str" cm="1">
        <f t="array" ref="AB9">IFERROR(_xlfn.FILTERXML(Y9, "/DistanceMatrixResponse/row/element/distance/text"),"")</f>
        <v/>
      </c>
      <c r="AC9" s="4" t="str" cm="1">
        <f t="array" ref="AC9">IFERROR(_xlfn.FILTERXML(Y9, "/DistanceMatrixResponse/row/element/duration/text"),"")</f>
        <v/>
      </c>
      <c r="AD9" s="4">
        <f>_xlfn.XLOOKUP(X9,'Disponibilités AM'!A:A,'Disponibilités AM'!E:E)</f>
        <v>0</v>
      </c>
      <c r="AE9" s="9" t="str">
        <f t="shared" si="0"/>
        <v xml:space="preserve">Femme
</v>
      </c>
    </row>
    <row r="10" spans="1:31" ht="115.2" x14ac:dyDescent="0.3">
      <c r="A10" s="7">
        <v>44880</v>
      </c>
      <c r="B10" s="4" t="s">
        <v>11</v>
      </c>
      <c r="C10" s="4" t="s">
        <v>31</v>
      </c>
      <c r="D10" s="4"/>
      <c r="E10" s="4"/>
      <c r="F10" s="4"/>
      <c r="G10" s="4"/>
      <c r="H10" s="4"/>
      <c r="I10" s="4"/>
      <c r="J10" s="4" t="s">
        <v>31</v>
      </c>
      <c r="K10" s="24">
        <v>0</v>
      </c>
      <c r="L10" s="4"/>
      <c r="M10" s="4" t="s">
        <v>182</v>
      </c>
      <c r="N10" s="4" t="s">
        <v>30</v>
      </c>
      <c r="O10" s="4" t="s">
        <v>315</v>
      </c>
      <c r="P10" s="4" t="s">
        <v>49</v>
      </c>
      <c r="Q10" s="4"/>
      <c r="R10" s="4"/>
      <c r="S10" s="4" t="s">
        <v>31</v>
      </c>
      <c r="T10" s="4" t="s">
        <v>192</v>
      </c>
      <c r="U10" s="4"/>
      <c r="V10" s="4"/>
      <c r="W10" s="4" t="str" cm="1">
        <f t="array" ref="W10">IFERROR(_xlfn.CONCAT(disponibles2(O10,AE10,'Disponibilités AM'!$A$2:$J$100) &amp; " "),"cette demande ne correspond à personne")</f>
        <v>cette demande ne correspond à personne</v>
      </c>
      <c r="X10" s="15"/>
      <c r="Y10" s="11" t="str">
        <f>_xlfn.WEBSERVICE("https://maps.googleapis.com/maps/api/distancematrix/xml?origins="&amp;AA10&amp;"&amp;destinations="&amp;E10&amp;"&amp;mode="&amp;IF(_xlfn.XLOOKUP(X10,'Disponibilités AM'!A:A,'Disponibilités AM'!E:E,"",0)="Transports en commun","transit",IF(_xlfn.XLOOKUP(X10,'Disponibilités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10" s="4"/>
      <c r="AA10" s="4">
        <f>_xlfn.XLOOKUP(X10,'Disponibilités AM'!A:A,'Disponibilités AM'!B:B,"Adresse AM non trouvée",0)</f>
        <v>0</v>
      </c>
      <c r="AB10" s="4" t="str" cm="1">
        <f t="array" ref="AB10">IFERROR(_xlfn.FILTERXML(Y10, "/DistanceMatrixResponse/row/element/distance/text"),"")</f>
        <v/>
      </c>
      <c r="AC10" s="4" t="str" cm="1">
        <f t="array" ref="AC10">IFERROR(_xlfn.FILTERXML(Y10, "/DistanceMatrixResponse/row/element/duration/text"),"")</f>
        <v/>
      </c>
      <c r="AD10" s="4">
        <f>_xlfn.XLOOKUP(X10,'Disponibilités AM'!A:A,'Disponibilités AM'!E:E)</f>
        <v>0</v>
      </c>
      <c r="AE10" s="9" t="str">
        <f t="shared" si="0"/>
        <v xml:space="preserve">Homme
</v>
      </c>
    </row>
    <row r="11" spans="1:31" ht="72" x14ac:dyDescent="0.3">
      <c r="A11" s="7">
        <v>44880</v>
      </c>
      <c r="B11" s="4" t="s">
        <v>11</v>
      </c>
      <c r="C11" s="4" t="s">
        <v>31</v>
      </c>
      <c r="D11" s="4"/>
      <c r="E11" s="4"/>
      <c r="F11" s="4"/>
      <c r="G11" s="4"/>
      <c r="H11" s="4"/>
      <c r="I11" s="4"/>
      <c r="J11" s="4" t="s">
        <v>31</v>
      </c>
      <c r="K11" s="24">
        <v>0</v>
      </c>
      <c r="L11" s="4"/>
      <c r="M11" s="4" t="s">
        <v>193</v>
      </c>
      <c r="N11" s="4" t="s">
        <v>30</v>
      </c>
      <c r="O11" s="4" t="s">
        <v>335</v>
      </c>
      <c r="P11" s="4"/>
      <c r="Q11" s="4"/>
      <c r="R11" s="4"/>
      <c r="S11" s="4" t="s">
        <v>31</v>
      </c>
      <c r="T11" s="4">
        <v>0</v>
      </c>
      <c r="U11" s="4"/>
      <c r="V11" s="4"/>
      <c r="W11" s="4" t="str" cm="1">
        <f t="array" ref="W11">IFERROR(_xlfn.CONCAT(disponibles2(O11,AE11,'Disponibilités AM'!$A$2:$J$100) &amp; " "),"cette demande ne correspond à personne")</f>
        <v>cette demande ne correspond à personne</v>
      </c>
      <c r="X11" s="15"/>
      <c r="Y11" s="11" t="str">
        <f>_xlfn.WEBSERVICE("https://maps.googleapis.com/maps/api/distancematrix/xml?origins="&amp;AA11&amp;"&amp;destinations="&amp;E11&amp;"&amp;mode="&amp;IF(_xlfn.XLOOKUP(X11,'Disponibilités AM'!A:A,'Disponibilités AM'!E:E,"",0)="Transports en commun","transit",IF(_xlfn.XLOOKUP(X11,'Disponibilités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11" s="4"/>
      <c r="AA11" s="4">
        <f>_xlfn.XLOOKUP(X11,'Disponibilités AM'!A:A,'Disponibilités AM'!B:B,"Adresse AM non trouvée",0)</f>
        <v>0</v>
      </c>
      <c r="AB11" s="4" t="str" cm="1">
        <f t="array" ref="AB11">IFERROR(_xlfn.FILTERXML(Y11, "/DistanceMatrixResponse/row/element/distance/text"),"")</f>
        <v/>
      </c>
      <c r="AC11" s="4" t="str" cm="1">
        <f t="array" ref="AC11">IFERROR(_xlfn.FILTERXML(Y11, "/DistanceMatrixResponse/row/element/duration/text"),"")</f>
        <v/>
      </c>
      <c r="AD11" s="4">
        <f>_xlfn.XLOOKUP(X11,'Disponibilités AM'!A:A,'Disponibilités AM'!E:E)</f>
        <v>0</v>
      </c>
      <c r="AE11" s="9" t="str">
        <f t="shared" si="0"/>
        <v xml:space="preserve">Homme
</v>
      </c>
    </row>
    <row r="12" spans="1:31" ht="72" x14ac:dyDescent="0.3">
      <c r="A12" s="7">
        <v>44884</v>
      </c>
      <c r="B12" s="4" t="s">
        <v>11</v>
      </c>
      <c r="C12" s="4" t="s">
        <v>31</v>
      </c>
      <c r="D12" s="4"/>
      <c r="E12" s="4"/>
      <c r="F12" s="4"/>
      <c r="G12" s="4"/>
      <c r="H12" s="4"/>
      <c r="I12" s="4"/>
      <c r="J12" s="4" t="s">
        <v>31</v>
      </c>
      <c r="K12" s="24">
        <v>0</v>
      </c>
      <c r="L12" s="4"/>
      <c r="M12" s="4" t="s">
        <v>194</v>
      </c>
      <c r="N12" s="4" t="s">
        <v>30</v>
      </c>
      <c r="O12" s="4" t="s">
        <v>335</v>
      </c>
      <c r="P12" s="4" t="s">
        <v>296</v>
      </c>
      <c r="Q12" s="4" t="s">
        <v>294</v>
      </c>
      <c r="R12" s="4"/>
      <c r="S12" s="4" t="s">
        <v>31</v>
      </c>
      <c r="T12" s="4" t="s">
        <v>195</v>
      </c>
      <c r="U12" s="4"/>
      <c r="V12" s="4"/>
      <c r="W12" s="4" t="str" cm="1">
        <f t="array" ref="W12">IFERROR(_xlfn.CONCAT(disponibles2(O12,AE12,'Disponibilités AM'!$A$2:$J$100) &amp; " "),"cette demande ne correspond à personne")</f>
        <v>cette demande ne correspond à personne</v>
      </c>
      <c r="X12" s="15"/>
      <c r="Y12" s="11" t="str">
        <f>_xlfn.WEBSERVICE("https://maps.googleapis.com/maps/api/distancematrix/xml?origins="&amp;AA12&amp;"&amp;destinations="&amp;E12&amp;"&amp;mode="&amp;IF(_xlfn.XLOOKUP(X12,'Disponibilités AM'!A:A,'Disponibilités AM'!E:E,"",0)="Transports en commun","transit",IF(_xlfn.XLOOKUP(X12,'Disponibilités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12" s="4"/>
      <c r="AA12" s="4">
        <f>_xlfn.XLOOKUP(X12,'Disponibilités AM'!A:A,'Disponibilités AM'!B:B,"Adresse AM non trouvée",0)</f>
        <v>0</v>
      </c>
      <c r="AB12" s="4" t="str" cm="1">
        <f t="array" ref="AB12">IFERROR(_xlfn.FILTERXML(Y12, "/DistanceMatrixResponse/row/element/distance/text"),"")</f>
        <v/>
      </c>
      <c r="AC12" s="4" t="str" cm="1">
        <f t="array" ref="AC12">IFERROR(_xlfn.FILTERXML(Y12, "/DistanceMatrixResponse/row/element/duration/text"),"")</f>
        <v/>
      </c>
      <c r="AD12" s="4">
        <f>_xlfn.XLOOKUP(X12,'Disponibilités AM'!A:A,'Disponibilités AM'!E:E)</f>
        <v>0</v>
      </c>
      <c r="AE12" s="9" t="str">
        <f t="shared" si="0"/>
        <v xml:space="preserve">Femme
Chien(s)
</v>
      </c>
    </row>
    <row r="13" spans="1:31" ht="230.4" x14ac:dyDescent="0.3">
      <c r="A13" s="7">
        <v>44888</v>
      </c>
      <c r="B13" s="4" t="s">
        <v>11</v>
      </c>
      <c r="C13" s="4" t="s">
        <v>31</v>
      </c>
      <c r="D13" s="4"/>
      <c r="E13" s="4"/>
      <c r="F13" s="4"/>
      <c r="G13" s="4"/>
      <c r="H13" s="4"/>
      <c r="I13" s="4"/>
      <c r="J13" s="4" t="s">
        <v>31</v>
      </c>
      <c r="K13" s="24" t="s">
        <v>181</v>
      </c>
      <c r="L13" s="4"/>
      <c r="M13" s="4" t="s">
        <v>196</v>
      </c>
      <c r="N13" s="4" t="s">
        <v>30</v>
      </c>
      <c r="O13" s="4" t="s">
        <v>336</v>
      </c>
      <c r="P13" s="4" t="s">
        <v>296</v>
      </c>
      <c r="Q13" s="4" t="s">
        <v>294</v>
      </c>
      <c r="R13" s="4"/>
      <c r="S13" s="4" t="s">
        <v>31</v>
      </c>
      <c r="T13" s="4" t="s">
        <v>197</v>
      </c>
      <c r="U13" s="4"/>
      <c r="V13" s="4"/>
      <c r="W13" s="4" t="str" cm="1">
        <f t="array" ref="W13">IFERROR(_xlfn.CONCAT(disponibles2(O13,AE13,'Disponibilités AM'!$A$2:$J$100) &amp; " "),"cette demande ne correspond à personne")</f>
        <v xml:space="preserve">CARAMANLA Mihaela-Elisabeta COLLAZOS UGARTE Marta Elena GONZALES ARANGO Ruth Avigael SIALA MIKUBU Denise SPERA Laeticia TCHUENDOM KAMDEM Alvine Carine UWANYILIGIRA Françoise ZHANG Yu Ying </v>
      </c>
      <c r="X13" s="15"/>
      <c r="Y13" s="11" t="str">
        <f>_xlfn.WEBSERVICE("https://maps.googleapis.com/maps/api/distancematrix/xml?origins="&amp;AA13&amp;"&amp;destinations="&amp;E13&amp;"&amp;mode="&amp;IF(_xlfn.XLOOKUP(X13,'Disponibilités AM'!A:A,'Disponibilités AM'!E:E,"",0)="Transports en commun","transit",IF(_xlfn.XLOOKUP(X13,'Disponibilités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13" s="4"/>
      <c r="AA13" s="4">
        <f>_xlfn.XLOOKUP(X13,'Disponibilités AM'!A:A,'Disponibilités AM'!B:B,"Adresse AM non trouvée",0)</f>
        <v>0</v>
      </c>
      <c r="AB13" s="4" t="str" cm="1">
        <f t="array" ref="AB13">IFERROR(_xlfn.FILTERXML(Y13, "/DistanceMatrixResponse/row/element/distance/text"),"")</f>
        <v/>
      </c>
      <c r="AC13" s="4" t="str" cm="1">
        <f t="array" ref="AC13">IFERROR(_xlfn.FILTERXML(Y13, "/DistanceMatrixResponse/row/element/duration/text"),"")</f>
        <v/>
      </c>
      <c r="AD13" s="4">
        <f>_xlfn.XLOOKUP(X13,'Disponibilités AM'!A:A,'Disponibilités AM'!E:E)</f>
        <v>0</v>
      </c>
      <c r="AE13" s="9" t="str">
        <f t="shared" si="0"/>
        <v xml:space="preserve">Femme
Chien(s)
</v>
      </c>
    </row>
    <row r="14" spans="1:31" ht="172.8" x14ac:dyDescent="0.3">
      <c r="A14" s="7">
        <v>44896</v>
      </c>
      <c r="B14" s="4" t="s">
        <v>11</v>
      </c>
      <c r="C14" s="4" t="s">
        <v>31</v>
      </c>
      <c r="D14" s="4"/>
      <c r="E14" s="4"/>
      <c r="F14" s="4"/>
      <c r="G14" s="4"/>
      <c r="H14" s="4"/>
      <c r="I14" s="4"/>
      <c r="J14" s="4" t="s">
        <v>31</v>
      </c>
      <c r="K14" s="24" t="s">
        <v>198</v>
      </c>
      <c r="L14" s="4"/>
      <c r="M14" s="4" t="s">
        <v>182</v>
      </c>
      <c r="N14" s="4" t="s">
        <v>30</v>
      </c>
      <c r="O14" s="4" t="s">
        <v>316</v>
      </c>
      <c r="P14" s="4" t="s">
        <v>296</v>
      </c>
      <c r="Q14" s="4" t="s">
        <v>77</v>
      </c>
      <c r="R14" s="4" t="s">
        <v>295</v>
      </c>
      <c r="S14" s="4" t="s">
        <v>31</v>
      </c>
      <c r="T14" s="4" t="s">
        <v>308</v>
      </c>
      <c r="U14" s="4"/>
      <c r="V14" s="4"/>
      <c r="W14" s="4" t="str" cm="1">
        <f t="array" ref="W14">IFERROR(_xlfn.CONCAT(disponibles2(O14,AE14,'Disponibilités AM'!$A$2:$J$100) &amp; " "),"cette demande ne correspond à personne")</f>
        <v xml:space="preserve">BAKELA Jason Samira BESEDINA Daiga CARAMANLA Mihaela-Elisabeta DIALLO Mariame DUARTE Iracelma Mendes SEDRATI Saliha SIALA MIKUBU Denise </v>
      </c>
      <c r="X14" s="15"/>
      <c r="Y14" s="11" t="str">
        <f>_xlfn.WEBSERVICE("https://maps.googleapis.com/maps/api/distancematrix/xml?origins="&amp;AA14&amp;"&amp;destinations="&amp;E14&amp;"&amp;mode="&amp;IF(_xlfn.XLOOKUP(X14,'Disponibilités AM'!A:A,'Disponibilités AM'!E:E,"",0)="Transports en commun","transit",IF(_xlfn.XLOOKUP(X14,'Disponibilités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14" s="4"/>
      <c r="AA14" s="4">
        <f>_xlfn.XLOOKUP(X14,'Disponibilités AM'!A:A,'Disponibilités AM'!B:B,"Adresse AM non trouvée",0)</f>
        <v>0</v>
      </c>
      <c r="AB14" s="4" t="str" cm="1">
        <f t="array" ref="AB14">IFERROR(_xlfn.FILTERXML(Y14, "/DistanceMatrixResponse/row/element/distance/text"),"")</f>
        <v/>
      </c>
      <c r="AC14" s="4" t="str" cm="1">
        <f t="array" ref="AC14">IFERROR(_xlfn.FILTERXML(Y14, "/DistanceMatrixResponse/row/element/duration/text"),"")</f>
        <v/>
      </c>
      <c r="AD14" s="4">
        <f>_xlfn.XLOOKUP(X14,'Disponibilités AM'!A:A,'Disponibilités AM'!E:E)</f>
        <v>0</v>
      </c>
      <c r="AE14" s="9" t="str">
        <f t="shared" si="0"/>
        <v xml:space="preserve">Femme
Chat(s)
Repassage
</v>
      </c>
    </row>
    <row r="15" spans="1:31" ht="86.4" x14ac:dyDescent="0.3">
      <c r="A15" s="7" t="s">
        <v>199</v>
      </c>
      <c r="B15" s="4" t="s">
        <v>11</v>
      </c>
      <c r="C15" s="4" t="s">
        <v>31</v>
      </c>
      <c r="D15" s="4"/>
      <c r="E15" s="4"/>
      <c r="F15" s="4"/>
      <c r="G15" s="4"/>
      <c r="H15" s="4"/>
      <c r="I15" s="4"/>
      <c r="J15" s="4" t="s">
        <v>31</v>
      </c>
      <c r="K15" s="24" t="s">
        <v>181</v>
      </c>
      <c r="L15" s="4"/>
      <c r="M15" s="4" t="s">
        <v>200</v>
      </c>
      <c r="N15" s="4" t="s">
        <v>30</v>
      </c>
      <c r="O15" s="4" t="s">
        <v>337</v>
      </c>
      <c r="P15" s="4" t="s">
        <v>297</v>
      </c>
      <c r="Q15" s="4"/>
      <c r="R15" s="4"/>
      <c r="S15" s="4" t="s">
        <v>31</v>
      </c>
      <c r="T15" s="4" t="s">
        <v>201</v>
      </c>
      <c r="U15" s="4"/>
      <c r="V15" s="4"/>
      <c r="W15" s="4" t="str" cm="1">
        <f t="array" ref="W15">IFERROR(_xlfn.CONCAT(disponibles2(O15,AE15,'Disponibilités AM'!$A$2:$J$100) &amp; " "),"cette demande ne correspond à personne")</f>
        <v xml:space="preserve">CARAMANLA Mihaela-Elisabeta COYITUNGIYE Benigne DUARTE Iracelma Mendes EL OUAJDI Ahmed GRAPIN Yves KAPINGA MANDA Fanny NENE ETISE Juliana SEDRATI Saliha SIALA MIKUBU Denise TCHUENDOM KAMDEM Alvine Carine </v>
      </c>
      <c r="X15" s="15"/>
      <c r="Y15" s="11" t="str">
        <f>_xlfn.WEBSERVICE("https://maps.googleapis.com/maps/api/distancematrix/xml?origins="&amp;AA15&amp;"&amp;destinations="&amp;E15&amp;"&amp;mode="&amp;IF(_xlfn.XLOOKUP(X15,'Disponibilités AM'!A:A,'Disponibilités AM'!E:E,"",0)="Transports en commun","transit",IF(_xlfn.XLOOKUP(X15,'Disponibilités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15" s="4"/>
      <c r="AA15" s="4">
        <f>_xlfn.XLOOKUP(X15,'Disponibilités AM'!A:A,'Disponibilités AM'!B:B,"Adresse AM non trouvée",0)</f>
        <v>0</v>
      </c>
      <c r="AB15" s="4" t="str" cm="1">
        <f t="array" ref="AB15">IFERROR(_xlfn.FILTERXML(Y15, "/DistanceMatrixResponse/row/element/distance/text"),"")</f>
        <v/>
      </c>
      <c r="AC15" s="4" t="str" cm="1">
        <f t="array" ref="AC15">IFERROR(_xlfn.FILTERXML(Y15, "/DistanceMatrixResponse/row/element/duration/text"),"")</f>
        <v/>
      </c>
      <c r="AD15" s="4">
        <f>_xlfn.XLOOKUP(X15,'Disponibilités AM'!A:A,'Disponibilités AM'!E:E)</f>
        <v>0</v>
      </c>
      <c r="AE15" s="9" t="str">
        <f t="shared" si="0"/>
        <v xml:space="preserve">Homme
</v>
      </c>
    </row>
    <row r="16" spans="1:31" ht="172.8" x14ac:dyDescent="0.3">
      <c r="A16" s="7">
        <v>44902</v>
      </c>
      <c r="B16" s="4" t="s">
        <v>11</v>
      </c>
      <c r="C16" s="4" t="s">
        <v>31</v>
      </c>
      <c r="D16" s="4"/>
      <c r="E16" s="4"/>
      <c r="F16" s="4"/>
      <c r="G16" s="4"/>
      <c r="H16" s="4"/>
      <c r="I16" s="4"/>
      <c r="J16" s="4" t="s">
        <v>31</v>
      </c>
      <c r="K16" s="24" t="s">
        <v>181</v>
      </c>
      <c r="L16" s="4"/>
      <c r="M16" s="4" t="s">
        <v>309</v>
      </c>
      <c r="N16" s="4" t="s">
        <v>30</v>
      </c>
      <c r="O16" s="4" t="s">
        <v>316</v>
      </c>
      <c r="P16" s="4" t="s">
        <v>297</v>
      </c>
      <c r="Q16" s="4"/>
      <c r="R16" s="4" t="s">
        <v>298</v>
      </c>
      <c r="S16" s="4" t="s">
        <v>31</v>
      </c>
      <c r="T16" s="4" t="s">
        <v>202</v>
      </c>
      <c r="U16" s="4"/>
      <c r="V16" s="4"/>
      <c r="W16" s="4" t="str" cm="1">
        <f t="array" ref="W16">IFERROR(_xlfn.CONCAT(disponibles2(O16,AE16,'Disponibilités AM'!$A$2:$J$100) &amp; " "),"cette demande ne correspond à personne")</f>
        <v xml:space="preserve">BAKELA Jason Samira BESEDINA Daiga CARAMANLA Mihaela-Elisabeta DIALLO Mariame DUARTE Iracelma Mendes NSANZICANYE Willy Fred OKE Tawufiki SEDRATI Saliha SIALA MIKUBU Denise </v>
      </c>
      <c r="X16" s="15"/>
      <c r="Y16" s="11" t="str">
        <f>_xlfn.WEBSERVICE("https://maps.googleapis.com/maps/api/distancematrix/xml?origins="&amp;AA16&amp;"&amp;destinations="&amp;E16&amp;"&amp;mode="&amp;IF(_xlfn.XLOOKUP(X16,'Disponibilités AM'!A:A,'Disponibilités AM'!E:E,"",0)="Transports en commun","transit",IF(_xlfn.XLOOKUP(X16,'Disponibilités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16" s="4"/>
      <c r="AA16" s="4">
        <f>_xlfn.XLOOKUP(X16,'Disponibilités AM'!A:A,'Disponibilités AM'!B:B,"Adresse AM non trouvée",0)</f>
        <v>0</v>
      </c>
      <c r="AB16" s="4" t="str" cm="1">
        <f t="array" ref="AB16">IFERROR(_xlfn.FILTERXML(Y16, "/DistanceMatrixResponse/row/element/distance/text"),"")</f>
        <v/>
      </c>
      <c r="AC16" s="4" t="str" cm="1">
        <f t="array" ref="AC16">IFERROR(_xlfn.FILTERXML(Y16, "/DistanceMatrixResponse/row/element/duration/text"),"")</f>
        <v/>
      </c>
      <c r="AD16" s="4">
        <f>_xlfn.XLOOKUP(X16,'Disponibilités AM'!A:A,'Disponibilités AM'!E:E)</f>
        <v>0</v>
      </c>
      <c r="AE16" s="9" t="str">
        <f t="shared" si="0"/>
        <v xml:space="preserve">Homme
Repassage
</v>
      </c>
    </row>
    <row r="17" spans="1:31" ht="72" x14ac:dyDescent="0.3">
      <c r="A17" s="7">
        <v>44902</v>
      </c>
      <c r="B17" s="4" t="s">
        <v>11</v>
      </c>
      <c r="C17" s="4" t="s">
        <v>31</v>
      </c>
      <c r="D17" s="4"/>
      <c r="E17" s="4"/>
      <c r="F17" s="4"/>
      <c r="G17" s="4"/>
      <c r="H17" s="4"/>
      <c r="I17" s="4"/>
      <c r="J17" s="4" t="s">
        <v>31</v>
      </c>
      <c r="K17" s="24">
        <v>190047318102</v>
      </c>
      <c r="L17" s="4"/>
      <c r="M17" s="4" t="s">
        <v>182</v>
      </c>
      <c r="N17" s="4" t="s">
        <v>30</v>
      </c>
      <c r="O17" s="4" t="s">
        <v>317</v>
      </c>
      <c r="P17" s="4"/>
      <c r="Q17" s="4"/>
      <c r="R17" s="4"/>
      <c r="S17" s="4" t="s">
        <v>31</v>
      </c>
      <c r="T17" s="4" t="s">
        <v>310</v>
      </c>
      <c r="U17" s="4"/>
      <c r="V17" s="4"/>
      <c r="W17" s="4" t="str" cm="1">
        <f t="array" ref="W17">IFERROR(_xlfn.CONCAT(disponibles2(O17,AE17,'Disponibilités AM'!$A$2:$J$100) &amp; " "),"cette demande ne correspond à personne")</f>
        <v xml:space="preserve">ALUNGUISSE Isabel BOURAHLI Marouane DIALLO Mariame GRAPIN Yves KAPINGA MANDA Fanny NSANZICANYE Willy Fred OKE Tawufiki </v>
      </c>
      <c r="X17" s="15"/>
      <c r="Y17" s="11" t="str">
        <f>_xlfn.WEBSERVICE("https://maps.googleapis.com/maps/api/distancematrix/xml?origins="&amp;AA17&amp;"&amp;destinations="&amp;E17&amp;"&amp;mode="&amp;IF(_xlfn.XLOOKUP(X17,'Disponibilités AM'!A:A,'Disponibilités AM'!E:E,"",0)="Transports en commun","transit",IF(_xlfn.XLOOKUP(X17,'Disponibilités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17" s="4"/>
      <c r="AA17" s="4">
        <f>_xlfn.XLOOKUP(X17,'Disponibilités AM'!A:A,'Disponibilités AM'!B:B,"Adresse AM non trouvée",0)</f>
        <v>0</v>
      </c>
      <c r="AB17" s="4" t="str" cm="1">
        <f t="array" ref="AB17">IFERROR(_xlfn.FILTERXML(Y17, "/DistanceMatrixResponse/row/element/distance/text"),"")</f>
        <v/>
      </c>
      <c r="AC17" s="4" t="str" cm="1">
        <f t="array" ref="AC17">IFERROR(_xlfn.FILTERXML(Y17, "/DistanceMatrixResponse/row/element/duration/text"),"")</f>
        <v/>
      </c>
      <c r="AD17" s="4">
        <f>_xlfn.XLOOKUP(X17,'Disponibilités AM'!A:A,'Disponibilités AM'!E:E)</f>
        <v>0</v>
      </c>
      <c r="AE17" s="9" t="str">
        <f t="shared" si="0"/>
        <v xml:space="preserve">Homme
</v>
      </c>
    </row>
    <row r="18" spans="1:31" ht="129.6" x14ac:dyDescent="0.3">
      <c r="A18" s="7">
        <v>44904</v>
      </c>
      <c r="B18" s="4" t="s">
        <v>11</v>
      </c>
      <c r="C18" s="4" t="s">
        <v>31</v>
      </c>
      <c r="D18" s="4"/>
      <c r="E18" s="4"/>
      <c r="F18" s="4"/>
      <c r="G18" s="4"/>
      <c r="H18" s="4"/>
      <c r="I18" s="4"/>
      <c r="J18" s="4" t="s">
        <v>31</v>
      </c>
      <c r="K18" s="24">
        <v>0</v>
      </c>
      <c r="L18" s="4"/>
      <c r="M18" s="4" t="s">
        <v>183</v>
      </c>
      <c r="N18" s="4" t="s">
        <v>30</v>
      </c>
      <c r="O18" s="4" t="s">
        <v>338</v>
      </c>
      <c r="P18" s="4" t="s">
        <v>296</v>
      </c>
      <c r="Q18" s="4"/>
      <c r="R18" s="4" t="s">
        <v>295</v>
      </c>
      <c r="S18" s="4" t="s">
        <v>31</v>
      </c>
      <c r="T18" s="4" t="s">
        <v>203</v>
      </c>
      <c r="U18" s="4"/>
      <c r="V18" s="4"/>
      <c r="W18" s="4" t="str" cm="1">
        <f t="array" ref="W18">IFERROR(_xlfn.CONCAT(disponibles2(O18,AE18,'Disponibilités AM'!$A$2:$J$100) &amp; " "),"cette demande ne correspond à personne")</f>
        <v xml:space="preserve">COLLAZOS UGARTE Marta Elena DEGAUGUE Melissa MISENGA TSHIDIMBOMBO Marie-Louise SEDRATI Saliha SIALA MIKUBU Denise SYLLA Aicha TCHUENDOM KAMDEM Alvine Carine UWANYILIGIRA Françoise </v>
      </c>
      <c r="X18" s="15"/>
      <c r="Y18" s="11" t="str">
        <f>_xlfn.WEBSERVICE("https://maps.googleapis.com/maps/api/distancematrix/xml?origins="&amp;AA18&amp;"&amp;destinations="&amp;E18&amp;"&amp;mode="&amp;IF(_xlfn.XLOOKUP(X18,'Disponibilités AM'!A:A,'Disponibilités AM'!E:E,"",0)="Transports en commun","transit",IF(_xlfn.XLOOKUP(X18,'Disponibilités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18" s="4"/>
      <c r="AA18" s="4">
        <f>_xlfn.XLOOKUP(X18,'Disponibilités AM'!A:A,'Disponibilités AM'!B:B,"Adresse AM non trouvée",0)</f>
        <v>0</v>
      </c>
      <c r="AB18" s="4" t="str" cm="1">
        <f t="array" ref="AB18">IFERROR(_xlfn.FILTERXML(Y18, "/DistanceMatrixResponse/row/element/distance/text"),"")</f>
        <v/>
      </c>
      <c r="AC18" s="4" t="str" cm="1">
        <f t="array" ref="AC18">IFERROR(_xlfn.FILTERXML(Y18, "/DistanceMatrixResponse/row/element/duration/text"),"")</f>
        <v/>
      </c>
      <c r="AD18" s="4">
        <f>_xlfn.XLOOKUP(X18,'Disponibilités AM'!A:A,'Disponibilités AM'!E:E)</f>
        <v>0</v>
      </c>
      <c r="AE18" s="9" t="str">
        <f t="shared" si="0"/>
        <v xml:space="preserve">Femme
Repassage
</v>
      </c>
    </row>
    <row r="19" spans="1:31" ht="158.4" x14ac:dyDescent="0.3">
      <c r="A19" s="7">
        <v>44905</v>
      </c>
      <c r="B19" s="4" t="s">
        <v>11</v>
      </c>
      <c r="C19" s="4" t="s">
        <v>31</v>
      </c>
      <c r="D19" s="4"/>
      <c r="E19" s="4"/>
      <c r="F19" s="4"/>
      <c r="G19" s="4"/>
      <c r="H19" s="4"/>
      <c r="I19" s="4"/>
      <c r="J19" s="4" t="s">
        <v>31</v>
      </c>
      <c r="K19" s="24" t="s">
        <v>204</v>
      </c>
      <c r="L19" s="4"/>
      <c r="M19" s="4" t="s">
        <v>205</v>
      </c>
      <c r="N19" s="4" t="s">
        <v>30</v>
      </c>
      <c r="O19" s="4" t="s">
        <v>318</v>
      </c>
      <c r="P19" s="4" t="s">
        <v>297</v>
      </c>
      <c r="Q19" s="4"/>
      <c r="R19" s="4" t="s">
        <v>78</v>
      </c>
      <c r="S19" s="4" t="s">
        <v>31</v>
      </c>
      <c r="T19" s="4" t="s">
        <v>206</v>
      </c>
      <c r="U19" s="4"/>
      <c r="V19" s="4"/>
      <c r="W19" s="4" t="str" cm="1">
        <f t="array" ref="W19">IFERROR(_xlfn.CONCAT(disponibles2(O19,AE19,'Disponibilités AM'!$A$2:$J$100) &amp; " "),"cette demande ne correspond à personne")</f>
        <v xml:space="preserve">ALUNGUISSE Isabel BAKELA Jason Samira BESEDINA Daiga BOURAHLI Marouane CARAMANLA Mihaela-Elisabeta DIALLO Mariame DUARTE Iracelma Mendes KAPINGA MANDA Fanny NENE ETISE Juliana OKE Tawufiki SEDRATI Saliha SIALA MIKUBU Denise TERRANOVA Eva </v>
      </c>
      <c r="X19" s="15"/>
      <c r="Y19" s="11" t="str">
        <f>_xlfn.WEBSERVICE("https://maps.googleapis.com/maps/api/distancematrix/xml?origins="&amp;AA19&amp;"&amp;destinations="&amp;E19&amp;"&amp;mode="&amp;IF(_xlfn.XLOOKUP(X19,'Disponibilités AM'!A:A,'Disponibilités AM'!E:E,"",0)="Transports en commun","transit",IF(_xlfn.XLOOKUP(X19,'Disponibilités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19" s="4"/>
      <c r="AA19" s="4">
        <f>_xlfn.XLOOKUP(X19,'Disponibilités AM'!A:A,'Disponibilités AM'!B:B,"Adresse AM non trouvée",0)</f>
        <v>0</v>
      </c>
      <c r="AB19" s="4" t="str" cm="1">
        <f t="array" ref="AB19">IFERROR(_xlfn.FILTERXML(Y19, "/DistanceMatrixResponse/row/element/distance/text"),"")</f>
        <v/>
      </c>
      <c r="AC19" s="4" t="str" cm="1">
        <f t="array" ref="AC19">IFERROR(_xlfn.FILTERXML(Y19, "/DistanceMatrixResponse/row/element/duration/text"),"")</f>
        <v/>
      </c>
      <c r="AD19" s="4">
        <f>_xlfn.XLOOKUP(X19,'Disponibilités AM'!A:A,'Disponibilités AM'!E:E)</f>
        <v>0</v>
      </c>
      <c r="AE19" s="9" t="str">
        <f t="shared" si="0"/>
        <v xml:space="preserve">Homme
</v>
      </c>
    </row>
    <row r="20" spans="1:31" ht="86.4" x14ac:dyDescent="0.3">
      <c r="A20" s="7">
        <v>44908</v>
      </c>
      <c r="B20" s="4" t="s">
        <v>11</v>
      </c>
      <c r="C20" s="4" t="s">
        <v>31</v>
      </c>
      <c r="D20" s="4"/>
      <c r="E20" s="4"/>
      <c r="F20" s="4"/>
      <c r="G20" s="4"/>
      <c r="H20" s="4"/>
      <c r="I20" s="4"/>
      <c r="J20" s="4" t="s">
        <v>31</v>
      </c>
      <c r="K20" s="24">
        <v>0</v>
      </c>
      <c r="L20" s="4"/>
      <c r="M20" s="4" t="s">
        <v>207</v>
      </c>
      <c r="N20" s="4" t="s">
        <v>30</v>
      </c>
      <c r="O20" s="4" t="s">
        <v>339</v>
      </c>
      <c r="P20" s="4" t="s">
        <v>297</v>
      </c>
      <c r="Q20" s="4" t="s">
        <v>294</v>
      </c>
      <c r="R20" s="4"/>
      <c r="S20" s="4" t="s">
        <v>31</v>
      </c>
      <c r="T20" s="4" t="s">
        <v>208</v>
      </c>
      <c r="U20" s="4"/>
      <c r="V20" s="4"/>
      <c r="W20" s="4" t="str" cm="1">
        <f t="array" ref="W20">IFERROR(_xlfn.CONCAT(disponibles2(O20,AE20,'Disponibilités AM'!$A$2:$J$100) &amp; " "),"cette demande ne correspond à personne")</f>
        <v xml:space="preserve">COLLAZOS UGARTE Marta Elena EL OUAJDI Ahmed GONZALES ARANGO Ruth Avigael GUINDO Younouss SIALA MIKUBU Denise ZHANG Yu Ying </v>
      </c>
      <c r="X20" s="15"/>
      <c r="Y20" s="11" t="str">
        <f>_xlfn.WEBSERVICE("https://maps.googleapis.com/maps/api/distancematrix/xml?origins="&amp;AA20&amp;"&amp;destinations="&amp;E20&amp;"&amp;mode="&amp;IF(_xlfn.XLOOKUP(X20,'Disponibilités AM'!A:A,'Disponibilités AM'!E:E,"",0)="Transports en commun","transit",IF(_xlfn.XLOOKUP(X20,'Disponibilités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20" s="4"/>
      <c r="AA20" s="4">
        <f>_xlfn.XLOOKUP(X20,'Disponibilités AM'!A:A,'Disponibilités AM'!B:B,"Adresse AM non trouvée",0)</f>
        <v>0</v>
      </c>
      <c r="AB20" s="4" t="str" cm="1">
        <f t="array" ref="AB20">IFERROR(_xlfn.FILTERXML(Y20, "/DistanceMatrixResponse/row/element/distance/text"),"")</f>
        <v/>
      </c>
      <c r="AC20" s="4" t="str" cm="1">
        <f t="array" ref="AC20">IFERROR(_xlfn.FILTERXML(Y20, "/DistanceMatrixResponse/row/element/duration/text"),"")</f>
        <v/>
      </c>
      <c r="AD20" s="4">
        <f>_xlfn.XLOOKUP(X20,'Disponibilités AM'!A:A,'Disponibilités AM'!E:E)</f>
        <v>0</v>
      </c>
      <c r="AE20" s="9" t="str">
        <f t="shared" si="0"/>
        <v xml:space="preserve">Homme
Chien(s)
</v>
      </c>
    </row>
    <row r="21" spans="1:31" ht="230.4" x14ac:dyDescent="0.3">
      <c r="A21" s="7">
        <v>44915</v>
      </c>
      <c r="B21" s="4" t="s">
        <v>11</v>
      </c>
      <c r="C21" s="4" t="s">
        <v>31</v>
      </c>
      <c r="D21" s="4"/>
      <c r="E21" s="4"/>
      <c r="F21" s="4"/>
      <c r="G21" s="4"/>
      <c r="H21" s="4"/>
      <c r="I21" s="4"/>
      <c r="J21" s="4" t="s">
        <v>31</v>
      </c>
      <c r="K21" s="24" t="s">
        <v>181</v>
      </c>
      <c r="L21" s="4"/>
      <c r="M21" s="4" t="s">
        <v>209</v>
      </c>
      <c r="N21" s="4" t="s">
        <v>30</v>
      </c>
      <c r="O21" s="4" t="s">
        <v>340</v>
      </c>
      <c r="P21" s="4"/>
      <c r="Q21" s="4" t="s">
        <v>77</v>
      </c>
      <c r="R21" s="4" t="s">
        <v>295</v>
      </c>
      <c r="S21" s="4" t="s">
        <v>31</v>
      </c>
      <c r="T21" s="4" t="s">
        <v>210</v>
      </c>
      <c r="U21" s="4"/>
      <c r="V21" s="4"/>
      <c r="W21" s="4" t="str" cm="1">
        <f t="array" ref="W21">IFERROR(_xlfn.CONCAT(disponibles2(O21,AE21,'Disponibilités AM'!$A$2:$J$100) &amp; " "),"cette demande ne correspond à personne")</f>
        <v xml:space="preserve">ASHA MUTAMBAMAYI Candyce CARAMANLA Mihaela-Elisabeta COLLAZOS UGARTE Marta Elena COYITUNGIYE Benigne DEGAUGUE Melissa DIALLO Mariame DJIKENG TSAFAC Daesca Ima DUARTE Iracelma Mendes EL OUAJDI Ahmed SEDRATI Saliha SIALA MIKUBU Denise SPERA Laeticia SYLLA Aicha TCHUENDOM KAMDEM Alvine Carine UWANYILIGIRA Françoise </v>
      </c>
      <c r="X21" s="15"/>
      <c r="Y21" s="11" t="str">
        <f>_xlfn.WEBSERVICE("https://maps.googleapis.com/maps/api/distancematrix/xml?origins="&amp;AA21&amp;"&amp;destinations="&amp;E21&amp;"&amp;mode="&amp;IF(_xlfn.XLOOKUP(X21,'Disponibilités AM'!A:A,'Disponibilités AM'!E:E,"",0)="Transports en commun","transit",IF(_xlfn.XLOOKUP(X21,'Disponibilités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21" s="4"/>
      <c r="AA21" s="4">
        <f>_xlfn.XLOOKUP(X21,'Disponibilités AM'!A:A,'Disponibilités AM'!B:B,"Adresse AM non trouvée",0)</f>
        <v>0</v>
      </c>
      <c r="AB21" s="4" t="str" cm="1">
        <f t="array" ref="AB21">IFERROR(_xlfn.FILTERXML(Y21, "/DistanceMatrixResponse/row/element/distance/text"),"")</f>
        <v/>
      </c>
      <c r="AC21" s="4" t="str" cm="1">
        <f t="array" ref="AC21">IFERROR(_xlfn.FILTERXML(Y21, "/DistanceMatrixResponse/row/element/duration/text"),"")</f>
        <v/>
      </c>
      <c r="AD21" s="4">
        <f>_xlfn.XLOOKUP(X21,'Disponibilités AM'!A:A,'Disponibilités AM'!E:E)</f>
        <v>0</v>
      </c>
      <c r="AE21" s="9" t="str">
        <f t="shared" si="0"/>
        <v xml:space="preserve">Homme
Chat(s)
Repassage
</v>
      </c>
    </row>
    <row r="22" spans="1:31" ht="72" x14ac:dyDescent="0.3">
      <c r="A22" s="7">
        <v>44917</v>
      </c>
      <c r="B22" s="4" t="s">
        <v>11</v>
      </c>
      <c r="C22" s="4" t="s">
        <v>31</v>
      </c>
      <c r="D22" s="4"/>
      <c r="E22" s="4"/>
      <c r="F22" s="4"/>
      <c r="G22" s="4"/>
      <c r="H22" s="4"/>
      <c r="I22" s="4"/>
      <c r="J22" s="4" t="s">
        <v>31</v>
      </c>
      <c r="K22" s="24" t="s">
        <v>204</v>
      </c>
      <c r="L22" s="4"/>
      <c r="M22" s="4" t="s">
        <v>211</v>
      </c>
      <c r="N22" s="4" t="s">
        <v>30</v>
      </c>
      <c r="O22" s="4" t="s">
        <v>319</v>
      </c>
      <c r="P22" s="4"/>
      <c r="Q22" s="4"/>
      <c r="R22" s="4"/>
      <c r="S22" s="4" t="s">
        <v>31</v>
      </c>
      <c r="T22" s="4" t="s">
        <v>212</v>
      </c>
      <c r="U22" s="4"/>
      <c r="V22" s="4"/>
      <c r="W22" s="4" t="str" cm="1">
        <f t="array" ref="W22">IFERROR(_xlfn.CONCAT(disponibles2(O22,AE22,'Disponibilités AM'!$A$2:$J$100) &amp; " "),"cette demande ne correspond à personne")</f>
        <v xml:space="preserve">BAKELA Jason Samira BESEDINA Daiga CARAMANLA Mihaela-Elisabeta DIALLO Mariame DUARTE Iracelma Mendes SEDRATI Saliha SIALA MIKUBU Denise TERRANOVA Eva </v>
      </c>
      <c r="X22" s="15"/>
      <c r="Y22" s="11" t="str">
        <f>_xlfn.WEBSERVICE("https://maps.googleapis.com/maps/api/distancematrix/xml?origins="&amp;AA22&amp;"&amp;destinations="&amp;E22&amp;"&amp;mode="&amp;IF(_xlfn.XLOOKUP(X22,'Disponibilités AM'!A:A,'Disponibilités AM'!E:E,"",0)="Transports en commun","transit",IF(_xlfn.XLOOKUP(X22,'Disponibilités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22" s="4"/>
      <c r="AA22" s="4">
        <f>_xlfn.XLOOKUP(X22,'Disponibilités AM'!A:A,'Disponibilités AM'!B:B,"Adresse AM non trouvée",0)</f>
        <v>0</v>
      </c>
      <c r="AB22" s="4" t="str" cm="1">
        <f t="array" ref="AB22">IFERROR(_xlfn.FILTERXML(Y22, "/DistanceMatrixResponse/row/element/distance/text"),"")</f>
        <v/>
      </c>
      <c r="AC22" s="4" t="str" cm="1">
        <f t="array" ref="AC22">IFERROR(_xlfn.FILTERXML(Y22, "/DistanceMatrixResponse/row/element/duration/text"),"")</f>
        <v/>
      </c>
      <c r="AD22" s="4">
        <f>_xlfn.XLOOKUP(X22,'Disponibilités AM'!A:A,'Disponibilités AM'!E:E)</f>
        <v>0</v>
      </c>
      <c r="AE22" s="9" t="str">
        <f t="shared" si="0"/>
        <v xml:space="preserve">Homme
</v>
      </c>
    </row>
    <row r="23" spans="1:31" ht="144" x14ac:dyDescent="0.3">
      <c r="A23" s="7">
        <v>44571</v>
      </c>
      <c r="B23" s="4" t="s">
        <v>11</v>
      </c>
      <c r="C23" s="4" t="s">
        <v>31</v>
      </c>
      <c r="D23" s="4"/>
      <c r="E23" s="4"/>
      <c r="F23" s="4"/>
      <c r="G23" s="4"/>
      <c r="H23" s="4"/>
      <c r="I23" s="4"/>
      <c r="J23" s="4" t="s">
        <v>31</v>
      </c>
      <c r="K23" s="24">
        <v>0</v>
      </c>
      <c r="L23" s="4"/>
      <c r="M23" s="4" t="s">
        <v>211</v>
      </c>
      <c r="N23" s="4" t="s">
        <v>30</v>
      </c>
      <c r="O23" s="4" t="s">
        <v>341</v>
      </c>
      <c r="P23" s="4"/>
      <c r="Q23" s="4" t="s">
        <v>294</v>
      </c>
      <c r="R23" s="4"/>
      <c r="S23" s="4" t="s">
        <v>31</v>
      </c>
      <c r="T23" s="4" t="s">
        <v>213</v>
      </c>
      <c r="U23" s="4"/>
      <c r="V23" s="4"/>
      <c r="W23" s="4" t="str" cm="1">
        <f t="array" ref="W23">IFERROR(_xlfn.CONCAT(disponibles2(O23,AE23,'Disponibilités AM'!$A$2:$J$100) &amp; " "),"cette demande ne correspond à personne")</f>
        <v xml:space="preserve">CHOUPOU Carmine COLLAZOS UGARTE Marta Elena DEGAUGUE Melissa EL OUAJDI Ahmed GUINDO Younouss SIALA MIKUBU Denise SPERA Laeticia SYLLA Aicha UWANYILIGIRA Françoise </v>
      </c>
      <c r="X23" s="15"/>
      <c r="Y23" s="11" t="str">
        <f>_xlfn.WEBSERVICE("https://maps.googleapis.com/maps/api/distancematrix/xml?origins="&amp;AA23&amp;"&amp;destinations="&amp;E23&amp;"&amp;mode="&amp;IF(_xlfn.XLOOKUP(X23,'Disponibilités AM'!A:A,'Disponibilités AM'!E:E,"",0)="Transports en commun","transit",IF(_xlfn.XLOOKUP(X23,'Disponibilités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23" s="4"/>
      <c r="AA23" s="4">
        <f>_xlfn.XLOOKUP(X23,'Disponibilités AM'!A:A,'Disponibilités AM'!B:B,"Adresse AM non trouvée",0)</f>
        <v>0</v>
      </c>
      <c r="AB23" s="4" t="str" cm="1">
        <f t="array" ref="AB23">IFERROR(_xlfn.FILTERXML(Y23, "/DistanceMatrixResponse/row/element/distance/text"),"")</f>
        <v/>
      </c>
      <c r="AC23" s="4" t="str" cm="1">
        <f t="array" ref="AC23">IFERROR(_xlfn.FILTERXML(Y23, "/DistanceMatrixResponse/row/element/duration/text"),"")</f>
        <v/>
      </c>
      <c r="AD23" s="4">
        <f>_xlfn.XLOOKUP(X23,'Disponibilités AM'!A:A,'Disponibilités AM'!E:E)</f>
        <v>0</v>
      </c>
      <c r="AE23" s="9" t="str">
        <f t="shared" si="0"/>
        <v xml:space="preserve">Homme
Chien(s)
</v>
      </c>
    </row>
    <row r="24" spans="1:31" ht="86.4" x14ac:dyDescent="0.3">
      <c r="A24" s="7">
        <v>44572</v>
      </c>
      <c r="B24" s="4" t="s">
        <v>11</v>
      </c>
      <c r="C24" s="4" t="s">
        <v>31</v>
      </c>
      <c r="D24" s="4"/>
      <c r="E24" s="4"/>
      <c r="F24" s="4"/>
      <c r="G24" s="4"/>
      <c r="H24" s="4"/>
      <c r="I24" s="4"/>
      <c r="J24" s="4" t="s">
        <v>31</v>
      </c>
      <c r="K24" s="24">
        <v>0</v>
      </c>
      <c r="L24" s="4"/>
      <c r="M24" s="4" t="s">
        <v>186</v>
      </c>
      <c r="N24" s="4" t="s">
        <v>30</v>
      </c>
      <c r="O24" s="4" t="s">
        <v>342</v>
      </c>
      <c r="P24" s="4"/>
      <c r="Q24" s="4"/>
      <c r="R24" s="4"/>
      <c r="S24" s="4" t="s">
        <v>31</v>
      </c>
      <c r="T24" s="4" t="s">
        <v>214</v>
      </c>
      <c r="U24" s="4"/>
      <c r="V24" s="4"/>
      <c r="W24" s="4" t="str" cm="1">
        <f t="array" ref="W24">IFERROR(_xlfn.CONCAT(disponibles2(O24,AE24,'Disponibilités AM'!$A$2:$J$100) &amp; " "),"cette demande ne correspond à personne")</f>
        <v xml:space="preserve">ALUNGUISSE Isabel ASHA MUTAMBAMAYI Candyce CARAMANLA Mihaela-Elisabeta COLLAZOS UGARTE Marta Elena COYITUNGIYE Benigne DIALLO Mariame DJIKENG TSAFAC Daesca Ima GRAPIN Yves MISENGA TSHIDIMBOMBO Marie-Louise NENE ETISE Juliana SEDRATI Saliha SIALA MIKUBU Denise SPERA Laeticia TCHUENDOM KAMDEM Alvine Carine UWANYILIGIRA Françoise </v>
      </c>
      <c r="X24" s="15"/>
      <c r="Y24" s="11" t="str">
        <f>_xlfn.WEBSERVICE("https://maps.googleapis.com/maps/api/distancematrix/xml?origins="&amp;AA24&amp;"&amp;destinations="&amp;E24&amp;"&amp;mode="&amp;IF(_xlfn.XLOOKUP(X24,'Disponibilités AM'!A:A,'Disponibilités AM'!E:E,"",0)="Transports en commun","transit",IF(_xlfn.XLOOKUP(X24,'Disponibilités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24" s="4"/>
      <c r="AA24" s="4">
        <f>_xlfn.XLOOKUP(X24,'Disponibilités AM'!A:A,'Disponibilités AM'!B:B,"Adresse AM non trouvée",0)</f>
        <v>0</v>
      </c>
      <c r="AB24" s="4" t="str" cm="1">
        <f t="array" ref="AB24">IFERROR(_xlfn.FILTERXML(Y24, "/DistanceMatrixResponse/row/element/distance/text"),"")</f>
        <v/>
      </c>
      <c r="AC24" s="4" t="str" cm="1">
        <f t="array" ref="AC24">IFERROR(_xlfn.FILTERXML(Y24, "/DistanceMatrixResponse/row/element/duration/text"),"")</f>
        <v/>
      </c>
      <c r="AD24" s="4">
        <f>_xlfn.XLOOKUP(X24,'Disponibilités AM'!A:A,'Disponibilités AM'!E:E)</f>
        <v>0</v>
      </c>
      <c r="AE24" s="9" t="str">
        <f t="shared" si="0"/>
        <v xml:space="preserve">Homme
</v>
      </c>
    </row>
    <row r="25" spans="1:31" ht="129.6" x14ac:dyDescent="0.3">
      <c r="A25" s="7">
        <v>44572</v>
      </c>
      <c r="B25" s="4" t="s">
        <v>11</v>
      </c>
      <c r="C25" s="4" t="s">
        <v>31</v>
      </c>
      <c r="D25" s="4"/>
      <c r="E25" s="4"/>
      <c r="F25" s="4"/>
      <c r="G25" s="4"/>
      <c r="H25" s="4"/>
      <c r="I25" s="4" t="s">
        <v>79</v>
      </c>
      <c r="J25" s="4" t="s">
        <v>31</v>
      </c>
      <c r="K25" s="24">
        <v>0</v>
      </c>
      <c r="L25" s="4"/>
      <c r="M25" s="4" t="s">
        <v>182</v>
      </c>
      <c r="N25" s="4" t="s">
        <v>30</v>
      </c>
      <c r="O25" s="4" t="s">
        <v>343</v>
      </c>
      <c r="P25" s="4"/>
      <c r="Q25" s="4" t="s">
        <v>77</v>
      </c>
      <c r="R25" s="4"/>
      <c r="S25" s="4" t="s">
        <v>31</v>
      </c>
      <c r="T25" s="4" t="s">
        <v>215</v>
      </c>
      <c r="U25" s="4"/>
      <c r="V25" s="4"/>
      <c r="W25" s="4" t="str" cm="1">
        <f t="array" ref="W25">IFERROR(_xlfn.CONCAT(disponibles2(O25,AE25,'Disponibilités AM'!$A$2:$J$100) &amp; " "),"cette demande ne correspond à personne")</f>
        <v xml:space="preserve">EL OUAJDI Ahmed GONZALES ARANGO Ruth Avigael GRAPIN Yves ZHANG Yu Ying </v>
      </c>
      <c r="X25" s="15"/>
      <c r="Y25" s="11" t="str">
        <f>_xlfn.WEBSERVICE("https://maps.googleapis.com/maps/api/distancematrix/xml?origins="&amp;AA25&amp;"&amp;destinations="&amp;E25&amp;"&amp;mode="&amp;IF(_xlfn.XLOOKUP(X25,'Disponibilités AM'!A:A,'Disponibilités AM'!E:E,"",0)="Transports en commun","transit",IF(_xlfn.XLOOKUP(X25,'Disponibilités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25" s="4"/>
      <c r="AA25" s="4">
        <f>_xlfn.XLOOKUP(X25,'Disponibilités AM'!A:A,'Disponibilités AM'!B:B,"Adresse AM non trouvée",0)</f>
        <v>0</v>
      </c>
      <c r="AB25" s="4" t="str" cm="1">
        <f t="array" ref="AB25">IFERROR(_xlfn.FILTERXML(Y25, "/DistanceMatrixResponse/row/element/distance/text"),"")</f>
        <v/>
      </c>
      <c r="AC25" s="4" t="str" cm="1">
        <f t="array" ref="AC25">IFERROR(_xlfn.FILTERXML(Y25, "/DistanceMatrixResponse/row/element/duration/text"),"")</f>
        <v/>
      </c>
      <c r="AD25" s="4">
        <f>_xlfn.XLOOKUP(X25,'Disponibilités AM'!A:A,'Disponibilités AM'!E:E)</f>
        <v>0</v>
      </c>
      <c r="AE25" s="9" t="str">
        <f t="shared" si="0"/>
        <v xml:space="preserve">Homme
Voiture
Chat(s)
</v>
      </c>
    </row>
    <row r="26" spans="1:31" ht="72" x14ac:dyDescent="0.3">
      <c r="A26" s="7">
        <v>44573</v>
      </c>
      <c r="B26" s="4" t="s">
        <v>11</v>
      </c>
      <c r="C26" s="4" t="s">
        <v>31</v>
      </c>
      <c r="D26" s="4"/>
      <c r="E26" s="4"/>
      <c r="F26" s="4"/>
      <c r="G26" s="4"/>
      <c r="H26" s="4"/>
      <c r="I26" s="4"/>
      <c r="J26" s="4" t="s">
        <v>31</v>
      </c>
      <c r="K26" s="24" t="s">
        <v>204</v>
      </c>
      <c r="L26" s="4"/>
      <c r="M26" s="4" t="s">
        <v>182</v>
      </c>
      <c r="N26" s="4" t="s">
        <v>30</v>
      </c>
      <c r="O26" s="4" t="s">
        <v>344</v>
      </c>
      <c r="P26" s="4" t="s">
        <v>49</v>
      </c>
      <c r="Q26" s="4" t="s">
        <v>294</v>
      </c>
      <c r="R26" s="4"/>
      <c r="S26" s="4" t="s">
        <v>31</v>
      </c>
      <c r="T26" s="4" t="s">
        <v>216</v>
      </c>
      <c r="U26" s="4"/>
      <c r="V26" s="4"/>
      <c r="W26" s="4" t="str" cm="1">
        <f t="array" ref="W26">IFERROR(_xlfn.CONCAT(disponibles2(O26,AE26,'Disponibilités AM'!$A$2:$J$100) &amp; " "),"cette demande ne correspond à personne")</f>
        <v xml:space="preserve">BESEDINA Daiga BOURAHLI Marouane CARAMANLA Mihaela-Elisabeta CHOUPOU Carmine COLLAZOS UGARTE Marta Elena DEGAUGUE Melissa EL OUAJDI Ahmed GONZALES ARANGO Ruth Avigael GRAPIN Yves GUINDO Younouss NSANZICANYE Willy Fred OKE Tawufiki SIALA MIKUBU Denise SPERA Laeticia SYLLA Aicha TCHUENDOM KAMDEM Alvine Carine TERRANOVA Eva UWANYILIGIRA Françoise ZHANG Yu Ying </v>
      </c>
      <c r="X26" s="15"/>
      <c r="Y26" s="11" t="str">
        <f>_xlfn.WEBSERVICE("https://maps.googleapis.com/maps/api/distancematrix/xml?origins="&amp;AA26&amp;"&amp;destinations="&amp;E26&amp;"&amp;mode="&amp;IF(_xlfn.XLOOKUP(X26,'Disponibilités AM'!A:A,'Disponibilités AM'!E:E,"",0)="Transports en commun","transit",IF(_xlfn.XLOOKUP(X26,'Disponibilités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26" s="4"/>
      <c r="AA26" s="4">
        <f>_xlfn.XLOOKUP(X26,'Disponibilités AM'!A:A,'Disponibilités AM'!B:B,"Adresse AM non trouvée",0)</f>
        <v>0</v>
      </c>
      <c r="AB26" s="4" t="str" cm="1">
        <f t="array" ref="AB26">IFERROR(_xlfn.FILTERXML(Y26, "/DistanceMatrixResponse/row/element/distance/text"),"")</f>
        <v/>
      </c>
      <c r="AC26" s="4" t="str" cm="1">
        <f t="array" ref="AC26">IFERROR(_xlfn.FILTERXML(Y26, "/DistanceMatrixResponse/row/element/duration/text"),"")</f>
        <v/>
      </c>
      <c r="AD26" s="4">
        <f>_xlfn.XLOOKUP(X26,'Disponibilités AM'!A:A,'Disponibilités AM'!E:E)</f>
        <v>0</v>
      </c>
      <c r="AE26" s="9" t="str">
        <f t="shared" si="0"/>
        <v xml:space="preserve">Homme
Chien(s)
</v>
      </c>
    </row>
    <row r="27" spans="1:31" ht="115.2" x14ac:dyDescent="0.3">
      <c r="A27" s="7">
        <v>44573</v>
      </c>
      <c r="B27" s="4" t="s">
        <v>11</v>
      </c>
      <c r="C27" s="4" t="s">
        <v>31</v>
      </c>
      <c r="D27" s="4"/>
      <c r="E27" s="4"/>
      <c r="F27" s="4"/>
      <c r="G27" s="4"/>
      <c r="H27" s="4"/>
      <c r="I27" s="4"/>
      <c r="J27" s="4" t="s">
        <v>31</v>
      </c>
      <c r="K27" s="24">
        <v>0</v>
      </c>
      <c r="L27" s="4"/>
      <c r="M27" s="4" t="s">
        <v>217</v>
      </c>
      <c r="N27" s="4" t="s">
        <v>30</v>
      </c>
      <c r="O27" s="4" t="s">
        <v>345</v>
      </c>
      <c r="P27" s="4" t="s">
        <v>296</v>
      </c>
      <c r="Q27" s="4" t="s">
        <v>294</v>
      </c>
      <c r="R27" s="4" t="s">
        <v>295</v>
      </c>
      <c r="S27" s="4" t="s">
        <v>31</v>
      </c>
      <c r="T27" s="4" t="s">
        <v>306</v>
      </c>
      <c r="U27" s="4"/>
      <c r="V27" s="4"/>
      <c r="W27" s="4" t="str" cm="1">
        <f t="array" ref="W27">IFERROR(_xlfn.CONCAT(disponibles2(O27,AE27,'Disponibilités AM'!$A$2:$J$100) &amp; " "),"cette demande ne correspond à personne")</f>
        <v xml:space="preserve">COLLAZOS UGARTE Marta Elena SIALA MIKUBU Denise SPERA Laeticia UWANYILIGIRA Françoise </v>
      </c>
      <c r="X27" s="15"/>
      <c r="Y27" s="11" t="str">
        <f>_xlfn.WEBSERVICE("https://maps.googleapis.com/maps/api/distancematrix/xml?origins="&amp;AA27&amp;"&amp;destinations="&amp;E27&amp;"&amp;mode="&amp;IF(_xlfn.XLOOKUP(X27,'Disponibilités AM'!A:A,'Disponibilités AM'!E:E,"",0)="Transports en commun","transit",IF(_xlfn.XLOOKUP(X27,'Disponibilités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27" s="4"/>
      <c r="AA27" s="4">
        <f>_xlfn.XLOOKUP(X27,'Disponibilités AM'!A:A,'Disponibilités AM'!B:B,"Adresse AM non trouvée",0)</f>
        <v>0</v>
      </c>
      <c r="AB27" s="4" t="str" cm="1">
        <f t="array" ref="AB27">IFERROR(_xlfn.FILTERXML(Y27, "/DistanceMatrixResponse/row/element/distance/text"),"")</f>
        <v/>
      </c>
      <c r="AC27" s="4" t="str" cm="1">
        <f t="array" ref="AC27">IFERROR(_xlfn.FILTERXML(Y27, "/DistanceMatrixResponse/row/element/duration/text"),"")</f>
        <v/>
      </c>
      <c r="AD27" s="4">
        <f>_xlfn.XLOOKUP(X27,'Disponibilités AM'!A:A,'Disponibilités AM'!E:E)</f>
        <v>0</v>
      </c>
      <c r="AE27" s="9" t="str">
        <f t="shared" si="0"/>
        <v xml:space="preserve">Femme
Chien(s)
Repassage
</v>
      </c>
    </row>
    <row r="28" spans="1:31" ht="72" x14ac:dyDescent="0.3">
      <c r="A28" s="7">
        <v>44579</v>
      </c>
      <c r="B28" s="4" t="s">
        <v>11</v>
      </c>
      <c r="C28" s="4" t="s">
        <v>31</v>
      </c>
      <c r="D28" s="4"/>
      <c r="E28" s="4"/>
      <c r="F28" s="4"/>
      <c r="G28" s="4"/>
      <c r="H28" s="4"/>
      <c r="I28" s="4"/>
      <c r="J28" s="4" t="s">
        <v>31</v>
      </c>
      <c r="K28" s="24" t="s">
        <v>181</v>
      </c>
      <c r="L28" s="4"/>
      <c r="M28" s="4">
        <v>4</v>
      </c>
      <c r="N28" s="4" t="s">
        <v>30</v>
      </c>
      <c r="O28" s="4" t="s">
        <v>346</v>
      </c>
      <c r="P28" s="4" t="s">
        <v>49</v>
      </c>
      <c r="Q28" s="4" t="s">
        <v>77</v>
      </c>
      <c r="R28" s="4"/>
      <c r="S28" s="4" t="s">
        <v>31</v>
      </c>
      <c r="T28" s="4" t="s">
        <v>218</v>
      </c>
      <c r="U28" s="4"/>
      <c r="V28" s="4"/>
      <c r="W28" s="4" t="str" cm="1">
        <f t="array" ref="W28">IFERROR(_xlfn.CONCAT(disponibles2(O28,AE28,'Disponibilités AM'!$A$2:$J$100) &amp; " "),"cette demande ne correspond à personne")</f>
        <v xml:space="preserve">CARAMANLA Mihaela-Elisabeta CHOUPOU Carmine COYITUNGIYE Benigne DEGAUGUE Melissa GRAPIN Yves GUINDO Younouss KAPINGA MANDA Fanny NENE ETISE Juliana SEDRATI Saliha SYLLA Aicha TCHUENDOM KAMDEM Alvine Carine UWANYILIGIRA Françoise </v>
      </c>
      <c r="X28" s="15"/>
      <c r="Y28" s="11" t="str">
        <f>_xlfn.WEBSERVICE("https://maps.googleapis.com/maps/api/distancematrix/xml?origins="&amp;AA28&amp;"&amp;destinations="&amp;E28&amp;"&amp;mode="&amp;IF(_xlfn.XLOOKUP(X28,'Disponibilités AM'!A:A,'Disponibilités AM'!E:E,"",0)="Transports en commun","transit",IF(_xlfn.XLOOKUP(X28,'Disponibilités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28" s="4"/>
      <c r="AA28" s="4">
        <f>_xlfn.XLOOKUP(X28,'Disponibilités AM'!A:A,'Disponibilités AM'!B:B,"Adresse AM non trouvée",0)</f>
        <v>0</v>
      </c>
      <c r="AB28" s="4" t="str" cm="1">
        <f t="array" ref="AB28">IFERROR(_xlfn.FILTERXML(Y28, "/DistanceMatrixResponse/row/element/distance/text"),"")</f>
        <v/>
      </c>
      <c r="AC28" s="4" t="str" cm="1">
        <f t="array" ref="AC28">IFERROR(_xlfn.FILTERXML(Y28, "/DistanceMatrixResponse/row/element/duration/text"),"")</f>
        <v/>
      </c>
      <c r="AD28" s="4">
        <f>_xlfn.XLOOKUP(X28,'Disponibilités AM'!A:A,'Disponibilités AM'!E:E)</f>
        <v>0</v>
      </c>
      <c r="AE28" s="9" t="str">
        <f t="shared" si="0"/>
        <v xml:space="preserve">Homme
Chat(s)
</v>
      </c>
    </row>
    <row r="29" spans="1:31" ht="86.4" x14ac:dyDescent="0.3">
      <c r="A29" s="7">
        <v>44579</v>
      </c>
      <c r="B29" s="4" t="s">
        <v>11</v>
      </c>
      <c r="C29" s="4" t="s">
        <v>31</v>
      </c>
      <c r="D29" s="4"/>
      <c r="E29" s="4"/>
      <c r="F29" s="4"/>
      <c r="G29" s="4"/>
      <c r="H29" s="4"/>
      <c r="I29" s="4"/>
      <c r="J29" s="4" t="s">
        <v>31</v>
      </c>
      <c r="K29" s="24">
        <v>190083282264</v>
      </c>
      <c r="L29" s="4"/>
      <c r="M29" s="4" t="s">
        <v>219</v>
      </c>
      <c r="N29" s="4" t="s">
        <v>30</v>
      </c>
      <c r="O29" s="4" t="s">
        <v>339</v>
      </c>
      <c r="P29" s="4" t="s">
        <v>49</v>
      </c>
      <c r="Q29" s="4" t="s">
        <v>77</v>
      </c>
      <c r="R29" s="4" t="s">
        <v>295</v>
      </c>
      <c r="S29" s="4" t="s">
        <v>31</v>
      </c>
      <c r="T29" s="4" t="s">
        <v>220</v>
      </c>
      <c r="U29" s="4"/>
      <c r="V29" s="4"/>
      <c r="W29" s="4" t="str" cm="1">
        <f t="array" ref="W29">IFERROR(_xlfn.CONCAT(disponibles2(O29,AE29,'Disponibilités AM'!$A$2:$J$100) &amp; " "),"cette demande ne correspond à personne")</f>
        <v xml:space="preserve">COLLAZOS UGARTE Marta Elena DUARTE Iracelma Mendes EL OUAJDI Ahmed GONZALES ARANGO Ruth Avigael SIALA MIKUBU Denise ZHANG Yu Ying </v>
      </c>
      <c r="X29" s="15"/>
      <c r="Y29" s="11" t="str">
        <f>_xlfn.WEBSERVICE("https://maps.googleapis.com/maps/api/distancematrix/xml?origins="&amp;AA29&amp;"&amp;destinations="&amp;E29&amp;"&amp;mode="&amp;IF(_xlfn.XLOOKUP(X29,'Disponibilités AM'!A:A,'Disponibilités AM'!E:E,"",0)="Transports en commun","transit",IF(_xlfn.XLOOKUP(X29,'Disponibilités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29" s="4"/>
      <c r="AA29" s="4">
        <f>_xlfn.XLOOKUP(X29,'Disponibilités AM'!A:A,'Disponibilités AM'!B:B,"Adresse AM non trouvée",0)</f>
        <v>0</v>
      </c>
      <c r="AB29" s="4" t="str" cm="1">
        <f t="array" ref="AB29">IFERROR(_xlfn.FILTERXML(Y29, "/DistanceMatrixResponse/row/element/distance/text"),"")</f>
        <v/>
      </c>
      <c r="AC29" s="4" t="str" cm="1">
        <f t="array" ref="AC29">IFERROR(_xlfn.FILTERXML(Y29, "/DistanceMatrixResponse/row/element/duration/text"),"")</f>
        <v/>
      </c>
      <c r="AD29" s="4">
        <f>_xlfn.XLOOKUP(X29,'Disponibilités AM'!A:A,'Disponibilités AM'!E:E)</f>
        <v>0</v>
      </c>
      <c r="AE29" s="9" t="str">
        <f>((IF(P29="Femme uniquement","Femme","Homme"))&amp;CHAR(10)&amp;I29&amp;CHAR(10)&amp;Q29&amp;CHAR(10)&amp;IF((COUNTIF(R29,"*Repassage*")=1),"Repassage","")&amp;CHAR(10)&amp;U29)</f>
        <v xml:space="preserve">Homme
Chat(s)
Repassage
</v>
      </c>
    </row>
    <row r="30" spans="1:31" ht="115.2" x14ac:dyDescent="0.3">
      <c r="A30" s="7">
        <v>0</v>
      </c>
      <c r="B30" s="4" t="s">
        <v>11</v>
      </c>
      <c r="C30" s="4" t="s">
        <v>31</v>
      </c>
      <c r="D30" s="4"/>
      <c r="E30" s="4"/>
      <c r="F30" s="4"/>
      <c r="G30" s="4"/>
      <c r="H30" s="4"/>
      <c r="I30" s="4"/>
      <c r="J30" s="4" t="s">
        <v>31</v>
      </c>
      <c r="K30" s="24">
        <v>0</v>
      </c>
      <c r="L30" s="4"/>
      <c r="M30" s="4" t="s">
        <v>221</v>
      </c>
      <c r="N30" s="4" t="s">
        <v>30</v>
      </c>
      <c r="O30" s="4" t="s">
        <v>347</v>
      </c>
      <c r="P30" s="4" t="s">
        <v>49</v>
      </c>
      <c r="Q30" s="4" t="s">
        <v>77</v>
      </c>
      <c r="R30" s="4"/>
      <c r="S30" s="4" t="s">
        <v>31</v>
      </c>
      <c r="T30" s="4" t="s">
        <v>222</v>
      </c>
      <c r="U30" s="4"/>
      <c r="V30" s="4"/>
      <c r="W30" s="4" t="str" cm="1">
        <f t="array" ref="W30">IFERROR(_xlfn.CONCAT(disponibles2(O30,AE30,'Disponibilités AM'!$A$2:$J$100) &amp; " "),"cette demande ne correspond à personne")</f>
        <v xml:space="preserve">ALUNGUISSE Isabel ASHA MUTAMBAMAYI Candyce BAKELA Jason Samira BESEDINA Daiga BOURAHLI Marouane CARAMANLA Mihaela-Elisabeta CHOUPOU Carmine COLLAZOS UGARTE Marta Elena COYITUNGIYE Benigne DEGAUGUE Melissa DIALLO Mariame DJIKENG TSAFAC Daesca Ima DUARTE Iracelma Mendes EL OUAJDI Ahmed GONZALES ARANGO Ruth Avigael GRAPIN Yves GUINDO Younouss KAPINGA MANDA Fanny NENE ETISE Juliana NSANZICANYE Willy Fred OKE Tawufiki SEDRATI Saliha SIALA MIKUBU Denise SPERA Laeticia SYLLA Aicha TCHUENDOM KAMDEM Alvine Carine TERRANOVA Eva UWANYILIGIRA Françoise ZHANG Yu Ying </v>
      </c>
      <c r="X30" s="15"/>
      <c r="Y30" s="11" t="str">
        <f>_xlfn.WEBSERVICE("https://maps.googleapis.com/maps/api/distancematrix/xml?origins="&amp;AA30&amp;"&amp;destinations="&amp;E30&amp;"&amp;mode="&amp;IF(_xlfn.XLOOKUP(X30,'Disponibilités AM'!A:A,'Disponibilités AM'!E:E,"",0)="Transports en commun","transit",IF(_xlfn.XLOOKUP(X30,'Disponibilités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0" s="4"/>
      <c r="AA30" s="4">
        <f>_xlfn.XLOOKUP(X30,'Disponibilités AM'!A:A,'Disponibilités AM'!B:B,"Adresse AM non trouvée",0)</f>
        <v>0</v>
      </c>
      <c r="AB30" s="4" t="str" cm="1">
        <f t="array" ref="AB30">IFERROR(_xlfn.FILTERXML(Y30, "/DistanceMatrixResponse/row/element/distance/text"),"")</f>
        <v/>
      </c>
      <c r="AC30" s="4" t="str" cm="1">
        <f t="array" ref="AC30">IFERROR(_xlfn.FILTERXML(Y30, "/DistanceMatrixResponse/row/element/duration/text"),"")</f>
        <v/>
      </c>
      <c r="AD30" s="4">
        <f>_xlfn.XLOOKUP(X30,'Disponibilités AM'!A:A,'Disponibilités AM'!E:E)</f>
        <v>0</v>
      </c>
      <c r="AE30" s="9" t="str">
        <f t="shared" ref="AE30:AE83" si="1">((IF(P30="Femme uniquement","Femme","Homme"))&amp;CHAR(10)&amp;I30&amp;CHAR(10)&amp;Q30&amp;CHAR(10)&amp;IF((COUNTIF(R30,"*Repassage*")=1),"Repassage","")&amp;CHAR(10)&amp;U30)</f>
        <v xml:space="preserve">Homme
Chat(s)
</v>
      </c>
    </row>
    <row r="31" spans="1:31" ht="100.8" x14ac:dyDescent="0.3">
      <c r="A31" s="7">
        <v>44586</v>
      </c>
      <c r="B31" s="4" t="s">
        <v>11</v>
      </c>
      <c r="C31" s="4" t="s">
        <v>31</v>
      </c>
      <c r="D31" s="4"/>
      <c r="E31" s="4"/>
      <c r="F31" s="4"/>
      <c r="G31" s="4"/>
      <c r="H31" s="4"/>
      <c r="I31" s="4"/>
      <c r="J31" s="4" t="s">
        <v>31</v>
      </c>
      <c r="K31" s="24" t="s">
        <v>198</v>
      </c>
      <c r="L31" s="4"/>
      <c r="M31" s="4" t="s">
        <v>223</v>
      </c>
      <c r="N31" s="4" t="s">
        <v>30</v>
      </c>
      <c r="O31" s="4" t="s">
        <v>320</v>
      </c>
      <c r="P31" s="4" t="s">
        <v>296</v>
      </c>
      <c r="Q31" s="4"/>
      <c r="R31" s="4"/>
      <c r="S31" s="4" t="s">
        <v>31</v>
      </c>
      <c r="T31" s="4" t="s">
        <v>224</v>
      </c>
      <c r="U31" s="4"/>
      <c r="V31" s="4"/>
      <c r="W31" s="4" t="str" cm="1">
        <f t="array" ref="W31">IFERROR(_xlfn.CONCAT(disponibles2(O31,AE31,'Disponibilités AM'!$A$2:$J$100) &amp; " "),"cette demande ne correspond à personne")</f>
        <v xml:space="preserve">ALUNGUISSE Isabel ASHA MUTAMBAMAYI Candyce BAKELA Jason Samira BESEDINA Daiga CARAMANLA Mihaela-Elisabeta CHOUPOU Carmine COLLAZOS UGARTE Marta Elena COYITUNGIYE Benigne DEGAUGUE Melissa DIALLO Mariame DJIKENG TSAFAC Daesca Ima DUARTE Iracelma Mendes GONZALES ARANGO Ruth Avigael KAPINGA MANDA Fanny MISENGA TSHIDIMBOMBO Marie-Louise NENE ETISE Juliana SEDRATI Saliha SIALA MIKUBU Denise SPERA Laeticia SYLLA Aicha TCHUENDOM KAMDEM Alvine Carine TERRANOVA Eva UWANYILIGIRA Françoise ZHANG Yu Ying </v>
      </c>
      <c r="X31" s="15"/>
      <c r="Y31" s="11" t="str">
        <f>_xlfn.WEBSERVICE("https://maps.googleapis.com/maps/api/distancematrix/xml?origins="&amp;AA31&amp;"&amp;destinations="&amp;E31&amp;"&amp;mode="&amp;IF(_xlfn.XLOOKUP(X31,'Disponibilités AM'!A:A,'Disponibilités AM'!E:E,"",0)="Transports en commun","transit",IF(_xlfn.XLOOKUP(X31,'Disponibilités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1" s="4"/>
      <c r="AA31" s="4">
        <f>_xlfn.XLOOKUP(X31,'Disponibilités AM'!A:A,'Disponibilités AM'!B:B,"Adresse AM non trouvée",0)</f>
        <v>0</v>
      </c>
      <c r="AB31" s="4" t="str" cm="1">
        <f t="array" ref="AB31">IFERROR(_xlfn.FILTERXML(Y31, "/DistanceMatrixResponse/row/element/distance/text"),"")</f>
        <v/>
      </c>
      <c r="AC31" s="4" t="str" cm="1">
        <f t="array" ref="AC31">IFERROR(_xlfn.FILTERXML(Y31, "/DistanceMatrixResponse/row/element/duration/text"),"")</f>
        <v/>
      </c>
      <c r="AD31" s="4">
        <f>_xlfn.XLOOKUP(X31,'Disponibilités AM'!A:A,'Disponibilités AM'!E:E)</f>
        <v>0</v>
      </c>
      <c r="AE31" s="9" t="str">
        <f t="shared" si="1"/>
        <v xml:space="preserve">Femme
</v>
      </c>
    </row>
    <row r="32" spans="1:31" ht="172.8" x14ac:dyDescent="0.3">
      <c r="A32" s="7">
        <v>44587</v>
      </c>
      <c r="B32" s="4" t="s">
        <v>11</v>
      </c>
      <c r="C32" s="4" t="s">
        <v>31</v>
      </c>
      <c r="D32" s="4"/>
      <c r="E32" s="4"/>
      <c r="F32" s="4"/>
      <c r="G32" s="4"/>
      <c r="H32" s="4"/>
      <c r="I32" s="4"/>
      <c r="J32" s="4" t="s">
        <v>31</v>
      </c>
      <c r="K32" s="24" t="s">
        <v>204</v>
      </c>
      <c r="L32" s="4"/>
      <c r="M32" s="4" t="s">
        <v>182</v>
      </c>
      <c r="N32" s="4" t="s">
        <v>30</v>
      </c>
      <c r="O32" s="4" t="s">
        <v>316</v>
      </c>
      <c r="P32" s="4"/>
      <c r="Q32" s="4"/>
      <c r="R32" s="4" t="s">
        <v>78</v>
      </c>
      <c r="S32" s="4" t="s">
        <v>31</v>
      </c>
      <c r="T32" s="4" t="s">
        <v>225</v>
      </c>
      <c r="U32" s="4"/>
      <c r="V32" s="4"/>
      <c r="W32" s="4" t="str" cm="1">
        <f t="array" ref="W32">IFERROR(_xlfn.CONCAT(disponibles2(O32,AE32,'Disponibilités AM'!$A$2:$J$100) &amp; " "),"cette demande ne correspond à personne")</f>
        <v xml:space="preserve">ALUNGUISSE Isabel BAKELA Jason Samira BESEDINA Daiga BOURAHLI Marouane CARAMANLA Mihaela-Elisabeta DIALLO Mariame DUARTE Iracelma Mendes GRAPIN Yves KAPINGA MANDA Fanny NENE ETISE Juliana NSANZICANYE Willy Fred OKE Tawufiki SEDRATI Saliha SIALA MIKUBU Denise TERRANOVA Eva </v>
      </c>
      <c r="X32" s="15"/>
      <c r="Y32" s="11" t="str">
        <f>_xlfn.WEBSERVICE("https://maps.googleapis.com/maps/api/distancematrix/xml?origins="&amp;AA32&amp;"&amp;destinations="&amp;E32&amp;"&amp;mode="&amp;IF(_xlfn.XLOOKUP(X32,'Disponibilités AM'!A:A,'Disponibilités AM'!E:E,"",0)="Transports en commun","transit",IF(_xlfn.XLOOKUP(X32,'Disponibilités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2" s="4"/>
      <c r="AA32" s="4">
        <f>_xlfn.XLOOKUP(X32,'Disponibilités AM'!A:A,'Disponibilités AM'!B:B,"Adresse AM non trouvée",0)</f>
        <v>0</v>
      </c>
      <c r="AB32" s="4" t="str" cm="1">
        <f t="array" ref="AB32">IFERROR(_xlfn.FILTERXML(Y32, "/DistanceMatrixResponse/row/element/distance/text"),"")</f>
        <v/>
      </c>
      <c r="AC32" s="4" t="str" cm="1">
        <f t="array" ref="AC32">IFERROR(_xlfn.FILTERXML(Y32, "/DistanceMatrixResponse/row/element/duration/text"),"")</f>
        <v/>
      </c>
      <c r="AD32" s="4">
        <f>_xlfn.XLOOKUP(X32,'Disponibilités AM'!A:A,'Disponibilités AM'!E:E)</f>
        <v>0</v>
      </c>
      <c r="AE32" s="9" t="str">
        <f t="shared" si="1"/>
        <v xml:space="preserve">Homme
</v>
      </c>
    </row>
    <row r="33" spans="1:31" ht="100.8" x14ac:dyDescent="0.3">
      <c r="A33" s="7">
        <v>44589</v>
      </c>
      <c r="B33" s="4" t="s">
        <v>11</v>
      </c>
      <c r="C33" s="4" t="s">
        <v>31</v>
      </c>
      <c r="D33" s="4"/>
      <c r="E33" s="4"/>
      <c r="F33" s="4"/>
      <c r="G33" s="4"/>
      <c r="H33" s="4"/>
      <c r="I33" s="4"/>
      <c r="J33" s="4" t="s">
        <v>31</v>
      </c>
      <c r="K33" s="24">
        <v>0</v>
      </c>
      <c r="L33" s="4"/>
      <c r="M33" s="4" t="s">
        <v>200</v>
      </c>
      <c r="N33" s="4" t="s">
        <v>30</v>
      </c>
      <c r="O33" s="4" t="s">
        <v>348</v>
      </c>
      <c r="P33" s="4" t="s">
        <v>296</v>
      </c>
      <c r="Q33" s="4"/>
      <c r="R33" s="4"/>
      <c r="S33" s="4" t="s">
        <v>31</v>
      </c>
      <c r="T33" s="4" t="s">
        <v>226</v>
      </c>
      <c r="U33" s="4"/>
      <c r="V33" s="4"/>
      <c r="W33" s="4" t="str" cm="1">
        <f t="array" ref="W33">IFERROR(_xlfn.CONCAT(disponibles2(O33,AE33,'Disponibilités AM'!$A$2:$J$100) &amp; " "),"cette demande ne correspond à personne")</f>
        <v xml:space="preserve">ALUNGUISSE Isabel ASHA MUTAMBAMAYI Candyce CARAMANLA Mihaela-Elisabeta CHOUPOU Carmine COYITUNGIYE Benigne DEGAUGUE Melissa DIALLO Mariame DJIKENG TSAFAC Daesca Ima DUARTE Iracelma Mendes GONZALES ARANGO Ruth Avigael KAPINGA MANDA Fanny SIALA MIKUBU Denise SPERA Laeticia UWANYILIGIRA Françoise ZHANG Yu Ying </v>
      </c>
      <c r="X33" s="15"/>
      <c r="Y33" s="11" t="str">
        <f>_xlfn.WEBSERVICE("https://maps.googleapis.com/maps/api/distancematrix/xml?origins="&amp;AA33&amp;"&amp;destinations="&amp;E33&amp;"&amp;mode="&amp;IF(_xlfn.XLOOKUP(X33,'Disponibilités AM'!A:A,'Disponibilités AM'!E:E,"",0)="Transports en commun","transit",IF(_xlfn.XLOOKUP(X33,'Disponibilités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3" s="4"/>
      <c r="AA33" s="4">
        <f>_xlfn.XLOOKUP(X33,'Disponibilités AM'!A:A,'Disponibilités AM'!B:B,"Adresse AM non trouvée",0)</f>
        <v>0</v>
      </c>
      <c r="AB33" s="4" t="str" cm="1">
        <f t="array" ref="AB33">IFERROR(_xlfn.FILTERXML(Y33, "/DistanceMatrixResponse/row/element/distance/text"),"")</f>
        <v/>
      </c>
      <c r="AC33" s="4" t="str" cm="1">
        <f t="array" ref="AC33">IFERROR(_xlfn.FILTERXML(Y33, "/DistanceMatrixResponse/row/element/duration/text"),"")</f>
        <v/>
      </c>
      <c r="AD33" s="4">
        <f>_xlfn.XLOOKUP(X33,'Disponibilités AM'!A:A,'Disponibilités AM'!E:E)</f>
        <v>0</v>
      </c>
      <c r="AE33" s="9" t="str">
        <f t="shared" si="1"/>
        <v xml:space="preserve">Femme
</v>
      </c>
    </row>
    <row r="34" spans="1:31" ht="144" x14ac:dyDescent="0.3">
      <c r="A34" s="7">
        <v>44595</v>
      </c>
      <c r="B34" s="4" t="s">
        <v>11</v>
      </c>
      <c r="C34" s="4" t="s">
        <v>31</v>
      </c>
      <c r="D34" s="4"/>
      <c r="E34" s="4"/>
      <c r="F34" s="4"/>
      <c r="G34" s="4"/>
      <c r="H34" s="4"/>
      <c r="I34" s="4"/>
      <c r="J34" s="4" t="s">
        <v>31</v>
      </c>
      <c r="K34" s="24" t="s">
        <v>204</v>
      </c>
      <c r="L34" s="4"/>
      <c r="M34" s="4" t="s">
        <v>211</v>
      </c>
      <c r="N34" s="4" t="s">
        <v>30</v>
      </c>
      <c r="O34" s="4" t="s">
        <v>349</v>
      </c>
      <c r="P34" s="4"/>
      <c r="Q34" s="4" t="s">
        <v>77</v>
      </c>
      <c r="R34" s="4"/>
      <c r="S34" s="4" t="s">
        <v>31</v>
      </c>
      <c r="T34" s="4" t="s">
        <v>227</v>
      </c>
      <c r="U34" s="4"/>
      <c r="V34" s="4"/>
      <c r="W34" s="4" t="str" cm="1">
        <f t="array" ref="W34">IFERROR(_xlfn.CONCAT(disponibles2(O34,AE34,'Disponibilités AM'!$A$2:$J$100) &amp; " "),"cette demande ne correspond à personne")</f>
        <v xml:space="preserve">CARAMANLA Mihaela-Elisabeta COYITUNGIYE Benigne DUARTE Iracelma Mendes EL OUAJDI Ahmed GRAPIN Yves KAPINGA MANDA Fanny NENE ETISE Juliana SEDRATI Saliha SIALA MIKUBU Denise TCHUENDOM KAMDEM Alvine Carine </v>
      </c>
      <c r="X34" s="15"/>
      <c r="Y34" s="11" t="str">
        <f>_xlfn.WEBSERVICE("https://maps.googleapis.com/maps/api/distancematrix/xml?origins="&amp;AA34&amp;"&amp;destinations="&amp;E34&amp;"&amp;mode="&amp;IF(_xlfn.XLOOKUP(X34,'Disponibilités AM'!A:A,'Disponibilités AM'!E:E,"",0)="Transports en commun","transit",IF(_xlfn.XLOOKUP(X34,'Disponibilités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4" s="4"/>
      <c r="AA34" s="4">
        <f>_xlfn.XLOOKUP(X34,'Disponibilités AM'!A:A,'Disponibilités AM'!B:B,"Adresse AM non trouvée",0)</f>
        <v>0</v>
      </c>
      <c r="AB34" s="4" t="str" cm="1">
        <f t="array" ref="AB34">IFERROR(_xlfn.FILTERXML(Y34, "/DistanceMatrixResponse/row/element/distance/text"),"")</f>
        <v/>
      </c>
      <c r="AC34" s="4" t="str" cm="1">
        <f t="array" ref="AC34">IFERROR(_xlfn.FILTERXML(Y34, "/DistanceMatrixResponse/row/element/duration/text"),"")</f>
        <v/>
      </c>
      <c r="AD34" s="4">
        <f>_xlfn.XLOOKUP(X34,'Disponibilités AM'!A:A,'Disponibilités AM'!E:E)</f>
        <v>0</v>
      </c>
      <c r="AE34" s="9" t="str">
        <f t="shared" si="1"/>
        <v xml:space="preserve">Homme
Chat(s)
</v>
      </c>
    </row>
    <row r="35" spans="1:31" ht="86.4" x14ac:dyDescent="0.3">
      <c r="A35" s="7">
        <v>44596</v>
      </c>
      <c r="B35" s="4" t="s">
        <v>11</v>
      </c>
      <c r="C35" s="4" t="s">
        <v>31</v>
      </c>
      <c r="D35" s="4"/>
      <c r="E35" s="4"/>
      <c r="F35" s="4"/>
      <c r="G35" s="4"/>
      <c r="H35" s="4"/>
      <c r="I35" s="4"/>
      <c r="J35" s="4" t="s">
        <v>31</v>
      </c>
      <c r="K35" s="24"/>
      <c r="L35" s="4"/>
      <c r="M35" s="4" t="s">
        <v>182</v>
      </c>
      <c r="N35" s="4" t="s">
        <v>30</v>
      </c>
      <c r="O35" s="4" t="s">
        <v>337</v>
      </c>
      <c r="P35" s="4"/>
      <c r="Q35" s="4"/>
      <c r="R35" s="4"/>
      <c r="S35" s="4" t="s">
        <v>31</v>
      </c>
      <c r="T35" s="4" t="s">
        <v>307</v>
      </c>
      <c r="U35" s="4" t="s">
        <v>82</v>
      </c>
      <c r="V35" s="4"/>
      <c r="W35" s="4" t="str" cm="1">
        <f t="array" ref="W35">IFERROR(_xlfn.CONCAT(disponibles2(O35,AE35,'Disponibilités AM'!$A$2:$J$100) &amp; " "),"cette demande ne correspond à personne")</f>
        <v xml:space="preserve">CARAMANLA Mihaela-Elisabeta DUARTE Iracelma Mendes EL OUAJDI Ahmed SEDRATI Saliha </v>
      </c>
      <c r="X35" s="15"/>
      <c r="Y35" s="11" t="str">
        <f>_xlfn.WEBSERVICE("https://maps.googleapis.com/maps/api/distancematrix/xml?origins="&amp;AA35&amp;"&amp;destinations="&amp;E35&amp;"&amp;mode="&amp;IF(_xlfn.XLOOKUP(X35,'Disponibilités AM'!A:A,'Disponibilités AM'!E:E,"",0)="Transports en commun","transit",IF(_xlfn.XLOOKUP(X35,'Disponibilités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5" s="4"/>
      <c r="AA35" s="4">
        <f>_xlfn.XLOOKUP(X35,'Disponibilités AM'!A:A,'Disponibilités AM'!B:B,"Adresse AM non trouvée",0)</f>
        <v>0</v>
      </c>
      <c r="AB35" s="4" t="str" cm="1">
        <f t="array" ref="AB35">IFERROR(_xlfn.FILTERXML(Y35, "/DistanceMatrixResponse/row/element/distance/text"),"")</f>
        <v/>
      </c>
      <c r="AC35" s="4" t="str" cm="1">
        <f t="array" ref="AC35">IFERROR(_xlfn.FILTERXML(Y35, "/DistanceMatrixResponse/row/element/duration/text"),"")</f>
        <v/>
      </c>
      <c r="AD35" s="4">
        <f>_xlfn.XLOOKUP(X35,'Disponibilités AM'!A:A,'Disponibilités AM'!E:E)</f>
        <v>0</v>
      </c>
      <c r="AE35" s="9" t="str">
        <f t="shared" si="1"/>
        <v>Homme
Exigeant</v>
      </c>
    </row>
    <row r="36" spans="1:31" ht="86.4" x14ac:dyDescent="0.3">
      <c r="A36" s="7">
        <v>44599</v>
      </c>
      <c r="B36" s="4" t="s">
        <v>11</v>
      </c>
      <c r="C36" s="4" t="s">
        <v>31</v>
      </c>
      <c r="D36" s="4"/>
      <c r="E36" s="4"/>
      <c r="F36" s="4"/>
      <c r="G36" s="4"/>
      <c r="H36" s="4"/>
      <c r="I36" s="4"/>
      <c r="J36" s="4" t="s">
        <v>31</v>
      </c>
      <c r="K36" s="24"/>
      <c r="L36" s="4"/>
      <c r="M36" s="4" t="s">
        <v>182</v>
      </c>
      <c r="N36" s="4" t="s">
        <v>30</v>
      </c>
      <c r="O36" s="4" t="s">
        <v>342</v>
      </c>
      <c r="P36" s="4"/>
      <c r="Q36" s="4"/>
      <c r="R36" s="4"/>
      <c r="S36" s="4" t="s">
        <v>31</v>
      </c>
      <c r="T36" s="4" t="s">
        <v>229</v>
      </c>
      <c r="U36" s="4"/>
      <c r="V36" s="4"/>
      <c r="W36" s="4" t="str" cm="1">
        <f t="array" ref="W36">IFERROR(_xlfn.CONCAT(disponibles2(O36,AE36,'Disponibilités AM'!$A$2:$J$100) &amp; " "),"cette demande ne correspond à personne")</f>
        <v xml:space="preserve">ALUNGUISSE Isabel ASHA MUTAMBAMAYI Candyce CARAMANLA Mihaela-Elisabeta COLLAZOS UGARTE Marta Elena COYITUNGIYE Benigne DIALLO Mariame DJIKENG TSAFAC Daesca Ima GRAPIN Yves MISENGA TSHIDIMBOMBO Marie-Louise NENE ETISE Juliana SEDRATI Saliha SIALA MIKUBU Denise SPERA Laeticia TCHUENDOM KAMDEM Alvine Carine UWANYILIGIRA Françoise </v>
      </c>
      <c r="X36" s="15"/>
      <c r="Y36" s="11" t="str">
        <f>_xlfn.WEBSERVICE("https://maps.googleapis.com/maps/api/distancematrix/xml?origins="&amp;AA36&amp;"&amp;destinations="&amp;E36&amp;"&amp;mode="&amp;IF(_xlfn.XLOOKUP(X36,'Disponibilités AM'!A:A,'Disponibilités AM'!E:E,"",0)="Transports en commun","transit",IF(_xlfn.XLOOKUP(X36,'Disponibilités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6" s="4"/>
      <c r="AA36" s="4">
        <f>_xlfn.XLOOKUP(X36,'Disponibilités AM'!A:A,'Disponibilités AM'!B:B,"Adresse AM non trouvée",0)</f>
        <v>0</v>
      </c>
      <c r="AB36" s="4" t="str" cm="1">
        <f t="array" ref="AB36">IFERROR(_xlfn.FILTERXML(Y36, "/DistanceMatrixResponse/row/element/distance/text"),"")</f>
        <v/>
      </c>
      <c r="AC36" s="4" t="str" cm="1">
        <f t="array" ref="AC36">IFERROR(_xlfn.FILTERXML(Y36, "/DistanceMatrixResponse/row/element/duration/text"),"")</f>
        <v/>
      </c>
      <c r="AD36" s="4">
        <f>_xlfn.XLOOKUP(X36,'Disponibilités AM'!A:A,'Disponibilités AM'!E:E)</f>
        <v>0</v>
      </c>
      <c r="AE36" s="9" t="str">
        <f t="shared" si="1"/>
        <v xml:space="preserve">Homme
</v>
      </c>
    </row>
    <row r="37" spans="1:31" ht="86.4" x14ac:dyDescent="0.3">
      <c r="A37" s="7" t="s">
        <v>230</v>
      </c>
      <c r="B37" s="4" t="s">
        <v>11</v>
      </c>
      <c r="C37" s="4" t="s">
        <v>31</v>
      </c>
      <c r="D37" s="4"/>
      <c r="E37" s="4"/>
      <c r="F37" s="4"/>
      <c r="G37" s="4"/>
      <c r="H37" s="4"/>
      <c r="I37" s="4"/>
      <c r="J37" s="4" t="s">
        <v>31</v>
      </c>
      <c r="K37" s="24" t="s">
        <v>204</v>
      </c>
      <c r="L37" s="4"/>
      <c r="M37" s="4" t="s">
        <v>182</v>
      </c>
      <c r="N37" s="4" t="s">
        <v>30</v>
      </c>
      <c r="O37" s="4" t="s">
        <v>337</v>
      </c>
      <c r="P37" s="4"/>
      <c r="Q37" s="4"/>
      <c r="R37" s="4"/>
      <c r="S37" s="4" t="s">
        <v>31</v>
      </c>
      <c r="T37" s="4" t="s">
        <v>231</v>
      </c>
      <c r="U37" s="4"/>
      <c r="V37" s="4"/>
      <c r="W37" s="4" t="str" cm="1">
        <f t="array" ref="W37">IFERROR(_xlfn.CONCAT(disponibles2(O37,AE37,'Disponibilités AM'!$A$2:$J$100) &amp; " "),"cette demande ne correspond à personne")</f>
        <v xml:space="preserve">CARAMANLA Mihaela-Elisabeta COYITUNGIYE Benigne DUARTE Iracelma Mendes EL OUAJDI Ahmed GRAPIN Yves KAPINGA MANDA Fanny NENE ETISE Juliana SEDRATI Saliha SIALA MIKUBU Denise TCHUENDOM KAMDEM Alvine Carine </v>
      </c>
      <c r="X37" s="15"/>
      <c r="Y37" s="11" t="str">
        <f>_xlfn.WEBSERVICE("https://maps.googleapis.com/maps/api/distancematrix/xml?origins="&amp;AA37&amp;"&amp;destinations="&amp;E37&amp;"&amp;mode="&amp;IF(_xlfn.XLOOKUP(X37,'Disponibilités AM'!A:A,'Disponibilités AM'!E:E,"",0)="Transports en commun","transit",IF(_xlfn.XLOOKUP(X37,'Disponibilités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7" s="4"/>
      <c r="AA37" s="4">
        <f>_xlfn.XLOOKUP(X37,'Disponibilités AM'!A:A,'Disponibilités AM'!B:B,"Adresse AM non trouvée",0)</f>
        <v>0</v>
      </c>
      <c r="AB37" s="4" t="str" cm="1">
        <f t="array" ref="AB37">IFERROR(_xlfn.FILTERXML(Y37, "/DistanceMatrixResponse/row/element/distance/text"),"")</f>
        <v/>
      </c>
      <c r="AC37" s="4" t="str" cm="1">
        <f t="array" ref="AC37">IFERROR(_xlfn.FILTERXML(Y37, "/DistanceMatrixResponse/row/element/duration/text"),"")</f>
        <v/>
      </c>
      <c r="AD37" s="4">
        <f>_xlfn.XLOOKUP(X37,'Disponibilités AM'!A:A,'Disponibilités AM'!E:E)</f>
        <v>0</v>
      </c>
      <c r="AE37" s="9" t="str">
        <f t="shared" si="1"/>
        <v xml:space="preserve">Homme
</v>
      </c>
    </row>
    <row r="38" spans="1:31" ht="72" x14ac:dyDescent="0.3">
      <c r="A38" s="7">
        <v>0</v>
      </c>
      <c r="B38" s="4" t="s">
        <v>11</v>
      </c>
      <c r="C38" s="4" t="s">
        <v>31</v>
      </c>
      <c r="D38" s="4"/>
      <c r="E38" s="4"/>
      <c r="F38" s="4"/>
      <c r="G38" s="4"/>
      <c r="H38" s="4"/>
      <c r="I38" s="4"/>
      <c r="J38" s="4" t="s">
        <v>31</v>
      </c>
      <c r="K38" s="24">
        <v>0</v>
      </c>
      <c r="L38" s="4"/>
      <c r="M38" s="4">
        <v>3</v>
      </c>
      <c r="N38" s="4" t="s">
        <v>30</v>
      </c>
      <c r="O38" s="4" t="s">
        <v>321</v>
      </c>
      <c r="P38" s="4"/>
      <c r="Q38" s="4"/>
      <c r="R38" s="4"/>
      <c r="S38" s="4" t="s">
        <v>31</v>
      </c>
      <c r="T38" s="4" t="s">
        <v>232</v>
      </c>
      <c r="U38" s="4"/>
      <c r="V38" s="4"/>
      <c r="W38" s="4" t="str" cm="1">
        <f t="array" ref="W38">IFERROR(_xlfn.CONCAT(disponibles2(O38,AE38,'Disponibilités AM'!$A$2:$J$100) &amp; " "),"cette demande ne correspond à personne")</f>
        <v xml:space="preserve">ALUNGUISSE Isabel BAKELA Jason Samira BESEDINA Daiga BOURAHLI Marouane CARAMANLA Mihaela-Elisabeta DIALLO Mariame KAPINGA MANDA Fanny OKE Tawufiki SEDRATI Saliha SIALA MIKUBU Denise </v>
      </c>
      <c r="X38" s="15"/>
      <c r="Y38" s="11" t="str">
        <f>_xlfn.WEBSERVICE("https://maps.googleapis.com/maps/api/distancematrix/xml?origins="&amp;AA38&amp;"&amp;destinations="&amp;E38&amp;"&amp;mode="&amp;IF(_xlfn.XLOOKUP(X38,'Disponibilités AM'!A:A,'Disponibilités AM'!E:E,"",0)="Transports en commun","transit",IF(_xlfn.XLOOKUP(X38,'Disponibilités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8" s="4"/>
      <c r="AA38" s="4">
        <f>_xlfn.XLOOKUP(X38,'Disponibilités AM'!A:A,'Disponibilités AM'!B:B,"Adresse AM non trouvée",0)</f>
        <v>0</v>
      </c>
      <c r="AB38" s="4" t="str" cm="1">
        <f t="array" ref="AB38">IFERROR(_xlfn.FILTERXML(Y38, "/DistanceMatrixResponse/row/element/distance/text"),"")</f>
        <v/>
      </c>
      <c r="AC38" s="4" t="str" cm="1">
        <f t="array" ref="AC38">IFERROR(_xlfn.FILTERXML(Y38, "/DistanceMatrixResponse/row/element/duration/text"),"")</f>
        <v/>
      </c>
      <c r="AD38" s="4">
        <f>_xlfn.XLOOKUP(X38,'Disponibilités AM'!A:A,'Disponibilités AM'!E:E)</f>
        <v>0</v>
      </c>
      <c r="AE38" s="9" t="str">
        <f t="shared" si="1"/>
        <v xml:space="preserve">Homme
</v>
      </c>
    </row>
    <row r="39" spans="1:31" ht="144" x14ac:dyDescent="0.3">
      <c r="A39" s="7">
        <v>44602</v>
      </c>
      <c r="B39" s="4" t="s">
        <v>11</v>
      </c>
      <c r="C39" s="4" t="s">
        <v>31</v>
      </c>
      <c r="D39" s="4"/>
      <c r="E39" s="4"/>
      <c r="F39" s="4"/>
      <c r="G39" s="4"/>
      <c r="H39" s="4"/>
      <c r="I39" s="4"/>
      <c r="J39" s="4" t="s">
        <v>31</v>
      </c>
      <c r="K39" s="24" t="s">
        <v>233</v>
      </c>
      <c r="L39" s="4"/>
      <c r="M39" s="4">
        <v>4</v>
      </c>
      <c r="N39" s="4" t="s">
        <v>30</v>
      </c>
      <c r="O39" s="4" t="s">
        <v>350</v>
      </c>
      <c r="P39" s="4"/>
      <c r="Q39" s="4" t="s">
        <v>299</v>
      </c>
      <c r="R39" s="4" t="s">
        <v>295</v>
      </c>
      <c r="S39" s="4" t="s">
        <v>31</v>
      </c>
      <c r="T39" s="4" t="s">
        <v>234</v>
      </c>
      <c r="U39" s="4"/>
      <c r="V39" s="4"/>
      <c r="W39" s="4" t="str" cm="1">
        <f t="array" ref="W39">IFERROR(_xlfn.CONCAT(disponibles2(O39,AE39,'Disponibilités AM'!$A$2:$J$100) &amp; " "),"cette demande ne correspond à personne")</f>
        <v>cette demande ne correspond à personne</v>
      </c>
      <c r="X39" s="15"/>
      <c r="Y39" s="11" t="str">
        <f>_xlfn.WEBSERVICE("https://maps.googleapis.com/maps/api/distancematrix/xml?origins="&amp;AA39&amp;"&amp;destinations="&amp;E39&amp;"&amp;mode="&amp;IF(_xlfn.XLOOKUP(X39,'Disponibilités AM'!A:A,'Disponibilités AM'!E:E,"",0)="Transports en commun","transit",IF(_xlfn.XLOOKUP(X39,'Disponibilités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39" s="4"/>
      <c r="AA39" s="4">
        <f>_xlfn.XLOOKUP(X39,'Disponibilités AM'!A:A,'Disponibilités AM'!B:B,"Adresse AM non trouvée",0)</f>
        <v>0</v>
      </c>
      <c r="AB39" s="4" t="str" cm="1">
        <f t="array" ref="AB39">IFERROR(_xlfn.FILTERXML(Y39, "/DistanceMatrixResponse/row/element/distance/text"),"")</f>
        <v/>
      </c>
      <c r="AC39" s="4" t="str" cm="1">
        <f t="array" ref="AC39">IFERROR(_xlfn.FILTERXML(Y39, "/DistanceMatrixResponse/row/element/duration/text"),"")</f>
        <v/>
      </c>
      <c r="AD39" s="4">
        <f>_xlfn.XLOOKUP(X39,'Disponibilités AM'!A:A,'Disponibilités AM'!E:E)</f>
        <v>0</v>
      </c>
      <c r="AE39" s="9" t="str">
        <f t="shared" si="1"/>
        <v xml:space="preserve">Homme
Chat(s) Chien(s)
Repassage
</v>
      </c>
    </row>
    <row r="40" spans="1:31" ht="388.8" x14ac:dyDescent="0.3">
      <c r="A40" s="7">
        <v>44606</v>
      </c>
      <c r="B40" s="4" t="s">
        <v>11</v>
      </c>
      <c r="C40" s="4" t="s">
        <v>31</v>
      </c>
      <c r="D40" s="4"/>
      <c r="E40" s="4"/>
      <c r="F40" s="4"/>
      <c r="G40" s="4"/>
      <c r="H40" s="4"/>
      <c r="I40" s="4"/>
      <c r="J40" s="4" t="s">
        <v>31</v>
      </c>
      <c r="K40" s="24" t="s">
        <v>181</v>
      </c>
      <c r="L40" s="4"/>
      <c r="M40" s="4" t="s">
        <v>182</v>
      </c>
      <c r="N40" s="4" t="s">
        <v>30</v>
      </c>
      <c r="O40" s="4" t="s">
        <v>351</v>
      </c>
      <c r="P40" s="4" t="s">
        <v>49</v>
      </c>
      <c r="Q40" s="4" t="s">
        <v>294</v>
      </c>
      <c r="R40" s="4" t="s">
        <v>78</v>
      </c>
      <c r="S40" s="4" t="s">
        <v>31</v>
      </c>
      <c r="T40" s="4" t="s">
        <v>235</v>
      </c>
      <c r="U40" s="4"/>
      <c r="V40" s="4"/>
      <c r="W40" s="4" t="str" cm="1">
        <f t="array" ref="W40">IFERROR(_xlfn.CONCAT(disponibles2(O40,AE40,'Disponibilités AM'!$A$2:$J$100) &amp; " "),"cette demande ne correspond à personne")</f>
        <v xml:space="preserve">BESEDINA Daiga BOURAHLI Marouane CARAMANLA Mihaela-Elisabeta CHOUPOU Carmine COLLAZOS UGARTE Marta Elena DEGAUGUE Melissa GONZALES ARANGO Ruth Avigael GRAPIN Yves GUINDO Younouss OKE Tawufiki SIALA MIKUBU Denise TERRANOVA Eva UWANYILIGIRA Françoise ZHANG Yu Ying </v>
      </c>
      <c r="X40" s="15"/>
      <c r="Y40" s="11" t="str">
        <f>_xlfn.WEBSERVICE("https://maps.googleapis.com/maps/api/distancematrix/xml?origins="&amp;AA40&amp;"&amp;destinations="&amp;E40&amp;"&amp;mode="&amp;IF(_xlfn.XLOOKUP(X40,'Disponibilités AM'!A:A,'Disponibilités AM'!E:E,"",0)="Transports en commun","transit",IF(_xlfn.XLOOKUP(X40,'Disponibilités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0" s="4"/>
      <c r="AA40" s="4">
        <f>_xlfn.XLOOKUP(X40,'Disponibilités AM'!A:A,'Disponibilités AM'!B:B,"Adresse AM non trouvée",0)</f>
        <v>0</v>
      </c>
      <c r="AB40" s="4" t="str" cm="1">
        <f t="array" ref="AB40">IFERROR(_xlfn.FILTERXML(Y40, "/DistanceMatrixResponse/row/element/distance/text"),"")</f>
        <v/>
      </c>
      <c r="AC40" s="4" t="str" cm="1">
        <f t="array" ref="AC40">IFERROR(_xlfn.FILTERXML(Y40, "/DistanceMatrixResponse/row/element/duration/text"),"")</f>
        <v/>
      </c>
      <c r="AD40" s="4">
        <f>_xlfn.XLOOKUP(X40,'Disponibilités AM'!A:A,'Disponibilités AM'!E:E)</f>
        <v>0</v>
      </c>
      <c r="AE40" s="9" t="str">
        <f t="shared" si="1"/>
        <v xml:space="preserve">Homme
Chien(s)
</v>
      </c>
    </row>
    <row r="41" spans="1:31" ht="129.6" x14ac:dyDescent="0.3">
      <c r="A41" s="7">
        <v>0</v>
      </c>
      <c r="B41" s="4" t="s">
        <v>11</v>
      </c>
      <c r="C41" s="4" t="s">
        <v>31</v>
      </c>
      <c r="D41" s="4"/>
      <c r="E41" s="4"/>
      <c r="F41" s="4"/>
      <c r="G41" s="4"/>
      <c r="H41" s="4"/>
      <c r="I41" s="4"/>
      <c r="J41" s="4" t="s">
        <v>31</v>
      </c>
      <c r="K41" s="24" t="s">
        <v>236</v>
      </c>
      <c r="L41" s="4"/>
      <c r="M41" s="4">
        <v>3</v>
      </c>
      <c r="N41" s="4" t="s">
        <v>30</v>
      </c>
      <c r="O41" s="4" t="s">
        <v>338</v>
      </c>
      <c r="P41" s="4" t="s">
        <v>296</v>
      </c>
      <c r="Q41" s="4"/>
      <c r="R41" s="4" t="s">
        <v>78</v>
      </c>
      <c r="S41" s="4" t="s">
        <v>31</v>
      </c>
      <c r="T41" s="4" t="s">
        <v>237</v>
      </c>
      <c r="U41" s="4"/>
      <c r="V41" s="4"/>
      <c r="W41" s="4" t="str" cm="1">
        <f t="array" ref="W41">IFERROR(_xlfn.CONCAT(disponibles2(O41,AE41,'Disponibilités AM'!$A$2:$J$100) &amp; " "),"cette demande ne correspond à personne")</f>
        <v xml:space="preserve">COLLAZOS UGARTE Marta Elena DEGAUGUE Melissa KAPINGA MANDA Fanny MISENGA TSHIDIMBOMBO Marie-Louise NENE ETISE Juliana SEDRATI Saliha SIALA MIKUBU Denise SYLLA Aicha TCHUENDOM KAMDEM Alvine Carine UWANYILIGIRA Françoise </v>
      </c>
      <c r="X41" s="15"/>
      <c r="Y41" s="11" t="str">
        <f>_xlfn.WEBSERVICE("https://maps.googleapis.com/maps/api/distancematrix/xml?origins="&amp;AA41&amp;"&amp;destinations="&amp;E41&amp;"&amp;mode="&amp;IF(_xlfn.XLOOKUP(X41,'Disponibilités AM'!A:A,'Disponibilités AM'!E:E,"",0)="Transports en commun","transit",IF(_xlfn.XLOOKUP(X41,'Disponibilités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1" s="4"/>
      <c r="AA41" s="4">
        <f>_xlfn.XLOOKUP(X41,'Disponibilités AM'!A:A,'Disponibilités AM'!B:B,"Adresse AM non trouvée",0)</f>
        <v>0</v>
      </c>
      <c r="AB41" s="4" t="str" cm="1">
        <f t="array" ref="AB41">IFERROR(_xlfn.FILTERXML(Y41, "/DistanceMatrixResponse/row/element/distance/text"),"")</f>
        <v/>
      </c>
      <c r="AC41" s="4" t="str" cm="1">
        <f t="array" ref="AC41">IFERROR(_xlfn.FILTERXML(Y41, "/DistanceMatrixResponse/row/element/duration/text"),"")</f>
        <v/>
      </c>
      <c r="AD41" s="4">
        <f>_xlfn.XLOOKUP(X41,'Disponibilités AM'!A:A,'Disponibilités AM'!E:E)</f>
        <v>0</v>
      </c>
      <c r="AE41" s="9" t="str">
        <f t="shared" si="1"/>
        <v xml:space="preserve">Femme
</v>
      </c>
    </row>
    <row r="42" spans="1:31" ht="230.4" x14ac:dyDescent="0.3">
      <c r="A42" s="7">
        <v>44609</v>
      </c>
      <c r="B42" s="4" t="s">
        <v>11</v>
      </c>
      <c r="C42" s="4" t="s">
        <v>31</v>
      </c>
      <c r="D42" s="4"/>
      <c r="E42" s="4"/>
      <c r="F42" s="4"/>
      <c r="G42" s="4"/>
      <c r="H42" s="4"/>
      <c r="I42" s="4"/>
      <c r="J42" s="4" t="s">
        <v>31</v>
      </c>
      <c r="K42" s="24" t="s">
        <v>198</v>
      </c>
      <c r="L42" s="4"/>
      <c r="M42" s="4" t="s">
        <v>186</v>
      </c>
      <c r="N42" s="4" t="s">
        <v>30</v>
      </c>
      <c r="O42" s="4" t="s">
        <v>352</v>
      </c>
      <c r="P42" s="4" t="s">
        <v>49</v>
      </c>
      <c r="Q42" s="4" t="s">
        <v>77</v>
      </c>
      <c r="R42" s="4" t="s">
        <v>78</v>
      </c>
      <c r="S42" s="4" t="s">
        <v>31</v>
      </c>
      <c r="T42" s="4" t="s">
        <v>238</v>
      </c>
      <c r="U42" s="4"/>
      <c r="V42" s="4"/>
      <c r="W42" s="4" t="str" cm="1">
        <f t="array" ref="W42">IFERROR(_xlfn.CONCAT(disponibles2(O42,AE42,'Disponibilités AM'!$A$2:$J$100) &amp; " "),"cette demande ne correspond à personne")</f>
        <v xml:space="preserve">ALUNGUISSE Isabel ASHA MUTAMBAMAYI Candyce CARAMANLA Mihaela-Elisabeta CHOUPOU Carmine COLLAZOS UGARTE Marta Elena COYITUNGIYE Benigne DEGAUGUE Melissa DIALLO Mariame DJIKENG TSAFAC Daesca Ima DUARTE Iracelma Mendes EL OUAJDI Ahmed GONZALES ARANGO Ruth Avigael GRAPIN Yves GUINDO Younouss KAPINGA MANDA Fanny NENE ETISE Juliana SEDRATI Saliha SIALA MIKUBU Denise SPERA Laeticia SYLLA Aicha TCHUENDOM KAMDEM Alvine Carine UWANYILIGIRA Françoise ZHANG Yu Ying </v>
      </c>
      <c r="X42" s="15"/>
      <c r="Y42" s="11" t="str">
        <f>_xlfn.WEBSERVICE("https://maps.googleapis.com/maps/api/distancematrix/xml?origins="&amp;AA42&amp;"&amp;destinations="&amp;E42&amp;"&amp;mode="&amp;IF(_xlfn.XLOOKUP(X42,'Disponibilités AM'!A:A,'Disponibilités AM'!E:E,"",0)="Transports en commun","transit",IF(_xlfn.XLOOKUP(X42,'Disponibilités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2" s="4"/>
      <c r="AA42" s="4">
        <f>_xlfn.XLOOKUP(X42,'Disponibilités AM'!A:A,'Disponibilités AM'!B:B,"Adresse AM non trouvée",0)</f>
        <v>0</v>
      </c>
      <c r="AB42" s="4" t="str" cm="1">
        <f t="array" ref="AB42">IFERROR(_xlfn.FILTERXML(Y42, "/DistanceMatrixResponse/row/element/distance/text"),"")</f>
        <v/>
      </c>
      <c r="AC42" s="4" t="str" cm="1">
        <f t="array" ref="AC42">IFERROR(_xlfn.FILTERXML(Y42, "/DistanceMatrixResponse/row/element/duration/text"),"")</f>
        <v/>
      </c>
      <c r="AD42" s="4">
        <f>_xlfn.XLOOKUP(X42,'Disponibilités AM'!A:A,'Disponibilités AM'!E:E)</f>
        <v>0</v>
      </c>
      <c r="AE42" s="9" t="str">
        <f t="shared" si="1"/>
        <v xml:space="preserve">Homme
Chat(s)
</v>
      </c>
    </row>
    <row r="43" spans="1:31" ht="72" x14ac:dyDescent="0.3">
      <c r="A43" s="7">
        <v>44613</v>
      </c>
      <c r="B43" s="4" t="s">
        <v>11</v>
      </c>
      <c r="C43" s="4" t="s">
        <v>31</v>
      </c>
      <c r="D43" s="4"/>
      <c r="E43" s="4"/>
      <c r="F43" s="4"/>
      <c r="G43" s="4"/>
      <c r="H43" s="4"/>
      <c r="I43" s="4"/>
      <c r="J43" s="4" t="s">
        <v>31</v>
      </c>
      <c r="K43" s="24">
        <v>0</v>
      </c>
      <c r="L43" s="4"/>
      <c r="M43" s="4" t="s">
        <v>239</v>
      </c>
      <c r="N43" s="4" t="s">
        <v>30</v>
      </c>
      <c r="O43" s="4" t="s">
        <v>353</v>
      </c>
      <c r="P43" s="4" t="s">
        <v>49</v>
      </c>
      <c r="Q43" s="4" t="s">
        <v>294</v>
      </c>
      <c r="R43" s="4" t="s">
        <v>78</v>
      </c>
      <c r="S43" s="4" t="s">
        <v>31</v>
      </c>
      <c r="T43" s="4" t="s">
        <v>240</v>
      </c>
      <c r="U43" s="4"/>
      <c r="V43" s="4"/>
      <c r="W43" s="4" t="str" cm="1">
        <f t="array" ref="W43">IFERROR(_xlfn.CONCAT(disponibles2(O43,AE43,'Disponibilités AM'!$A$2:$J$100) &amp; " "),"cette demande ne correspond à personne")</f>
        <v xml:space="preserve">EL OUAJDI Ahmed SIALA MIKUBU Denise </v>
      </c>
      <c r="X43" s="15"/>
      <c r="Y43" s="11" t="str">
        <f>_xlfn.WEBSERVICE("https://maps.googleapis.com/maps/api/distancematrix/xml?origins="&amp;AA43&amp;"&amp;destinations="&amp;E43&amp;"&amp;mode="&amp;IF(_xlfn.XLOOKUP(X43,'Disponibilités AM'!A:A,'Disponibilités AM'!E:E,"",0)="Transports en commun","transit",IF(_xlfn.XLOOKUP(X43,'Disponibilités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3" s="4"/>
      <c r="AA43" s="4">
        <f>_xlfn.XLOOKUP(X43,'Disponibilités AM'!A:A,'Disponibilités AM'!B:B,"Adresse AM non trouvée",0)</f>
        <v>0</v>
      </c>
      <c r="AB43" s="4" t="str" cm="1">
        <f t="array" ref="AB43">IFERROR(_xlfn.FILTERXML(Y43, "/DistanceMatrixResponse/row/element/distance/text"),"")</f>
        <v/>
      </c>
      <c r="AC43" s="4" t="str" cm="1">
        <f t="array" ref="AC43">IFERROR(_xlfn.FILTERXML(Y43, "/DistanceMatrixResponse/row/element/duration/text"),"")</f>
        <v/>
      </c>
      <c r="AD43" s="4">
        <f>_xlfn.XLOOKUP(X43,'Disponibilités AM'!A:A,'Disponibilités AM'!E:E)</f>
        <v>0</v>
      </c>
      <c r="AE43" s="9" t="str">
        <f t="shared" si="1"/>
        <v xml:space="preserve">Homme
Chien(s)
</v>
      </c>
    </row>
    <row r="44" spans="1:31" ht="72" x14ac:dyDescent="0.3">
      <c r="A44" s="7">
        <v>44613</v>
      </c>
      <c r="B44" s="4" t="s">
        <v>11</v>
      </c>
      <c r="C44" s="4" t="s">
        <v>31</v>
      </c>
      <c r="D44" s="4"/>
      <c r="E44" s="4"/>
      <c r="F44" s="4"/>
      <c r="G44" s="4"/>
      <c r="H44" s="4"/>
      <c r="I44" s="4"/>
      <c r="J44" s="4" t="s">
        <v>31</v>
      </c>
      <c r="K44" s="24">
        <v>200087304718</v>
      </c>
      <c r="L44" s="4"/>
      <c r="M44" s="4" t="s">
        <v>241</v>
      </c>
      <c r="N44" s="4" t="s">
        <v>30</v>
      </c>
      <c r="O44" s="4" t="s">
        <v>322</v>
      </c>
      <c r="P44" s="4"/>
      <c r="Q44" s="4"/>
      <c r="R44" s="4" t="s">
        <v>78</v>
      </c>
      <c r="S44" s="4" t="s">
        <v>31</v>
      </c>
      <c r="T44" s="4">
        <v>0</v>
      </c>
      <c r="U44" s="4"/>
      <c r="V44" s="4"/>
      <c r="W44" s="4" t="str" cm="1">
        <f t="array" ref="W44">IFERROR(_xlfn.CONCAT(disponibles2(O44,AE44,'Disponibilités AM'!$A$2:$J$100) &amp; " "),"cette demande ne correspond à personne")</f>
        <v xml:space="preserve">BAKELA Jason Samira BESEDINA Daiga CARAMANLA Mihaela-Elisabeta SEDRATI Saliha SIALA MIKUBU Denise </v>
      </c>
      <c r="X44" s="15"/>
      <c r="Y44" s="11" t="str">
        <f>_xlfn.WEBSERVICE("https://maps.googleapis.com/maps/api/distancematrix/xml?origins="&amp;AA44&amp;"&amp;destinations="&amp;E44&amp;"&amp;mode="&amp;IF(_xlfn.XLOOKUP(X44,'Disponibilités AM'!A:A,'Disponibilités AM'!E:E,"",0)="Transports en commun","transit",IF(_xlfn.XLOOKUP(X44,'Disponibilités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4" s="4"/>
      <c r="AA44" s="4">
        <f>_xlfn.XLOOKUP(X44,'Disponibilités AM'!A:A,'Disponibilités AM'!B:B,"Adresse AM non trouvée",0)</f>
        <v>0</v>
      </c>
      <c r="AB44" s="4" t="str" cm="1">
        <f t="array" ref="AB44">IFERROR(_xlfn.FILTERXML(Y44, "/DistanceMatrixResponse/row/element/distance/text"),"")</f>
        <v/>
      </c>
      <c r="AC44" s="4" t="str" cm="1">
        <f t="array" ref="AC44">IFERROR(_xlfn.FILTERXML(Y44, "/DistanceMatrixResponse/row/element/duration/text"),"")</f>
        <v/>
      </c>
      <c r="AD44" s="4">
        <f>_xlfn.XLOOKUP(X44,'Disponibilités AM'!A:A,'Disponibilités AM'!E:E)</f>
        <v>0</v>
      </c>
      <c r="AE44" s="9" t="str">
        <f t="shared" si="1"/>
        <v xml:space="preserve">Homme
</v>
      </c>
    </row>
    <row r="45" spans="1:31" ht="72" x14ac:dyDescent="0.3">
      <c r="A45" s="7">
        <v>44613</v>
      </c>
      <c r="B45" s="4" t="s">
        <v>11</v>
      </c>
      <c r="C45" s="4" t="s">
        <v>31</v>
      </c>
      <c r="D45" s="4"/>
      <c r="E45" s="4"/>
      <c r="F45" s="4"/>
      <c r="G45" s="4"/>
      <c r="H45" s="4"/>
      <c r="I45" s="4"/>
      <c r="J45" s="4" t="s">
        <v>31</v>
      </c>
      <c r="K45" s="24">
        <v>0</v>
      </c>
      <c r="L45" s="4"/>
      <c r="M45" s="4">
        <v>6</v>
      </c>
      <c r="N45" s="4" t="s">
        <v>30</v>
      </c>
      <c r="O45" s="4" t="s">
        <v>323</v>
      </c>
      <c r="P45" s="4"/>
      <c r="Q45" s="4" t="s">
        <v>294</v>
      </c>
      <c r="R45" s="4" t="s">
        <v>78</v>
      </c>
      <c r="S45" s="4" t="s">
        <v>31</v>
      </c>
      <c r="T45" s="4" t="s">
        <v>242</v>
      </c>
      <c r="U45" s="4"/>
      <c r="V45" s="4"/>
      <c r="W45" s="4" t="str" cm="1">
        <f t="array" ref="W45">IFERROR(_xlfn.CONCAT(disponibles2(O45,AE45,'Disponibilités AM'!$A$2:$J$100) &amp; " "),"cette demande ne correspond à personne")</f>
        <v xml:space="preserve">TERRANOVA Eva </v>
      </c>
      <c r="X45" s="15"/>
      <c r="Y45" s="11" t="str">
        <f>_xlfn.WEBSERVICE("https://maps.googleapis.com/maps/api/distancematrix/xml?origins="&amp;AA45&amp;"&amp;destinations="&amp;E45&amp;"&amp;mode="&amp;IF(_xlfn.XLOOKUP(X45,'Disponibilités AM'!A:A,'Disponibilités AM'!E:E,"",0)="Transports en commun","transit",IF(_xlfn.XLOOKUP(X45,'Disponibilités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5" s="4"/>
      <c r="AA45" s="4">
        <f>_xlfn.XLOOKUP(X45,'Disponibilités AM'!A:A,'Disponibilités AM'!B:B,"Adresse AM non trouvée",0)</f>
        <v>0</v>
      </c>
      <c r="AB45" s="4" t="str" cm="1">
        <f t="array" ref="AB45">IFERROR(_xlfn.FILTERXML(Y45, "/DistanceMatrixResponse/row/element/distance/text"),"")</f>
        <v/>
      </c>
      <c r="AC45" s="4" t="str" cm="1">
        <f t="array" ref="AC45">IFERROR(_xlfn.FILTERXML(Y45, "/DistanceMatrixResponse/row/element/duration/text"),"")</f>
        <v/>
      </c>
      <c r="AD45" s="4">
        <f>_xlfn.XLOOKUP(X45,'Disponibilités AM'!A:A,'Disponibilités AM'!E:E)</f>
        <v>0</v>
      </c>
      <c r="AE45" s="9" t="str">
        <f t="shared" si="1"/>
        <v xml:space="preserve">Homme
Chien(s)
</v>
      </c>
    </row>
    <row r="46" spans="1:31" ht="72" x14ac:dyDescent="0.3">
      <c r="A46" s="7">
        <v>44621</v>
      </c>
      <c r="B46" s="4" t="s">
        <v>11</v>
      </c>
      <c r="C46" s="4" t="s">
        <v>31</v>
      </c>
      <c r="D46" s="4"/>
      <c r="E46" s="4"/>
      <c r="F46" s="4"/>
      <c r="G46" s="4"/>
      <c r="H46" s="4"/>
      <c r="I46" s="4"/>
      <c r="J46" s="4" t="s">
        <v>31</v>
      </c>
      <c r="K46" s="24" t="s">
        <v>204</v>
      </c>
      <c r="L46" s="4"/>
      <c r="M46" s="4" t="s">
        <v>243</v>
      </c>
      <c r="N46" s="4" t="s">
        <v>30</v>
      </c>
      <c r="O46" s="4" t="s">
        <v>353</v>
      </c>
      <c r="P46" s="4"/>
      <c r="Q46" s="4" t="s">
        <v>300</v>
      </c>
      <c r="R46" s="4" t="s">
        <v>295</v>
      </c>
      <c r="S46" s="4" t="s">
        <v>31</v>
      </c>
      <c r="T46" s="4" t="s">
        <v>244</v>
      </c>
      <c r="U46" s="4"/>
      <c r="V46" s="4"/>
      <c r="W46" s="4" t="str" cm="1">
        <f t="array" ref="W46">IFERROR(_xlfn.CONCAT(disponibles2(O46,AE46,'Disponibilités AM'!$A$2:$J$100) &amp; " "),"cette demande ne correspond à personne")</f>
        <v>cette demande ne correspond à personne</v>
      </c>
      <c r="X46" s="15"/>
      <c r="Y46" s="11" t="str">
        <f>_xlfn.WEBSERVICE("https://maps.googleapis.com/maps/api/distancematrix/xml?origins="&amp;AA46&amp;"&amp;destinations="&amp;E46&amp;"&amp;mode="&amp;IF(_xlfn.XLOOKUP(X46,'Disponibilités AM'!A:A,'Disponibilités AM'!E:E,"",0)="Transports en commun","transit",IF(_xlfn.XLOOKUP(X46,'Disponibilités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6" s="4"/>
      <c r="AA46" s="4">
        <f>_xlfn.XLOOKUP(X46,'Disponibilités AM'!A:A,'Disponibilités AM'!B:B,"Adresse AM non trouvée",0)</f>
        <v>0</v>
      </c>
      <c r="AB46" s="4" t="str" cm="1">
        <f t="array" ref="AB46">IFERROR(_xlfn.FILTERXML(Y46, "/DistanceMatrixResponse/row/element/distance/text"),"")</f>
        <v/>
      </c>
      <c r="AC46" s="4" t="str" cm="1">
        <f t="array" ref="AC46">IFERROR(_xlfn.FILTERXML(Y46, "/DistanceMatrixResponse/row/element/duration/text"),"")</f>
        <v/>
      </c>
      <c r="AD46" s="4">
        <f>_xlfn.XLOOKUP(X46,'Disponibilités AM'!A:A,'Disponibilités AM'!E:E)</f>
        <v>0</v>
      </c>
      <c r="AE46" s="9" t="str">
        <f t="shared" si="1"/>
        <v xml:space="preserve">Homme
Chien(s) Chat(s)
Repassage
</v>
      </c>
    </row>
    <row r="47" spans="1:31" ht="72" x14ac:dyDescent="0.3">
      <c r="A47" s="7">
        <v>44627</v>
      </c>
      <c r="B47" s="4" t="s">
        <v>11</v>
      </c>
      <c r="C47" s="4" t="s">
        <v>31</v>
      </c>
      <c r="D47" s="4"/>
      <c r="E47" s="4"/>
      <c r="F47" s="4"/>
      <c r="G47" s="4"/>
      <c r="H47" s="4"/>
      <c r="I47" s="4"/>
      <c r="J47" s="4" t="s">
        <v>31</v>
      </c>
      <c r="K47" s="24" t="s">
        <v>245</v>
      </c>
      <c r="L47" s="4"/>
      <c r="M47" s="4" t="s">
        <v>246</v>
      </c>
      <c r="N47" s="4" t="s">
        <v>30</v>
      </c>
      <c r="O47" s="4" t="s">
        <v>353</v>
      </c>
      <c r="P47" s="4" t="s">
        <v>49</v>
      </c>
      <c r="Q47" s="4" t="s">
        <v>294</v>
      </c>
      <c r="R47" s="4" t="s">
        <v>78</v>
      </c>
      <c r="S47" s="4" t="s">
        <v>31</v>
      </c>
      <c r="T47" s="4" t="s">
        <v>311</v>
      </c>
      <c r="U47" s="4"/>
      <c r="V47" s="4"/>
      <c r="W47" s="4" t="str" cm="1">
        <f t="array" ref="W47">IFERROR(_xlfn.CONCAT(disponibles2(O47,AE47,'Disponibilités AM'!$A$2:$J$100) &amp; " "),"cette demande ne correspond à personne")</f>
        <v xml:space="preserve">EL OUAJDI Ahmed SIALA MIKUBU Denise </v>
      </c>
      <c r="X47" s="15"/>
      <c r="Y47" s="11" t="str">
        <f>_xlfn.WEBSERVICE("https://maps.googleapis.com/maps/api/distancematrix/xml?origins="&amp;AA47&amp;"&amp;destinations="&amp;E47&amp;"&amp;mode="&amp;IF(_xlfn.XLOOKUP(X47,'Disponibilités AM'!A:A,'Disponibilités AM'!E:E,"",0)="Transports en commun","transit",IF(_xlfn.XLOOKUP(X47,'Disponibilités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7" s="4"/>
      <c r="AA47" s="4">
        <f>_xlfn.XLOOKUP(X47,'Disponibilités AM'!A:A,'Disponibilités AM'!B:B,"Adresse AM non trouvée",0)</f>
        <v>0</v>
      </c>
      <c r="AB47" s="4" t="str" cm="1">
        <f t="array" ref="AB47">IFERROR(_xlfn.FILTERXML(Y47, "/DistanceMatrixResponse/row/element/distance/text"),"")</f>
        <v/>
      </c>
      <c r="AC47" s="4" t="str" cm="1">
        <f t="array" ref="AC47">IFERROR(_xlfn.FILTERXML(Y47, "/DistanceMatrixResponse/row/element/duration/text"),"")</f>
        <v/>
      </c>
      <c r="AD47" s="4">
        <f>_xlfn.XLOOKUP(X47,'Disponibilités AM'!A:A,'Disponibilités AM'!E:E)</f>
        <v>0</v>
      </c>
      <c r="AE47" s="9" t="str">
        <f t="shared" si="1"/>
        <v xml:space="preserve">Homme
Chien(s)
</v>
      </c>
    </row>
    <row r="48" spans="1:31" ht="72" x14ac:dyDescent="0.3">
      <c r="A48" s="7">
        <v>0</v>
      </c>
      <c r="B48" s="4" t="s">
        <v>11</v>
      </c>
      <c r="C48" s="4" t="s">
        <v>31</v>
      </c>
      <c r="D48" s="4"/>
      <c r="E48" s="4"/>
      <c r="F48" s="4"/>
      <c r="G48" s="4"/>
      <c r="H48" s="4"/>
      <c r="I48" s="4"/>
      <c r="J48" s="4" t="s">
        <v>31</v>
      </c>
      <c r="K48" s="24" t="s">
        <v>247</v>
      </c>
      <c r="L48" s="4"/>
      <c r="M48" s="4" t="s">
        <v>182</v>
      </c>
      <c r="N48" s="4" t="s">
        <v>30</v>
      </c>
      <c r="O48" s="4" t="s">
        <v>322</v>
      </c>
      <c r="P48" s="4"/>
      <c r="Q48" s="4" t="s">
        <v>300</v>
      </c>
      <c r="R48" s="4" t="s">
        <v>78</v>
      </c>
      <c r="S48" s="4" t="s">
        <v>31</v>
      </c>
      <c r="T48" s="4" t="s">
        <v>312</v>
      </c>
      <c r="U48" s="4" t="s">
        <v>82</v>
      </c>
      <c r="V48" s="4"/>
      <c r="W48" s="4" t="str" cm="1">
        <f t="array" ref="W48">IFERROR(_xlfn.CONCAT(disponibles2(O48,AE48,'Disponibilités AM'!$A$2:$J$100) &amp; " "),"cette demande ne correspond à personne")</f>
        <v>cette demande ne correspond à personne</v>
      </c>
      <c r="X48" s="15"/>
      <c r="Y48" s="11" t="str">
        <f>_xlfn.WEBSERVICE("https://maps.googleapis.com/maps/api/distancematrix/xml?origins="&amp;AA48&amp;"&amp;destinations="&amp;E48&amp;"&amp;mode="&amp;IF(_xlfn.XLOOKUP(X48,'Disponibilités AM'!A:A,'Disponibilités AM'!E:E,"",0)="Transports en commun","transit",IF(_xlfn.XLOOKUP(X48,'Disponibilités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8" s="4"/>
      <c r="AA48" s="4">
        <f>_xlfn.XLOOKUP(X48,'Disponibilités AM'!A:A,'Disponibilités AM'!B:B,"Adresse AM non trouvée",0)</f>
        <v>0</v>
      </c>
      <c r="AB48" s="4" t="str" cm="1">
        <f t="array" ref="AB48">IFERROR(_xlfn.FILTERXML(Y48, "/DistanceMatrixResponse/row/element/distance/text"),"")</f>
        <v/>
      </c>
      <c r="AC48" s="4" t="str" cm="1">
        <f t="array" ref="AC48">IFERROR(_xlfn.FILTERXML(Y48, "/DistanceMatrixResponse/row/element/duration/text"),"")</f>
        <v/>
      </c>
      <c r="AD48" s="4">
        <f>_xlfn.XLOOKUP(X48,'Disponibilités AM'!A:A,'Disponibilités AM'!E:E)</f>
        <v>0</v>
      </c>
      <c r="AE48" s="9" t="str">
        <f t="shared" si="1"/>
        <v>Homme
Chien(s) Chat(s)
Exigeant</v>
      </c>
    </row>
    <row r="49" spans="1:31" ht="72" x14ac:dyDescent="0.3">
      <c r="A49" s="7">
        <v>44627</v>
      </c>
      <c r="B49" s="4" t="s">
        <v>11</v>
      </c>
      <c r="C49" s="4" t="s">
        <v>31</v>
      </c>
      <c r="D49" s="4"/>
      <c r="E49" s="4"/>
      <c r="F49" s="4"/>
      <c r="G49" s="4"/>
      <c r="H49" s="4"/>
      <c r="I49" s="4"/>
      <c r="J49" s="4" t="s">
        <v>31</v>
      </c>
      <c r="K49" s="24">
        <v>200019867688</v>
      </c>
      <c r="L49" s="4"/>
      <c r="M49" s="4" t="s">
        <v>182</v>
      </c>
      <c r="N49" s="4" t="s">
        <v>30</v>
      </c>
      <c r="O49" s="4" t="s">
        <v>354</v>
      </c>
      <c r="P49" s="4"/>
      <c r="Q49" s="4" t="s">
        <v>300</v>
      </c>
      <c r="R49" s="4" t="s">
        <v>78</v>
      </c>
      <c r="S49" s="4" t="s">
        <v>31</v>
      </c>
      <c r="T49" s="4" t="s">
        <v>313</v>
      </c>
      <c r="U49" s="4" t="s">
        <v>82</v>
      </c>
      <c r="V49" s="4"/>
      <c r="W49" s="4" t="str" cm="1">
        <f t="array" ref="W49">IFERROR(_xlfn.CONCAT(disponibles2(O49,AE49,'Disponibilités AM'!$A$2:$J$100) &amp; " "),"cette demande ne correspond à personne")</f>
        <v>cette demande ne correspond à personne</v>
      </c>
      <c r="X49" s="15"/>
      <c r="Y49" s="11" t="str">
        <f>_xlfn.WEBSERVICE("https://maps.googleapis.com/maps/api/distancematrix/xml?origins="&amp;AA49&amp;"&amp;destinations="&amp;E49&amp;"&amp;mode="&amp;IF(_xlfn.XLOOKUP(X49,'Disponibilités AM'!A:A,'Disponibilités AM'!E:E,"",0)="Transports en commun","transit",IF(_xlfn.XLOOKUP(X49,'Disponibilités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49" s="4"/>
      <c r="AA49" s="4">
        <f>_xlfn.XLOOKUP(X49,'Disponibilités AM'!A:A,'Disponibilités AM'!B:B,"Adresse AM non trouvée",0)</f>
        <v>0</v>
      </c>
      <c r="AB49" s="4" t="str" cm="1">
        <f t="array" ref="AB49">IFERROR(_xlfn.FILTERXML(Y49, "/DistanceMatrixResponse/row/element/distance/text"),"")</f>
        <v/>
      </c>
      <c r="AC49" s="4" t="str" cm="1">
        <f t="array" ref="AC49">IFERROR(_xlfn.FILTERXML(Y49, "/DistanceMatrixResponse/row/element/duration/text"),"")</f>
        <v/>
      </c>
      <c r="AD49" s="4">
        <f>_xlfn.XLOOKUP(X49,'Disponibilités AM'!A:A,'Disponibilités AM'!E:E)</f>
        <v>0</v>
      </c>
      <c r="AE49" s="9" t="str">
        <f t="shared" si="1"/>
        <v>Homme
Chien(s) Chat(s)
Exigeant</v>
      </c>
    </row>
    <row r="50" spans="1:31" ht="259.2" x14ac:dyDescent="0.3">
      <c r="A50" s="7" t="s">
        <v>230</v>
      </c>
      <c r="B50" s="4" t="s">
        <v>11</v>
      </c>
      <c r="C50" s="4" t="s">
        <v>31</v>
      </c>
      <c r="D50" s="4"/>
      <c r="E50" s="4"/>
      <c r="F50" s="4"/>
      <c r="G50" s="4"/>
      <c r="H50" s="4"/>
      <c r="I50" s="4"/>
      <c r="J50" s="4" t="s">
        <v>31</v>
      </c>
      <c r="K50" s="24" t="s">
        <v>233</v>
      </c>
      <c r="L50" s="4"/>
      <c r="M50" s="4" t="s">
        <v>248</v>
      </c>
      <c r="N50" s="4" t="s">
        <v>30</v>
      </c>
      <c r="O50" s="4" t="s">
        <v>355</v>
      </c>
      <c r="P50" s="4"/>
      <c r="Q50" s="4"/>
      <c r="R50" s="4" t="s">
        <v>78</v>
      </c>
      <c r="S50" s="4" t="s">
        <v>31</v>
      </c>
      <c r="T50" s="4" t="s">
        <v>249</v>
      </c>
      <c r="U50" s="4"/>
      <c r="V50" s="4"/>
      <c r="W50" s="4" t="str" cm="1">
        <f t="array" ref="W50">IFERROR(_xlfn.CONCAT(disponibles2(O50,AE50,'Disponibilités AM'!$A$2:$J$100) &amp; " "),"cette demande ne correspond à personne")</f>
        <v xml:space="preserve">ALUNGUISSE Isabel ASHA MUTAMBAMAYI Candyce CARAMANLA Mihaela-Elisabeta CHOUPOU Carmine COLLAZOS UGARTE Marta Elena COYITUNGIYE Benigne DEGAUGUE Melissa DIALLO Mariame DJIKENG TSAFAC Daesca Ima DUARTE Iracelma Mendes EL OUAJDI Ahmed GONZALES ARANGO Ruth Avigael GRAPIN Yves GUINDO Younouss KAPINGA MANDA Fanny MISENGA TSHIDIMBOMBO Marie-Louise NENE ETISE Juliana SEDRATI Saliha SIALA MIKUBU Denise SPERA Laeticia SYLLA Aicha TCHUENDOM KAMDEM Alvine Carine UWANYILIGIRA Françoise ZHANG Yu Ying </v>
      </c>
      <c r="X50" s="15"/>
      <c r="Y50" s="11" t="str">
        <f>_xlfn.WEBSERVICE("https://maps.googleapis.com/maps/api/distancematrix/xml?origins="&amp;AA50&amp;"&amp;destinations="&amp;E50&amp;"&amp;mode="&amp;IF(_xlfn.XLOOKUP(X50,'Disponibilités AM'!A:A,'Disponibilités AM'!E:E,"",0)="Transports en commun","transit",IF(_xlfn.XLOOKUP(X50,'Disponibilités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0" s="4"/>
      <c r="AA50" s="4">
        <f>_xlfn.XLOOKUP(X50,'Disponibilités AM'!A:A,'Disponibilités AM'!B:B,"Adresse AM non trouvée",0)</f>
        <v>0</v>
      </c>
      <c r="AB50" s="4" t="str" cm="1">
        <f t="array" ref="AB50">IFERROR(_xlfn.FILTERXML(Y50, "/DistanceMatrixResponse/row/element/distance/text"),"")</f>
        <v/>
      </c>
      <c r="AC50" s="4" t="str" cm="1">
        <f t="array" ref="AC50">IFERROR(_xlfn.FILTERXML(Y50, "/DistanceMatrixResponse/row/element/duration/text"),"")</f>
        <v/>
      </c>
      <c r="AD50" s="4">
        <f>_xlfn.XLOOKUP(X50,'Disponibilités AM'!A:A,'Disponibilités AM'!E:E)</f>
        <v>0</v>
      </c>
      <c r="AE50" s="9" t="str">
        <f t="shared" si="1"/>
        <v xml:space="preserve">Homme
</v>
      </c>
    </row>
    <row r="51" spans="1:31" ht="172.8" x14ac:dyDescent="0.3">
      <c r="A51" s="7">
        <v>44630</v>
      </c>
      <c r="B51" s="4" t="s">
        <v>11</v>
      </c>
      <c r="C51" s="4" t="s">
        <v>31</v>
      </c>
      <c r="D51" s="4"/>
      <c r="E51" s="4"/>
      <c r="F51" s="4"/>
      <c r="G51" s="4"/>
      <c r="H51" s="4"/>
      <c r="I51" s="4"/>
      <c r="J51" s="4" t="s">
        <v>31</v>
      </c>
      <c r="K51" s="24">
        <v>190221419762</v>
      </c>
      <c r="L51" s="4"/>
      <c r="M51" s="4" t="s">
        <v>186</v>
      </c>
      <c r="N51" s="4" t="s">
        <v>30</v>
      </c>
      <c r="O51" s="4" t="s">
        <v>316</v>
      </c>
      <c r="P51" s="4"/>
      <c r="Q51" s="4"/>
      <c r="R51" s="4" t="s">
        <v>301</v>
      </c>
      <c r="S51" s="4" t="s">
        <v>31</v>
      </c>
      <c r="T51" s="4" t="s">
        <v>250</v>
      </c>
      <c r="U51" s="4"/>
      <c r="V51" s="4"/>
      <c r="W51" s="4" t="str" cm="1">
        <f t="array" ref="W51">IFERROR(_xlfn.CONCAT(disponibles2(O51,AE51,'Disponibilités AM'!$A$2:$J$100) &amp; " "),"cette demande ne correspond à personne")</f>
        <v xml:space="preserve">ALUNGUISSE Isabel BAKELA Jason Samira BESEDINA Daiga BOURAHLI Marouane CARAMANLA Mihaela-Elisabeta DIALLO Mariame DUARTE Iracelma Mendes GRAPIN Yves KAPINGA MANDA Fanny NENE ETISE Juliana NSANZICANYE Willy Fred OKE Tawufiki SEDRATI Saliha SIALA MIKUBU Denise TERRANOVA Eva </v>
      </c>
      <c r="X51" s="15"/>
      <c r="Y51" s="11" t="str">
        <f>_xlfn.WEBSERVICE("https://maps.googleapis.com/maps/api/distancematrix/xml?origins="&amp;AA51&amp;"&amp;destinations="&amp;E51&amp;"&amp;mode="&amp;IF(_xlfn.XLOOKUP(X51,'Disponibilités AM'!A:A,'Disponibilités AM'!E:E,"",0)="Transports en commun","transit",IF(_xlfn.XLOOKUP(X51,'Disponibilités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1" s="4"/>
      <c r="AA51" s="4">
        <f>_xlfn.XLOOKUP(X51,'Disponibilités AM'!A:A,'Disponibilités AM'!B:B,"Adresse AM non trouvée",0)</f>
        <v>0</v>
      </c>
      <c r="AB51" s="4" t="str" cm="1">
        <f t="array" ref="AB51">IFERROR(_xlfn.FILTERXML(Y51, "/DistanceMatrixResponse/row/element/distance/text"),"")</f>
        <v/>
      </c>
      <c r="AC51" s="4" t="str" cm="1">
        <f t="array" ref="AC51">IFERROR(_xlfn.FILTERXML(Y51, "/DistanceMatrixResponse/row/element/duration/text"),"")</f>
        <v/>
      </c>
      <c r="AD51" s="4">
        <f>_xlfn.XLOOKUP(X51,'Disponibilités AM'!A:A,'Disponibilités AM'!E:E)</f>
        <v>0</v>
      </c>
      <c r="AE51" s="9" t="str">
        <f t="shared" si="1"/>
        <v xml:space="preserve">Homme
</v>
      </c>
    </row>
    <row r="52" spans="1:31" ht="129.6" x14ac:dyDescent="0.3">
      <c r="A52" s="7">
        <v>44635</v>
      </c>
      <c r="B52" s="4" t="s">
        <v>11</v>
      </c>
      <c r="C52" s="4" t="s">
        <v>31</v>
      </c>
      <c r="D52" s="4"/>
      <c r="E52" s="4"/>
      <c r="F52" s="4"/>
      <c r="G52" s="4"/>
      <c r="H52" s="4"/>
      <c r="I52" s="4"/>
      <c r="J52" s="4" t="s">
        <v>31</v>
      </c>
      <c r="K52" s="24">
        <v>190174697892</v>
      </c>
      <c r="L52" s="4"/>
      <c r="M52" s="4" t="s">
        <v>182</v>
      </c>
      <c r="N52" s="4" t="s">
        <v>30</v>
      </c>
      <c r="O52" s="4" t="s">
        <v>338</v>
      </c>
      <c r="P52" s="4"/>
      <c r="Q52" s="4"/>
      <c r="R52" s="4" t="s">
        <v>78</v>
      </c>
      <c r="S52" s="4" t="s">
        <v>31</v>
      </c>
      <c r="T52" s="4" t="s">
        <v>251</v>
      </c>
      <c r="U52" s="4"/>
      <c r="V52" s="4"/>
      <c r="W52" s="4" t="str" cm="1">
        <f t="array" ref="W52">IFERROR(_xlfn.CONCAT(disponibles2(O52,AE52,'Disponibilités AM'!$A$2:$J$100) &amp; " "),"cette demande ne correspond à personne")</f>
        <v xml:space="preserve">COLLAZOS UGARTE Marta Elena DEGAUGUE Melissa GUINDO Younouss KAPINGA MANDA Fanny MISENGA TSHIDIMBOMBO Marie-Louise NENE ETISE Juliana SEDRATI Saliha SIALA MIKUBU Denise SYLLA Aicha TCHUENDOM KAMDEM Alvine Carine UWANYILIGIRA Françoise </v>
      </c>
      <c r="X52" s="15"/>
      <c r="Y52" s="11" t="str">
        <f>_xlfn.WEBSERVICE("https://maps.googleapis.com/maps/api/distancematrix/xml?origins="&amp;AA52&amp;"&amp;destinations="&amp;E52&amp;"&amp;mode="&amp;IF(_xlfn.XLOOKUP(X52,'Disponibilités AM'!A:A,'Disponibilités AM'!E:E,"",0)="Transports en commun","transit",IF(_xlfn.XLOOKUP(X52,'Disponibilités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2" s="4"/>
      <c r="AA52" s="4">
        <f>_xlfn.XLOOKUP(X52,'Disponibilités AM'!A:A,'Disponibilités AM'!B:B,"Adresse AM non trouvée",0)</f>
        <v>0</v>
      </c>
      <c r="AB52" s="4" t="str" cm="1">
        <f t="array" ref="AB52">IFERROR(_xlfn.FILTERXML(Y52, "/DistanceMatrixResponse/row/element/distance/text"),"")</f>
        <v/>
      </c>
      <c r="AC52" s="4" t="str" cm="1">
        <f t="array" ref="AC52">IFERROR(_xlfn.FILTERXML(Y52, "/DistanceMatrixResponse/row/element/duration/text"),"")</f>
        <v/>
      </c>
      <c r="AD52" s="4">
        <f>_xlfn.XLOOKUP(X52,'Disponibilités AM'!A:A,'Disponibilités AM'!E:E)</f>
        <v>0</v>
      </c>
      <c r="AE52" s="9" t="str">
        <f t="shared" si="1"/>
        <v xml:space="preserve">Homme
</v>
      </c>
    </row>
    <row r="53" spans="1:31" ht="100.8" x14ac:dyDescent="0.3">
      <c r="A53" s="7">
        <v>44636</v>
      </c>
      <c r="B53" s="4" t="s">
        <v>11</v>
      </c>
      <c r="C53" s="4" t="s">
        <v>31</v>
      </c>
      <c r="D53" s="4"/>
      <c r="E53" s="4"/>
      <c r="F53" s="4"/>
      <c r="G53" s="4"/>
      <c r="H53" s="4"/>
      <c r="I53" s="4"/>
      <c r="J53" s="4" t="s">
        <v>31</v>
      </c>
      <c r="K53" s="24" t="s">
        <v>204</v>
      </c>
      <c r="L53" s="4"/>
      <c r="M53" s="4" t="s">
        <v>252</v>
      </c>
      <c r="N53" s="4" t="s">
        <v>30</v>
      </c>
      <c r="O53" s="4" t="s">
        <v>324</v>
      </c>
      <c r="P53" s="4" t="s">
        <v>296</v>
      </c>
      <c r="Q53" s="4"/>
      <c r="R53" s="4" t="s">
        <v>78</v>
      </c>
      <c r="S53" s="4" t="s">
        <v>31</v>
      </c>
      <c r="T53" s="4" t="s">
        <v>253</v>
      </c>
      <c r="U53" s="4"/>
      <c r="V53" s="4"/>
      <c r="W53" s="4" t="str" cm="1">
        <f t="array" ref="W53">IFERROR(_xlfn.CONCAT(disponibles2(O53,AE53,'Disponibilités AM'!$A$2:$J$100) &amp; " "),"cette demande ne correspond à personne")</f>
        <v xml:space="preserve">ALUNGUISSE Isabel ASHA MUTAMBAMAYI Candyce BAKELA Jason Samira BESEDINA Daiga CARAMANLA Mihaela-Elisabeta CHOUPOU Carmine COLLAZOS UGARTE Marta Elena COYITUNGIYE Benigne DEGAUGUE Melissa DIALLO Mariame DJIKENG TSAFAC Daesca Ima DUARTE Iracelma Mendes GONZALES ARANGO Ruth Avigael KAPINGA MANDA Fanny MISENGA TSHIDIMBOMBO Marie-Louise NENE ETISE Juliana SEDRATI Saliha SIALA MIKUBU Denise SPERA Laeticia SYLLA Aicha TCHUENDOM KAMDEM Alvine Carine TERRANOVA Eva UWANYILIGIRA Françoise ZHANG Yu Ying </v>
      </c>
      <c r="X53" s="15"/>
      <c r="Y53" s="11" t="str">
        <f>_xlfn.WEBSERVICE("https://maps.googleapis.com/maps/api/distancematrix/xml?origins="&amp;AA53&amp;"&amp;destinations="&amp;E53&amp;"&amp;mode="&amp;IF(_xlfn.XLOOKUP(X53,'Disponibilités AM'!A:A,'Disponibilités AM'!E:E,"",0)="Transports en commun","transit",IF(_xlfn.XLOOKUP(X53,'Disponibilités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3" s="4"/>
      <c r="AA53" s="4">
        <f>_xlfn.XLOOKUP(X53,'Disponibilités AM'!A:A,'Disponibilités AM'!B:B,"Adresse AM non trouvée",0)</f>
        <v>0</v>
      </c>
      <c r="AB53" s="4" t="str" cm="1">
        <f t="array" ref="AB53">IFERROR(_xlfn.FILTERXML(Y53, "/DistanceMatrixResponse/row/element/distance/text"),"")</f>
        <v/>
      </c>
      <c r="AC53" s="4" t="str" cm="1">
        <f t="array" ref="AC53">IFERROR(_xlfn.FILTERXML(Y53, "/DistanceMatrixResponse/row/element/duration/text"),"")</f>
        <v/>
      </c>
      <c r="AD53" s="4">
        <f>_xlfn.XLOOKUP(X53,'Disponibilités AM'!A:A,'Disponibilités AM'!E:E)</f>
        <v>0</v>
      </c>
      <c r="AE53" s="9" t="str">
        <f t="shared" si="1"/>
        <v xml:space="preserve">Femme
</v>
      </c>
    </row>
    <row r="54" spans="1:31" ht="259.2" x14ac:dyDescent="0.3">
      <c r="A54" s="7">
        <v>44641</v>
      </c>
      <c r="B54" s="4" t="s">
        <v>11</v>
      </c>
      <c r="C54" s="4" t="s">
        <v>31</v>
      </c>
      <c r="D54" s="4"/>
      <c r="E54" s="4"/>
      <c r="F54" s="4"/>
      <c r="G54" s="4"/>
      <c r="H54" s="4"/>
      <c r="I54" s="4"/>
      <c r="J54" s="4" t="s">
        <v>31</v>
      </c>
      <c r="K54" s="24">
        <v>0</v>
      </c>
      <c r="L54" s="4"/>
      <c r="M54" s="4" t="s">
        <v>193</v>
      </c>
      <c r="N54" s="4" t="s">
        <v>30</v>
      </c>
      <c r="O54" s="4" t="s">
        <v>355</v>
      </c>
      <c r="P54" s="4"/>
      <c r="Q54" s="4" t="s">
        <v>294</v>
      </c>
      <c r="R54" s="4" t="s">
        <v>78</v>
      </c>
      <c r="S54" s="4" t="s">
        <v>31</v>
      </c>
      <c r="T54" s="4" t="s">
        <v>254</v>
      </c>
      <c r="U54" s="4"/>
      <c r="V54" s="4"/>
      <c r="W54" s="4" t="str" cm="1">
        <f t="array" ref="W54">IFERROR(_xlfn.CONCAT(disponibles2(O54,AE54,'Disponibilités AM'!$A$2:$J$100) &amp; " "),"cette demande ne correspond à personne")</f>
        <v xml:space="preserve">CARAMANLA Mihaela-Elisabeta CHOUPOU Carmine COLLAZOS UGARTE Marta Elena DEGAUGUE Melissa EL OUAJDI Ahmed GONZALES ARANGO Ruth Avigael GRAPIN Yves GUINDO Younouss SIALA MIKUBU Denise SPERA Laeticia SYLLA Aicha TCHUENDOM KAMDEM Alvine Carine UWANYILIGIRA Françoise ZHANG Yu Ying </v>
      </c>
      <c r="X54" s="15"/>
      <c r="Y54" s="11" t="str">
        <f>_xlfn.WEBSERVICE("https://maps.googleapis.com/maps/api/distancematrix/xml?origins="&amp;AA54&amp;"&amp;destinations="&amp;E54&amp;"&amp;mode="&amp;IF(_xlfn.XLOOKUP(X54,'Disponibilités AM'!A:A,'Disponibilités AM'!E:E,"",0)="Transports en commun","transit",IF(_xlfn.XLOOKUP(X54,'Disponibilités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4" s="4"/>
      <c r="AA54" s="4">
        <f>_xlfn.XLOOKUP(X54,'Disponibilités AM'!A:A,'Disponibilités AM'!B:B,"Adresse AM non trouvée",0)</f>
        <v>0</v>
      </c>
      <c r="AB54" s="4" t="str" cm="1">
        <f t="array" ref="AB54">IFERROR(_xlfn.FILTERXML(Y54, "/DistanceMatrixResponse/row/element/distance/text"),"")</f>
        <v/>
      </c>
      <c r="AC54" s="4" t="str" cm="1">
        <f t="array" ref="AC54">IFERROR(_xlfn.FILTERXML(Y54, "/DistanceMatrixResponse/row/element/duration/text"),"")</f>
        <v/>
      </c>
      <c r="AD54" s="4">
        <f>_xlfn.XLOOKUP(X54,'Disponibilités AM'!A:A,'Disponibilités AM'!E:E)</f>
        <v>0</v>
      </c>
      <c r="AE54" s="9" t="str">
        <f t="shared" si="1"/>
        <v xml:space="preserve">Homme
Chien(s)
</v>
      </c>
    </row>
    <row r="55" spans="1:31" ht="72" x14ac:dyDescent="0.3">
      <c r="A55" s="7">
        <v>44648</v>
      </c>
      <c r="B55" s="4" t="s">
        <v>11</v>
      </c>
      <c r="C55" s="4" t="s">
        <v>31</v>
      </c>
      <c r="D55" s="4"/>
      <c r="E55" s="4"/>
      <c r="F55" s="4"/>
      <c r="G55" s="4"/>
      <c r="H55" s="4"/>
      <c r="I55" s="4"/>
      <c r="J55" s="4" t="s">
        <v>31</v>
      </c>
      <c r="K55" s="24" t="s">
        <v>255</v>
      </c>
      <c r="L55" s="4"/>
      <c r="M55" s="4">
        <v>5</v>
      </c>
      <c r="N55" s="4" t="s">
        <v>30</v>
      </c>
      <c r="O55" s="4" t="s">
        <v>325</v>
      </c>
      <c r="P55" s="4" t="s">
        <v>49</v>
      </c>
      <c r="Q55" s="4" t="s">
        <v>294</v>
      </c>
      <c r="R55" s="4" t="s">
        <v>78</v>
      </c>
      <c r="S55" s="4" t="s">
        <v>31</v>
      </c>
      <c r="T55" s="4" t="s">
        <v>256</v>
      </c>
      <c r="U55" s="4"/>
      <c r="V55" s="4"/>
      <c r="W55" s="4" t="str" cm="1">
        <f t="array" ref="W55">IFERROR(_xlfn.CONCAT(disponibles2(O55,AE55,'Disponibilités AM'!$A$2:$J$100) &amp; " "),"cette demande ne correspond à personne")</f>
        <v xml:space="preserve">BOURAHLI Marouane GRAPIN Yves NSANZICANYE Willy Fred OKE Tawufiki TERRANOVA Eva </v>
      </c>
      <c r="X55" s="15"/>
      <c r="Y55" s="11" t="str">
        <f>_xlfn.WEBSERVICE("https://maps.googleapis.com/maps/api/distancematrix/xml?origins="&amp;AA55&amp;"&amp;destinations="&amp;E55&amp;"&amp;mode="&amp;IF(_xlfn.XLOOKUP(X55,'Disponibilités AM'!A:A,'Disponibilités AM'!E:E,"",0)="Transports en commun","transit",IF(_xlfn.XLOOKUP(X55,'Disponibilités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5" s="4"/>
      <c r="AA55" s="4">
        <f>_xlfn.XLOOKUP(X55,'Disponibilités AM'!A:A,'Disponibilités AM'!B:B,"Adresse AM non trouvée",0)</f>
        <v>0</v>
      </c>
      <c r="AB55" s="4" t="str" cm="1">
        <f t="array" ref="AB55">IFERROR(_xlfn.FILTERXML(Y55, "/DistanceMatrixResponse/row/element/distance/text"),"")</f>
        <v/>
      </c>
      <c r="AC55" s="4" t="str" cm="1">
        <f t="array" ref="AC55">IFERROR(_xlfn.FILTERXML(Y55, "/DistanceMatrixResponse/row/element/duration/text"),"")</f>
        <v/>
      </c>
      <c r="AD55" s="4">
        <f>_xlfn.XLOOKUP(X55,'Disponibilités AM'!A:A,'Disponibilités AM'!E:E)</f>
        <v>0</v>
      </c>
      <c r="AE55" s="9" t="str">
        <f t="shared" si="1"/>
        <v xml:space="preserve">Homme
Chien(s)
</v>
      </c>
    </row>
    <row r="56" spans="1:31" ht="230.4" x14ac:dyDescent="0.3">
      <c r="A56" s="7">
        <v>44649</v>
      </c>
      <c r="B56" s="4" t="s">
        <v>11</v>
      </c>
      <c r="C56" s="4" t="s">
        <v>31</v>
      </c>
      <c r="D56" s="4"/>
      <c r="E56" s="4"/>
      <c r="F56" s="4"/>
      <c r="G56" s="4"/>
      <c r="H56" s="4"/>
      <c r="I56" s="4"/>
      <c r="J56" s="4" t="s">
        <v>31</v>
      </c>
      <c r="K56" s="24" t="s">
        <v>198</v>
      </c>
      <c r="L56" s="4"/>
      <c r="M56" s="4" t="s">
        <v>257</v>
      </c>
      <c r="N56" s="4" t="s">
        <v>30</v>
      </c>
      <c r="O56" s="4" t="s">
        <v>340</v>
      </c>
      <c r="P56" s="4"/>
      <c r="Q56" s="4" t="s">
        <v>294</v>
      </c>
      <c r="R56" s="4" t="s">
        <v>78</v>
      </c>
      <c r="S56" s="4" t="s">
        <v>31</v>
      </c>
      <c r="T56" s="4" t="s">
        <v>258</v>
      </c>
      <c r="U56" s="4"/>
      <c r="V56" s="4"/>
      <c r="W56" s="4" t="str" cm="1">
        <f t="array" ref="W56">IFERROR(_xlfn.CONCAT(disponibles2(O56,AE56,'Disponibilités AM'!$A$2:$J$100) &amp; " "),"cette demande ne correspond à personne")</f>
        <v xml:space="preserve">CARAMANLA Mihaela-Elisabeta CHOUPOU Carmine COLLAZOS UGARTE Marta Elena DEGAUGUE Melissa EL OUAJDI Ahmed GRAPIN Yves GUINDO Younouss SIALA MIKUBU Denise SPERA Laeticia SYLLA Aicha TCHUENDOM KAMDEM Alvine Carine UWANYILIGIRA Françoise </v>
      </c>
      <c r="X56" s="15"/>
      <c r="Y56" s="11" t="str">
        <f>_xlfn.WEBSERVICE("https://maps.googleapis.com/maps/api/distancematrix/xml?origins="&amp;AA56&amp;"&amp;destinations="&amp;E56&amp;"&amp;mode="&amp;IF(_xlfn.XLOOKUP(X56,'Disponibilités AM'!A:A,'Disponibilités AM'!E:E,"",0)="Transports en commun","transit",IF(_xlfn.XLOOKUP(X56,'Disponibilités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6" s="4"/>
      <c r="AA56" s="4">
        <f>_xlfn.XLOOKUP(X56,'Disponibilités AM'!A:A,'Disponibilités AM'!B:B,"Adresse AM non trouvée",0)</f>
        <v>0</v>
      </c>
      <c r="AB56" s="4" t="str" cm="1">
        <f t="array" ref="AB56">IFERROR(_xlfn.FILTERXML(Y56, "/DistanceMatrixResponse/row/element/distance/text"),"")</f>
        <v/>
      </c>
      <c r="AC56" s="4" t="str" cm="1">
        <f t="array" ref="AC56">IFERROR(_xlfn.FILTERXML(Y56, "/DistanceMatrixResponse/row/element/duration/text"),"")</f>
        <v/>
      </c>
      <c r="AD56" s="4">
        <f>_xlfn.XLOOKUP(X56,'Disponibilités AM'!A:A,'Disponibilités AM'!E:E)</f>
        <v>0</v>
      </c>
      <c r="AE56" s="9" t="str">
        <f t="shared" si="1"/>
        <v xml:space="preserve">Homme
Chien(s)
</v>
      </c>
    </row>
    <row r="57" spans="1:31" ht="409.6" x14ac:dyDescent="0.3">
      <c r="A57" s="7">
        <v>44649</v>
      </c>
      <c r="B57" s="4" t="s">
        <v>11</v>
      </c>
      <c r="C57" s="4" t="s">
        <v>31</v>
      </c>
      <c r="D57" s="4"/>
      <c r="E57" s="4"/>
      <c r="F57" s="4"/>
      <c r="G57" s="4"/>
      <c r="H57" s="4"/>
      <c r="I57" s="4"/>
      <c r="J57" s="4" t="s">
        <v>31</v>
      </c>
      <c r="K57" s="24" t="s">
        <v>181</v>
      </c>
      <c r="L57" s="4"/>
      <c r="M57" s="4" t="s">
        <v>259</v>
      </c>
      <c r="N57" s="4" t="s">
        <v>30</v>
      </c>
      <c r="O57" s="4" t="s">
        <v>356</v>
      </c>
      <c r="P57" s="4"/>
      <c r="Q57" s="4"/>
      <c r="R57" s="4" t="s">
        <v>78</v>
      </c>
      <c r="S57" s="4" t="s">
        <v>31</v>
      </c>
      <c r="T57" s="4" t="s">
        <v>260</v>
      </c>
      <c r="U57" s="4"/>
      <c r="V57" s="4"/>
      <c r="W57" s="4" t="str" cm="1">
        <f t="array" ref="W57">IFERROR(_xlfn.CONCAT(disponibles2(O57,AE57,'Disponibilités AM'!$A$2:$J$100) &amp; " "),"cette demande ne correspond à personne")</f>
        <v xml:space="preserve">ALUNGUISSE Isabel ASHA MUTAMBAMAYI Candyce BAKELA Jason Samira BESEDINA Daiga BOURAHLI Marouane CARAMANLA Mihaela-Elisabeta CHOUPOU Carmine COLLAZOS UGARTE Marta Elena COYITUNGIYE Benigne DEGAUGUE Melissa DIALLO Mariame DJIKENG TSAFAC Daesca Ima DUARTE Iracelma Mendes EL OUAJDI Ahmed GONZALES ARANGO Ruth Avigael GRAPIN Yves GUINDO Younouss KAPINGA MANDA Fanny MISENGA TSHIDIMBOMBO Marie-Louise NENE ETISE Juliana NSANZICANYE Willy Fred OKE Tawufiki SEDRATI Saliha SIALA MIKUBU Denise SPERA Laeticia SYLLA Aicha TCHUENDOM KAMDEM Alvine Carine TERRANOVA Eva UWANYILIGIRA Françoise ZHANG Yu Ying </v>
      </c>
      <c r="X57" s="15"/>
      <c r="Y57" s="11" t="str">
        <f>_xlfn.WEBSERVICE("https://maps.googleapis.com/maps/api/distancematrix/xml?origins="&amp;AA57&amp;"&amp;destinations="&amp;E57&amp;"&amp;mode="&amp;IF(_xlfn.XLOOKUP(X57,'Disponibilités AM'!A:A,'Disponibilités AM'!E:E,"",0)="Transports en commun","transit",IF(_xlfn.XLOOKUP(X57,'Disponibilités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7" s="4"/>
      <c r="AA57" s="4">
        <f>_xlfn.XLOOKUP(X57,'Disponibilités AM'!A:A,'Disponibilités AM'!B:B,"Adresse AM non trouvée",0)</f>
        <v>0</v>
      </c>
      <c r="AB57" s="4" t="str" cm="1">
        <f t="array" ref="AB57">IFERROR(_xlfn.FILTERXML(Y57, "/DistanceMatrixResponse/row/element/distance/text"),"")</f>
        <v/>
      </c>
      <c r="AC57" s="4" t="str" cm="1">
        <f t="array" ref="AC57">IFERROR(_xlfn.FILTERXML(Y57, "/DistanceMatrixResponse/row/element/duration/text"),"")</f>
        <v/>
      </c>
      <c r="AD57" s="4">
        <f>_xlfn.XLOOKUP(X57,'Disponibilités AM'!A:A,'Disponibilités AM'!E:E)</f>
        <v>0</v>
      </c>
      <c r="AE57" s="9" t="str">
        <f t="shared" si="1"/>
        <v xml:space="preserve">Homme
</v>
      </c>
    </row>
    <row r="58" spans="1:31" ht="100.8" x14ac:dyDescent="0.3">
      <c r="A58" s="7">
        <v>0</v>
      </c>
      <c r="B58" s="4" t="s">
        <v>11</v>
      </c>
      <c r="C58" s="4" t="s">
        <v>31</v>
      </c>
      <c r="D58" s="4"/>
      <c r="E58" s="4"/>
      <c r="F58" s="4"/>
      <c r="G58" s="4"/>
      <c r="H58" s="4"/>
      <c r="I58" s="4"/>
      <c r="J58" s="4" t="s">
        <v>31</v>
      </c>
      <c r="K58" s="24" t="s">
        <v>181</v>
      </c>
      <c r="L58" s="4"/>
      <c r="M58" s="4" t="s">
        <v>200</v>
      </c>
      <c r="N58" s="4" t="s">
        <v>30</v>
      </c>
      <c r="O58" s="4" t="s">
        <v>357</v>
      </c>
      <c r="P58" s="4"/>
      <c r="Q58" s="4" t="s">
        <v>302</v>
      </c>
      <c r="R58" s="4" t="s">
        <v>78</v>
      </c>
      <c r="S58" s="4" t="s">
        <v>31</v>
      </c>
      <c r="T58" s="4" t="s">
        <v>261</v>
      </c>
      <c r="U58" s="4"/>
      <c r="V58" s="4"/>
      <c r="W58" s="4" t="str" cm="1">
        <f t="array" ref="W58">IFERROR(_xlfn.CONCAT(disponibles2(O58,AE58,'Disponibilités AM'!$A$2:$J$100) &amp; " "),"cette demande ne correspond à personne")</f>
        <v>cette demande ne correspond à personne</v>
      </c>
      <c r="X58" s="15"/>
      <c r="Y58" s="11" t="str">
        <f>_xlfn.WEBSERVICE("https://maps.googleapis.com/maps/api/distancematrix/xml?origins="&amp;AA58&amp;"&amp;destinations="&amp;E58&amp;"&amp;mode="&amp;IF(_xlfn.XLOOKUP(X58,'Disponibilités AM'!A:A,'Disponibilités AM'!E:E,"",0)="Transports en commun","transit",IF(_xlfn.XLOOKUP(X58,'Disponibilités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8" s="4"/>
      <c r="AA58" s="4">
        <f>_xlfn.XLOOKUP(X58,'Disponibilités AM'!A:A,'Disponibilités AM'!B:B,"Adresse AM non trouvée",0)</f>
        <v>0</v>
      </c>
      <c r="AB58" s="4" t="str" cm="1">
        <f t="array" ref="AB58">IFERROR(_xlfn.FILTERXML(Y58, "/DistanceMatrixResponse/row/element/distance/text"),"")</f>
        <v/>
      </c>
      <c r="AC58" s="4" t="str" cm="1">
        <f t="array" ref="AC58">IFERROR(_xlfn.FILTERXML(Y58, "/DistanceMatrixResponse/row/element/duration/text"),"")</f>
        <v/>
      </c>
      <c r="AD58" s="4">
        <f>_xlfn.XLOOKUP(X58,'Disponibilités AM'!A:A,'Disponibilités AM'!E:E)</f>
        <v>0</v>
      </c>
      <c r="AE58" s="9" t="str">
        <f t="shared" si="1"/>
        <v xml:space="preserve">Homme
chat(s)
</v>
      </c>
    </row>
    <row r="59" spans="1:31" ht="72" x14ac:dyDescent="0.3">
      <c r="A59" s="7">
        <v>44655</v>
      </c>
      <c r="B59" s="4" t="s">
        <v>11</v>
      </c>
      <c r="C59" s="4" t="s">
        <v>31</v>
      </c>
      <c r="D59" s="4"/>
      <c r="E59" s="4"/>
      <c r="F59" s="4"/>
      <c r="G59" s="4"/>
      <c r="H59" s="4"/>
      <c r="I59" s="4"/>
      <c r="J59" s="4" t="s">
        <v>31</v>
      </c>
      <c r="K59" s="24">
        <v>190222890728</v>
      </c>
      <c r="L59" s="4"/>
      <c r="M59" s="4" t="s">
        <v>186</v>
      </c>
      <c r="N59" s="4" t="s">
        <v>30</v>
      </c>
      <c r="O59" s="4" t="s">
        <v>358</v>
      </c>
      <c r="P59" s="4" t="s">
        <v>49</v>
      </c>
      <c r="Q59" s="4"/>
      <c r="R59" s="4" t="s">
        <v>78</v>
      </c>
      <c r="S59" s="4" t="s">
        <v>31</v>
      </c>
      <c r="T59" s="4" t="s">
        <v>262</v>
      </c>
      <c r="U59" s="4"/>
      <c r="V59" s="4"/>
      <c r="W59" s="4" t="str" cm="1">
        <f t="array" ref="W59">IFERROR(_xlfn.CONCAT(disponibles2(O59,AE59,'Disponibilités AM'!$A$2:$J$100) &amp; " "),"cette demande ne correspond à personne")</f>
        <v xml:space="preserve">DUARTE Iracelma Mendes GONZALES ARANGO Ruth Avigael ZHANG Yu Ying </v>
      </c>
      <c r="X59" s="15"/>
      <c r="Y59" s="11" t="str">
        <f>_xlfn.WEBSERVICE("https://maps.googleapis.com/maps/api/distancematrix/xml?origins="&amp;AA59&amp;"&amp;destinations="&amp;E59&amp;"&amp;mode="&amp;IF(_xlfn.XLOOKUP(X59,'Disponibilités AM'!A:A,'Disponibilités AM'!E:E,"",0)="Transports en commun","transit",IF(_xlfn.XLOOKUP(X59,'Disponibilités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59" s="4"/>
      <c r="AA59" s="4">
        <f>_xlfn.XLOOKUP(X59,'Disponibilités AM'!A:A,'Disponibilités AM'!B:B,"Adresse AM non trouvée",0)</f>
        <v>0</v>
      </c>
      <c r="AB59" s="4" t="str" cm="1">
        <f t="array" ref="AB59">IFERROR(_xlfn.FILTERXML(Y59, "/DistanceMatrixResponse/row/element/distance/text"),"")</f>
        <v/>
      </c>
      <c r="AC59" s="4" t="str" cm="1">
        <f t="array" ref="AC59">IFERROR(_xlfn.FILTERXML(Y59, "/DistanceMatrixResponse/row/element/duration/text"),"")</f>
        <v/>
      </c>
      <c r="AD59" s="4">
        <f>_xlfn.XLOOKUP(X59,'Disponibilités AM'!A:A,'Disponibilités AM'!E:E)</f>
        <v>0</v>
      </c>
      <c r="AE59" s="9" t="str">
        <f t="shared" si="1"/>
        <v xml:space="preserve">Homme
</v>
      </c>
    </row>
    <row r="60" spans="1:31" ht="172.8" x14ac:dyDescent="0.3">
      <c r="A60" s="7">
        <v>44655</v>
      </c>
      <c r="B60" s="4" t="s">
        <v>11</v>
      </c>
      <c r="C60" s="4" t="s">
        <v>31</v>
      </c>
      <c r="D60" s="4"/>
      <c r="E60" s="4"/>
      <c r="F60" s="4"/>
      <c r="G60" s="4"/>
      <c r="H60" s="4"/>
      <c r="I60" s="4"/>
      <c r="J60" s="4" t="s">
        <v>31</v>
      </c>
      <c r="K60" s="24" t="s">
        <v>236</v>
      </c>
      <c r="L60" s="4"/>
      <c r="M60" s="4" t="s">
        <v>182</v>
      </c>
      <c r="N60" s="4" t="s">
        <v>30</v>
      </c>
      <c r="O60" s="4" t="s">
        <v>316</v>
      </c>
      <c r="P60" s="4"/>
      <c r="Q60" s="4" t="s">
        <v>294</v>
      </c>
      <c r="R60" s="4" t="s">
        <v>295</v>
      </c>
      <c r="S60" s="4" t="s">
        <v>31</v>
      </c>
      <c r="T60" s="4" t="s">
        <v>263</v>
      </c>
      <c r="U60" s="4"/>
      <c r="V60" s="4"/>
      <c r="W60" s="4" t="str" cm="1">
        <f t="array" ref="W60">IFERROR(_xlfn.CONCAT(disponibles2(O60,AE60,'Disponibilités AM'!$A$2:$J$100) &amp; " "),"cette demande ne correspond à personne")</f>
        <v xml:space="preserve">BESEDINA Daiga CARAMANLA Mihaela-Elisabeta NSANZICANYE Willy Fred OKE Tawufiki SIALA MIKUBU Denise </v>
      </c>
      <c r="X60" s="15"/>
      <c r="Y60" s="11" t="str">
        <f>_xlfn.WEBSERVICE("https://maps.googleapis.com/maps/api/distancematrix/xml?origins="&amp;AA60&amp;"&amp;destinations="&amp;E60&amp;"&amp;mode="&amp;IF(_xlfn.XLOOKUP(X60,'Disponibilités AM'!A:A,'Disponibilités AM'!E:E,"",0)="Transports en commun","transit",IF(_xlfn.XLOOKUP(X60,'Disponibilités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0" s="4"/>
      <c r="AA60" s="4">
        <f>_xlfn.XLOOKUP(X60,'Disponibilités AM'!A:A,'Disponibilités AM'!B:B,"Adresse AM non trouvée",0)</f>
        <v>0</v>
      </c>
      <c r="AB60" s="4" t="str" cm="1">
        <f t="array" ref="AB60">IFERROR(_xlfn.FILTERXML(Y60, "/DistanceMatrixResponse/row/element/distance/text"),"")</f>
        <v/>
      </c>
      <c r="AC60" s="4" t="str" cm="1">
        <f t="array" ref="AC60">IFERROR(_xlfn.FILTERXML(Y60, "/DistanceMatrixResponse/row/element/duration/text"),"")</f>
        <v/>
      </c>
      <c r="AD60" s="4">
        <f>_xlfn.XLOOKUP(X60,'Disponibilités AM'!A:A,'Disponibilités AM'!E:E)</f>
        <v>0</v>
      </c>
      <c r="AE60" s="9" t="str">
        <f t="shared" si="1"/>
        <v xml:space="preserve">Homme
Chien(s)
Repassage
</v>
      </c>
    </row>
    <row r="61" spans="1:31" ht="86.4" x14ac:dyDescent="0.3">
      <c r="A61" s="7">
        <v>44655</v>
      </c>
      <c r="B61" s="4" t="s">
        <v>11</v>
      </c>
      <c r="C61" s="26">
        <v>44697</v>
      </c>
      <c r="D61" s="4"/>
      <c r="E61" s="4"/>
      <c r="F61" s="4"/>
      <c r="G61" s="4"/>
      <c r="H61" s="4"/>
      <c r="I61" s="4"/>
      <c r="J61" s="4" t="s">
        <v>31</v>
      </c>
      <c r="K61" s="24" t="s">
        <v>198</v>
      </c>
      <c r="L61" s="4"/>
      <c r="M61" s="4" t="s">
        <v>182</v>
      </c>
      <c r="N61" s="4" t="s">
        <v>30</v>
      </c>
      <c r="O61" s="4" t="s">
        <v>337</v>
      </c>
      <c r="P61" s="4"/>
      <c r="Q61" s="4" t="s">
        <v>294</v>
      </c>
      <c r="R61" s="4" t="s">
        <v>78</v>
      </c>
      <c r="S61" s="4" t="s">
        <v>31</v>
      </c>
      <c r="T61" s="4" t="s">
        <v>264</v>
      </c>
      <c r="U61" s="4"/>
      <c r="V61" s="4"/>
      <c r="W61" s="4" t="str" cm="1">
        <f t="array" ref="W61">IFERROR(_xlfn.CONCAT(disponibles2(O61,AE61,'Disponibilités AM'!$A$2:$J$100) &amp; " "),"cette demande ne correspond à personne")</f>
        <v xml:space="preserve">CARAMANLA Mihaela-Elisabeta EL OUAJDI Ahmed GRAPIN Yves SIALA MIKUBU Denise TCHUENDOM KAMDEM Alvine Carine </v>
      </c>
      <c r="X61" s="15"/>
      <c r="Y61" s="11" t="str">
        <f>_xlfn.WEBSERVICE("https://maps.googleapis.com/maps/api/distancematrix/xml?origins="&amp;AA61&amp;"&amp;destinations="&amp;E61&amp;"&amp;mode="&amp;IF(_xlfn.XLOOKUP(X61,'Disponibilités AM'!A:A,'Disponibilités AM'!E:E,"",0)="Transports en commun","transit",IF(_xlfn.XLOOKUP(X61,'Disponibilités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1" s="4"/>
      <c r="AA61" s="4">
        <f>_xlfn.XLOOKUP(X61,'Disponibilités AM'!A:A,'Disponibilités AM'!B:B,"Adresse AM non trouvée",0)</f>
        <v>0</v>
      </c>
      <c r="AB61" s="4" t="str" cm="1">
        <f t="array" ref="AB61">IFERROR(_xlfn.FILTERXML(Y61, "/DistanceMatrixResponse/row/element/distance/text"),"")</f>
        <v/>
      </c>
      <c r="AC61" s="4" t="str" cm="1">
        <f t="array" ref="AC61">IFERROR(_xlfn.FILTERXML(Y61, "/DistanceMatrixResponse/row/element/duration/text"),"")</f>
        <v/>
      </c>
      <c r="AD61" s="4">
        <f>_xlfn.XLOOKUP(X61,'Disponibilités AM'!A:A,'Disponibilités AM'!E:E)</f>
        <v>0</v>
      </c>
      <c r="AE61" s="9" t="str">
        <f t="shared" si="1"/>
        <v xml:space="preserve">Homme
Chien(s)
</v>
      </c>
    </row>
    <row r="62" spans="1:31" ht="72" x14ac:dyDescent="0.3">
      <c r="A62" s="7">
        <v>44656</v>
      </c>
      <c r="B62" s="4" t="s">
        <v>11</v>
      </c>
      <c r="C62" s="4" t="s">
        <v>31</v>
      </c>
      <c r="D62" s="4"/>
      <c r="E62" s="4"/>
      <c r="F62" s="4"/>
      <c r="G62" s="4"/>
      <c r="H62" s="4"/>
      <c r="I62" s="4"/>
      <c r="J62" s="4" t="s">
        <v>31</v>
      </c>
      <c r="K62" s="24" t="s">
        <v>228</v>
      </c>
      <c r="L62" s="4"/>
      <c r="M62" s="4" t="s">
        <v>186</v>
      </c>
      <c r="N62" s="4" t="s">
        <v>30</v>
      </c>
      <c r="O62" s="4" t="s">
        <v>346</v>
      </c>
      <c r="P62" s="4"/>
      <c r="Q62" s="4"/>
      <c r="R62" s="4" t="s">
        <v>78</v>
      </c>
      <c r="S62" s="4" t="s">
        <v>31</v>
      </c>
      <c r="T62" s="4" t="s">
        <v>265</v>
      </c>
      <c r="U62" s="4" t="s">
        <v>82</v>
      </c>
      <c r="V62" s="4"/>
      <c r="W62" s="4" t="str" cm="1">
        <f t="array" ref="W62">IFERROR(_xlfn.CONCAT(disponibles2(O62,AE62,'Disponibilités AM'!$A$2:$J$100) &amp; " "),"cette demande ne correspond à personne")</f>
        <v xml:space="preserve">CARAMANLA Mihaela-Elisabeta DEGAUGUE Melissa SEDRATI Saliha SYLLA Aicha </v>
      </c>
      <c r="X62" s="15"/>
      <c r="Y62" s="11" t="str">
        <f>_xlfn.WEBSERVICE("https://maps.googleapis.com/maps/api/distancematrix/xml?origins="&amp;AA62&amp;"&amp;destinations="&amp;E62&amp;"&amp;mode="&amp;IF(_xlfn.XLOOKUP(X62,'Disponibilités AM'!A:A,'Disponibilités AM'!E:E,"",0)="Transports en commun","transit",IF(_xlfn.XLOOKUP(X62,'Disponibilités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2" s="4"/>
      <c r="AA62" s="4">
        <f>_xlfn.XLOOKUP(X62,'Disponibilités AM'!A:A,'Disponibilités AM'!B:B,"Adresse AM non trouvée",0)</f>
        <v>0</v>
      </c>
      <c r="AB62" s="4" t="str" cm="1">
        <f t="array" ref="AB62">IFERROR(_xlfn.FILTERXML(Y62, "/DistanceMatrixResponse/row/element/distance/text"),"")</f>
        <v/>
      </c>
      <c r="AC62" s="4" t="str" cm="1">
        <f t="array" ref="AC62">IFERROR(_xlfn.FILTERXML(Y62, "/DistanceMatrixResponse/row/element/duration/text"),"")</f>
        <v/>
      </c>
      <c r="AD62" s="4">
        <f>_xlfn.XLOOKUP(X62,'Disponibilités AM'!A:A,'Disponibilités AM'!E:E)</f>
        <v>0</v>
      </c>
      <c r="AE62" s="9" t="str">
        <f t="shared" si="1"/>
        <v>Homme
Exigeant</v>
      </c>
    </row>
    <row r="63" spans="1:31" ht="259.2" x14ac:dyDescent="0.3">
      <c r="A63" s="7">
        <v>44656</v>
      </c>
      <c r="B63" s="4" t="s">
        <v>11</v>
      </c>
      <c r="C63" s="4" t="s">
        <v>31</v>
      </c>
      <c r="D63" s="4"/>
      <c r="E63" s="4"/>
      <c r="F63" s="4"/>
      <c r="G63" s="4"/>
      <c r="H63" s="4" t="s">
        <v>303</v>
      </c>
      <c r="I63" s="4"/>
      <c r="J63" s="4" t="s">
        <v>31</v>
      </c>
      <c r="K63" s="24">
        <v>190222970348</v>
      </c>
      <c r="L63" s="4"/>
      <c r="M63" s="4" t="s">
        <v>182</v>
      </c>
      <c r="N63" s="4" t="s">
        <v>30</v>
      </c>
      <c r="O63" s="4" t="s">
        <v>355</v>
      </c>
      <c r="P63" s="4"/>
      <c r="Q63" s="4" t="s">
        <v>294</v>
      </c>
      <c r="R63" s="4" t="s">
        <v>78</v>
      </c>
      <c r="S63" s="4"/>
      <c r="T63" s="4" t="s">
        <v>266</v>
      </c>
      <c r="U63" s="4"/>
      <c r="V63" s="4"/>
      <c r="W63" s="4" t="str" cm="1">
        <f t="array" ref="W63">IFERROR(_xlfn.CONCAT(disponibles2(O63,AE63,'Disponibilités AM'!$A$2:$J$100) &amp; " "),"cette demande ne correspond à personne")</f>
        <v xml:space="preserve">CARAMANLA Mihaela-Elisabeta CHOUPOU Carmine COLLAZOS UGARTE Marta Elena DEGAUGUE Melissa EL OUAJDI Ahmed GONZALES ARANGO Ruth Avigael GRAPIN Yves GUINDO Younouss SIALA MIKUBU Denise SPERA Laeticia SYLLA Aicha TCHUENDOM KAMDEM Alvine Carine UWANYILIGIRA Françoise ZHANG Yu Ying </v>
      </c>
      <c r="X63" s="15"/>
      <c r="Y63" s="11" t="str">
        <f>_xlfn.WEBSERVICE("https://maps.googleapis.com/maps/api/distancematrix/xml?origins="&amp;AA63&amp;"&amp;destinations="&amp;E63&amp;"&amp;mode="&amp;IF(_xlfn.XLOOKUP(X63,'Disponibilités AM'!A:A,'Disponibilités AM'!E:E,"",0)="Transports en commun","transit",IF(_xlfn.XLOOKUP(X63,'Disponibilités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3" s="4"/>
      <c r="AA63" s="4">
        <f>_xlfn.XLOOKUP(X63,'Disponibilités AM'!A:A,'Disponibilités AM'!B:B,"Adresse AM non trouvée",0)</f>
        <v>0</v>
      </c>
      <c r="AB63" s="4" t="str" cm="1">
        <f t="array" ref="AB63">IFERROR(_xlfn.FILTERXML(Y63, "/DistanceMatrixResponse/row/element/distance/text"),"")</f>
        <v/>
      </c>
      <c r="AC63" s="4" t="str" cm="1">
        <f t="array" ref="AC63">IFERROR(_xlfn.FILTERXML(Y63, "/DistanceMatrixResponse/row/element/duration/text"),"")</f>
        <v/>
      </c>
      <c r="AD63" s="4">
        <f>_xlfn.XLOOKUP(X63,'Disponibilités AM'!A:A,'Disponibilités AM'!E:E)</f>
        <v>0</v>
      </c>
      <c r="AE63" s="9" t="str">
        <f t="shared" si="1"/>
        <v xml:space="preserve">Homme
Chien(s)
</v>
      </c>
    </row>
    <row r="64" spans="1:31" ht="86.4" x14ac:dyDescent="0.3">
      <c r="A64" s="7">
        <v>44882</v>
      </c>
      <c r="B64" s="4" t="s">
        <v>11</v>
      </c>
      <c r="C64" s="4" t="s">
        <v>31</v>
      </c>
      <c r="D64" s="4"/>
      <c r="E64" s="4"/>
      <c r="F64" s="4"/>
      <c r="G64" s="4"/>
      <c r="H64" s="4"/>
      <c r="I64" s="4"/>
      <c r="J64" s="4" t="s">
        <v>31</v>
      </c>
      <c r="K64" s="24" t="s">
        <v>267</v>
      </c>
      <c r="L64" s="4"/>
      <c r="M64" s="4" t="s">
        <v>186</v>
      </c>
      <c r="N64" s="4" t="s">
        <v>30</v>
      </c>
      <c r="O64" s="4" t="s">
        <v>359</v>
      </c>
      <c r="P64" s="4" t="s">
        <v>296</v>
      </c>
      <c r="Q64" s="4"/>
      <c r="R64" s="4" t="s">
        <v>78</v>
      </c>
      <c r="S64" s="4" t="s">
        <v>31</v>
      </c>
      <c r="T64" s="4" t="s">
        <v>268</v>
      </c>
      <c r="U64" s="4"/>
      <c r="V64" s="4"/>
      <c r="W64" s="4" t="str" cm="1">
        <f t="array" ref="W64">IFERROR(_xlfn.CONCAT(disponibles2(O64,AE64,'Disponibilités AM'!$A$2:$J$100) &amp; " "),"cette demande ne correspond à personne")</f>
        <v xml:space="preserve">ALUNGUISSE Isabel ASHA MUTAMBAMAYI Candyce CARAMANLA Mihaela-Elisabeta CHOUPOU Carmine COYITUNGIYE Benigne DEGAUGUE Melissa DIALLO Mariame DJIKENG TSAFAC Daesca Ima DUARTE Iracelma Mendes KAPINGA MANDA Fanny SIALA MIKUBU Denise SPERA Laeticia UWANYILIGIRA Françoise </v>
      </c>
      <c r="X64" s="15"/>
      <c r="Y64" s="11" t="str">
        <f>_xlfn.WEBSERVICE("https://maps.googleapis.com/maps/api/distancematrix/xml?origins="&amp;AA64&amp;"&amp;destinations="&amp;E64&amp;"&amp;mode="&amp;IF(_xlfn.XLOOKUP(X64,'Disponibilités AM'!A:A,'Disponibilités AM'!E:E,"",0)="Transports en commun","transit",IF(_xlfn.XLOOKUP(X64,'Disponibilités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4" s="4"/>
      <c r="AA64" s="4">
        <f>_xlfn.XLOOKUP(X64,'Disponibilités AM'!A:A,'Disponibilités AM'!B:B,"Adresse AM non trouvée",0)</f>
        <v>0</v>
      </c>
      <c r="AB64" s="4" t="str" cm="1">
        <f t="array" ref="AB64">IFERROR(_xlfn.FILTERXML(Y64, "/DistanceMatrixResponse/row/element/distance/text"),"")</f>
        <v/>
      </c>
      <c r="AC64" s="4" t="str" cm="1">
        <f t="array" ref="AC64">IFERROR(_xlfn.FILTERXML(Y64, "/DistanceMatrixResponse/row/element/duration/text"),"")</f>
        <v/>
      </c>
      <c r="AD64" s="4">
        <f>_xlfn.XLOOKUP(X64,'Disponibilités AM'!A:A,'Disponibilités AM'!E:E)</f>
        <v>0</v>
      </c>
      <c r="AE64" s="9" t="str">
        <f t="shared" si="1"/>
        <v xml:space="preserve">Femme
</v>
      </c>
    </row>
    <row r="65" spans="1:31" ht="259.2" x14ac:dyDescent="0.3">
      <c r="A65" s="7">
        <v>44656</v>
      </c>
      <c r="B65" s="4" t="s">
        <v>11</v>
      </c>
      <c r="C65" s="4" t="s">
        <v>31</v>
      </c>
      <c r="D65" s="4"/>
      <c r="E65" s="4"/>
      <c r="F65" s="4"/>
      <c r="G65" s="4"/>
      <c r="H65" s="4"/>
      <c r="I65" s="4" t="s">
        <v>79</v>
      </c>
      <c r="J65" s="4" t="s">
        <v>31</v>
      </c>
      <c r="K65" s="24" t="s">
        <v>204</v>
      </c>
      <c r="L65" s="4"/>
      <c r="M65" s="4" t="s">
        <v>182</v>
      </c>
      <c r="N65" s="4" t="s">
        <v>30</v>
      </c>
      <c r="O65" s="4" t="s">
        <v>355</v>
      </c>
      <c r="P65" s="4"/>
      <c r="Q65" s="4"/>
      <c r="R65" s="4" t="s">
        <v>78</v>
      </c>
      <c r="S65" s="4" t="s">
        <v>31</v>
      </c>
      <c r="T65" s="4" t="s">
        <v>269</v>
      </c>
      <c r="U65" s="4"/>
      <c r="V65" s="4"/>
      <c r="W65" s="4" t="str" cm="1">
        <f t="array" ref="W65">IFERROR(_xlfn.CONCAT(disponibles2(O65,AE65,'Disponibilités AM'!$A$2:$J$100) &amp; " "),"cette demande ne correspond à personne")</f>
        <v xml:space="preserve">EL OUAJDI Ahmed GONZALES ARANGO Ruth Avigael GRAPIN Yves ZHANG Yu Ying </v>
      </c>
      <c r="X65" s="15"/>
      <c r="Y65" s="11" t="str">
        <f>_xlfn.WEBSERVICE("https://maps.googleapis.com/maps/api/distancematrix/xml?origins="&amp;AA65&amp;"&amp;destinations="&amp;E65&amp;"&amp;mode="&amp;IF(_xlfn.XLOOKUP(X65,'Disponibilités AM'!A:A,'Disponibilités AM'!E:E,"",0)="Transports en commun","transit",IF(_xlfn.XLOOKUP(X65,'Disponibilités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5" s="4"/>
      <c r="AA65" s="4">
        <f>_xlfn.XLOOKUP(X65,'Disponibilités AM'!A:A,'Disponibilités AM'!B:B,"Adresse AM non trouvée",0)</f>
        <v>0</v>
      </c>
      <c r="AB65" s="4" t="str" cm="1">
        <f t="array" ref="AB65">IFERROR(_xlfn.FILTERXML(Y65, "/DistanceMatrixResponse/row/element/distance/text"),"")</f>
        <v/>
      </c>
      <c r="AC65" s="4" t="str" cm="1">
        <f t="array" ref="AC65">IFERROR(_xlfn.FILTERXML(Y65, "/DistanceMatrixResponse/row/element/duration/text"),"")</f>
        <v/>
      </c>
      <c r="AD65" s="4">
        <f>_xlfn.XLOOKUP(X65,'Disponibilités AM'!A:A,'Disponibilités AM'!E:E)</f>
        <v>0</v>
      </c>
      <c r="AE65" s="9" t="str">
        <f t="shared" si="1"/>
        <v xml:space="preserve">Homme
Voiture
</v>
      </c>
    </row>
    <row r="66" spans="1:31" ht="115.2" x14ac:dyDescent="0.3">
      <c r="A66" s="7">
        <v>44656</v>
      </c>
      <c r="B66" s="4" t="s">
        <v>11</v>
      </c>
      <c r="C66" s="4" t="s">
        <v>31</v>
      </c>
      <c r="D66" s="4"/>
      <c r="E66" s="4"/>
      <c r="F66" s="4"/>
      <c r="G66" s="4"/>
      <c r="H66" s="4"/>
      <c r="I66" s="4"/>
      <c r="J66" s="4" t="s">
        <v>31</v>
      </c>
      <c r="K66" s="24" t="s">
        <v>270</v>
      </c>
      <c r="L66" s="4"/>
      <c r="M66" s="4" t="s">
        <v>182</v>
      </c>
      <c r="N66" s="4" t="s">
        <v>30</v>
      </c>
      <c r="O66" s="4" t="s">
        <v>326</v>
      </c>
      <c r="P66" s="4"/>
      <c r="Q66" s="4" t="s">
        <v>77</v>
      </c>
      <c r="R66" s="4" t="s">
        <v>78</v>
      </c>
      <c r="S66" s="4" t="s">
        <v>31</v>
      </c>
      <c r="T66" s="4" t="s">
        <v>271</v>
      </c>
      <c r="U66" s="4"/>
      <c r="V66" s="4"/>
      <c r="W66" s="4" t="str" cm="1">
        <f t="array" ref="W66">IFERROR(_xlfn.CONCAT(disponibles2(O66,AE66,'Disponibilités AM'!$A$2:$J$100) &amp; " "),"cette demande ne correspond à personne")</f>
        <v xml:space="preserve">ALUNGUISSE Isabel BAKELA Jason Samira BESEDINA Daiga BOURAHLI Marouane CARAMANLA Mihaela-Elisabeta DIALLO Mariame DUARTE Iracelma Mendes KAPINGA MANDA Fanny OKE Tawufiki SEDRATI Saliha SIALA MIKUBU Denise TERRANOVA Eva </v>
      </c>
      <c r="X66" s="15"/>
      <c r="Y66" s="11" t="str">
        <f>_xlfn.WEBSERVICE("https://maps.googleapis.com/maps/api/distancematrix/xml?origins="&amp;AA66&amp;"&amp;destinations="&amp;E66&amp;"&amp;mode="&amp;IF(_xlfn.XLOOKUP(X66,'Disponibilités AM'!A:A,'Disponibilités AM'!E:E,"",0)="Transports en commun","transit",IF(_xlfn.XLOOKUP(X66,'Disponibilités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6" s="4"/>
      <c r="AA66" s="4">
        <f>_xlfn.XLOOKUP(X66,'Disponibilités AM'!A:A,'Disponibilités AM'!B:B,"Adresse AM non trouvée",0)</f>
        <v>0</v>
      </c>
      <c r="AB66" s="4" t="str" cm="1">
        <f t="array" ref="AB66">IFERROR(_xlfn.FILTERXML(Y66, "/DistanceMatrixResponse/row/element/distance/text"),"")</f>
        <v/>
      </c>
      <c r="AC66" s="4" t="str" cm="1">
        <f t="array" ref="AC66">IFERROR(_xlfn.FILTERXML(Y66, "/DistanceMatrixResponse/row/element/duration/text"),"")</f>
        <v/>
      </c>
      <c r="AD66" s="4">
        <f>_xlfn.XLOOKUP(X66,'Disponibilités AM'!A:A,'Disponibilités AM'!E:E)</f>
        <v>0</v>
      </c>
      <c r="AE66" s="9" t="str">
        <f t="shared" si="1"/>
        <v xml:space="preserve">Homme
Chat(s)
</v>
      </c>
    </row>
    <row r="67" spans="1:31" ht="144" x14ac:dyDescent="0.3">
      <c r="A67" s="7">
        <v>44659</v>
      </c>
      <c r="B67" s="4" t="s">
        <v>11</v>
      </c>
      <c r="C67" s="4" t="s">
        <v>31</v>
      </c>
      <c r="D67" s="4"/>
      <c r="E67" s="4"/>
      <c r="F67" s="4"/>
      <c r="G67" s="4"/>
      <c r="H67" s="4"/>
      <c r="I67" s="4"/>
      <c r="J67" s="4" t="s">
        <v>31</v>
      </c>
      <c r="K67" s="24" t="s">
        <v>204</v>
      </c>
      <c r="L67" s="4"/>
      <c r="M67" s="4" t="s">
        <v>182</v>
      </c>
      <c r="N67" s="4" t="s">
        <v>30</v>
      </c>
      <c r="O67" s="4" t="s">
        <v>327</v>
      </c>
      <c r="P67" s="4"/>
      <c r="Q67" s="4"/>
      <c r="R67" s="4"/>
      <c r="S67" s="4" t="s">
        <v>31</v>
      </c>
      <c r="T67" s="4" t="s">
        <v>272</v>
      </c>
      <c r="U67" s="4" t="s">
        <v>82</v>
      </c>
      <c r="V67" s="4"/>
      <c r="W67" s="4" t="str" cm="1">
        <f t="array" ref="W67">IFERROR(_xlfn.CONCAT(disponibles2(O67,AE67,'Disponibilités AM'!$A$2:$J$100) &amp; " "),"cette demande ne correspond à personne")</f>
        <v xml:space="preserve">ALUNGUISSE Isabel BESEDINA Daiga CARAMANLA Mihaela-Elisabeta NSANZICANYE Willy Fred OKE Tawufiki SEDRATI Saliha TERRANOVA Eva </v>
      </c>
      <c r="X67" s="15"/>
      <c r="Y67" s="11" t="str">
        <f>_xlfn.WEBSERVICE("https://maps.googleapis.com/maps/api/distancematrix/xml?origins="&amp;AA67&amp;"&amp;destinations="&amp;E67&amp;"&amp;mode="&amp;IF(_xlfn.XLOOKUP(X67,'Disponibilités AM'!A:A,'Disponibilités AM'!E:E,"",0)="Transports en commun","transit",IF(_xlfn.XLOOKUP(X67,'Disponibilités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7" s="4"/>
      <c r="AA67" s="4">
        <f>_xlfn.XLOOKUP(X67,'Disponibilités AM'!A:A,'Disponibilités AM'!B:B,"Adresse AM non trouvée",0)</f>
        <v>0</v>
      </c>
      <c r="AB67" s="4" t="str" cm="1">
        <f t="array" ref="AB67">IFERROR(_xlfn.FILTERXML(Y67, "/DistanceMatrixResponse/row/element/distance/text"),"")</f>
        <v/>
      </c>
      <c r="AC67" s="4" t="str" cm="1">
        <f t="array" ref="AC67">IFERROR(_xlfn.FILTERXML(Y67, "/DistanceMatrixResponse/row/element/duration/text"),"")</f>
        <v/>
      </c>
      <c r="AD67" s="4">
        <f>_xlfn.XLOOKUP(X67,'Disponibilités AM'!A:A,'Disponibilités AM'!E:E)</f>
        <v>0</v>
      </c>
      <c r="AE67" s="9" t="str">
        <f t="shared" si="1"/>
        <v>Homme
Exigeant</v>
      </c>
    </row>
    <row r="68" spans="1:31" ht="172.8" x14ac:dyDescent="0.3">
      <c r="A68" s="7">
        <v>44662</v>
      </c>
      <c r="B68" s="4" t="s">
        <v>11</v>
      </c>
      <c r="C68" s="4" t="s">
        <v>31</v>
      </c>
      <c r="D68" s="4"/>
      <c r="E68" s="4"/>
      <c r="F68" s="4"/>
      <c r="G68" s="4"/>
      <c r="H68" s="4"/>
      <c r="I68" s="4"/>
      <c r="J68" s="4" t="s">
        <v>31</v>
      </c>
      <c r="K68" s="24">
        <v>0</v>
      </c>
      <c r="L68" s="4"/>
      <c r="M68" s="4" t="s">
        <v>182</v>
      </c>
      <c r="N68" s="4" t="s">
        <v>30</v>
      </c>
      <c r="O68" s="4" t="s">
        <v>316</v>
      </c>
      <c r="P68" s="4" t="s">
        <v>296</v>
      </c>
      <c r="Q68" s="4"/>
      <c r="R68" s="4" t="s">
        <v>78</v>
      </c>
      <c r="S68" s="4" t="s">
        <v>31</v>
      </c>
      <c r="T68" s="4" t="s">
        <v>273</v>
      </c>
      <c r="U68" s="4"/>
      <c r="V68" s="4"/>
      <c r="W68" s="4" t="str" cm="1">
        <f t="array" ref="W68">IFERROR(_xlfn.CONCAT(disponibles2(O68,AE68,'Disponibilités AM'!$A$2:$J$100) &amp; " "),"cette demande ne correspond à personne")</f>
        <v xml:space="preserve">ALUNGUISSE Isabel BAKELA Jason Samira BESEDINA Daiga CARAMANLA Mihaela-Elisabeta DIALLO Mariame DUARTE Iracelma Mendes KAPINGA MANDA Fanny NENE ETISE Juliana SEDRATI Saliha SIALA MIKUBU Denise TERRANOVA Eva </v>
      </c>
      <c r="X68" s="15"/>
      <c r="Y68" s="11" t="str">
        <f>_xlfn.WEBSERVICE("https://maps.googleapis.com/maps/api/distancematrix/xml?origins="&amp;AA68&amp;"&amp;destinations="&amp;E68&amp;"&amp;mode="&amp;IF(_xlfn.XLOOKUP(X68,'Disponibilités AM'!A:A,'Disponibilités AM'!E:E,"",0)="Transports en commun","transit",IF(_xlfn.XLOOKUP(X68,'Disponibilités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8" s="4"/>
      <c r="AA68" s="4">
        <f>_xlfn.XLOOKUP(X68,'Disponibilités AM'!A:A,'Disponibilités AM'!B:B,"Adresse AM non trouvée",0)</f>
        <v>0</v>
      </c>
      <c r="AB68" s="4" t="str" cm="1">
        <f t="array" ref="AB68">IFERROR(_xlfn.FILTERXML(Y68, "/DistanceMatrixResponse/row/element/distance/text"),"")</f>
        <v/>
      </c>
      <c r="AC68" s="4" t="str" cm="1">
        <f t="array" ref="AC68">IFERROR(_xlfn.FILTERXML(Y68, "/DistanceMatrixResponse/row/element/duration/text"),"")</f>
        <v/>
      </c>
      <c r="AD68" s="4">
        <f>_xlfn.XLOOKUP(X68,'Disponibilités AM'!A:A,'Disponibilités AM'!E:E)</f>
        <v>0</v>
      </c>
      <c r="AE68" s="9" t="str">
        <f t="shared" si="1"/>
        <v xml:space="preserve">Femme
</v>
      </c>
    </row>
    <row r="69" spans="1:31" ht="259.2" x14ac:dyDescent="0.3">
      <c r="A69" s="7">
        <v>44662</v>
      </c>
      <c r="B69" s="4" t="s">
        <v>11</v>
      </c>
      <c r="C69" s="4" t="s">
        <v>31</v>
      </c>
      <c r="D69" s="4"/>
      <c r="E69" s="4"/>
      <c r="F69" s="4"/>
      <c r="G69" s="4"/>
      <c r="H69" s="4"/>
      <c r="I69" s="4"/>
      <c r="J69" s="4" t="s">
        <v>31</v>
      </c>
      <c r="K69" s="24">
        <v>190148718464</v>
      </c>
      <c r="L69" s="4"/>
      <c r="M69" s="4" t="s">
        <v>274</v>
      </c>
      <c r="N69" s="4" t="s">
        <v>30</v>
      </c>
      <c r="O69" s="4" t="s">
        <v>355</v>
      </c>
      <c r="P69" s="4"/>
      <c r="Q69" s="4"/>
      <c r="R69" s="4" t="s">
        <v>295</v>
      </c>
      <c r="S69" s="4" t="s">
        <v>31</v>
      </c>
      <c r="T69" s="4" t="s">
        <v>275</v>
      </c>
      <c r="U69" s="4"/>
      <c r="V69" s="4"/>
      <c r="W69" s="4" t="str" cm="1">
        <f t="array" ref="W69">IFERROR(_xlfn.CONCAT(disponibles2(O69,AE69,'Disponibilités AM'!$A$2:$J$100) &amp; " "),"cette demande ne correspond à personne")</f>
        <v xml:space="preserve">ASHA MUTAMBAMAYI Candyce CARAMANLA Mihaela-Elisabeta COLLAZOS UGARTE Marta Elena COYITUNGIYE Benigne DEGAUGUE Melissa DIALLO Mariame DJIKENG TSAFAC Daesca Ima DUARTE Iracelma Mendes EL OUAJDI Ahmed GONZALES ARANGO Ruth Avigael MISENGA TSHIDIMBOMBO Marie-Louise SEDRATI Saliha SIALA MIKUBU Denise SPERA Laeticia SYLLA Aicha TCHUENDOM KAMDEM Alvine Carine UWANYILIGIRA Françoise ZHANG Yu Ying </v>
      </c>
      <c r="X69" s="15"/>
      <c r="Y69" s="11" t="str">
        <f>_xlfn.WEBSERVICE("https://maps.googleapis.com/maps/api/distancematrix/xml?origins="&amp;AA69&amp;"&amp;destinations="&amp;E69&amp;"&amp;mode="&amp;IF(_xlfn.XLOOKUP(X69,'Disponibilités AM'!A:A,'Disponibilités AM'!E:E,"",0)="Transports en commun","transit",IF(_xlfn.XLOOKUP(X69,'Disponibilités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69" s="4"/>
      <c r="AA69" s="4">
        <f>_xlfn.XLOOKUP(X69,'Disponibilités AM'!A:A,'Disponibilités AM'!B:B,"Adresse AM non trouvée",0)</f>
        <v>0</v>
      </c>
      <c r="AB69" s="4" t="str" cm="1">
        <f t="array" ref="AB69">IFERROR(_xlfn.FILTERXML(Y69, "/DistanceMatrixResponse/row/element/distance/text"),"")</f>
        <v/>
      </c>
      <c r="AC69" s="4" t="str" cm="1">
        <f t="array" ref="AC69">IFERROR(_xlfn.FILTERXML(Y69, "/DistanceMatrixResponse/row/element/duration/text"),"")</f>
        <v/>
      </c>
      <c r="AD69" s="4">
        <f>_xlfn.XLOOKUP(X69,'Disponibilités AM'!A:A,'Disponibilités AM'!E:E)</f>
        <v>0</v>
      </c>
      <c r="AE69" s="9" t="str">
        <f t="shared" si="1"/>
        <v xml:space="preserve">Homme
Repassage
</v>
      </c>
    </row>
    <row r="70" spans="1:31" ht="259.2" x14ac:dyDescent="0.3">
      <c r="A70" s="7">
        <v>44663</v>
      </c>
      <c r="B70" s="4" t="s">
        <v>11</v>
      </c>
      <c r="C70" s="4" t="s">
        <v>31</v>
      </c>
      <c r="D70" s="4"/>
      <c r="E70" s="4"/>
      <c r="F70" s="4"/>
      <c r="G70" s="4"/>
      <c r="H70" s="4"/>
      <c r="I70" s="4"/>
      <c r="J70" s="4" t="s">
        <v>31</v>
      </c>
      <c r="K70" s="24" t="s">
        <v>181</v>
      </c>
      <c r="L70" s="4"/>
      <c r="M70" s="4" t="s">
        <v>182</v>
      </c>
      <c r="N70" s="4" t="s">
        <v>30</v>
      </c>
      <c r="O70" s="4" t="s">
        <v>355</v>
      </c>
      <c r="P70" s="4"/>
      <c r="Q70" s="4" t="s">
        <v>299</v>
      </c>
      <c r="R70" s="4" t="s">
        <v>295</v>
      </c>
      <c r="S70" s="4" t="s">
        <v>31</v>
      </c>
      <c r="T70" s="4" t="s">
        <v>276</v>
      </c>
      <c r="U70" s="4"/>
      <c r="V70" s="4"/>
      <c r="W70" s="4" t="str" cm="1">
        <f t="array" ref="W70">IFERROR(_xlfn.CONCAT(disponibles2(O70,AE70,'Disponibilités AM'!$A$2:$J$100) &amp; " "),"cette demande ne correspond à personne")</f>
        <v>cette demande ne correspond à personne</v>
      </c>
      <c r="X70" s="15"/>
      <c r="Y70" s="11" t="str">
        <f>_xlfn.WEBSERVICE("https://maps.googleapis.com/maps/api/distancematrix/xml?origins="&amp;AA70&amp;"&amp;destinations="&amp;E70&amp;"&amp;mode="&amp;IF(_xlfn.XLOOKUP(X70,'Disponibilités AM'!A:A,'Disponibilités AM'!E:E,"",0)="Transports en commun","transit",IF(_xlfn.XLOOKUP(X70,'Disponibilités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0" s="4"/>
      <c r="AA70" s="4">
        <f>_xlfn.XLOOKUP(X70,'Disponibilités AM'!A:A,'Disponibilités AM'!B:B,"Adresse AM non trouvée",0)</f>
        <v>0</v>
      </c>
      <c r="AB70" s="4" t="str" cm="1">
        <f t="array" ref="AB70">IFERROR(_xlfn.FILTERXML(Y70, "/DistanceMatrixResponse/row/element/distance/text"),"")</f>
        <v/>
      </c>
      <c r="AC70" s="4" t="str" cm="1">
        <f t="array" ref="AC70">IFERROR(_xlfn.FILTERXML(Y70, "/DistanceMatrixResponse/row/element/duration/text"),"")</f>
        <v/>
      </c>
      <c r="AD70" s="4">
        <f>_xlfn.XLOOKUP(X70,'Disponibilités AM'!A:A,'Disponibilités AM'!E:E)</f>
        <v>0</v>
      </c>
      <c r="AE70" s="9" t="str">
        <f t="shared" si="1"/>
        <v xml:space="preserve">Homme
Chat(s) Chien(s)
Repassage
</v>
      </c>
    </row>
    <row r="71" spans="1:31" ht="172.8" x14ac:dyDescent="0.3">
      <c r="A71" s="7">
        <v>44663</v>
      </c>
      <c r="B71" s="4" t="s">
        <v>11</v>
      </c>
      <c r="C71" s="4" t="s">
        <v>31</v>
      </c>
      <c r="D71" s="4"/>
      <c r="E71" s="4"/>
      <c r="F71" s="4"/>
      <c r="G71" s="4"/>
      <c r="H71" s="4"/>
      <c r="I71" s="4"/>
      <c r="J71" s="4" t="s">
        <v>31</v>
      </c>
      <c r="K71" s="24" t="s">
        <v>204</v>
      </c>
      <c r="L71" s="4"/>
      <c r="M71" s="4" t="s">
        <v>186</v>
      </c>
      <c r="N71" s="4" t="s">
        <v>30</v>
      </c>
      <c r="O71" s="4" t="s">
        <v>316</v>
      </c>
      <c r="P71" s="4"/>
      <c r="Q71" s="4"/>
      <c r="R71" s="4" t="s">
        <v>295</v>
      </c>
      <c r="S71" s="4" t="s">
        <v>31</v>
      </c>
      <c r="T71" s="4" t="s">
        <v>277</v>
      </c>
      <c r="U71" s="4"/>
      <c r="V71" s="4"/>
      <c r="W71" s="4" t="str" cm="1">
        <f t="array" ref="W71">IFERROR(_xlfn.CONCAT(disponibles2(O71,AE71,'Disponibilités AM'!$A$2:$J$100) &amp; " "),"cette demande ne correspond à personne")</f>
        <v xml:space="preserve">BAKELA Jason Samira BESEDINA Daiga CARAMANLA Mihaela-Elisabeta DIALLO Mariame DUARTE Iracelma Mendes NSANZICANYE Willy Fred OKE Tawufiki SEDRATI Saliha SIALA MIKUBU Denise </v>
      </c>
      <c r="X71" s="15"/>
      <c r="Y71" s="11" t="str">
        <f>_xlfn.WEBSERVICE("https://maps.googleapis.com/maps/api/distancematrix/xml?origins="&amp;AA71&amp;"&amp;destinations="&amp;E71&amp;"&amp;mode="&amp;IF(_xlfn.XLOOKUP(X71,'Disponibilités AM'!A:A,'Disponibilités AM'!E:E,"",0)="Transports en commun","transit",IF(_xlfn.XLOOKUP(X71,'Disponibilités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1" s="4"/>
      <c r="AA71" s="4">
        <f>_xlfn.XLOOKUP(X71,'Disponibilités AM'!A:A,'Disponibilités AM'!B:B,"Adresse AM non trouvée",0)</f>
        <v>0</v>
      </c>
      <c r="AB71" s="4" t="str" cm="1">
        <f t="array" ref="AB71">IFERROR(_xlfn.FILTERXML(Y71, "/DistanceMatrixResponse/row/element/distance/text"),"")</f>
        <v/>
      </c>
      <c r="AC71" s="4" t="str" cm="1">
        <f t="array" ref="AC71">IFERROR(_xlfn.FILTERXML(Y71, "/DistanceMatrixResponse/row/element/duration/text"),"")</f>
        <v/>
      </c>
      <c r="AD71" s="4">
        <f>_xlfn.XLOOKUP(X71,'Disponibilités AM'!A:A,'Disponibilités AM'!E:E)</f>
        <v>0</v>
      </c>
      <c r="AE71" s="9" t="str">
        <f t="shared" si="1"/>
        <v xml:space="preserve">Homme
Repassage
</v>
      </c>
    </row>
    <row r="72" spans="1:31" ht="86.4" x14ac:dyDescent="0.3">
      <c r="A72" s="7">
        <v>44663</v>
      </c>
      <c r="B72" s="4" t="s">
        <v>11</v>
      </c>
      <c r="C72" s="4" t="s">
        <v>31</v>
      </c>
      <c r="D72" s="4"/>
      <c r="E72" s="4"/>
      <c r="F72" s="4"/>
      <c r="G72" s="4"/>
      <c r="H72" s="4"/>
      <c r="I72" s="4"/>
      <c r="J72" s="4" t="s">
        <v>31</v>
      </c>
      <c r="K72" s="24" t="s">
        <v>204</v>
      </c>
      <c r="L72" s="4"/>
      <c r="M72" s="4" t="s">
        <v>186</v>
      </c>
      <c r="N72" s="4" t="s">
        <v>30</v>
      </c>
      <c r="O72" s="4" t="s">
        <v>360</v>
      </c>
      <c r="P72" s="4"/>
      <c r="Q72" s="4" t="s">
        <v>294</v>
      </c>
      <c r="R72" s="4" t="s">
        <v>78</v>
      </c>
      <c r="S72" s="4" t="s">
        <v>31</v>
      </c>
      <c r="T72" s="4" t="s">
        <v>278</v>
      </c>
      <c r="U72" s="4"/>
      <c r="V72" s="4"/>
      <c r="W72" s="4" t="str" cm="1">
        <f t="array" ref="W72">IFERROR(_xlfn.CONCAT(disponibles2(O72,AE72,'Disponibilités AM'!$A$2:$J$100) &amp; " "),"cette demande ne correspond à personne")</f>
        <v xml:space="preserve">BESEDINA Daiga BOURAHLI Marouane CARAMANLA Mihaela-Elisabeta CHOUPOU Carmine COLLAZOS UGARTE Marta Elena DEGAUGUE Melissa EL OUAJDI Ahmed GONZALES ARANGO Ruth Avigael GRAPIN Yves GUINDO Younouss NSANZICANYE Willy Fred OKE Tawufiki SIALA MIKUBU Denise SPERA Laeticia SYLLA Aicha TCHUENDOM KAMDEM Alvine Carine TERRANOVA Eva UWANYILIGIRA Françoise ZHANG Yu Ying </v>
      </c>
      <c r="X72" s="15"/>
      <c r="Y72" s="11" t="str">
        <f>_xlfn.WEBSERVICE("https://maps.googleapis.com/maps/api/distancematrix/xml?origins="&amp;AA72&amp;"&amp;destinations="&amp;E72&amp;"&amp;mode="&amp;IF(_xlfn.XLOOKUP(X72,'Disponibilités AM'!A:A,'Disponibilités AM'!E:E,"",0)="Transports en commun","transit",IF(_xlfn.XLOOKUP(X72,'Disponibilités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2" s="4"/>
      <c r="AA72" s="4">
        <f>_xlfn.XLOOKUP(X72,'Disponibilités AM'!A:A,'Disponibilités AM'!B:B,"Adresse AM non trouvée",0)</f>
        <v>0</v>
      </c>
      <c r="AB72" s="4" t="str" cm="1">
        <f t="array" ref="AB72">IFERROR(_xlfn.FILTERXML(Y72, "/DistanceMatrixResponse/row/element/distance/text"),"")</f>
        <v/>
      </c>
      <c r="AC72" s="4" t="str" cm="1">
        <f t="array" ref="AC72">IFERROR(_xlfn.FILTERXML(Y72, "/DistanceMatrixResponse/row/element/duration/text"),"")</f>
        <v/>
      </c>
      <c r="AD72" s="4">
        <f>_xlfn.XLOOKUP(X72,'Disponibilités AM'!A:A,'Disponibilités AM'!E:E)</f>
        <v>0</v>
      </c>
      <c r="AE72" s="9" t="str">
        <f t="shared" si="1"/>
        <v xml:space="preserve">Homme
Chien(s)
</v>
      </c>
    </row>
    <row r="73" spans="1:31" ht="201.6" x14ac:dyDescent="0.3">
      <c r="A73" s="7">
        <v>44664</v>
      </c>
      <c r="B73" s="4" t="s">
        <v>11</v>
      </c>
      <c r="C73" s="4" t="s">
        <v>31</v>
      </c>
      <c r="D73" s="4"/>
      <c r="E73" s="4"/>
      <c r="F73" s="4"/>
      <c r="G73" s="4"/>
      <c r="H73" s="4"/>
      <c r="I73" s="4"/>
      <c r="J73" s="4" t="s">
        <v>31</v>
      </c>
      <c r="K73" s="24" t="s">
        <v>181</v>
      </c>
      <c r="L73" s="4"/>
      <c r="M73" s="4" t="s">
        <v>279</v>
      </c>
      <c r="N73" s="4" t="s">
        <v>30</v>
      </c>
      <c r="O73" s="4" t="s">
        <v>361</v>
      </c>
      <c r="P73" s="4"/>
      <c r="Q73" s="4" t="s">
        <v>294</v>
      </c>
      <c r="R73" s="4" t="s">
        <v>295</v>
      </c>
      <c r="S73" s="4" t="s">
        <v>31</v>
      </c>
      <c r="T73" s="4" t="s">
        <v>280</v>
      </c>
      <c r="U73" s="4"/>
      <c r="V73" s="4"/>
      <c r="W73" s="4" t="str" cm="1">
        <f t="array" ref="W73">IFERROR(_xlfn.CONCAT(disponibles2(O73,AE73,'Disponibilités AM'!$A$2:$J$100) &amp; " "),"cette demande ne correspond à personne")</f>
        <v xml:space="preserve">CARAMANLA Mihaela-Elisabeta COLLAZOS UGARTE Marta Elena DEGAUGUE Melissa EL OUAJDI Ahmed GONZALES ARANGO Ruth Avigael SIALA MIKUBU Denise SYLLA Aicha TCHUENDOM KAMDEM Alvine Carine UWANYILIGIRA Françoise ZHANG Yu Ying </v>
      </c>
      <c r="X73" s="15"/>
      <c r="Y73" s="11" t="str">
        <f>_xlfn.WEBSERVICE("https://maps.googleapis.com/maps/api/distancematrix/xml?origins="&amp;AA73&amp;"&amp;destinations="&amp;E73&amp;"&amp;mode="&amp;IF(_xlfn.XLOOKUP(X73,'Disponibilités AM'!A:A,'Disponibilités AM'!E:E,"",0)="Transports en commun","transit",IF(_xlfn.XLOOKUP(X73,'Disponibilités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3" s="4"/>
      <c r="AA73" s="4">
        <f>_xlfn.XLOOKUP(X73,'Disponibilités AM'!A:A,'Disponibilités AM'!B:B,"Adresse AM non trouvée",0)</f>
        <v>0</v>
      </c>
      <c r="AB73" s="4" t="str" cm="1">
        <f t="array" ref="AB73">IFERROR(_xlfn.FILTERXML(Y73, "/DistanceMatrixResponse/row/element/distance/text"),"")</f>
        <v/>
      </c>
      <c r="AC73" s="4" t="str" cm="1">
        <f t="array" ref="AC73">IFERROR(_xlfn.FILTERXML(Y73, "/DistanceMatrixResponse/row/element/duration/text"),"")</f>
        <v/>
      </c>
      <c r="AD73" s="4">
        <f>_xlfn.XLOOKUP(X73,'Disponibilités AM'!A:A,'Disponibilités AM'!E:E)</f>
        <v>0</v>
      </c>
      <c r="AE73" s="9" t="str">
        <f t="shared" si="1"/>
        <v xml:space="preserve">Homme
Chien(s)
Repassage
</v>
      </c>
    </row>
    <row r="74" spans="1:31" ht="100.8" x14ac:dyDescent="0.3">
      <c r="A74" s="7">
        <v>44665</v>
      </c>
      <c r="B74" s="4" t="s">
        <v>11</v>
      </c>
      <c r="C74" s="4" t="s">
        <v>31</v>
      </c>
      <c r="D74" s="4"/>
      <c r="E74" s="4"/>
      <c r="F74" s="4"/>
      <c r="G74" s="4"/>
      <c r="H74" s="4"/>
      <c r="I74" s="4"/>
      <c r="J74" s="4" t="s">
        <v>31</v>
      </c>
      <c r="K74" s="24" t="s">
        <v>198</v>
      </c>
      <c r="L74" s="4"/>
      <c r="M74" s="4" t="s">
        <v>182</v>
      </c>
      <c r="N74" s="4" t="s">
        <v>30</v>
      </c>
      <c r="O74" s="4" t="s">
        <v>357</v>
      </c>
      <c r="P74" s="4"/>
      <c r="Q74" s="4" t="s">
        <v>294</v>
      </c>
      <c r="R74" s="4" t="s">
        <v>78</v>
      </c>
      <c r="S74" s="4" t="s">
        <v>31</v>
      </c>
      <c r="T74" s="4" t="s">
        <v>281</v>
      </c>
      <c r="U74" s="4"/>
      <c r="V74" s="4"/>
      <c r="W74" s="4" t="str" cm="1">
        <f t="array" ref="W74">IFERROR(_xlfn.CONCAT(disponibles2(O74,AE74,'Disponibilités AM'!$A$2:$J$100) &amp; " "),"cette demande ne correspond à personne")</f>
        <v xml:space="preserve">BESEDINA Daiga BOURAHLI Marouane CARAMANLA Mihaela-Elisabeta CHOUPOU Carmine COLLAZOS UGARTE Marta Elena DEGAUGUE Melissa EL OUAJDI Ahmed GONZALES ARANGO Ruth Avigael GRAPIN Yves GUINDO Younouss NSANZICANYE Willy Fred OKE Tawufiki SIALA MIKUBU Denise SPERA Laeticia SYLLA Aicha TCHUENDOM KAMDEM Alvine Carine TERRANOVA Eva UWANYILIGIRA Françoise ZHANG Yu Ying </v>
      </c>
      <c r="X74" s="15"/>
      <c r="Y74" s="11" t="str">
        <f>_xlfn.WEBSERVICE("https://maps.googleapis.com/maps/api/distancematrix/xml?origins="&amp;AA74&amp;"&amp;destinations="&amp;E74&amp;"&amp;mode="&amp;IF(_xlfn.XLOOKUP(X74,'Disponibilités AM'!A:A,'Disponibilités AM'!E:E,"",0)="Transports en commun","transit",IF(_xlfn.XLOOKUP(X74,'Disponibilités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4" s="4"/>
      <c r="AA74" s="4">
        <f>_xlfn.XLOOKUP(X74,'Disponibilités AM'!A:A,'Disponibilités AM'!B:B,"Adresse AM non trouvée",0)</f>
        <v>0</v>
      </c>
      <c r="AB74" s="4" t="str" cm="1">
        <f t="array" ref="AB74">IFERROR(_xlfn.FILTERXML(Y74, "/DistanceMatrixResponse/row/element/distance/text"),"")</f>
        <v/>
      </c>
      <c r="AC74" s="4" t="str" cm="1">
        <f t="array" ref="AC74">IFERROR(_xlfn.FILTERXML(Y74, "/DistanceMatrixResponse/row/element/duration/text"),"")</f>
        <v/>
      </c>
      <c r="AD74" s="4">
        <f>_xlfn.XLOOKUP(X74,'Disponibilités AM'!A:A,'Disponibilités AM'!E:E)</f>
        <v>0</v>
      </c>
      <c r="AE74" s="9" t="str">
        <f t="shared" si="1"/>
        <v xml:space="preserve">Homme
Chien(s)
</v>
      </c>
    </row>
    <row r="75" spans="1:31" ht="86.4" x14ac:dyDescent="0.3">
      <c r="A75" s="7">
        <v>44665</v>
      </c>
      <c r="B75" s="4" t="s">
        <v>11</v>
      </c>
      <c r="C75" s="4" t="s">
        <v>31</v>
      </c>
      <c r="D75" s="4"/>
      <c r="E75" s="4"/>
      <c r="F75" s="4"/>
      <c r="G75" s="4"/>
      <c r="H75" s="4"/>
      <c r="I75" s="4"/>
      <c r="J75" s="4" t="s">
        <v>31</v>
      </c>
      <c r="K75" s="24" t="s">
        <v>204</v>
      </c>
      <c r="L75" s="4"/>
      <c r="M75" s="4">
        <v>3</v>
      </c>
      <c r="N75" s="4" t="s">
        <v>30</v>
      </c>
      <c r="O75" s="4" t="s">
        <v>328</v>
      </c>
      <c r="P75" s="4"/>
      <c r="Q75" s="4"/>
      <c r="R75" s="4" t="s">
        <v>304</v>
      </c>
      <c r="S75" s="4" t="s">
        <v>31</v>
      </c>
      <c r="T75" s="4" t="s">
        <v>282</v>
      </c>
      <c r="U75" s="4"/>
      <c r="V75" s="4"/>
      <c r="W75" s="4" t="str" cm="1">
        <f t="array" ref="W75">IFERROR(_xlfn.CONCAT(disponibles2(O75,AE75,'Disponibilités AM'!$A$2:$J$100) &amp; " "),"cette demande ne correspond à personne")</f>
        <v xml:space="preserve">ALUNGUISSE Isabel BESEDINA Daiga BOURAHLI Marouane CARAMANLA Mihaela-Elisabeta DIALLO Mariame DUARTE Iracelma Mendes GRAPIN Yves KAPINGA MANDA Fanny NENE ETISE Juliana NSANZICANYE Willy Fred OKE Tawufiki SEDRATI Saliha </v>
      </c>
      <c r="X75" s="15"/>
      <c r="Y75" s="11" t="str">
        <f>_xlfn.WEBSERVICE("https://maps.googleapis.com/maps/api/distancematrix/xml?origins="&amp;AA75&amp;"&amp;destinations="&amp;E75&amp;"&amp;mode="&amp;IF(_xlfn.XLOOKUP(X75,'Disponibilités AM'!A:A,'Disponibilités AM'!E:E,"",0)="Transports en commun","transit",IF(_xlfn.XLOOKUP(X75,'Disponibilités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5" s="4"/>
      <c r="AA75" s="4">
        <f>_xlfn.XLOOKUP(X75,'Disponibilités AM'!A:A,'Disponibilités AM'!B:B,"Adresse AM non trouvée",0)</f>
        <v>0</v>
      </c>
      <c r="AB75" s="4" t="str" cm="1">
        <f t="array" ref="AB75">IFERROR(_xlfn.FILTERXML(Y75, "/DistanceMatrixResponse/row/element/distance/text"),"")</f>
        <v/>
      </c>
      <c r="AC75" s="4" t="str" cm="1">
        <f t="array" ref="AC75">IFERROR(_xlfn.FILTERXML(Y75, "/DistanceMatrixResponse/row/element/duration/text"),"")</f>
        <v/>
      </c>
      <c r="AD75" s="4">
        <f>_xlfn.XLOOKUP(X75,'Disponibilités AM'!A:A,'Disponibilités AM'!E:E)</f>
        <v>0</v>
      </c>
      <c r="AE75" s="9" t="str">
        <f t="shared" si="1"/>
        <v xml:space="preserve">Homme
</v>
      </c>
    </row>
    <row r="76" spans="1:31" ht="129.6" x14ac:dyDescent="0.3">
      <c r="A76" s="7">
        <v>44665</v>
      </c>
      <c r="B76" s="4" t="s">
        <v>11</v>
      </c>
      <c r="C76" s="4" t="s">
        <v>31</v>
      </c>
      <c r="D76" s="4"/>
      <c r="E76" s="4"/>
      <c r="F76" s="4"/>
      <c r="G76" s="4"/>
      <c r="H76" s="4"/>
      <c r="I76" s="4"/>
      <c r="J76" s="4" t="s">
        <v>31</v>
      </c>
      <c r="K76" s="24" t="s">
        <v>181</v>
      </c>
      <c r="L76" s="4"/>
      <c r="M76" s="4" t="s">
        <v>182</v>
      </c>
      <c r="N76" s="4" t="s">
        <v>30</v>
      </c>
      <c r="O76" s="4" t="s">
        <v>362</v>
      </c>
      <c r="P76" s="4"/>
      <c r="Q76" s="4" t="s">
        <v>77</v>
      </c>
      <c r="R76" s="4" t="s">
        <v>295</v>
      </c>
      <c r="S76" s="4" t="s">
        <v>31</v>
      </c>
      <c r="T76" s="4" t="s">
        <v>283</v>
      </c>
      <c r="U76" s="4"/>
      <c r="V76" s="4"/>
      <c r="W76" s="4" t="str" cm="1">
        <f t="array" ref="W76">IFERROR(_xlfn.CONCAT(disponibles2(O76,AE76,'Disponibilités AM'!$A$2:$J$100) &amp; " "),"cette demande ne correspond à personne")</f>
        <v xml:space="preserve">COLLAZOS UGARTE Marta Elena DEGAUGUE Melissa SIALA MIKUBU Denise SYLLA Aicha </v>
      </c>
      <c r="X76" s="15"/>
      <c r="Y76" s="11" t="str">
        <f>_xlfn.WEBSERVICE("https://maps.googleapis.com/maps/api/distancematrix/xml?origins="&amp;AA76&amp;"&amp;destinations="&amp;E76&amp;"&amp;mode="&amp;IF(_xlfn.XLOOKUP(X76,'Disponibilités AM'!A:A,'Disponibilités AM'!E:E,"",0)="Transports en commun","transit",IF(_xlfn.XLOOKUP(X76,'Disponibilités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6" s="4"/>
      <c r="AA76" s="4">
        <f>_xlfn.XLOOKUP(X76,'Disponibilités AM'!A:A,'Disponibilités AM'!B:B,"Adresse AM non trouvée",0)</f>
        <v>0</v>
      </c>
      <c r="AB76" s="4" t="str" cm="1">
        <f t="array" ref="AB76">IFERROR(_xlfn.FILTERXML(Y76, "/DistanceMatrixResponse/row/element/distance/text"),"")</f>
        <v/>
      </c>
      <c r="AC76" s="4" t="str" cm="1">
        <f t="array" ref="AC76">IFERROR(_xlfn.FILTERXML(Y76, "/DistanceMatrixResponse/row/element/duration/text"),"")</f>
        <v/>
      </c>
      <c r="AD76" s="4">
        <f>_xlfn.XLOOKUP(X76,'Disponibilités AM'!A:A,'Disponibilités AM'!E:E)</f>
        <v>0</v>
      </c>
      <c r="AE76" s="9" t="str">
        <f t="shared" si="1"/>
        <v xml:space="preserve">Homme
Chat(s)
Repassage
</v>
      </c>
    </row>
    <row r="77" spans="1:31" ht="259.2" x14ac:dyDescent="0.3">
      <c r="A77" s="7">
        <v>44666</v>
      </c>
      <c r="B77" s="4" t="s">
        <v>11</v>
      </c>
      <c r="C77" s="4" t="s">
        <v>31</v>
      </c>
      <c r="D77" s="4"/>
      <c r="E77" s="4"/>
      <c r="F77" s="4"/>
      <c r="G77" s="4"/>
      <c r="H77" s="4"/>
      <c r="I77" s="4"/>
      <c r="J77" s="4" t="s">
        <v>31</v>
      </c>
      <c r="K77" s="24">
        <v>190215175083</v>
      </c>
      <c r="L77" s="4"/>
      <c r="M77" s="4" t="s">
        <v>182</v>
      </c>
      <c r="N77" s="4" t="s">
        <v>30</v>
      </c>
      <c r="O77" s="4" t="s">
        <v>355</v>
      </c>
      <c r="P77" s="4"/>
      <c r="Q77" s="4"/>
      <c r="R77" s="4"/>
      <c r="S77" s="4" t="s">
        <v>31</v>
      </c>
      <c r="T77" s="4" t="s">
        <v>284</v>
      </c>
      <c r="U77" s="4"/>
      <c r="V77" s="4"/>
      <c r="W77" s="4" t="str" cm="1">
        <f t="array" ref="W77">IFERROR(_xlfn.CONCAT(disponibles2(O77,AE77,'Disponibilités AM'!$A$2:$J$100) &amp; " "),"cette demande ne correspond à personne")</f>
        <v xml:space="preserve">ALUNGUISSE Isabel ASHA MUTAMBAMAYI Candyce CARAMANLA Mihaela-Elisabeta CHOUPOU Carmine COLLAZOS UGARTE Marta Elena COYITUNGIYE Benigne DEGAUGUE Melissa DIALLO Mariame DJIKENG TSAFAC Daesca Ima DUARTE Iracelma Mendes EL OUAJDI Ahmed GONZALES ARANGO Ruth Avigael GRAPIN Yves GUINDO Younouss KAPINGA MANDA Fanny MISENGA TSHIDIMBOMBO Marie-Louise NENE ETISE Juliana SEDRATI Saliha SIALA MIKUBU Denise SPERA Laeticia SYLLA Aicha TCHUENDOM KAMDEM Alvine Carine UWANYILIGIRA Françoise ZHANG Yu Ying </v>
      </c>
      <c r="X77" s="15"/>
      <c r="Y77" s="11" t="str">
        <f>_xlfn.WEBSERVICE("https://maps.googleapis.com/maps/api/distancematrix/xml?origins="&amp;AA77&amp;"&amp;destinations="&amp;E77&amp;"&amp;mode="&amp;IF(_xlfn.XLOOKUP(X77,'Disponibilités AM'!A:A,'Disponibilités AM'!E:E,"",0)="Transports en commun","transit",IF(_xlfn.XLOOKUP(X77,'Disponibilités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7" s="4"/>
      <c r="AA77" s="4">
        <f>_xlfn.XLOOKUP(X77,'Disponibilités AM'!A:A,'Disponibilités AM'!B:B,"Adresse AM non trouvée",0)</f>
        <v>0</v>
      </c>
      <c r="AB77" s="4" t="str" cm="1">
        <f t="array" ref="AB77">IFERROR(_xlfn.FILTERXML(Y77, "/DistanceMatrixResponse/row/element/distance/text"),"")</f>
        <v/>
      </c>
      <c r="AC77" s="4" t="str" cm="1">
        <f t="array" ref="AC77">IFERROR(_xlfn.FILTERXML(Y77, "/DistanceMatrixResponse/row/element/duration/text"),"")</f>
        <v/>
      </c>
      <c r="AD77" s="4">
        <f>_xlfn.XLOOKUP(X77,'Disponibilités AM'!A:A,'Disponibilités AM'!E:E)</f>
        <v>0</v>
      </c>
      <c r="AE77" s="9" t="str">
        <f t="shared" si="1"/>
        <v xml:space="preserve">Homme
</v>
      </c>
    </row>
    <row r="78" spans="1:31" ht="172.8" x14ac:dyDescent="0.3">
      <c r="A78" s="7">
        <v>44671</v>
      </c>
      <c r="B78" s="4" t="s">
        <v>11</v>
      </c>
      <c r="C78" s="4" t="s">
        <v>31</v>
      </c>
      <c r="D78" s="4"/>
      <c r="E78" s="4"/>
      <c r="F78" s="4"/>
      <c r="G78" s="4"/>
      <c r="H78" s="4"/>
      <c r="I78" s="4"/>
      <c r="J78" s="4" t="s">
        <v>31</v>
      </c>
      <c r="K78" s="24" t="s">
        <v>285</v>
      </c>
      <c r="L78" s="4"/>
      <c r="M78" s="4" t="s">
        <v>186</v>
      </c>
      <c r="N78" s="4" t="s">
        <v>30</v>
      </c>
      <c r="O78" s="4" t="s">
        <v>316</v>
      </c>
      <c r="P78" s="4"/>
      <c r="Q78" s="4" t="s">
        <v>294</v>
      </c>
      <c r="R78" s="4" t="s">
        <v>78</v>
      </c>
      <c r="S78" s="4" t="s">
        <v>31</v>
      </c>
      <c r="T78" s="4" t="s">
        <v>286</v>
      </c>
      <c r="U78" s="4"/>
      <c r="V78" s="4"/>
      <c r="W78" s="4" t="str" cm="1">
        <f t="array" ref="W78">IFERROR(_xlfn.CONCAT(disponibles2(O78,AE78,'Disponibilités AM'!$A$2:$J$100) &amp; " "),"cette demande ne correspond à personne")</f>
        <v xml:space="preserve">BESEDINA Daiga BOURAHLI Marouane CARAMANLA Mihaela-Elisabeta GRAPIN Yves NSANZICANYE Willy Fred OKE Tawufiki SIALA MIKUBU Denise TERRANOVA Eva </v>
      </c>
      <c r="X78" s="15"/>
      <c r="Y78" s="11" t="str">
        <f>_xlfn.WEBSERVICE("https://maps.googleapis.com/maps/api/distancematrix/xml?origins="&amp;AA78&amp;"&amp;destinations="&amp;E78&amp;"&amp;mode="&amp;IF(_xlfn.XLOOKUP(X78,'Disponibilités AM'!A:A,'Disponibilités AM'!E:E,"",0)="Transports en commun","transit",IF(_xlfn.XLOOKUP(X78,'Disponibilités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8" s="4"/>
      <c r="AA78" s="4">
        <f>_xlfn.XLOOKUP(X78,'Disponibilités AM'!A:A,'Disponibilités AM'!B:B,"Adresse AM non trouvée",0)</f>
        <v>0</v>
      </c>
      <c r="AB78" s="4" t="str" cm="1">
        <f t="array" ref="AB78">IFERROR(_xlfn.FILTERXML(Y78, "/DistanceMatrixResponse/row/element/distance/text"),"")</f>
        <v/>
      </c>
      <c r="AC78" s="4" t="str" cm="1">
        <f t="array" ref="AC78">IFERROR(_xlfn.FILTERXML(Y78, "/DistanceMatrixResponse/row/element/duration/text"),"")</f>
        <v/>
      </c>
      <c r="AD78" s="4">
        <f>_xlfn.XLOOKUP(X78,'Disponibilités AM'!A:A,'Disponibilités AM'!E:E)</f>
        <v>0</v>
      </c>
      <c r="AE78" s="9" t="str">
        <f t="shared" si="1"/>
        <v xml:space="preserve">Homme
Chien(s)
</v>
      </c>
    </row>
    <row r="79" spans="1:31" ht="259.2" x14ac:dyDescent="0.3">
      <c r="A79" s="7">
        <v>0</v>
      </c>
      <c r="B79" s="4" t="s">
        <v>11</v>
      </c>
      <c r="C79" s="4" t="s">
        <v>31</v>
      </c>
      <c r="D79" s="4"/>
      <c r="E79" s="4"/>
      <c r="F79" s="4"/>
      <c r="G79" s="4"/>
      <c r="H79" s="4"/>
      <c r="I79" s="4"/>
      <c r="J79" s="4" t="s">
        <v>31</v>
      </c>
      <c r="K79" s="24">
        <v>0</v>
      </c>
      <c r="L79" s="4"/>
      <c r="M79" s="4" t="s">
        <v>287</v>
      </c>
      <c r="N79" s="4" t="s">
        <v>30</v>
      </c>
      <c r="O79" s="4" t="s">
        <v>355</v>
      </c>
      <c r="P79" s="4"/>
      <c r="Q79" s="4" t="s">
        <v>294</v>
      </c>
      <c r="R79" s="4" t="s">
        <v>78</v>
      </c>
      <c r="S79" s="4" t="s">
        <v>31</v>
      </c>
      <c r="T79" s="4" t="s">
        <v>288</v>
      </c>
      <c r="U79" s="4"/>
      <c r="V79" s="4"/>
      <c r="W79" s="4" t="str" cm="1">
        <f t="array" ref="W79">IFERROR(_xlfn.CONCAT(disponibles2(O79,AE79,'Disponibilités AM'!$A$2:$J$100) &amp; " "),"cette demande ne correspond à personne")</f>
        <v xml:space="preserve">CARAMANLA Mihaela-Elisabeta CHOUPOU Carmine COLLAZOS UGARTE Marta Elena DEGAUGUE Melissa EL OUAJDI Ahmed GONZALES ARANGO Ruth Avigael GRAPIN Yves GUINDO Younouss SIALA MIKUBU Denise SPERA Laeticia SYLLA Aicha TCHUENDOM KAMDEM Alvine Carine UWANYILIGIRA Françoise ZHANG Yu Ying </v>
      </c>
      <c r="X79" s="15"/>
      <c r="Y79" s="11" t="str">
        <f>_xlfn.WEBSERVICE("https://maps.googleapis.com/maps/api/distancematrix/xml?origins="&amp;AA79&amp;"&amp;destinations="&amp;E79&amp;"&amp;mode="&amp;IF(_xlfn.XLOOKUP(X79,'Disponibilités AM'!A:A,'Disponibilités AM'!E:E,"",0)="Transports en commun","transit",IF(_xlfn.XLOOKUP(X79,'Disponibilités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79" s="4"/>
      <c r="AA79" s="4">
        <f>_xlfn.XLOOKUP(X79,'Disponibilités AM'!A:A,'Disponibilités AM'!B:B,"Adresse AM non trouvée",0)</f>
        <v>0</v>
      </c>
      <c r="AB79" s="4" t="str" cm="1">
        <f t="array" ref="AB79">IFERROR(_xlfn.FILTERXML(Y79, "/DistanceMatrixResponse/row/element/distance/text"),"")</f>
        <v/>
      </c>
      <c r="AC79" s="4" t="str" cm="1">
        <f t="array" ref="AC79">IFERROR(_xlfn.FILTERXML(Y79, "/DistanceMatrixResponse/row/element/duration/text"),"")</f>
        <v/>
      </c>
      <c r="AD79" s="4">
        <f>_xlfn.XLOOKUP(X79,'Disponibilités AM'!A:A,'Disponibilités AM'!E:E)</f>
        <v>0</v>
      </c>
      <c r="AE79" s="9" t="str">
        <f t="shared" si="1"/>
        <v xml:space="preserve">Homme
Chien(s)
</v>
      </c>
    </row>
    <row r="80" spans="1:31" ht="259.2" x14ac:dyDescent="0.3">
      <c r="A80" s="7">
        <v>44671</v>
      </c>
      <c r="B80" s="4" t="s">
        <v>11</v>
      </c>
      <c r="C80" s="4" t="s">
        <v>31</v>
      </c>
      <c r="D80" s="4"/>
      <c r="E80" s="4"/>
      <c r="F80" s="4"/>
      <c r="G80" s="4"/>
      <c r="H80" s="4"/>
      <c r="I80" s="4"/>
      <c r="J80" s="4" t="s">
        <v>31</v>
      </c>
      <c r="K80" s="24">
        <v>0</v>
      </c>
      <c r="L80" s="4"/>
      <c r="M80" s="4" t="s">
        <v>193</v>
      </c>
      <c r="N80" s="4" t="s">
        <v>30</v>
      </c>
      <c r="O80" s="4" t="s">
        <v>355</v>
      </c>
      <c r="P80" s="4"/>
      <c r="Q80" s="4" t="s">
        <v>77</v>
      </c>
      <c r="R80" s="4" t="s">
        <v>295</v>
      </c>
      <c r="S80" s="4" t="s">
        <v>31</v>
      </c>
      <c r="T80" s="4" t="s">
        <v>289</v>
      </c>
      <c r="U80" s="4"/>
      <c r="V80" s="4"/>
      <c r="W80" s="4" t="str" cm="1">
        <f t="array" ref="W80">IFERROR(_xlfn.CONCAT(disponibles2(O80,AE80,'Disponibilités AM'!$A$2:$J$100) &amp; " "),"cette demande ne correspond à personne")</f>
        <v xml:space="preserve">ASHA MUTAMBAMAYI Candyce CARAMANLA Mihaela-Elisabeta COLLAZOS UGARTE Marta Elena COYITUNGIYE Benigne DEGAUGUE Melissa DIALLO Mariame DJIKENG TSAFAC Daesca Ima DUARTE Iracelma Mendes EL OUAJDI Ahmed GONZALES ARANGO Ruth Avigael SEDRATI Saliha SIALA MIKUBU Denise SPERA Laeticia SYLLA Aicha TCHUENDOM KAMDEM Alvine Carine UWANYILIGIRA Françoise ZHANG Yu Ying </v>
      </c>
      <c r="X80" s="15"/>
      <c r="Y80" s="11" t="str">
        <f>_xlfn.WEBSERVICE("https://maps.googleapis.com/maps/api/distancematrix/xml?origins="&amp;AA80&amp;"&amp;destinations="&amp;E80&amp;"&amp;mode="&amp;IF(_xlfn.XLOOKUP(X80,'Disponibilités AM'!A:A,'Disponibilités AM'!E:E,"",0)="Transports en commun","transit",IF(_xlfn.XLOOKUP(X80,'Disponibilités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80" s="4"/>
      <c r="AA80" s="4">
        <f>_xlfn.XLOOKUP(X80,'Disponibilités AM'!A:A,'Disponibilités AM'!B:B,"Adresse AM non trouvée",0)</f>
        <v>0</v>
      </c>
      <c r="AB80" s="4" t="str" cm="1">
        <f t="array" ref="AB80">IFERROR(_xlfn.FILTERXML(Y80, "/DistanceMatrixResponse/row/element/distance/text"),"")</f>
        <v/>
      </c>
      <c r="AC80" s="4" t="str" cm="1">
        <f t="array" ref="AC80">IFERROR(_xlfn.FILTERXML(Y80, "/DistanceMatrixResponse/row/element/duration/text"),"")</f>
        <v/>
      </c>
      <c r="AD80" s="4">
        <f>_xlfn.XLOOKUP(X80,'Disponibilités AM'!A:A,'Disponibilités AM'!E:E)</f>
        <v>0</v>
      </c>
      <c r="AE80" s="9" t="str">
        <f t="shared" si="1"/>
        <v xml:space="preserve">Homme
Chat(s)
Repassage
</v>
      </c>
    </row>
    <row r="81" spans="1:31" ht="259.2" x14ac:dyDescent="0.3">
      <c r="A81" s="7">
        <v>44671</v>
      </c>
      <c r="B81" s="4" t="s">
        <v>11</v>
      </c>
      <c r="C81" s="4" t="s">
        <v>31</v>
      </c>
      <c r="D81" s="4"/>
      <c r="E81" s="4"/>
      <c r="F81" s="4"/>
      <c r="G81" s="4"/>
      <c r="H81" s="4"/>
      <c r="I81" s="4"/>
      <c r="J81" s="4" t="s">
        <v>31</v>
      </c>
      <c r="K81" s="24" t="s">
        <v>181</v>
      </c>
      <c r="L81" s="4"/>
      <c r="M81" s="4" t="s">
        <v>182</v>
      </c>
      <c r="N81" s="4" t="s">
        <v>30</v>
      </c>
      <c r="O81" s="4" t="s">
        <v>355</v>
      </c>
      <c r="P81" s="4"/>
      <c r="Q81" s="4"/>
      <c r="R81" s="4" t="s">
        <v>78</v>
      </c>
      <c r="S81" s="4" t="s">
        <v>31</v>
      </c>
      <c r="T81" s="4" t="s">
        <v>290</v>
      </c>
      <c r="U81" s="4"/>
      <c r="V81" s="4"/>
      <c r="W81" s="4" t="str" cm="1">
        <f t="array" ref="W81">IFERROR(_xlfn.CONCAT(disponibles2(O81,AE81,'Disponibilités AM'!$A$2:$J$100) &amp; " "),"cette demande ne correspond à personne")</f>
        <v xml:space="preserve">ALUNGUISSE Isabel ASHA MUTAMBAMAYI Candyce CARAMANLA Mihaela-Elisabeta CHOUPOU Carmine COLLAZOS UGARTE Marta Elena COYITUNGIYE Benigne DEGAUGUE Melissa DIALLO Mariame DJIKENG TSAFAC Daesca Ima DUARTE Iracelma Mendes EL OUAJDI Ahmed GONZALES ARANGO Ruth Avigael GRAPIN Yves GUINDO Younouss KAPINGA MANDA Fanny MISENGA TSHIDIMBOMBO Marie-Louise NENE ETISE Juliana SEDRATI Saliha SIALA MIKUBU Denise SPERA Laeticia SYLLA Aicha TCHUENDOM KAMDEM Alvine Carine UWANYILIGIRA Françoise ZHANG Yu Ying </v>
      </c>
      <c r="X81" s="15"/>
      <c r="Y81" s="11" t="str">
        <f>_xlfn.WEBSERVICE("https://maps.googleapis.com/maps/api/distancematrix/xml?origins="&amp;AA81&amp;"&amp;destinations="&amp;E81&amp;"&amp;mode="&amp;IF(_xlfn.XLOOKUP(X81,'Disponibilités AM'!A:A,'Disponibilités AM'!E:E,"",0)="Transports en commun","transit",IF(_xlfn.XLOOKUP(X81,'Disponibilités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81" s="4"/>
      <c r="AA81" s="4">
        <f>_xlfn.XLOOKUP(X81,'Disponibilités AM'!A:A,'Disponibilités AM'!B:B,"Adresse AM non trouvée",0)</f>
        <v>0</v>
      </c>
      <c r="AB81" s="4" t="str" cm="1">
        <f t="array" ref="AB81">IFERROR(_xlfn.FILTERXML(Y81, "/DistanceMatrixResponse/row/element/distance/text"),"")</f>
        <v/>
      </c>
      <c r="AC81" s="4" t="str" cm="1">
        <f t="array" ref="AC81">IFERROR(_xlfn.FILTERXML(Y81, "/DistanceMatrixResponse/row/element/duration/text"),"")</f>
        <v/>
      </c>
      <c r="AD81" s="4">
        <f>_xlfn.XLOOKUP(X81,'Disponibilités AM'!A:A,'Disponibilités AM'!E:E)</f>
        <v>0</v>
      </c>
      <c r="AE81" s="9" t="str">
        <f t="shared" si="1"/>
        <v xml:space="preserve">Homme
</v>
      </c>
    </row>
    <row r="82" spans="1:31" ht="72" x14ac:dyDescent="0.3">
      <c r="A82" s="7">
        <v>44672</v>
      </c>
      <c r="B82" s="4" t="s">
        <v>11</v>
      </c>
      <c r="C82" s="4" t="s">
        <v>31</v>
      </c>
      <c r="D82" s="4"/>
      <c r="E82" s="4"/>
      <c r="F82" s="4"/>
      <c r="G82" s="4"/>
      <c r="H82" s="4"/>
      <c r="I82" s="4"/>
      <c r="J82" s="4" t="s">
        <v>31</v>
      </c>
      <c r="K82" s="24">
        <v>190223338433</v>
      </c>
      <c r="L82" s="4"/>
      <c r="M82" s="4" t="s">
        <v>182</v>
      </c>
      <c r="N82" s="4" t="s">
        <v>30</v>
      </c>
      <c r="O82" s="4"/>
      <c r="P82" s="4"/>
      <c r="Q82" s="4"/>
      <c r="R82" s="4" t="s">
        <v>78</v>
      </c>
      <c r="S82" s="4" t="s">
        <v>31</v>
      </c>
      <c r="T82" s="4" t="s">
        <v>291</v>
      </c>
      <c r="U82" s="4"/>
      <c r="V82" s="4"/>
      <c r="W82" s="4" t="str" cm="1">
        <f t="array" ref="W82">IFERROR(_xlfn.CONCAT(disponibles2(O82,AE82,'Disponibilités AM'!$A$2:$J$100) &amp; " "),"cette demande ne correspond à personne")</f>
        <v>cette demande ne correspond à personne</v>
      </c>
      <c r="X82" s="15"/>
      <c r="Y82" s="11" t="str">
        <f>_xlfn.WEBSERVICE("https://maps.googleapis.com/maps/api/distancematrix/xml?origins="&amp;AA82&amp;"&amp;destinations="&amp;E82&amp;"&amp;mode="&amp;IF(_xlfn.XLOOKUP(X82,'Disponibilités AM'!A:A,'Disponibilités AM'!E:E,"",0)="Transports en commun","transit",IF(_xlfn.XLOOKUP(X82,'Disponibilités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82" s="4"/>
      <c r="AA82" s="4">
        <f>_xlfn.XLOOKUP(X82,'Disponibilités AM'!A:A,'Disponibilités AM'!B:B,"Adresse AM non trouvée",0)</f>
        <v>0</v>
      </c>
      <c r="AB82" s="4" t="str" cm="1">
        <f t="array" ref="AB82">IFERROR(_xlfn.FILTERXML(Y82, "/DistanceMatrixResponse/row/element/distance/text"),"")</f>
        <v/>
      </c>
      <c r="AC82" s="4" t="str" cm="1">
        <f t="array" ref="AC82">IFERROR(_xlfn.FILTERXML(Y82, "/DistanceMatrixResponse/row/element/duration/text"),"")</f>
        <v/>
      </c>
      <c r="AD82" s="4">
        <f>_xlfn.XLOOKUP(X82,'Disponibilités AM'!A:A,'Disponibilités AM'!E:E)</f>
        <v>0</v>
      </c>
      <c r="AE82" s="9" t="str">
        <f t="shared" si="1"/>
        <v xml:space="preserve">Homme
</v>
      </c>
    </row>
    <row r="83" spans="1:31" ht="86.4" x14ac:dyDescent="0.3">
      <c r="A83" s="7">
        <v>44676</v>
      </c>
      <c r="B83" s="4" t="s">
        <v>11</v>
      </c>
      <c r="C83" s="4" t="s">
        <v>31</v>
      </c>
      <c r="D83" s="4"/>
      <c r="E83" s="4"/>
      <c r="F83" s="4"/>
      <c r="G83" s="4"/>
      <c r="H83" s="4"/>
      <c r="I83" s="4"/>
      <c r="J83" s="4" t="s">
        <v>31</v>
      </c>
      <c r="K83" s="24" t="s">
        <v>292</v>
      </c>
      <c r="L83" s="4"/>
      <c r="M83" s="4" t="s">
        <v>186</v>
      </c>
      <c r="N83" s="4" t="s">
        <v>30</v>
      </c>
      <c r="O83" s="4" t="s">
        <v>329</v>
      </c>
      <c r="P83" s="4"/>
      <c r="Q83" s="4" t="s">
        <v>294</v>
      </c>
      <c r="R83" s="4" t="s">
        <v>78</v>
      </c>
      <c r="S83" s="4" t="s">
        <v>31</v>
      </c>
      <c r="T83" s="4" t="s">
        <v>293</v>
      </c>
      <c r="U83" s="4"/>
      <c r="V83" s="4"/>
      <c r="W83" s="4" t="str" cm="1">
        <f t="array" ref="W83">IFERROR(_xlfn.CONCAT(disponibles2(O83,AE83,'Disponibilités AM'!$A$2:$J$100) &amp; " "),"cette demande ne correspond à personne")</f>
        <v xml:space="preserve">BOURAHLI Marouane CARAMANLA Mihaela-Elisabeta NSANZICANYE Willy Fred SIALA MIKUBU Denise TERRANOVA Eva </v>
      </c>
      <c r="X83" s="15"/>
      <c r="Y83" s="11" t="str">
        <f>_xlfn.WEBSERVICE("https://maps.googleapis.com/maps/api/distancematrix/xml?origins="&amp;AA83&amp;"&amp;destinations="&amp;E83&amp;"&amp;mode="&amp;IF(_xlfn.XLOOKUP(X83,'Disponibilités AM'!A:A,'Disponibilités AM'!E:E,"",0)="Transports en commun","transit",IF(_xlfn.XLOOKUP(X83,'Disponibilités AM'!A:A,'Disponibilités AM'!E:E,"",0)="Vélo","bicycle","driving"))&amp;"&amp;language=fr&amp;arrivalTime=08:30&amp;key=")</f>
        <v xml:space="preserve">&lt;?xml version="1.0" encoding="UTF-8"?&gt;
&lt;DistanceMatrixResponse&gt;
 &lt;status&gt;REQUEST_DENIED&lt;/status&gt;
 &lt;error_message&gt;You must use an API key to authenticate each request to Google Maps Platform APIs. For additional information, please refer to http://g.co/dev/maps-no-account&lt;/error_message&gt;
&lt;/DistanceMatrixResponse&gt;
</v>
      </c>
      <c r="Z83" s="4"/>
      <c r="AA83" s="4">
        <f>_xlfn.XLOOKUP(X83,'Disponibilités AM'!A:A,'Disponibilités AM'!B:B,"Adresse AM non trouvée",0)</f>
        <v>0</v>
      </c>
      <c r="AB83" s="4" t="str" cm="1">
        <f t="array" ref="AB83">IFERROR(_xlfn.FILTERXML(Y83, "/DistanceMatrixResponse/row/element/distance/text"),"")</f>
        <v/>
      </c>
      <c r="AC83" s="4" t="str" cm="1">
        <f t="array" ref="AC83">IFERROR(_xlfn.FILTERXML(Y83, "/DistanceMatrixResponse/row/element/duration/text"),"")</f>
        <v/>
      </c>
      <c r="AD83" s="4">
        <f>_xlfn.XLOOKUP(X83,'Disponibilités AM'!A:A,'Disponibilités AM'!E:E)</f>
        <v>0</v>
      </c>
      <c r="AE83" s="9" t="str">
        <f t="shared" si="1"/>
        <v xml:space="preserve">Homme
Chien(s)
</v>
      </c>
    </row>
  </sheetData>
  <mergeCells count="1">
    <mergeCell ref="A1:XFD1"/>
  </mergeCells>
  <phoneticPr fontId="2" type="noConversion"/>
  <conditionalFormatting sqref="A2:Q2 S2:Y2 AA2:AE2 A3:T1048576">
    <cfRule type="containsText" dxfId="787" priority="512" operator="containsText" text="Placée (client et AM Ok)">
      <formula>NOT(ISERROR(SEARCH("Placée (client et AM Ok)",A2)))</formula>
    </cfRule>
    <cfRule type="containsText" dxfId="786" priority="513" operator="containsText" text="En attente réponse client">
      <formula>NOT(ISERROR(SEARCH("En attente réponse client",A2)))</formula>
    </cfRule>
    <cfRule type="containsText" dxfId="785" priority="514" operator="containsText" text="En attente réponse AM">
      <formula>NOT(ISERROR(SEARCH("En attente réponse AM",A2)))</formula>
    </cfRule>
    <cfRule type="containsText" dxfId="784" priority="515" operator="containsText" text="Demande enregistrée">
      <formula>NOT(ISERROR(SEARCH("Demande enregistrée",A2)))</formula>
    </cfRule>
    <cfRule type="containsText" dxfId="783" priority="524" operator="containsText" text="Placée (client et AM Ok)">
      <formula>NOT(ISERROR(SEARCH("Placée (client et AM Ok)",A2)))</formula>
    </cfRule>
    <cfRule type="containsText" dxfId="782" priority="525" operator="containsText" text="En attente réponse client">
      <formula>NOT(ISERROR(SEARCH("En attente réponse client",A2)))</formula>
    </cfRule>
    <cfRule type="containsText" dxfId="781" priority="526" operator="containsText" text="En attente réponse AM">
      <formula>NOT(ISERROR(SEARCH("En attente réponse AM",A2)))</formula>
    </cfRule>
    <cfRule type="containsText" dxfId="780" priority="527" operator="containsText" text="Demande enregistrée">
      <formula>NOT(ISERROR(SEARCH("Demande enregistrée",A2)))</formula>
    </cfRule>
    <cfRule type="containsText" dxfId="779" priority="528" operator="containsText" text="Placée (client et AM Ok)">
      <formula>NOT(ISERROR(SEARCH("Placée (client et AM Ok)",A2)))</formula>
    </cfRule>
    <cfRule type="containsText" dxfId="778" priority="529" operator="containsText" text="En attente réponse client">
      <formula>NOT(ISERROR(SEARCH("En attente réponse client",A2)))</formula>
    </cfRule>
    <cfRule type="containsText" dxfId="777" priority="530" operator="containsText" text="En attente réponse AM">
      <formula>NOT(ISERROR(SEARCH("En attente réponse AM",A2)))</formula>
    </cfRule>
    <cfRule type="containsText" dxfId="776" priority="531" operator="containsText" text="Demande enregistrée">
      <formula>NOT(ISERROR(SEARCH("Demande enregistrée",A2)))</formula>
    </cfRule>
    <cfRule type="containsText" dxfId="775" priority="532" operator="containsText" text="Placée (client et AM Ok)">
      <formula>NOT(ISERROR(SEARCH("Placée (client et AM Ok)",A2)))</formula>
    </cfRule>
    <cfRule type="containsText" dxfId="774" priority="533" operator="containsText" text="En attente réponse client">
      <formula>NOT(ISERROR(SEARCH("En attente réponse client",A2)))</formula>
    </cfRule>
    <cfRule type="containsText" dxfId="773" priority="534" operator="containsText" text="En attente réponse AM">
      <formula>NOT(ISERROR(SEARCH("En attente réponse AM",A2)))</formula>
    </cfRule>
    <cfRule type="containsText" dxfId="772" priority="535" operator="containsText" text="Demande enregistrée">
      <formula>NOT(ISERROR(SEARCH("Demande enregistrée",A2)))</formula>
    </cfRule>
  </conditionalFormatting>
  <conditionalFormatting sqref="AF3:XEC1048500 A3:C1048500">
    <cfRule type="expression" dxfId="771" priority="576">
      <formula>T9="Demande enregistrée"</formula>
    </cfRule>
  </conditionalFormatting>
  <conditionalFormatting sqref="A2:B2 S3:S1048500 F3:F1048500 H3:I1048500 K3:K1048500">
    <cfRule type="expression" dxfId="770" priority="612">
      <formula>#REF!="Demande enregistrée"</formula>
    </cfRule>
  </conditionalFormatting>
  <conditionalFormatting sqref="B2:P2">
    <cfRule type="expression" dxfId="769" priority="645">
      <formula>#REF!="Demande enregistrée"</formula>
    </cfRule>
  </conditionalFormatting>
  <conditionalFormatting sqref="C2 S2:Y2 AA2:XFD2 T3:T1048500">
    <cfRule type="expression" dxfId="768" priority="646">
      <formula>#REF!="Demande enregistrée"</formula>
    </cfRule>
  </conditionalFormatting>
  <conditionalFormatting sqref="Q2">
    <cfRule type="expression" dxfId="767" priority="651">
      <formula>#REF!="Demande enregistrée"</formula>
    </cfRule>
  </conditionalFormatting>
  <conditionalFormatting sqref="XFB3:XFD1048500">
    <cfRule type="expression" dxfId="766" priority="702">
      <formula>X9="Demande enregistrée"</formula>
    </cfRule>
  </conditionalFormatting>
  <conditionalFormatting sqref="J3:J1048500 N3:N1048500 R3:R1048500">
    <cfRule type="expression" dxfId="765" priority="739">
      <formula>W9="Demande enregistrée"</formula>
    </cfRule>
  </conditionalFormatting>
  <conditionalFormatting sqref="P2">
    <cfRule type="expression" dxfId="764" priority="183">
      <formula>#REF!="Demande enregistrée"</formula>
    </cfRule>
  </conditionalFormatting>
  <conditionalFormatting sqref="R2">
    <cfRule type="containsText" dxfId="763" priority="166" operator="containsText" text="Placée (client et AM Ok)">
      <formula>NOT(ISERROR(SEARCH("Placée (client et AM Ok)",R2)))</formula>
    </cfRule>
    <cfRule type="containsText" dxfId="762" priority="167" operator="containsText" text="En attente réponse client">
      <formula>NOT(ISERROR(SEARCH("En attente réponse client",R2)))</formula>
    </cfRule>
    <cfRule type="containsText" dxfId="761" priority="168" operator="containsText" text="En attente réponse AM">
      <formula>NOT(ISERROR(SEARCH("En attente réponse AM",R2)))</formula>
    </cfRule>
    <cfRule type="containsText" dxfId="760" priority="169" operator="containsText" text="Demande enregistrée">
      <formula>NOT(ISERROR(SEARCH("Demande enregistrée",R2)))</formula>
    </cfRule>
    <cfRule type="containsText" dxfId="759" priority="170" operator="containsText" text="Placée (client et AM Ok)">
      <formula>NOT(ISERROR(SEARCH("Placée (client et AM Ok)",R2)))</formula>
    </cfRule>
    <cfRule type="containsText" dxfId="758" priority="171" operator="containsText" text="En attente réponse client">
      <formula>NOT(ISERROR(SEARCH("En attente réponse client",R2)))</formula>
    </cfRule>
    <cfRule type="containsText" dxfId="757" priority="172" operator="containsText" text="En attente réponse AM">
      <formula>NOT(ISERROR(SEARCH("En attente réponse AM",R2)))</formula>
    </cfRule>
    <cfRule type="containsText" dxfId="756" priority="173" operator="containsText" text="Demande enregistrée">
      <formula>NOT(ISERROR(SEARCH("Demande enregistrée",R2)))</formula>
    </cfRule>
    <cfRule type="containsText" dxfId="755" priority="174" operator="containsText" text="Placée (client et AM Ok)">
      <formula>NOT(ISERROR(SEARCH("Placée (client et AM Ok)",R2)))</formula>
    </cfRule>
    <cfRule type="containsText" dxfId="754" priority="175" operator="containsText" text="En attente réponse client">
      <formula>NOT(ISERROR(SEARCH("En attente réponse client",R2)))</formula>
    </cfRule>
    <cfRule type="containsText" dxfId="753" priority="176" operator="containsText" text="En attente réponse AM">
      <formula>NOT(ISERROR(SEARCH("En attente réponse AM",R2)))</formula>
    </cfRule>
    <cfRule type="containsText" dxfId="752" priority="177" operator="containsText" text="Demande enregistrée">
      <formula>NOT(ISERROR(SEARCH("Demande enregistrée",R2)))</formula>
    </cfRule>
    <cfRule type="containsText" dxfId="751" priority="178" operator="containsText" text="Placée (client et AM Ok)">
      <formula>NOT(ISERROR(SEARCH("Placée (client et AM Ok)",R2)))</formula>
    </cfRule>
    <cfRule type="containsText" dxfId="750" priority="179" operator="containsText" text="En attente réponse client">
      <formula>NOT(ISERROR(SEARCH("En attente réponse client",R2)))</formula>
    </cfRule>
    <cfRule type="containsText" dxfId="749" priority="180" operator="containsText" text="En attente réponse AM">
      <formula>NOT(ISERROR(SEARCH("En attente réponse AM",R2)))</formula>
    </cfRule>
    <cfRule type="containsText" dxfId="748" priority="181" operator="containsText" text="Demande enregistrée">
      <formula>NOT(ISERROR(SEARCH("Demande enregistrée",R2)))</formula>
    </cfRule>
  </conditionalFormatting>
  <conditionalFormatting sqref="R2 D3:E1048500 G3:G1048500">
    <cfRule type="expression" dxfId="747" priority="182">
      <formula>#REF!="Demande enregistrée"</formula>
    </cfRule>
  </conditionalFormatting>
  <conditionalFormatting sqref="W2:X2">
    <cfRule type="containsText" dxfId="746" priority="150" operator="containsText" text="Placée (client et AM Ok)">
      <formula>NOT(ISERROR(SEARCH("Placée (client et AM Ok)",W2)))</formula>
    </cfRule>
    <cfRule type="containsText" dxfId="745" priority="151" operator="containsText" text="En attente réponse client">
      <formula>NOT(ISERROR(SEARCH("En attente réponse client",W2)))</formula>
    </cfRule>
    <cfRule type="containsText" dxfId="744" priority="152" operator="containsText" text="En attente réponse AM">
      <formula>NOT(ISERROR(SEARCH("En attente réponse AM",W2)))</formula>
    </cfRule>
    <cfRule type="containsText" dxfId="743" priority="153" operator="containsText" text="Demande enregistrée">
      <formula>NOT(ISERROR(SEARCH("Demande enregistrée",W2)))</formula>
    </cfRule>
    <cfRule type="containsText" dxfId="742" priority="154" operator="containsText" text="Placée (client et AM Ok)">
      <formula>NOT(ISERROR(SEARCH("Placée (client et AM Ok)",W2)))</formula>
    </cfRule>
    <cfRule type="containsText" dxfId="741" priority="155" operator="containsText" text="En attente réponse client">
      <formula>NOT(ISERROR(SEARCH("En attente réponse client",W2)))</formula>
    </cfRule>
    <cfRule type="containsText" dxfId="740" priority="156" operator="containsText" text="En attente réponse AM">
      <formula>NOT(ISERROR(SEARCH("En attente réponse AM",W2)))</formula>
    </cfRule>
    <cfRule type="containsText" dxfId="739" priority="157" operator="containsText" text="Demande enregistrée">
      <formula>NOT(ISERROR(SEARCH("Demande enregistrée",W2)))</formula>
    </cfRule>
    <cfRule type="containsText" dxfId="738" priority="158" operator="containsText" text="Placée (client et AM Ok)">
      <formula>NOT(ISERROR(SEARCH("Placée (client et AM Ok)",W2)))</formula>
    </cfRule>
    <cfRule type="containsText" dxfId="737" priority="159" operator="containsText" text="En attente réponse client">
      <formula>NOT(ISERROR(SEARCH("En attente réponse client",W2)))</formula>
    </cfRule>
    <cfRule type="containsText" dxfId="736" priority="160" operator="containsText" text="En attente réponse AM">
      <formula>NOT(ISERROR(SEARCH("En attente réponse AM",W2)))</formula>
    </cfRule>
    <cfRule type="containsText" dxfId="735" priority="161" operator="containsText" text="Demande enregistrée">
      <formula>NOT(ISERROR(SEARCH("Demande enregistrée",W2)))</formula>
    </cfRule>
    <cfRule type="containsText" dxfId="734" priority="162" operator="containsText" text="Placée (client et AM Ok)">
      <formula>NOT(ISERROR(SEARCH("Placée (client et AM Ok)",W2)))</formula>
    </cfRule>
    <cfRule type="containsText" dxfId="733" priority="163" operator="containsText" text="En attente réponse client">
      <formula>NOT(ISERROR(SEARCH("En attente réponse client",W2)))</formula>
    </cfRule>
    <cfRule type="containsText" dxfId="732" priority="164" operator="containsText" text="En attente réponse AM">
      <formula>NOT(ISERROR(SEARCH("En attente réponse AM",W2)))</formula>
    </cfRule>
    <cfRule type="containsText" dxfId="731" priority="165" operator="containsText" text="Demande enregistrée">
      <formula>NOT(ISERROR(SEARCH("Demande enregistrée",W2)))</formula>
    </cfRule>
  </conditionalFormatting>
  <conditionalFormatting sqref="N2">
    <cfRule type="expression" dxfId="730" priority="149">
      <formula>#REF!="Demande enregistrée"</formula>
    </cfRule>
  </conditionalFormatting>
  <conditionalFormatting sqref="X2">
    <cfRule type="containsText" dxfId="729" priority="133" operator="containsText" text="Placée (client et AM Ok)">
      <formula>NOT(ISERROR(SEARCH("Placée (client et AM Ok)",X2)))</formula>
    </cfRule>
    <cfRule type="containsText" dxfId="728" priority="134" operator="containsText" text="En attente réponse client">
      <formula>NOT(ISERROR(SEARCH("En attente réponse client",X2)))</formula>
    </cfRule>
    <cfRule type="containsText" dxfId="727" priority="135" operator="containsText" text="En attente réponse AM">
      <formula>NOT(ISERROR(SEARCH("En attente réponse AM",X2)))</formula>
    </cfRule>
    <cfRule type="containsText" dxfId="726" priority="136" operator="containsText" text="Demande enregistrée">
      <formula>NOT(ISERROR(SEARCH("Demande enregistrée",X2)))</formula>
    </cfRule>
    <cfRule type="containsText" dxfId="725" priority="137" operator="containsText" text="Placée (client et AM Ok)">
      <formula>NOT(ISERROR(SEARCH("Placée (client et AM Ok)",X2)))</formula>
    </cfRule>
    <cfRule type="containsText" dxfId="724" priority="138" operator="containsText" text="En attente réponse client">
      <formula>NOT(ISERROR(SEARCH("En attente réponse client",X2)))</formula>
    </cfRule>
    <cfRule type="containsText" dxfId="723" priority="139" operator="containsText" text="En attente réponse AM">
      <formula>NOT(ISERROR(SEARCH("En attente réponse AM",X2)))</formula>
    </cfRule>
    <cfRule type="containsText" dxfId="722" priority="140" operator="containsText" text="Demande enregistrée">
      <formula>NOT(ISERROR(SEARCH("Demande enregistrée",X2)))</formula>
    </cfRule>
    <cfRule type="containsText" dxfId="721" priority="141" operator="containsText" text="Placée (client et AM Ok)">
      <formula>NOT(ISERROR(SEARCH("Placée (client et AM Ok)",X2)))</formula>
    </cfRule>
    <cfRule type="containsText" dxfId="720" priority="142" operator="containsText" text="En attente réponse client">
      <formula>NOT(ISERROR(SEARCH("En attente réponse client",X2)))</formula>
    </cfRule>
    <cfRule type="containsText" dxfId="719" priority="143" operator="containsText" text="En attente réponse AM">
      <formula>NOT(ISERROR(SEARCH("En attente réponse AM",X2)))</formula>
    </cfRule>
    <cfRule type="containsText" dxfId="718" priority="144" operator="containsText" text="Demande enregistrée">
      <formula>NOT(ISERROR(SEARCH("Demande enregistrée",X2)))</formula>
    </cfRule>
    <cfRule type="containsText" dxfId="717" priority="145" operator="containsText" text="Placée (client et AM Ok)">
      <formula>NOT(ISERROR(SEARCH("Placée (client et AM Ok)",X2)))</formula>
    </cfRule>
    <cfRule type="containsText" dxfId="716" priority="146" operator="containsText" text="En attente réponse client">
      <formula>NOT(ISERROR(SEARCH("En attente réponse client",X2)))</formula>
    </cfRule>
    <cfRule type="containsText" dxfId="715" priority="147" operator="containsText" text="En attente réponse AM">
      <formula>NOT(ISERROR(SEARCH("En attente réponse AM",X2)))</formula>
    </cfRule>
    <cfRule type="containsText" dxfId="714" priority="148" operator="containsText" text="Demande enregistrée">
      <formula>NOT(ISERROR(SEARCH("Demande enregistrée",X2)))</formula>
    </cfRule>
  </conditionalFormatting>
  <conditionalFormatting sqref="X2">
    <cfRule type="containsText" dxfId="713" priority="117" operator="containsText" text="Placée (client et AM Ok)">
      <formula>NOT(ISERROR(SEARCH("Placée (client et AM Ok)",X2)))</formula>
    </cfRule>
    <cfRule type="containsText" dxfId="712" priority="118" operator="containsText" text="En attente réponse client">
      <formula>NOT(ISERROR(SEARCH("En attente réponse client",X2)))</formula>
    </cfRule>
    <cfRule type="containsText" dxfId="711" priority="119" operator="containsText" text="En attente réponse AM">
      <formula>NOT(ISERROR(SEARCH("En attente réponse AM",X2)))</formula>
    </cfRule>
    <cfRule type="containsText" dxfId="710" priority="120" operator="containsText" text="Demande enregistrée">
      <formula>NOT(ISERROR(SEARCH("Demande enregistrée",X2)))</formula>
    </cfRule>
    <cfRule type="containsText" dxfId="709" priority="121" operator="containsText" text="Placée (client et AM Ok)">
      <formula>NOT(ISERROR(SEARCH("Placée (client et AM Ok)",X2)))</formula>
    </cfRule>
    <cfRule type="containsText" dxfId="708" priority="122" operator="containsText" text="En attente réponse client">
      <formula>NOT(ISERROR(SEARCH("En attente réponse client",X2)))</formula>
    </cfRule>
    <cfRule type="containsText" dxfId="707" priority="123" operator="containsText" text="En attente réponse AM">
      <formula>NOT(ISERROR(SEARCH("En attente réponse AM",X2)))</formula>
    </cfRule>
    <cfRule type="containsText" dxfId="706" priority="124" operator="containsText" text="Demande enregistrée">
      <formula>NOT(ISERROR(SEARCH("Demande enregistrée",X2)))</formula>
    </cfRule>
    <cfRule type="containsText" dxfId="705" priority="125" operator="containsText" text="Placée (client et AM Ok)">
      <formula>NOT(ISERROR(SEARCH("Placée (client et AM Ok)",X2)))</formula>
    </cfRule>
    <cfRule type="containsText" dxfId="704" priority="126" operator="containsText" text="En attente réponse client">
      <formula>NOT(ISERROR(SEARCH("En attente réponse client",X2)))</formula>
    </cfRule>
    <cfRule type="containsText" dxfId="703" priority="127" operator="containsText" text="En attente réponse AM">
      <formula>NOT(ISERROR(SEARCH("En attente réponse AM",X2)))</formula>
    </cfRule>
    <cfRule type="containsText" dxfId="702" priority="128" operator="containsText" text="Demande enregistrée">
      <formula>NOT(ISERROR(SEARCH("Demande enregistrée",X2)))</formula>
    </cfRule>
    <cfRule type="containsText" dxfId="701" priority="129" operator="containsText" text="Placée (client et AM Ok)">
      <formula>NOT(ISERROR(SEARCH("Placée (client et AM Ok)",X2)))</formula>
    </cfRule>
    <cfRule type="containsText" dxfId="700" priority="130" operator="containsText" text="En attente réponse client">
      <formula>NOT(ISERROR(SEARCH("En attente réponse client",X2)))</formula>
    </cfRule>
    <cfRule type="containsText" dxfId="699" priority="131" operator="containsText" text="En attente réponse AM">
      <formula>NOT(ISERROR(SEARCH("En attente réponse AM",X2)))</formula>
    </cfRule>
    <cfRule type="containsText" dxfId="698" priority="132" operator="containsText" text="Demande enregistrée">
      <formula>NOT(ISERROR(SEARCH("Demande enregistrée",X2)))</formula>
    </cfRule>
  </conditionalFormatting>
  <conditionalFormatting sqref="XED3:XFA1048500">
    <cfRule type="expression" dxfId="697" priority="852">
      <formula>A9="Demande enregistrée"</formula>
    </cfRule>
  </conditionalFormatting>
  <conditionalFormatting sqref="XEV1048568:XFA1048576">
    <cfRule type="expression" dxfId="696" priority="854">
      <formula>T30="Demande enregistrée"</formula>
    </cfRule>
  </conditionalFormatting>
  <conditionalFormatting sqref="XFB1048524:XFD1048534">
    <cfRule type="expression" dxfId="695" priority="948">
      <formula>#REF!="Demande enregistrée"</formula>
    </cfRule>
  </conditionalFormatting>
  <conditionalFormatting sqref="XEV1048524:XFA1048534">
    <cfRule type="expression" dxfId="694" priority="955">
      <formula>#REF!="Demande enregistrée"</formula>
    </cfRule>
  </conditionalFormatting>
  <conditionalFormatting sqref="AF1048501:XEU1048576 A1048501:Y1048568">
    <cfRule type="expression" dxfId="693" priority="1086">
      <formula>V2="Demande enregistrée"</formula>
    </cfRule>
  </conditionalFormatting>
  <conditionalFormatting sqref="W3:W1048500 AA3:AB1048500 AE3:AE1048500">
    <cfRule type="expression" dxfId="692" priority="1326">
      <formula>AN9="Demande enregistrée"</formula>
    </cfRule>
  </conditionalFormatting>
  <conditionalFormatting sqref="Q3:Q1048500">
    <cfRule type="expression" dxfId="691" priority="1348">
      <formula>#REF!="Demande enregistrée"</formula>
    </cfRule>
  </conditionalFormatting>
  <conditionalFormatting sqref="XFB1048568:XFD1048576">
    <cfRule type="expression" dxfId="690" priority="1388">
      <formula>Y30="Demande enregistrée"</formula>
    </cfRule>
  </conditionalFormatting>
  <conditionalFormatting sqref="O3:P1048500">
    <cfRule type="expression" dxfId="689" priority="1389">
      <formula>AC9="Demande enregistrée"</formula>
    </cfRule>
  </conditionalFormatting>
  <conditionalFormatting sqref="L3:M1048500">
    <cfRule type="expression" dxfId="688" priority="1390">
      <formula>X9="Demande enregistrée"</formula>
    </cfRule>
  </conditionalFormatting>
  <conditionalFormatting sqref="X3:Z1048500">
    <cfRule type="expression" dxfId="687" priority="1392">
      <formula>AP9="Demande enregistrée"</formula>
    </cfRule>
  </conditionalFormatting>
  <conditionalFormatting sqref="Z2">
    <cfRule type="containsText" dxfId="686" priority="17" operator="containsText" text="Placée (client et AM Ok)">
      <formula>NOT(ISERROR(SEARCH("Placée (client et AM Ok)",Z2)))</formula>
    </cfRule>
    <cfRule type="containsText" dxfId="685" priority="18" operator="containsText" text="En attente réponse client">
      <formula>NOT(ISERROR(SEARCH("En attente réponse client",Z2)))</formula>
    </cfRule>
    <cfRule type="containsText" dxfId="684" priority="19" operator="containsText" text="En attente réponse AM">
      <formula>NOT(ISERROR(SEARCH("En attente réponse AM",Z2)))</formula>
    </cfRule>
    <cfRule type="containsText" dxfId="683" priority="20" operator="containsText" text="Demande enregistrée">
      <formula>NOT(ISERROR(SEARCH("Demande enregistrée",Z2)))</formula>
    </cfRule>
    <cfRule type="containsText" dxfId="682" priority="21" operator="containsText" text="Placée (client et AM Ok)">
      <formula>NOT(ISERROR(SEARCH("Placée (client et AM Ok)",Z2)))</formula>
    </cfRule>
    <cfRule type="containsText" dxfId="681" priority="22" operator="containsText" text="En attente réponse client">
      <formula>NOT(ISERROR(SEARCH("En attente réponse client",Z2)))</formula>
    </cfRule>
    <cfRule type="containsText" dxfId="680" priority="23" operator="containsText" text="En attente réponse AM">
      <formula>NOT(ISERROR(SEARCH("En attente réponse AM",Z2)))</formula>
    </cfRule>
    <cfRule type="containsText" dxfId="679" priority="24" operator="containsText" text="Demande enregistrée">
      <formula>NOT(ISERROR(SEARCH("Demande enregistrée",Z2)))</formula>
    </cfRule>
    <cfRule type="containsText" dxfId="678" priority="25" operator="containsText" text="Placée (client et AM Ok)">
      <formula>NOT(ISERROR(SEARCH("Placée (client et AM Ok)",Z2)))</formula>
    </cfRule>
    <cfRule type="containsText" dxfId="677" priority="26" operator="containsText" text="En attente réponse client">
      <formula>NOT(ISERROR(SEARCH("En attente réponse client",Z2)))</formula>
    </cfRule>
    <cfRule type="containsText" dxfId="676" priority="27" operator="containsText" text="En attente réponse AM">
      <formula>NOT(ISERROR(SEARCH("En attente réponse AM",Z2)))</formula>
    </cfRule>
    <cfRule type="containsText" dxfId="675" priority="28" operator="containsText" text="Demande enregistrée">
      <formula>NOT(ISERROR(SEARCH("Demande enregistrée",Z2)))</formula>
    </cfRule>
    <cfRule type="containsText" dxfId="674" priority="29" operator="containsText" text="Placée (client et AM Ok)">
      <formula>NOT(ISERROR(SEARCH("Placée (client et AM Ok)",Z2)))</formula>
    </cfRule>
    <cfRule type="containsText" dxfId="673" priority="30" operator="containsText" text="En attente réponse client">
      <formula>NOT(ISERROR(SEARCH("En attente réponse client",Z2)))</formula>
    </cfRule>
    <cfRule type="containsText" dxfId="672" priority="31" operator="containsText" text="En attente réponse AM">
      <formula>NOT(ISERROR(SEARCH("En attente réponse AM",Z2)))</formula>
    </cfRule>
    <cfRule type="containsText" dxfId="671" priority="32" operator="containsText" text="Demande enregistrée">
      <formula>NOT(ISERROR(SEARCH("Demande enregistrée",Z2)))</formula>
    </cfRule>
  </conditionalFormatting>
  <conditionalFormatting sqref="Z2">
    <cfRule type="expression" dxfId="670" priority="33">
      <formula>#REF!="Demande enregistrée"</formula>
    </cfRule>
  </conditionalFormatting>
  <conditionalFormatting sqref="Z1048569:AD1048576">
    <cfRule type="expression" dxfId="669" priority="34">
      <formula>AS65="Demande enregistrée"</formula>
    </cfRule>
  </conditionalFormatting>
  <conditionalFormatting sqref="AC3:AD1048500">
    <cfRule type="expression" dxfId="668" priority="1415">
      <formula>AS9="Demande enregistrée"</formula>
    </cfRule>
  </conditionalFormatting>
  <conditionalFormatting sqref="U3:V1048500">
    <cfRule type="expression" dxfId="667" priority="1430">
      <formula>AF9="Demande enregistrée"</formula>
    </cfRule>
  </conditionalFormatting>
  <conditionalFormatting sqref="AE1048569:AE1048576">
    <cfRule type="expression" dxfId="666" priority="1432">
      <formula>AY65="Demande enregistrée"</formula>
    </cfRule>
  </conditionalFormatting>
  <conditionalFormatting sqref="A1048569:Y1048576">
    <cfRule type="expression" dxfId="665" priority="1503">
      <formula>V65="Demande enregistrée"</formula>
    </cfRule>
  </conditionalFormatting>
  <conditionalFormatting sqref="XEV1048535:XFA1048567">
    <cfRule type="expression" dxfId="664" priority="1567">
      <formula>#REF!="Demande enregistrée"</formula>
    </cfRule>
  </conditionalFormatting>
  <conditionalFormatting sqref="XFB1048535:XFD1048567">
    <cfRule type="expression" dxfId="663" priority="1568">
      <formula>#REF!="Demande enregistrée"</formula>
    </cfRule>
  </conditionalFormatting>
  <conditionalFormatting sqref="XEV1048501:XFD1048523">
    <cfRule type="expression" dxfId="662" priority="1628">
      <formula>T2="Demande enregistrée"</formula>
    </cfRule>
  </conditionalFormatting>
  <conditionalFormatting sqref="Z1048501:AD1048568">
    <cfRule type="expression" dxfId="661" priority="1629">
      <formula>AS2="Demande enregistrée"</formula>
    </cfRule>
  </conditionalFormatting>
  <conditionalFormatting sqref="AE1048501:AE1048568">
    <cfRule type="expression" dxfId="660" priority="1630">
      <formula>AY2="Demande enregistrée"</formula>
    </cfRule>
  </conditionalFormatting>
  <conditionalFormatting sqref="B3:B83">
    <cfRule type="containsText" dxfId="659" priority="1" operator="containsText" text="Placée (client et AM Ok)">
      <formula>NOT(ISERROR(SEARCH("Placée (client et AM Ok)",B3)))</formula>
    </cfRule>
    <cfRule type="containsText" dxfId="658" priority="2" operator="containsText" text="En attente réponse client">
      <formula>NOT(ISERROR(SEARCH("En attente réponse client",B3)))</formula>
    </cfRule>
    <cfRule type="containsText" dxfId="657" priority="3" operator="containsText" text="En attente réponse AM">
      <formula>NOT(ISERROR(SEARCH("En attente réponse AM",B3)))</formula>
    </cfRule>
    <cfRule type="containsText" dxfId="656" priority="4" operator="containsText" text="Demande enregistrée">
      <formula>NOT(ISERROR(SEARCH("Demande enregistrée",B3)))</formula>
    </cfRule>
  </conditionalFormatting>
  <pageMargins left="0.7" right="0.7" top="0.75" bottom="0.75" header="0.3" footer="0.3"/>
  <pageSetup paperSize="9" orientation="portrait" horizontalDpi="0" verticalDpi="0" r:id="rId1"/>
  <drawing r:id="rId2"/>
  <extLst>
    <ext xmlns:x14="http://schemas.microsoft.com/office/spreadsheetml/2009/9/main" uri="{CCE6A557-97BC-4b89-ADB6-D9C93CAAB3DF}">
      <x14:dataValidations xmlns:xm="http://schemas.microsoft.com/office/excel/2006/main" count="6">
        <x14:dataValidation type="list" errorStyle="warning" allowBlank="1" showInputMessage="1" showErrorMessage="1" errorTitle="Mauvais Nom" error="Cette personne n'existe pas dans les disponibilités" promptTitle="Sélection AM" prompt="Choisissez qui vous souhaitez envoyer chez ce client" xr:uid="{C9003213-252D-424F-B6C1-C78566E33C81}">
          <x14:formula1>
            <xm:f>'Disponibilités AM'!$A$3:$A$77</xm:f>
          </x14:formula1>
          <xm:sqref>X3:X83</xm:sqref>
        </x14:dataValidation>
        <x14:dataValidation type="list" allowBlank="1" showInputMessage="1" showErrorMessage="1" promptTitle="Créneau" prompt="Sélectionnez le créneau horaire" xr:uid="{9AAC24D9-10D9-4C2F-A10F-7EAB826570BF}">
          <x14:formula1>
            <xm:f>Données!$D$1:$D$24</xm:f>
          </x14:formula1>
          <xm:sqref>Z3:Z83</xm:sqref>
        </x14:dataValidation>
        <x14:dataValidation type="list" allowBlank="1" showInputMessage="1" showErrorMessage="1" xr:uid="{42F6E55C-5B5A-45D1-8A12-018D2905B436}">
          <x14:formula1>
            <xm:f>Données!$A:$A</xm:f>
          </x14:formula1>
          <xm:sqref>B3:B83</xm:sqref>
        </x14:dataValidation>
        <x14:dataValidation type="list" allowBlank="1" showInputMessage="1" showErrorMessage="1" xr:uid="{07F9F99E-91E5-4B6F-8414-9294B4AE6F11}">
          <x14:formula1>
            <xm:f>Données!$F$1:$F$2</xm:f>
          </x14:formula1>
          <xm:sqref>I3:I83</xm:sqref>
        </x14:dataValidation>
        <x14:dataValidation type="list" allowBlank="1" showInputMessage="1" showErrorMessage="1" xr:uid="{B4200211-6569-4381-B93C-4DA38BF9BE3B}">
          <x14:formula1>
            <xm:f>Données!$H$1:$H$2</xm:f>
          </x14:formula1>
          <xm:sqref>P3:P83</xm:sqref>
        </x14:dataValidation>
        <x14:dataValidation type="list" allowBlank="1" showInputMessage="1" showErrorMessage="1" xr:uid="{28AF1C71-F03D-4148-8E8F-70AC52B21A98}">
          <x14:formula1>
            <xm:f>Données!$G$1:$G$2</xm:f>
          </x14:formula1>
          <xm:sqref>U3:U83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67C47C-11C6-4598-8538-7E42D1D5CBEA}">
  <sheetPr codeName="Feuil4">
    <tabColor rgb="FFB818B4"/>
  </sheetPr>
  <dimension ref="A1:AE3"/>
  <sheetViews>
    <sheetView showGridLines="0" topLeftCell="C1" zoomScale="75" zoomScaleNormal="75" workbookViewId="0">
      <selection activeCell="C3" sqref="A3:XFD3"/>
    </sheetView>
  </sheetViews>
  <sheetFormatPr baseColWidth="10" defaultRowHeight="14.4" x14ac:dyDescent="0.3"/>
  <cols>
    <col min="1" max="1" width="13.33203125" bestFit="1" customWidth="1"/>
    <col min="2" max="2" width="19.33203125" bestFit="1" customWidth="1"/>
    <col min="3" max="3" width="9.77734375" bestFit="1" customWidth="1"/>
    <col min="9" max="11" width="0" hidden="1" customWidth="1"/>
    <col min="13" max="14" width="0" hidden="1" customWidth="1"/>
    <col min="15" max="15" width="13" bestFit="1" customWidth="1"/>
    <col min="16" max="16" width="8.6640625" bestFit="1" customWidth="1"/>
    <col min="19" max="19" width="12" bestFit="1" customWidth="1"/>
    <col min="20" max="20" width="8.5546875" bestFit="1" customWidth="1"/>
    <col min="22" max="22" width="0" hidden="1" customWidth="1"/>
    <col min="25" max="25" width="0" hidden="1" customWidth="1"/>
    <col min="31" max="31" width="13.44140625" customWidth="1"/>
  </cols>
  <sheetData>
    <row r="1" spans="1:31" s="2" customFormat="1" ht="95.4" customHeight="1" thickBot="1" x14ac:dyDescent="0.35">
      <c r="A1" s="17"/>
      <c r="B1" s="17"/>
      <c r="C1" s="17"/>
      <c r="D1" s="17"/>
      <c r="E1" s="17"/>
      <c r="F1" s="17"/>
      <c r="G1" s="17"/>
      <c r="H1" s="17"/>
      <c r="I1" s="17"/>
      <c r="J1" s="17"/>
      <c r="K1" s="17"/>
      <c r="L1" s="17"/>
      <c r="M1" s="17"/>
      <c r="N1" s="17"/>
      <c r="O1" s="17"/>
      <c r="P1" s="17"/>
      <c r="Q1" s="17"/>
      <c r="R1" s="17"/>
      <c r="S1" s="17"/>
      <c r="T1" s="17"/>
    </row>
    <row r="2" spans="1:31" s="1" customFormat="1" ht="58.2" thickTop="1" x14ac:dyDescent="0.3">
      <c r="A2" s="5" t="s">
        <v>6</v>
      </c>
      <c r="B2" s="5" t="s">
        <v>10</v>
      </c>
      <c r="C2" s="5" t="s">
        <v>180</v>
      </c>
      <c r="D2" s="5" t="s">
        <v>37</v>
      </c>
      <c r="E2" s="5" t="s">
        <v>0</v>
      </c>
      <c r="F2" s="5" t="s">
        <v>8</v>
      </c>
      <c r="G2" s="5" t="s">
        <v>38</v>
      </c>
      <c r="H2" s="5" t="s">
        <v>1</v>
      </c>
      <c r="I2" s="5" t="s">
        <v>16</v>
      </c>
      <c r="J2" s="5" t="s">
        <v>7</v>
      </c>
      <c r="K2" s="5" t="s">
        <v>17</v>
      </c>
      <c r="L2" s="5" t="s">
        <v>21</v>
      </c>
      <c r="M2" s="5" t="s">
        <v>2</v>
      </c>
      <c r="N2" s="5" t="s">
        <v>18</v>
      </c>
      <c r="O2" s="5" t="s">
        <v>21</v>
      </c>
      <c r="P2" s="5" t="s">
        <v>20</v>
      </c>
      <c r="Q2" s="5" t="s">
        <v>3</v>
      </c>
      <c r="R2" s="5" t="s">
        <v>4</v>
      </c>
      <c r="S2" s="5" t="s">
        <v>22</v>
      </c>
      <c r="T2" s="5" t="s">
        <v>5</v>
      </c>
      <c r="U2" s="5" t="s">
        <v>44</v>
      </c>
      <c r="V2" s="5" t="s">
        <v>19</v>
      </c>
      <c r="W2" s="5" t="s">
        <v>28</v>
      </c>
      <c r="X2" s="5" t="s">
        <v>76</v>
      </c>
      <c r="Y2" s="13" t="s">
        <v>40</v>
      </c>
      <c r="Z2" s="5" t="s">
        <v>50</v>
      </c>
      <c r="AA2" s="5" t="s">
        <v>41</v>
      </c>
      <c r="AB2" s="5" t="s">
        <v>39</v>
      </c>
      <c r="AC2" s="5" t="s">
        <v>42</v>
      </c>
      <c r="AD2" s="5" t="s">
        <v>43</v>
      </c>
      <c r="AE2" s="5" t="s">
        <v>75</v>
      </c>
    </row>
    <row r="3" spans="1:31" s="8" customFormat="1" x14ac:dyDescent="0.3">
      <c r="A3" s="7"/>
      <c r="B3" s="4"/>
      <c r="C3" s="4"/>
      <c r="D3" s="4"/>
      <c r="E3" s="4"/>
      <c r="F3" s="4"/>
      <c r="G3" s="4"/>
      <c r="H3" s="4"/>
      <c r="I3" s="4"/>
      <c r="J3" s="4"/>
      <c r="K3" s="4"/>
      <c r="L3" s="4"/>
      <c r="M3" s="4"/>
      <c r="N3" s="4"/>
      <c r="O3" s="4"/>
      <c r="P3" s="4"/>
      <c r="Q3" s="4"/>
      <c r="R3" s="4"/>
      <c r="S3" s="4"/>
      <c r="T3" s="4"/>
      <c r="U3" s="4"/>
      <c r="V3" s="4"/>
      <c r="W3" s="4"/>
      <c r="X3" s="15"/>
      <c r="Y3" s="11"/>
      <c r="Z3" s="4"/>
      <c r="AA3" s="4"/>
      <c r="AB3" s="4"/>
      <c r="AC3" s="4"/>
      <c r="AD3" s="4"/>
      <c r="AE3" s="9"/>
    </row>
  </sheetData>
  <mergeCells count="1">
    <mergeCell ref="A1:T1"/>
  </mergeCells>
  <conditionalFormatting sqref="A2:Q2 S2:Y2 A3:T3 AA2:AE2">
    <cfRule type="containsText" dxfId="551" priority="89" operator="containsText" text="Placée (client et AM Ok)">
      <formula>NOT(ISERROR(SEARCH("Placée (client et AM Ok)",A2)))</formula>
    </cfRule>
    <cfRule type="containsText" dxfId="550" priority="90" operator="containsText" text="En attente réponse client">
      <formula>NOT(ISERROR(SEARCH("En attente réponse client",A2)))</formula>
    </cfRule>
    <cfRule type="containsText" dxfId="549" priority="91" operator="containsText" text="En attente réponse AM">
      <formula>NOT(ISERROR(SEARCH("En attente réponse AM",A2)))</formula>
    </cfRule>
    <cfRule type="containsText" dxfId="548" priority="92" operator="containsText" text="Demande enregistrée">
      <formula>NOT(ISERROR(SEARCH("Demande enregistrée",A2)))</formula>
    </cfRule>
    <cfRule type="containsText" dxfId="547" priority="93" operator="containsText" text="Placée (client et AM Ok)">
      <formula>NOT(ISERROR(SEARCH("Placée (client et AM Ok)",A2)))</formula>
    </cfRule>
    <cfRule type="containsText" dxfId="546" priority="94" operator="containsText" text="En attente réponse client">
      <formula>NOT(ISERROR(SEARCH("En attente réponse client",A2)))</formula>
    </cfRule>
    <cfRule type="containsText" dxfId="545" priority="95" operator="containsText" text="En attente réponse AM">
      <formula>NOT(ISERROR(SEARCH("En attente réponse AM",A2)))</formula>
    </cfRule>
    <cfRule type="containsText" dxfId="544" priority="96" operator="containsText" text="Demande enregistrée">
      <formula>NOT(ISERROR(SEARCH("Demande enregistrée",A2)))</formula>
    </cfRule>
    <cfRule type="containsText" dxfId="543" priority="97" operator="containsText" text="Placée (client et AM Ok)">
      <formula>NOT(ISERROR(SEARCH("Placée (client et AM Ok)",A2)))</formula>
    </cfRule>
    <cfRule type="containsText" dxfId="542" priority="98" operator="containsText" text="En attente réponse client">
      <formula>NOT(ISERROR(SEARCH("En attente réponse client",A2)))</formula>
    </cfRule>
    <cfRule type="containsText" dxfId="541" priority="99" operator="containsText" text="En attente réponse AM">
      <formula>NOT(ISERROR(SEARCH("En attente réponse AM",A2)))</formula>
    </cfRule>
    <cfRule type="containsText" dxfId="540" priority="100" operator="containsText" text="Demande enregistrée">
      <formula>NOT(ISERROR(SEARCH("Demande enregistrée",A2)))</formula>
    </cfRule>
    <cfRule type="containsText" dxfId="539" priority="101" operator="containsText" text="Placée (client et AM Ok)">
      <formula>NOT(ISERROR(SEARCH("Placée (client et AM Ok)",A2)))</formula>
    </cfRule>
    <cfRule type="containsText" dxfId="538" priority="102" operator="containsText" text="En attente réponse client">
      <formula>NOT(ISERROR(SEARCH("En attente réponse client",A2)))</formula>
    </cfRule>
    <cfRule type="containsText" dxfId="537" priority="103" operator="containsText" text="En attente réponse AM">
      <formula>NOT(ISERROR(SEARCH("En attente réponse AM",A2)))</formula>
    </cfRule>
    <cfRule type="containsText" dxfId="536" priority="104" operator="containsText" text="Demande enregistrée">
      <formula>NOT(ISERROR(SEARCH("Demande enregistrée",A2)))</formula>
    </cfRule>
  </conditionalFormatting>
  <conditionalFormatting sqref="A3:C3 AF3:XEC3">
    <cfRule type="expression" dxfId="535" priority="105">
      <formula>T9="Demande enregistrée"</formula>
    </cfRule>
  </conditionalFormatting>
  <conditionalFormatting sqref="A2:B2 S3 F3 H3:I3 K3">
    <cfRule type="expression" dxfId="534" priority="106">
      <formula>#REF!="Demande enregistrée"</formula>
    </cfRule>
  </conditionalFormatting>
  <conditionalFormatting sqref="B2:P2">
    <cfRule type="expression" dxfId="533" priority="107">
      <formula>#REF!="Demande enregistrée"</formula>
    </cfRule>
  </conditionalFormatting>
  <conditionalFormatting sqref="C2 S2:Y2 T3 AA2:XFD2">
    <cfRule type="expression" dxfId="532" priority="108">
      <formula>#REF!="Demande enregistrée"</formula>
    </cfRule>
  </conditionalFormatting>
  <conditionalFormatting sqref="Q2">
    <cfRule type="expression" dxfId="531" priority="109">
      <formula>#REF!="Demande enregistrée"</formula>
    </cfRule>
  </conditionalFormatting>
  <conditionalFormatting sqref="XFB3:XFD3">
    <cfRule type="expression" dxfId="530" priority="110">
      <formula>X9="Demande enregistrée"</formula>
    </cfRule>
  </conditionalFormatting>
  <conditionalFormatting sqref="J3 N3 R3">
    <cfRule type="expression" dxfId="529" priority="111">
      <formula>W9="Demande enregistrée"</formula>
    </cfRule>
  </conditionalFormatting>
  <conditionalFormatting sqref="P2">
    <cfRule type="expression" dxfId="528" priority="88">
      <formula>#REF!="Demande enregistrée"</formula>
    </cfRule>
  </conditionalFormatting>
  <conditionalFormatting sqref="R2">
    <cfRule type="containsText" dxfId="527" priority="71" operator="containsText" text="Placée (client et AM Ok)">
      <formula>NOT(ISERROR(SEARCH("Placée (client et AM Ok)",R2)))</formula>
    </cfRule>
    <cfRule type="containsText" dxfId="526" priority="72" operator="containsText" text="En attente réponse client">
      <formula>NOT(ISERROR(SEARCH("En attente réponse client",R2)))</formula>
    </cfRule>
    <cfRule type="containsText" dxfId="525" priority="73" operator="containsText" text="En attente réponse AM">
      <formula>NOT(ISERROR(SEARCH("En attente réponse AM",R2)))</formula>
    </cfRule>
    <cfRule type="containsText" dxfId="524" priority="74" operator="containsText" text="Demande enregistrée">
      <formula>NOT(ISERROR(SEARCH("Demande enregistrée",R2)))</formula>
    </cfRule>
    <cfRule type="containsText" dxfId="523" priority="75" operator="containsText" text="Placée (client et AM Ok)">
      <formula>NOT(ISERROR(SEARCH("Placée (client et AM Ok)",R2)))</formula>
    </cfRule>
    <cfRule type="containsText" dxfId="522" priority="76" operator="containsText" text="En attente réponse client">
      <formula>NOT(ISERROR(SEARCH("En attente réponse client",R2)))</formula>
    </cfRule>
    <cfRule type="containsText" dxfId="521" priority="77" operator="containsText" text="En attente réponse AM">
      <formula>NOT(ISERROR(SEARCH("En attente réponse AM",R2)))</formula>
    </cfRule>
    <cfRule type="containsText" dxfId="520" priority="78" operator="containsText" text="Demande enregistrée">
      <formula>NOT(ISERROR(SEARCH("Demande enregistrée",R2)))</formula>
    </cfRule>
    <cfRule type="containsText" dxfId="519" priority="79" operator="containsText" text="Placée (client et AM Ok)">
      <formula>NOT(ISERROR(SEARCH("Placée (client et AM Ok)",R2)))</formula>
    </cfRule>
    <cfRule type="containsText" dxfId="518" priority="80" operator="containsText" text="En attente réponse client">
      <formula>NOT(ISERROR(SEARCH("En attente réponse client",R2)))</formula>
    </cfRule>
    <cfRule type="containsText" dxfId="517" priority="81" operator="containsText" text="En attente réponse AM">
      <formula>NOT(ISERROR(SEARCH("En attente réponse AM",R2)))</formula>
    </cfRule>
    <cfRule type="containsText" dxfId="516" priority="82" operator="containsText" text="Demande enregistrée">
      <formula>NOT(ISERROR(SEARCH("Demande enregistrée",R2)))</formula>
    </cfRule>
    <cfRule type="containsText" dxfId="515" priority="83" operator="containsText" text="Placée (client et AM Ok)">
      <formula>NOT(ISERROR(SEARCH("Placée (client et AM Ok)",R2)))</formula>
    </cfRule>
    <cfRule type="containsText" dxfId="514" priority="84" operator="containsText" text="En attente réponse client">
      <formula>NOT(ISERROR(SEARCH("En attente réponse client",R2)))</formula>
    </cfRule>
    <cfRule type="containsText" dxfId="513" priority="85" operator="containsText" text="En attente réponse AM">
      <formula>NOT(ISERROR(SEARCH("En attente réponse AM",R2)))</formula>
    </cfRule>
    <cfRule type="containsText" dxfId="512" priority="86" operator="containsText" text="Demande enregistrée">
      <formula>NOT(ISERROR(SEARCH("Demande enregistrée",R2)))</formula>
    </cfRule>
  </conditionalFormatting>
  <conditionalFormatting sqref="R2 D3:E3 G3">
    <cfRule type="expression" dxfId="511" priority="87">
      <formula>#REF!="Demande enregistrée"</formula>
    </cfRule>
  </conditionalFormatting>
  <conditionalFormatting sqref="W2:X2">
    <cfRule type="containsText" dxfId="510" priority="55" operator="containsText" text="Placée (client et AM Ok)">
      <formula>NOT(ISERROR(SEARCH("Placée (client et AM Ok)",W2)))</formula>
    </cfRule>
    <cfRule type="containsText" dxfId="509" priority="56" operator="containsText" text="En attente réponse client">
      <formula>NOT(ISERROR(SEARCH("En attente réponse client",W2)))</formula>
    </cfRule>
    <cfRule type="containsText" dxfId="508" priority="57" operator="containsText" text="En attente réponse AM">
      <formula>NOT(ISERROR(SEARCH("En attente réponse AM",W2)))</formula>
    </cfRule>
    <cfRule type="containsText" dxfId="507" priority="58" operator="containsText" text="Demande enregistrée">
      <formula>NOT(ISERROR(SEARCH("Demande enregistrée",W2)))</formula>
    </cfRule>
    <cfRule type="containsText" dxfId="506" priority="59" operator="containsText" text="Placée (client et AM Ok)">
      <formula>NOT(ISERROR(SEARCH("Placée (client et AM Ok)",W2)))</formula>
    </cfRule>
    <cfRule type="containsText" dxfId="505" priority="60" operator="containsText" text="En attente réponse client">
      <formula>NOT(ISERROR(SEARCH("En attente réponse client",W2)))</formula>
    </cfRule>
    <cfRule type="containsText" dxfId="504" priority="61" operator="containsText" text="En attente réponse AM">
      <formula>NOT(ISERROR(SEARCH("En attente réponse AM",W2)))</formula>
    </cfRule>
    <cfRule type="containsText" dxfId="503" priority="62" operator="containsText" text="Demande enregistrée">
      <formula>NOT(ISERROR(SEARCH("Demande enregistrée",W2)))</formula>
    </cfRule>
    <cfRule type="containsText" dxfId="502" priority="63" operator="containsText" text="Placée (client et AM Ok)">
      <formula>NOT(ISERROR(SEARCH("Placée (client et AM Ok)",W2)))</formula>
    </cfRule>
    <cfRule type="containsText" dxfId="501" priority="64" operator="containsText" text="En attente réponse client">
      <formula>NOT(ISERROR(SEARCH("En attente réponse client",W2)))</formula>
    </cfRule>
    <cfRule type="containsText" dxfId="500" priority="65" operator="containsText" text="En attente réponse AM">
      <formula>NOT(ISERROR(SEARCH("En attente réponse AM",W2)))</formula>
    </cfRule>
    <cfRule type="containsText" dxfId="499" priority="66" operator="containsText" text="Demande enregistrée">
      <formula>NOT(ISERROR(SEARCH("Demande enregistrée",W2)))</formula>
    </cfRule>
    <cfRule type="containsText" dxfId="498" priority="67" operator="containsText" text="Placée (client et AM Ok)">
      <formula>NOT(ISERROR(SEARCH("Placée (client et AM Ok)",W2)))</formula>
    </cfRule>
    <cfRule type="containsText" dxfId="497" priority="68" operator="containsText" text="En attente réponse client">
      <formula>NOT(ISERROR(SEARCH("En attente réponse client",W2)))</formula>
    </cfRule>
    <cfRule type="containsText" dxfId="496" priority="69" operator="containsText" text="En attente réponse AM">
      <formula>NOT(ISERROR(SEARCH("En attente réponse AM",W2)))</formula>
    </cfRule>
    <cfRule type="containsText" dxfId="495" priority="70" operator="containsText" text="Demande enregistrée">
      <formula>NOT(ISERROR(SEARCH("Demande enregistrée",W2)))</formula>
    </cfRule>
  </conditionalFormatting>
  <conditionalFormatting sqref="N2">
    <cfRule type="expression" dxfId="494" priority="54">
      <formula>#REF!="Demande enregistrée"</formula>
    </cfRule>
  </conditionalFormatting>
  <conditionalFormatting sqref="X2">
    <cfRule type="containsText" dxfId="493" priority="38" operator="containsText" text="Placée (client et AM Ok)">
      <formula>NOT(ISERROR(SEARCH("Placée (client et AM Ok)",X2)))</formula>
    </cfRule>
    <cfRule type="containsText" dxfId="492" priority="39" operator="containsText" text="En attente réponse client">
      <formula>NOT(ISERROR(SEARCH("En attente réponse client",X2)))</formula>
    </cfRule>
    <cfRule type="containsText" dxfId="491" priority="40" operator="containsText" text="En attente réponse AM">
      <formula>NOT(ISERROR(SEARCH("En attente réponse AM",X2)))</formula>
    </cfRule>
    <cfRule type="containsText" dxfId="490" priority="41" operator="containsText" text="Demande enregistrée">
      <formula>NOT(ISERROR(SEARCH("Demande enregistrée",X2)))</formula>
    </cfRule>
    <cfRule type="containsText" dxfId="489" priority="42" operator="containsText" text="Placée (client et AM Ok)">
      <formula>NOT(ISERROR(SEARCH("Placée (client et AM Ok)",X2)))</formula>
    </cfRule>
    <cfRule type="containsText" dxfId="488" priority="43" operator="containsText" text="En attente réponse client">
      <formula>NOT(ISERROR(SEARCH("En attente réponse client",X2)))</formula>
    </cfRule>
    <cfRule type="containsText" dxfId="487" priority="44" operator="containsText" text="En attente réponse AM">
      <formula>NOT(ISERROR(SEARCH("En attente réponse AM",X2)))</formula>
    </cfRule>
    <cfRule type="containsText" dxfId="486" priority="45" operator="containsText" text="Demande enregistrée">
      <formula>NOT(ISERROR(SEARCH("Demande enregistrée",X2)))</formula>
    </cfRule>
    <cfRule type="containsText" dxfId="485" priority="46" operator="containsText" text="Placée (client et AM Ok)">
      <formula>NOT(ISERROR(SEARCH("Placée (client et AM Ok)",X2)))</formula>
    </cfRule>
    <cfRule type="containsText" dxfId="484" priority="47" operator="containsText" text="En attente réponse client">
      <formula>NOT(ISERROR(SEARCH("En attente réponse client",X2)))</formula>
    </cfRule>
    <cfRule type="containsText" dxfId="483" priority="48" operator="containsText" text="En attente réponse AM">
      <formula>NOT(ISERROR(SEARCH("En attente réponse AM",X2)))</formula>
    </cfRule>
    <cfRule type="containsText" dxfId="482" priority="49" operator="containsText" text="Demande enregistrée">
      <formula>NOT(ISERROR(SEARCH("Demande enregistrée",X2)))</formula>
    </cfRule>
    <cfRule type="containsText" dxfId="481" priority="50" operator="containsText" text="Placée (client et AM Ok)">
      <formula>NOT(ISERROR(SEARCH("Placée (client et AM Ok)",X2)))</formula>
    </cfRule>
    <cfRule type="containsText" dxfId="480" priority="51" operator="containsText" text="En attente réponse client">
      <formula>NOT(ISERROR(SEARCH("En attente réponse client",X2)))</formula>
    </cfRule>
    <cfRule type="containsText" dxfId="479" priority="52" operator="containsText" text="En attente réponse AM">
      <formula>NOT(ISERROR(SEARCH("En attente réponse AM",X2)))</formula>
    </cfRule>
    <cfRule type="containsText" dxfId="478" priority="53" operator="containsText" text="Demande enregistrée">
      <formula>NOT(ISERROR(SEARCH("Demande enregistrée",X2)))</formula>
    </cfRule>
  </conditionalFormatting>
  <conditionalFormatting sqref="X2">
    <cfRule type="containsText" dxfId="477" priority="22" operator="containsText" text="Placée (client et AM Ok)">
      <formula>NOT(ISERROR(SEARCH("Placée (client et AM Ok)",X2)))</formula>
    </cfRule>
    <cfRule type="containsText" dxfId="476" priority="23" operator="containsText" text="En attente réponse client">
      <formula>NOT(ISERROR(SEARCH("En attente réponse client",X2)))</formula>
    </cfRule>
    <cfRule type="containsText" dxfId="475" priority="24" operator="containsText" text="En attente réponse AM">
      <formula>NOT(ISERROR(SEARCH("En attente réponse AM",X2)))</formula>
    </cfRule>
    <cfRule type="containsText" dxfId="474" priority="25" operator="containsText" text="Demande enregistrée">
      <formula>NOT(ISERROR(SEARCH("Demande enregistrée",X2)))</formula>
    </cfRule>
    <cfRule type="containsText" dxfId="473" priority="26" operator="containsText" text="Placée (client et AM Ok)">
      <formula>NOT(ISERROR(SEARCH("Placée (client et AM Ok)",X2)))</formula>
    </cfRule>
    <cfRule type="containsText" dxfId="472" priority="27" operator="containsText" text="En attente réponse client">
      <formula>NOT(ISERROR(SEARCH("En attente réponse client",X2)))</formula>
    </cfRule>
    <cfRule type="containsText" dxfId="471" priority="28" operator="containsText" text="En attente réponse AM">
      <formula>NOT(ISERROR(SEARCH("En attente réponse AM",X2)))</formula>
    </cfRule>
    <cfRule type="containsText" dxfId="470" priority="29" operator="containsText" text="Demande enregistrée">
      <formula>NOT(ISERROR(SEARCH("Demande enregistrée",X2)))</formula>
    </cfRule>
    <cfRule type="containsText" dxfId="469" priority="30" operator="containsText" text="Placée (client et AM Ok)">
      <formula>NOT(ISERROR(SEARCH("Placée (client et AM Ok)",X2)))</formula>
    </cfRule>
    <cfRule type="containsText" dxfId="468" priority="31" operator="containsText" text="En attente réponse client">
      <formula>NOT(ISERROR(SEARCH("En attente réponse client",X2)))</formula>
    </cfRule>
    <cfRule type="containsText" dxfId="467" priority="32" operator="containsText" text="En attente réponse AM">
      <formula>NOT(ISERROR(SEARCH("En attente réponse AM",X2)))</formula>
    </cfRule>
    <cfRule type="containsText" dxfId="466" priority="33" operator="containsText" text="Demande enregistrée">
      <formula>NOT(ISERROR(SEARCH("Demande enregistrée",X2)))</formula>
    </cfRule>
    <cfRule type="containsText" dxfId="465" priority="34" operator="containsText" text="Placée (client et AM Ok)">
      <formula>NOT(ISERROR(SEARCH("Placée (client et AM Ok)",X2)))</formula>
    </cfRule>
    <cfRule type="containsText" dxfId="464" priority="35" operator="containsText" text="En attente réponse client">
      <formula>NOT(ISERROR(SEARCH("En attente réponse client",X2)))</formula>
    </cfRule>
    <cfRule type="containsText" dxfId="463" priority="36" operator="containsText" text="En attente réponse AM">
      <formula>NOT(ISERROR(SEARCH("En attente réponse AM",X2)))</formula>
    </cfRule>
    <cfRule type="containsText" dxfId="462" priority="37" operator="containsText" text="Demande enregistrée">
      <formula>NOT(ISERROR(SEARCH("Demande enregistrée",X2)))</formula>
    </cfRule>
  </conditionalFormatting>
  <conditionalFormatting sqref="XED3:XFA3">
    <cfRule type="expression" dxfId="461" priority="112">
      <formula>A9="Demande enregistrée"</formula>
    </cfRule>
  </conditionalFormatting>
  <conditionalFormatting sqref="AA3:AB3 W3 AE3">
    <cfRule type="expression" dxfId="460" priority="113">
      <formula>AN9="Demande enregistrée"</formula>
    </cfRule>
  </conditionalFormatting>
  <conditionalFormatting sqref="Q3">
    <cfRule type="expression" dxfId="459" priority="114">
      <formula>#REF!="Demande enregistrée"</formula>
    </cfRule>
  </conditionalFormatting>
  <conditionalFormatting sqref="O3:P3">
    <cfRule type="expression" dxfId="458" priority="115">
      <formula>AC9="Demande enregistrée"</formula>
    </cfRule>
  </conditionalFormatting>
  <conditionalFormatting sqref="L3:M3">
    <cfRule type="expression" dxfId="457" priority="116">
      <formula>X9="Demande enregistrée"</formula>
    </cfRule>
  </conditionalFormatting>
  <conditionalFormatting sqref="X3:Z3">
    <cfRule type="expression" dxfId="456" priority="117">
      <formula>AP9="Demande enregistrée"</formula>
    </cfRule>
  </conditionalFormatting>
  <conditionalFormatting sqref="Z2">
    <cfRule type="containsText" dxfId="455" priority="5" operator="containsText" text="Placée (client et AM Ok)">
      <formula>NOT(ISERROR(SEARCH("Placée (client et AM Ok)",Z2)))</formula>
    </cfRule>
    <cfRule type="containsText" dxfId="454" priority="6" operator="containsText" text="En attente réponse client">
      <formula>NOT(ISERROR(SEARCH("En attente réponse client",Z2)))</formula>
    </cfRule>
    <cfRule type="containsText" dxfId="453" priority="7" operator="containsText" text="En attente réponse AM">
      <formula>NOT(ISERROR(SEARCH("En attente réponse AM",Z2)))</formula>
    </cfRule>
    <cfRule type="containsText" dxfId="452" priority="8" operator="containsText" text="Demande enregistrée">
      <formula>NOT(ISERROR(SEARCH("Demande enregistrée",Z2)))</formula>
    </cfRule>
    <cfRule type="containsText" dxfId="451" priority="9" operator="containsText" text="Placée (client et AM Ok)">
      <formula>NOT(ISERROR(SEARCH("Placée (client et AM Ok)",Z2)))</formula>
    </cfRule>
    <cfRule type="containsText" dxfId="450" priority="10" operator="containsText" text="En attente réponse client">
      <formula>NOT(ISERROR(SEARCH("En attente réponse client",Z2)))</formula>
    </cfRule>
    <cfRule type="containsText" dxfId="449" priority="11" operator="containsText" text="En attente réponse AM">
      <formula>NOT(ISERROR(SEARCH("En attente réponse AM",Z2)))</formula>
    </cfRule>
    <cfRule type="containsText" dxfId="448" priority="12" operator="containsText" text="Demande enregistrée">
      <formula>NOT(ISERROR(SEARCH("Demande enregistrée",Z2)))</formula>
    </cfRule>
    <cfRule type="containsText" dxfId="447" priority="13" operator="containsText" text="Placée (client et AM Ok)">
      <formula>NOT(ISERROR(SEARCH("Placée (client et AM Ok)",Z2)))</formula>
    </cfRule>
    <cfRule type="containsText" dxfId="446" priority="14" operator="containsText" text="En attente réponse client">
      <formula>NOT(ISERROR(SEARCH("En attente réponse client",Z2)))</formula>
    </cfRule>
    <cfRule type="containsText" dxfId="445" priority="15" operator="containsText" text="En attente réponse AM">
      <formula>NOT(ISERROR(SEARCH("En attente réponse AM",Z2)))</formula>
    </cfRule>
    <cfRule type="containsText" dxfId="444" priority="16" operator="containsText" text="Demande enregistrée">
      <formula>NOT(ISERROR(SEARCH("Demande enregistrée",Z2)))</formula>
    </cfRule>
    <cfRule type="containsText" dxfId="443" priority="17" operator="containsText" text="Placée (client et AM Ok)">
      <formula>NOT(ISERROR(SEARCH("Placée (client et AM Ok)",Z2)))</formula>
    </cfRule>
    <cfRule type="containsText" dxfId="442" priority="18" operator="containsText" text="En attente réponse client">
      <formula>NOT(ISERROR(SEARCH("En attente réponse client",Z2)))</formula>
    </cfRule>
    <cfRule type="containsText" dxfId="441" priority="19" operator="containsText" text="En attente réponse AM">
      <formula>NOT(ISERROR(SEARCH("En attente réponse AM",Z2)))</formula>
    </cfRule>
    <cfRule type="containsText" dxfId="440" priority="20" operator="containsText" text="Demande enregistrée">
      <formula>NOT(ISERROR(SEARCH("Demande enregistrée",Z2)))</formula>
    </cfRule>
  </conditionalFormatting>
  <conditionalFormatting sqref="Z2">
    <cfRule type="expression" dxfId="439" priority="21">
      <formula>#REF!="Demande enregistrée"</formula>
    </cfRule>
  </conditionalFormatting>
  <conditionalFormatting sqref="AC3:AD3">
    <cfRule type="expression" dxfId="438" priority="118">
      <formula>AS9="Demande enregistrée"</formula>
    </cfRule>
  </conditionalFormatting>
  <conditionalFormatting sqref="U3:V3">
    <cfRule type="expression" dxfId="437" priority="119">
      <formula>AF9="Demande enregistrée"</formula>
    </cfRule>
  </conditionalFormatting>
  <conditionalFormatting sqref="B3">
    <cfRule type="containsText" dxfId="436" priority="1" operator="containsText" text="Placée (client et AM Ok)">
      <formula>NOT(ISERROR(SEARCH("Placée (client et AM Ok)",B3)))</formula>
    </cfRule>
    <cfRule type="containsText" dxfId="435" priority="2" operator="containsText" text="En attente réponse client">
      <formula>NOT(ISERROR(SEARCH("En attente réponse client",B3)))</formula>
    </cfRule>
    <cfRule type="containsText" dxfId="434" priority="3" operator="containsText" text="En attente réponse AM">
      <formula>NOT(ISERROR(SEARCH("En attente réponse AM",B3)))</formula>
    </cfRule>
    <cfRule type="containsText" dxfId="433" priority="4" operator="containsText" text="Demande enregistrée">
      <formula>NOT(ISERROR(SEARCH("Demande enregistrée",B3)))</formula>
    </cfRule>
  </conditionalFormatting>
  <pageMargins left="0.7" right="0.7" top="0.75" bottom="0.75" header="0.3" footer="0.3"/>
  <drawing r:id="rId1"/>
  <extLst>
    <ext xmlns:x14="http://schemas.microsoft.com/office/spreadsheetml/2009/9/main" uri="{CCE6A557-97BC-4b89-ADB6-D9C93CAAB3DF}">
      <x14:dataValidations xmlns:xm="http://schemas.microsoft.com/office/excel/2006/main" count="3">
        <x14:dataValidation type="list" allowBlank="1" showInputMessage="1" showErrorMessage="1" promptTitle="Créneau" prompt="Sélectionnez le créneau horaire" xr:uid="{41B929C8-4839-4847-97FB-E2DA9A0E710D}">
          <x14:formula1>
            <xm:f>Données!$D$1:$D$24</xm:f>
          </x14:formula1>
          <xm:sqref>Z3</xm:sqref>
        </x14:dataValidation>
        <x14:dataValidation type="list" errorStyle="warning" allowBlank="1" showInputMessage="1" showErrorMessage="1" errorTitle="Mauvais Nom" error="Cette personne n'existe pas dans les disponibilités" promptTitle="Sélection AM" prompt="Choisissez qui vous souhaitez envoyer chez ce client" xr:uid="{08B8E34F-2731-43C5-89EF-E0F10626560D}">
          <x14:formula1>
            <xm:f>'Disponibilités AM'!$A$3:$A$77</xm:f>
          </x14:formula1>
          <xm:sqref>X3</xm:sqref>
        </x14:dataValidation>
        <x14:dataValidation type="list" allowBlank="1" showInputMessage="1" showErrorMessage="1" xr:uid="{72EE9CDB-B6C7-4B20-A7A7-6D70906A6CE5}">
          <x14:formula1>
            <xm:f>Données!$A:$A</xm:f>
          </x14:formula1>
          <xm:sqref>B3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7948AA-BEB0-4605-8990-021B2F0F6B86}">
  <sheetPr codeName="Feuil3">
    <tabColor rgb="FF00B050"/>
  </sheetPr>
  <dimension ref="A1:AE2"/>
  <sheetViews>
    <sheetView showGridLines="0" zoomScale="75" zoomScaleNormal="75" workbookViewId="0">
      <selection activeCell="A2" sqref="A2"/>
    </sheetView>
  </sheetViews>
  <sheetFormatPr baseColWidth="10" defaultRowHeight="14.4" x14ac:dyDescent="0.3"/>
  <cols>
    <col min="1" max="1" width="13.33203125" bestFit="1" customWidth="1"/>
    <col min="2" max="2" width="19.33203125" bestFit="1" customWidth="1"/>
    <col min="3" max="3" width="9.77734375" bestFit="1" customWidth="1"/>
    <col min="9" max="11" width="0" hidden="1" customWidth="1"/>
    <col min="13" max="14" width="0" hidden="1" customWidth="1"/>
    <col min="15" max="15" width="13" bestFit="1" customWidth="1"/>
    <col min="16" max="16" width="8.6640625" bestFit="1" customWidth="1"/>
    <col min="19" max="19" width="12" bestFit="1" customWidth="1"/>
    <col min="20" max="20" width="8.5546875" bestFit="1" customWidth="1"/>
    <col min="22" max="22" width="0" hidden="1" customWidth="1"/>
  </cols>
  <sheetData>
    <row r="1" spans="1:31" s="20" customFormat="1" ht="81.599999999999994" customHeight="1" thickBot="1" x14ac:dyDescent="0.35"/>
    <row r="2" spans="1:31" s="1" customFormat="1" ht="58.2" thickTop="1" x14ac:dyDescent="0.3">
      <c r="A2" s="5" t="s">
        <v>6</v>
      </c>
      <c r="B2" s="5" t="s">
        <v>10</v>
      </c>
      <c r="C2" s="5" t="s">
        <v>180</v>
      </c>
      <c r="D2" s="5" t="s">
        <v>37</v>
      </c>
      <c r="E2" s="5" t="s">
        <v>0</v>
      </c>
      <c r="F2" s="5" t="s">
        <v>8</v>
      </c>
      <c r="G2" s="5" t="s">
        <v>38</v>
      </c>
      <c r="H2" s="5" t="s">
        <v>1</v>
      </c>
      <c r="I2" s="5" t="s">
        <v>16</v>
      </c>
      <c r="J2" s="5" t="s">
        <v>7</v>
      </c>
      <c r="K2" s="5" t="s">
        <v>17</v>
      </c>
      <c r="L2" s="5" t="s">
        <v>21</v>
      </c>
      <c r="M2" s="5" t="s">
        <v>2</v>
      </c>
      <c r="N2" s="5" t="s">
        <v>18</v>
      </c>
      <c r="O2" s="5" t="s">
        <v>21</v>
      </c>
      <c r="P2" s="5" t="s">
        <v>20</v>
      </c>
      <c r="Q2" s="5" t="s">
        <v>3</v>
      </c>
      <c r="R2" s="5" t="s">
        <v>4</v>
      </c>
      <c r="S2" s="5" t="s">
        <v>22</v>
      </c>
      <c r="T2" s="5" t="s">
        <v>5</v>
      </c>
      <c r="U2" s="5" t="s">
        <v>44</v>
      </c>
      <c r="V2" s="5" t="s">
        <v>19</v>
      </c>
      <c r="W2" s="5" t="s">
        <v>28</v>
      </c>
      <c r="X2" s="5" t="s">
        <v>76</v>
      </c>
      <c r="Y2" s="13" t="s">
        <v>40</v>
      </c>
      <c r="Z2" s="5" t="s">
        <v>50</v>
      </c>
      <c r="AA2" s="5" t="s">
        <v>41</v>
      </c>
      <c r="AB2" s="5" t="s">
        <v>39</v>
      </c>
      <c r="AC2" s="10" t="s">
        <v>42</v>
      </c>
      <c r="AD2" s="10" t="s">
        <v>43</v>
      </c>
      <c r="AE2" s="10" t="s">
        <v>75</v>
      </c>
    </row>
  </sheetData>
  <mergeCells count="1">
    <mergeCell ref="A1:XFD1"/>
  </mergeCells>
  <conditionalFormatting sqref="A2:Q2 S2:Y2 AA2:AE2">
    <cfRule type="containsText" dxfId="120" priority="85" operator="containsText" text="Placée (client et AM Ok)">
      <formula>NOT(ISERROR(SEARCH("Placée (client et AM Ok)",A2)))</formula>
    </cfRule>
    <cfRule type="containsText" dxfId="119" priority="86" operator="containsText" text="En attente réponse client">
      <formula>NOT(ISERROR(SEARCH("En attente réponse client",A2)))</formula>
    </cfRule>
    <cfRule type="containsText" dxfId="118" priority="87" operator="containsText" text="En attente réponse AM">
      <formula>NOT(ISERROR(SEARCH("En attente réponse AM",A2)))</formula>
    </cfRule>
    <cfRule type="containsText" dxfId="117" priority="88" operator="containsText" text="Demande enregistrée">
      <formula>NOT(ISERROR(SEARCH("Demande enregistrée",A2)))</formula>
    </cfRule>
    <cfRule type="containsText" dxfId="116" priority="89" operator="containsText" text="Placée (client et AM Ok)">
      <formula>NOT(ISERROR(SEARCH("Placée (client et AM Ok)",A2)))</formula>
    </cfRule>
    <cfRule type="containsText" dxfId="115" priority="90" operator="containsText" text="En attente réponse client">
      <formula>NOT(ISERROR(SEARCH("En attente réponse client",A2)))</formula>
    </cfRule>
    <cfRule type="containsText" dxfId="114" priority="91" operator="containsText" text="En attente réponse AM">
      <formula>NOT(ISERROR(SEARCH("En attente réponse AM",A2)))</formula>
    </cfRule>
    <cfRule type="containsText" dxfId="113" priority="92" operator="containsText" text="Demande enregistrée">
      <formula>NOT(ISERROR(SEARCH("Demande enregistrée",A2)))</formula>
    </cfRule>
    <cfRule type="containsText" dxfId="112" priority="93" operator="containsText" text="Placée (client et AM Ok)">
      <formula>NOT(ISERROR(SEARCH("Placée (client et AM Ok)",A2)))</formula>
    </cfRule>
    <cfRule type="containsText" dxfId="111" priority="94" operator="containsText" text="En attente réponse client">
      <formula>NOT(ISERROR(SEARCH("En attente réponse client",A2)))</formula>
    </cfRule>
    <cfRule type="containsText" dxfId="110" priority="95" operator="containsText" text="En attente réponse AM">
      <formula>NOT(ISERROR(SEARCH("En attente réponse AM",A2)))</formula>
    </cfRule>
    <cfRule type="containsText" dxfId="109" priority="96" operator="containsText" text="Demande enregistrée">
      <formula>NOT(ISERROR(SEARCH("Demande enregistrée",A2)))</formula>
    </cfRule>
    <cfRule type="containsText" dxfId="108" priority="97" operator="containsText" text="Placée (client et AM Ok)">
      <formula>NOT(ISERROR(SEARCH("Placée (client et AM Ok)",A2)))</formula>
    </cfRule>
    <cfRule type="containsText" dxfId="107" priority="98" operator="containsText" text="En attente réponse client">
      <formula>NOT(ISERROR(SEARCH("En attente réponse client",A2)))</formula>
    </cfRule>
    <cfRule type="containsText" dxfId="106" priority="99" operator="containsText" text="En attente réponse AM">
      <formula>NOT(ISERROR(SEARCH("En attente réponse AM",A2)))</formula>
    </cfRule>
    <cfRule type="containsText" dxfId="105" priority="100" operator="containsText" text="Demande enregistrée">
      <formula>NOT(ISERROR(SEARCH("Demande enregistrée",A2)))</formula>
    </cfRule>
  </conditionalFormatting>
  <conditionalFormatting sqref="A2:B2">
    <cfRule type="expression" dxfId="104" priority="101">
      <formula>#REF!="Demande enregistrée"</formula>
    </cfRule>
  </conditionalFormatting>
  <conditionalFormatting sqref="B2:P2">
    <cfRule type="expression" dxfId="103" priority="102">
      <formula>#REF!="Demande enregistrée"</formula>
    </cfRule>
  </conditionalFormatting>
  <conditionalFormatting sqref="C2 S2:Y2 AA2:XFD2">
    <cfRule type="expression" dxfId="102" priority="103">
      <formula>#REF!="Demande enregistrée"</formula>
    </cfRule>
  </conditionalFormatting>
  <conditionalFormatting sqref="Q2">
    <cfRule type="expression" dxfId="101" priority="104">
      <formula>#REF!="Demande enregistrée"</formula>
    </cfRule>
  </conditionalFormatting>
  <conditionalFormatting sqref="P2">
    <cfRule type="expression" dxfId="100" priority="84">
      <formula>#REF!="Demande enregistrée"</formula>
    </cfRule>
  </conditionalFormatting>
  <conditionalFormatting sqref="R2">
    <cfRule type="containsText" dxfId="99" priority="67" operator="containsText" text="Placée (client et AM Ok)">
      <formula>NOT(ISERROR(SEARCH("Placée (client et AM Ok)",R2)))</formula>
    </cfRule>
    <cfRule type="containsText" dxfId="98" priority="68" operator="containsText" text="En attente réponse client">
      <formula>NOT(ISERROR(SEARCH("En attente réponse client",R2)))</formula>
    </cfRule>
    <cfRule type="containsText" dxfId="97" priority="69" operator="containsText" text="En attente réponse AM">
      <formula>NOT(ISERROR(SEARCH("En attente réponse AM",R2)))</formula>
    </cfRule>
    <cfRule type="containsText" dxfId="96" priority="70" operator="containsText" text="Demande enregistrée">
      <formula>NOT(ISERROR(SEARCH("Demande enregistrée",R2)))</formula>
    </cfRule>
    <cfRule type="containsText" dxfId="95" priority="71" operator="containsText" text="Placée (client et AM Ok)">
      <formula>NOT(ISERROR(SEARCH("Placée (client et AM Ok)",R2)))</formula>
    </cfRule>
    <cfRule type="containsText" dxfId="94" priority="72" operator="containsText" text="En attente réponse client">
      <formula>NOT(ISERROR(SEARCH("En attente réponse client",R2)))</formula>
    </cfRule>
    <cfRule type="containsText" dxfId="93" priority="73" operator="containsText" text="En attente réponse AM">
      <formula>NOT(ISERROR(SEARCH("En attente réponse AM",R2)))</formula>
    </cfRule>
    <cfRule type="containsText" dxfId="92" priority="74" operator="containsText" text="Demande enregistrée">
      <formula>NOT(ISERROR(SEARCH("Demande enregistrée",R2)))</formula>
    </cfRule>
    <cfRule type="containsText" dxfId="91" priority="75" operator="containsText" text="Placée (client et AM Ok)">
      <formula>NOT(ISERROR(SEARCH("Placée (client et AM Ok)",R2)))</formula>
    </cfRule>
    <cfRule type="containsText" dxfId="90" priority="76" operator="containsText" text="En attente réponse client">
      <formula>NOT(ISERROR(SEARCH("En attente réponse client",R2)))</formula>
    </cfRule>
    <cfRule type="containsText" dxfId="89" priority="77" operator="containsText" text="En attente réponse AM">
      <formula>NOT(ISERROR(SEARCH("En attente réponse AM",R2)))</formula>
    </cfRule>
    <cfRule type="containsText" dxfId="88" priority="78" operator="containsText" text="Demande enregistrée">
      <formula>NOT(ISERROR(SEARCH("Demande enregistrée",R2)))</formula>
    </cfRule>
    <cfRule type="containsText" dxfId="87" priority="79" operator="containsText" text="Placée (client et AM Ok)">
      <formula>NOT(ISERROR(SEARCH("Placée (client et AM Ok)",R2)))</formula>
    </cfRule>
    <cfRule type="containsText" dxfId="86" priority="80" operator="containsText" text="En attente réponse client">
      <formula>NOT(ISERROR(SEARCH("En attente réponse client",R2)))</formula>
    </cfRule>
    <cfRule type="containsText" dxfId="85" priority="81" operator="containsText" text="En attente réponse AM">
      <formula>NOT(ISERROR(SEARCH("En attente réponse AM",R2)))</formula>
    </cfRule>
    <cfRule type="containsText" dxfId="84" priority="82" operator="containsText" text="Demande enregistrée">
      <formula>NOT(ISERROR(SEARCH("Demande enregistrée",R2)))</formula>
    </cfRule>
  </conditionalFormatting>
  <conditionalFormatting sqref="R2">
    <cfRule type="expression" dxfId="83" priority="83">
      <formula>#REF!="Demande enregistrée"</formula>
    </cfRule>
  </conditionalFormatting>
  <conditionalFormatting sqref="W2:X2">
    <cfRule type="containsText" dxfId="82" priority="51" operator="containsText" text="Placée (client et AM Ok)">
      <formula>NOT(ISERROR(SEARCH("Placée (client et AM Ok)",W2)))</formula>
    </cfRule>
    <cfRule type="containsText" dxfId="81" priority="52" operator="containsText" text="En attente réponse client">
      <formula>NOT(ISERROR(SEARCH("En attente réponse client",W2)))</formula>
    </cfRule>
    <cfRule type="containsText" dxfId="80" priority="53" operator="containsText" text="En attente réponse AM">
      <formula>NOT(ISERROR(SEARCH("En attente réponse AM",W2)))</formula>
    </cfRule>
    <cfRule type="containsText" dxfId="79" priority="54" operator="containsText" text="Demande enregistrée">
      <formula>NOT(ISERROR(SEARCH("Demande enregistrée",W2)))</formula>
    </cfRule>
    <cfRule type="containsText" dxfId="78" priority="55" operator="containsText" text="Placée (client et AM Ok)">
      <formula>NOT(ISERROR(SEARCH("Placée (client et AM Ok)",W2)))</formula>
    </cfRule>
    <cfRule type="containsText" dxfId="77" priority="56" operator="containsText" text="En attente réponse client">
      <formula>NOT(ISERROR(SEARCH("En attente réponse client",W2)))</formula>
    </cfRule>
    <cfRule type="containsText" dxfId="76" priority="57" operator="containsText" text="En attente réponse AM">
      <formula>NOT(ISERROR(SEARCH("En attente réponse AM",W2)))</formula>
    </cfRule>
    <cfRule type="containsText" dxfId="75" priority="58" operator="containsText" text="Demande enregistrée">
      <formula>NOT(ISERROR(SEARCH("Demande enregistrée",W2)))</formula>
    </cfRule>
    <cfRule type="containsText" dxfId="74" priority="59" operator="containsText" text="Placée (client et AM Ok)">
      <formula>NOT(ISERROR(SEARCH("Placée (client et AM Ok)",W2)))</formula>
    </cfRule>
    <cfRule type="containsText" dxfId="73" priority="60" operator="containsText" text="En attente réponse client">
      <formula>NOT(ISERROR(SEARCH("En attente réponse client",W2)))</formula>
    </cfRule>
    <cfRule type="containsText" dxfId="72" priority="61" operator="containsText" text="En attente réponse AM">
      <formula>NOT(ISERROR(SEARCH("En attente réponse AM",W2)))</formula>
    </cfRule>
    <cfRule type="containsText" dxfId="71" priority="62" operator="containsText" text="Demande enregistrée">
      <formula>NOT(ISERROR(SEARCH("Demande enregistrée",W2)))</formula>
    </cfRule>
    <cfRule type="containsText" dxfId="70" priority="63" operator="containsText" text="Placée (client et AM Ok)">
      <formula>NOT(ISERROR(SEARCH("Placée (client et AM Ok)",W2)))</formula>
    </cfRule>
    <cfRule type="containsText" dxfId="69" priority="64" operator="containsText" text="En attente réponse client">
      <formula>NOT(ISERROR(SEARCH("En attente réponse client",W2)))</formula>
    </cfRule>
    <cfRule type="containsText" dxfId="68" priority="65" operator="containsText" text="En attente réponse AM">
      <formula>NOT(ISERROR(SEARCH("En attente réponse AM",W2)))</formula>
    </cfRule>
    <cfRule type="containsText" dxfId="67" priority="66" operator="containsText" text="Demande enregistrée">
      <formula>NOT(ISERROR(SEARCH("Demande enregistrée",W2)))</formula>
    </cfRule>
  </conditionalFormatting>
  <conditionalFormatting sqref="N2">
    <cfRule type="expression" dxfId="66" priority="50">
      <formula>#REF!="Demande enregistrée"</formula>
    </cfRule>
  </conditionalFormatting>
  <conditionalFormatting sqref="X2">
    <cfRule type="containsText" dxfId="65" priority="34" operator="containsText" text="Placée (client et AM Ok)">
      <formula>NOT(ISERROR(SEARCH("Placée (client et AM Ok)",X2)))</formula>
    </cfRule>
    <cfRule type="containsText" dxfId="64" priority="35" operator="containsText" text="En attente réponse client">
      <formula>NOT(ISERROR(SEARCH("En attente réponse client",X2)))</formula>
    </cfRule>
    <cfRule type="containsText" dxfId="63" priority="36" operator="containsText" text="En attente réponse AM">
      <formula>NOT(ISERROR(SEARCH("En attente réponse AM",X2)))</formula>
    </cfRule>
    <cfRule type="containsText" dxfId="62" priority="37" operator="containsText" text="Demande enregistrée">
      <formula>NOT(ISERROR(SEARCH("Demande enregistrée",X2)))</formula>
    </cfRule>
    <cfRule type="containsText" dxfId="61" priority="38" operator="containsText" text="Placée (client et AM Ok)">
      <formula>NOT(ISERROR(SEARCH("Placée (client et AM Ok)",X2)))</formula>
    </cfRule>
    <cfRule type="containsText" dxfId="60" priority="39" operator="containsText" text="En attente réponse client">
      <formula>NOT(ISERROR(SEARCH("En attente réponse client",X2)))</formula>
    </cfRule>
    <cfRule type="containsText" dxfId="59" priority="40" operator="containsText" text="En attente réponse AM">
      <formula>NOT(ISERROR(SEARCH("En attente réponse AM",X2)))</formula>
    </cfRule>
    <cfRule type="containsText" dxfId="58" priority="41" operator="containsText" text="Demande enregistrée">
      <formula>NOT(ISERROR(SEARCH("Demande enregistrée",X2)))</formula>
    </cfRule>
    <cfRule type="containsText" dxfId="57" priority="42" operator="containsText" text="Placée (client et AM Ok)">
      <formula>NOT(ISERROR(SEARCH("Placée (client et AM Ok)",X2)))</formula>
    </cfRule>
    <cfRule type="containsText" dxfId="56" priority="43" operator="containsText" text="En attente réponse client">
      <formula>NOT(ISERROR(SEARCH("En attente réponse client",X2)))</formula>
    </cfRule>
    <cfRule type="containsText" dxfId="55" priority="44" operator="containsText" text="En attente réponse AM">
      <formula>NOT(ISERROR(SEARCH("En attente réponse AM",X2)))</formula>
    </cfRule>
    <cfRule type="containsText" dxfId="54" priority="45" operator="containsText" text="Demande enregistrée">
      <formula>NOT(ISERROR(SEARCH("Demande enregistrée",X2)))</formula>
    </cfRule>
    <cfRule type="containsText" dxfId="53" priority="46" operator="containsText" text="Placée (client et AM Ok)">
      <formula>NOT(ISERROR(SEARCH("Placée (client et AM Ok)",X2)))</formula>
    </cfRule>
    <cfRule type="containsText" dxfId="52" priority="47" operator="containsText" text="En attente réponse client">
      <formula>NOT(ISERROR(SEARCH("En attente réponse client",X2)))</formula>
    </cfRule>
    <cfRule type="containsText" dxfId="51" priority="48" operator="containsText" text="En attente réponse AM">
      <formula>NOT(ISERROR(SEARCH("En attente réponse AM",X2)))</formula>
    </cfRule>
    <cfRule type="containsText" dxfId="50" priority="49" operator="containsText" text="Demande enregistrée">
      <formula>NOT(ISERROR(SEARCH("Demande enregistrée",X2)))</formula>
    </cfRule>
  </conditionalFormatting>
  <conditionalFormatting sqref="X2">
    <cfRule type="containsText" dxfId="49" priority="18" operator="containsText" text="Placée (client et AM Ok)">
      <formula>NOT(ISERROR(SEARCH("Placée (client et AM Ok)",X2)))</formula>
    </cfRule>
    <cfRule type="containsText" dxfId="48" priority="19" operator="containsText" text="En attente réponse client">
      <formula>NOT(ISERROR(SEARCH("En attente réponse client",X2)))</formula>
    </cfRule>
    <cfRule type="containsText" dxfId="47" priority="20" operator="containsText" text="En attente réponse AM">
      <formula>NOT(ISERROR(SEARCH("En attente réponse AM",X2)))</formula>
    </cfRule>
    <cfRule type="containsText" dxfId="46" priority="21" operator="containsText" text="Demande enregistrée">
      <formula>NOT(ISERROR(SEARCH("Demande enregistrée",X2)))</formula>
    </cfRule>
    <cfRule type="containsText" dxfId="45" priority="22" operator="containsText" text="Placée (client et AM Ok)">
      <formula>NOT(ISERROR(SEARCH("Placée (client et AM Ok)",X2)))</formula>
    </cfRule>
    <cfRule type="containsText" dxfId="44" priority="23" operator="containsText" text="En attente réponse client">
      <formula>NOT(ISERROR(SEARCH("En attente réponse client",X2)))</formula>
    </cfRule>
    <cfRule type="containsText" dxfId="43" priority="24" operator="containsText" text="En attente réponse AM">
      <formula>NOT(ISERROR(SEARCH("En attente réponse AM",X2)))</formula>
    </cfRule>
    <cfRule type="containsText" dxfId="42" priority="25" operator="containsText" text="Demande enregistrée">
      <formula>NOT(ISERROR(SEARCH("Demande enregistrée",X2)))</formula>
    </cfRule>
    <cfRule type="containsText" dxfId="41" priority="26" operator="containsText" text="Placée (client et AM Ok)">
      <formula>NOT(ISERROR(SEARCH("Placée (client et AM Ok)",X2)))</formula>
    </cfRule>
    <cfRule type="containsText" dxfId="40" priority="27" operator="containsText" text="En attente réponse client">
      <formula>NOT(ISERROR(SEARCH("En attente réponse client",X2)))</formula>
    </cfRule>
    <cfRule type="containsText" dxfId="39" priority="28" operator="containsText" text="En attente réponse AM">
      <formula>NOT(ISERROR(SEARCH("En attente réponse AM",X2)))</formula>
    </cfRule>
    <cfRule type="containsText" dxfId="38" priority="29" operator="containsText" text="Demande enregistrée">
      <formula>NOT(ISERROR(SEARCH("Demande enregistrée",X2)))</formula>
    </cfRule>
    <cfRule type="containsText" dxfId="37" priority="30" operator="containsText" text="Placée (client et AM Ok)">
      <formula>NOT(ISERROR(SEARCH("Placée (client et AM Ok)",X2)))</formula>
    </cfRule>
    <cfRule type="containsText" dxfId="36" priority="31" operator="containsText" text="En attente réponse client">
      <formula>NOT(ISERROR(SEARCH("En attente réponse client",X2)))</formula>
    </cfRule>
    <cfRule type="containsText" dxfId="35" priority="32" operator="containsText" text="En attente réponse AM">
      <formula>NOT(ISERROR(SEARCH("En attente réponse AM",X2)))</formula>
    </cfRule>
    <cfRule type="containsText" dxfId="34" priority="33" operator="containsText" text="Demande enregistrée">
      <formula>NOT(ISERROR(SEARCH("Demande enregistrée",X2)))</formula>
    </cfRule>
  </conditionalFormatting>
  <conditionalFormatting sqref="Z2">
    <cfRule type="containsText" dxfId="33" priority="1" operator="containsText" text="Placée (client et AM Ok)">
      <formula>NOT(ISERROR(SEARCH("Placée (client et AM Ok)",Z2)))</formula>
    </cfRule>
    <cfRule type="containsText" dxfId="32" priority="2" operator="containsText" text="En attente réponse client">
      <formula>NOT(ISERROR(SEARCH("En attente réponse client",Z2)))</formula>
    </cfRule>
    <cfRule type="containsText" dxfId="31" priority="3" operator="containsText" text="En attente réponse AM">
      <formula>NOT(ISERROR(SEARCH("En attente réponse AM",Z2)))</formula>
    </cfRule>
    <cfRule type="containsText" dxfId="30" priority="4" operator="containsText" text="Demande enregistrée">
      <formula>NOT(ISERROR(SEARCH("Demande enregistrée",Z2)))</formula>
    </cfRule>
    <cfRule type="containsText" dxfId="29" priority="5" operator="containsText" text="Placée (client et AM Ok)">
      <formula>NOT(ISERROR(SEARCH("Placée (client et AM Ok)",Z2)))</formula>
    </cfRule>
    <cfRule type="containsText" dxfId="28" priority="6" operator="containsText" text="En attente réponse client">
      <formula>NOT(ISERROR(SEARCH("En attente réponse client",Z2)))</formula>
    </cfRule>
    <cfRule type="containsText" dxfId="27" priority="7" operator="containsText" text="En attente réponse AM">
      <formula>NOT(ISERROR(SEARCH("En attente réponse AM",Z2)))</formula>
    </cfRule>
    <cfRule type="containsText" dxfId="26" priority="8" operator="containsText" text="Demande enregistrée">
      <formula>NOT(ISERROR(SEARCH("Demande enregistrée",Z2)))</formula>
    </cfRule>
    <cfRule type="containsText" dxfId="25" priority="9" operator="containsText" text="Placée (client et AM Ok)">
      <formula>NOT(ISERROR(SEARCH("Placée (client et AM Ok)",Z2)))</formula>
    </cfRule>
    <cfRule type="containsText" dxfId="24" priority="10" operator="containsText" text="En attente réponse client">
      <formula>NOT(ISERROR(SEARCH("En attente réponse client",Z2)))</formula>
    </cfRule>
    <cfRule type="containsText" dxfId="23" priority="11" operator="containsText" text="En attente réponse AM">
      <formula>NOT(ISERROR(SEARCH("En attente réponse AM",Z2)))</formula>
    </cfRule>
    <cfRule type="containsText" dxfId="22" priority="12" operator="containsText" text="Demande enregistrée">
      <formula>NOT(ISERROR(SEARCH("Demande enregistrée",Z2)))</formula>
    </cfRule>
    <cfRule type="containsText" dxfId="21" priority="13" operator="containsText" text="Placée (client et AM Ok)">
      <formula>NOT(ISERROR(SEARCH("Placée (client et AM Ok)",Z2)))</formula>
    </cfRule>
    <cfRule type="containsText" dxfId="20" priority="14" operator="containsText" text="En attente réponse client">
      <formula>NOT(ISERROR(SEARCH("En attente réponse client",Z2)))</formula>
    </cfRule>
    <cfRule type="containsText" dxfId="19" priority="15" operator="containsText" text="En attente réponse AM">
      <formula>NOT(ISERROR(SEARCH("En attente réponse AM",Z2)))</formula>
    </cfRule>
    <cfRule type="containsText" dxfId="18" priority="16" operator="containsText" text="Demande enregistrée">
      <formula>NOT(ISERROR(SEARCH("Demande enregistrée",Z2)))</formula>
    </cfRule>
  </conditionalFormatting>
  <conditionalFormatting sqref="Z2">
    <cfRule type="expression" dxfId="17" priority="17">
      <formula>#REF!="Demande enregistrée"</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EA105A-AE93-40EF-9FC3-381FC11BDB5C}">
  <sheetPr codeName="Feuil5">
    <tabColor rgb="FF00B0F0"/>
  </sheetPr>
  <dimension ref="A1:J75"/>
  <sheetViews>
    <sheetView workbookViewId="0">
      <selection activeCell="B3" sqref="B3:B75"/>
    </sheetView>
  </sheetViews>
  <sheetFormatPr baseColWidth="10" defaultRowHeight="14.4" x14ac:dyDescent="0.3"/>
  <cols>
    <col min="1" max="2" width="34" style="3" bestFit="1" customWidth="1"/>
    <col min="3" max="3" width="24.88671875" style="3" bestFit="1" customWidth="1"/>
    <col min="4" max="4" width="8.77734375" style="3" customWidth="1"/>
    <col min="5" max="5" width="19.77734375" style="3" bestFit="1" customWidth="1"/>
    <col min="6" max="6" width="14" style="3" bestFit="1" customWidth="1"/>
    <col min="7" max="7" width="17.88671875" style="3" bestFit="1" customWidth="1"/>
    <col min="8" max="8" width="12.33203125" style="3" bestFit="1" customWidth="1"/>
    <col min="9" max="9" width="23.44140625" bestFit="1" customWidth="1"/>
    <col min="10" max="10" width="44.33203125" style="3" bestFit="1" customWidth="1"/>
    <col min="11" max="16384" width="11.5546875" style="3"/>
  </cols>
  <sheetData>
    <row r="1" spans="1:10" s="20" customFormat="1" ht="81.599999999999994" customHeight="1" x14ac:dyDescent="0.3"/>
    <row r="2" spans="1:10" s="19" customFormat="1" ht="22.2" customHeight="1" x14ac:dyDescent="0.3">
      <c r="A2" s="18" t="s">
        <v>23</v>
      </c>
      <c r="B2" s="18" t="s">
        <v>0</v>
      </c>
      <c r="C2" s="18" t="s">
        <v>26</v>
      </c>
      <c r="D2" s="18" t="s">
        <v>27</v>
      </c>
      <c r="E2" s="18" t="s">
        <v>24</v>
      </c>
      <c r="F2" s="18" t="s">
        <v>45</v>
      </c>
      <c r="G2" s="18" t="s">
        <v>46</v>
      </c>
      <c r="H2" s="18" t="s">
        <v>9</v>
      </c>
      <c r="I2" s="18" t="s">
        <v>47</v>
      </c>
      <c r="J2" s="18" t="s">
        <v>48</v>
      </c>
    </row>
    <row r="3" spans="1:10" ht="57.6" x14ac:dyDescent="0.3">
      <c r="A3" s="22" t="s">
        <v>32</v>
      </c>
      <c r="B3" s="22"/>
      <c r="C3" s="22" t="s">
        <v>91</v>
      </c>
      <c r="D3" s="22" t="s">
        <v>83</v>
      </c>
      <c r="E3" s="22" t="s">
        <v>25</v>
      </c>
      <c r="F3" s="22" t="s">
        <v>84</v>
      </c>
      <c r="G3" s="22"/>
      <c r="H3" s="22"/>
      <c r="I3" s="22" t="s">
        <v>84</v>
      </c>
      <c r="J3" s="3" t="str">
        <f>CONCATENATE((IF(D3="Femme","Femme - Homme","Homme")),CHAR(10),(IF(E3&lt;&gt;"Transports en commun","Voiture","")),CHAR(10),((IF(F3="Oui","","Chien(s)"))),CHAR(10),((IF(G3="Oui","","Chat(s)"))),CHAR(10),((IF(H3="Repassage OK","Repassage",""))),CHAR(10),((IF(I3="oui","Exigeant",""))))</f>
        <v>Femme - Homme
Chat(s)
Exigeant</v>
      </c>
    </row>
    <row r="4" spans="1:10" x14ac:dyDescent="0.3">
      <c r="A4" s="22" t="s">
        <v>33</v>
      </c>
      <c r="B4" s="22"/>
      <c r="C4" s="22"/>
      <c r="D4" s="22" t="s">
        <v>83</v>
      </c>
      <c r="E4" s="22" t="s">
        <v>25</v>
      </c>
      <c r="F4" s="22"/>
      <c r="G4" s="22"/>
      <c r="H4" s="22" t="s">
        <v>29</v>
      </c>
      <c r="I4" s="22" t="s">
        <v>84</v>
      </c>
      <c r="J4" s="3" t="str">
        <f t="shared" ref="J4:J67" si="0">CONCATENATE((IF(D4="Femme","Femme - Homme","Homme")),CHAR(10),(IF(E4&lt;&gt;"Transports en commun","Voiture","")),CHAR(10),((IF(F4="Oui","","Chien(s)"))),CHAR(10),((IF(G4="Oui","","Chat(s)"))),CHAR(10),((IF(H4="Repassage OK","Repassage",""))),CHAR(10),((IF(I4="oui","Exigeant",""))))</f>
        <v>Femme - Homme
Chien(s)
Chat(s)
Repassage
Exigeant</v>
      </c>
    </row>
    <row r="5" spans="1:10" ht="28.8" x14ac:dyDescent="0.3">
      <c r="A5" s="22" t="s">
        <v>34</v>
      </c>
      <c r="B5" s="22"/>
      <c r="C5" s="22" t="s">
        <v>87</v>
      </c>
      <c r="D5" s="22" t="s">
        <v>83</v>
      </c>
      <c r="E5" s="22" t="s">
        <v>25</v>
      </c>
      <c r="F5" s="22" t="s">
        <v>84</v>
      </c>
      <c r="G5" s="22"/>
      <c r="H5" s="22" t="s">
        <v>29</v>
      </c>
      <c r="I5" s="22" t="s">
        <v>84</v>
      </c>
      <c r="J5" s="3" t="str">
        <f t="shared" si="0"/>
        <v>Femme - Homme
Chat(s)
Repassage
Exigeant</v>
      </c>
    </row>
    <row r="6" spans="1:10" x14ac:dyDescent="0.3">
      <c r="A6" s="22" t="s">
        <v>35</v>
      </c>
      <c r="B6" s="22"/>
      <c r="C6" s="22"/>
      <c r="D6" s="22" t="s">
        <v>88</v>
      </c>
      <c r="E6" s="22" t="s">
        <v>79</v>
      </c>
      <c r="F6" s="22"/>
      <c r="G6" s="22"/>
      <c r="H6" s="22"/>
      <c r="I6" s="22"/>
      <c r="J6" s="3" t="str">
        <f t="shared" si="0"/>
        <v xml:space="preserve">Homme
Voiture
Chien(s)
Chat(s)
</v>
      </c>
    </row>
    <row r="7" spans="1:10" ht="28.8" x14ac:dyDescent="0.3">
      <c r="A7" s="22" t="s">
        <v>36</v>
      </c>
      <c r="B7" s="22"/>
      <c r="C7" s="22" t="s">
        <v>85</v>
      </c>
      <c r="D7" s="22" t="s">
        <v>83</v>
      </c>
      <c r="E7" s="22" t="s">
        <v>25</v>
      </c>
      <c r="F7" s="22" t="s">
        <v>84</v>
      </c>
      <c r="G7" s="22"/>
      <c r="H7" s="22" t="s">
        <v>29</v>
      </c>
      <c r="I7" s="22"/>
      <c r="J7" s="3" t="str">
        <f t="shared" si="0"/>
        <v xml:space="preserve">Femme - Homme
Chat(s)
Repassage
</v>
      </c>
    </row>
    <row r="8" spans="1:10" x14ac:dyDescent="0.3">
      <c r="A8" s="22" t="s">
        <v>92</v>
      </c>
      <c r="B8" s="22"/>
      <c r="C8" s="22"/>
      <c r="D8" s="22" t="s">
        <v>83</v>
      </c>
      <c r="E8" s="22" t="s">
        <v>25</v>
      </c>
      <c r="F8" s="22"/>
      <c r="G8" s="22"/>
      <c r="H8" s="22" t="s">
        <v>29</v>
      </c>
      <c r="I8" s="22"/>
      <c r="J8" s="3" t="str">
        <f t="shared" si="0"/>
        <v xml:space="preserve">Femme - Homme
Chien(s)
Chat(s)
Repassage
</v>
      </c>
    </row>
    <row r="9" spans="1:10" x14ac:dyDescent="0.3">
      <c r="A9" s="22" t="s">
        <v>93</v>
      </c>
      <c r="B9" s="22"/>
      <c r="C9" s="22"/>
      <c r="D9" s="22" t="s">
        <v>83</v>
      </c>
      <c r="E9" s="22" t="s">
        <v>79</v>
      </c>
      <c r="F9" s="22"/>
      <c r="G9" s="22"/>
      <c r="H9" s="22" t="s">
        <v>29</v>
      </c>
      <c r="I9" s="22" t="s">
        <v>84</v>
      </c>
      <c r="J9" s="3" t="str">
        <f t="shared" si="0"/>
        <v>Femme - Homme
Voiture
Chien(s)
Chat(s)
Repassage
Exigeant</v>
      </c>
    </row>
    <row r="10" spans="1:10" x14ac:dyDescent="0.3">
      <c r="A10" s="22" t="s">
        <v>94</v>
      </c>
      <c r="B10" s="22"/>
      <c r="C10" s="22"/>
      <c r="D10" s="22" t="s">
        <v>83</v>
      </c>
      <c r="E10" s="22" t="s">
        <v>25</v>
      </c>
      <c r="F10" s="22"/>
      <c r="G10" s="22"/>
      <c r="H10" s="22" t="s">
        <v>29</v>
      </c>
      <c r="I10" s="22"/>
      <c r="J10" s="3" t="str">
        <f t="shared" si="0"/>
        <v xml:space="preserve">Femme - Homme
Chien(s)
Chat(s)
Repassage
</v>
      </c>
    </row>
    <row r="11" spans="1:10" ht="28.8" x14ac:dyDescent="0.3">
      <c r="A11" s="22" t="s">
        <v>95</v>
      </c>
      <c r="B11" s="22"/>
      <c r="C11" s="22" t="s">
        <v>89</v>
      </c>
      <c r="D11" s="22" t="s">
        <v>83</v>
      </c>
      <c r="E11" s="22" t="s">
        <v>79</v>
      </c>
      <c r="F11" s="22"/>
      <c r="G11" s="22"/>
      <c r="H11" s="22" t="s">
        <v>29</v>
      </c>
      <c r="I11" s="22" t="s">
        <v>84</v>
      </c>
      <c r="J11" s="3" t="str">
        <f t="shared" si="0"/>
        <v>Femme - Homme
Voiture
Chien(s)
Chat(s)
Repassage
Exigeant</v>
      </c>
    </row>
    <row r="12" spans="1:10" ht="28.8" x14ac:dyDescent="0.3">
      <c r="A12" s="22" t="s">
        <v>96</v>
      </c>
      <c r="B12" s="22"/>
      <c r="C12" s="22" t="s">
        <v>97</v>
      </c>
      <c r="D12" s="22" t="s">
        <v>88</v>
      </c>
      <c r="E12" s="22" t="s">
        <v>79</v>
      </c>
      <c r="F12" s="22"/>
      <c r="G12" s="22"/>
      <c r="H12" s="22"/>
      <c r="I12" s="22"/>
      <c r="J12" s="3" t="str">
        <f t="shared" si="0"/>
        <v xml:space="preserve">Homme
Voiture
Chien(s)
Chat(s)
</v>
      </c>
    </row>
    <row r="13" spans="1:10" ht="72" x14ac:dyDescent="0.3">
      <c r="A13" s="22" t="s">
        <v>98</v>
      </c>
      <c r="B13" s="22"/>
      <c r="C13" s="22" t="s">
        <v>99</v>
      </c>
      <c r="D13" s="22" t="s">
        <v>83</v>
      </c>
      <c r="E13" s="22" t="s">
        <v>25</v>
      </c>
      <c r="F13" s="22"/>
      <c r="G13" s="22"/>
      <c r="H13" s="22" t="s">
        <v>29</v>
      </c>
      <c r="I13" s="22" t="s">
        <v>84</v>
      </c>
      <c r="J13" s="3" t="str">
        <f t="shared" si="0"/>
        <v>Femme - Homme
Chien(s)
Chat(s)
Repassage
Exigeant</v>
      </c>
    </row>
    <row r="14" spans="1:10" ht="28.8" x14ac:dyDescent="0.3">
      <c r="A14" s="22" t="s">
        <v>100</v>
      </c>
      <c r="B14" s="22"/>
      <c r="C14" s="22" t="s">
        <v>86</v>
      </c>
      <c r="D14" s="22" t="s">
        <v>83</v>
      </c>
      <c r="E14" s="22" t="s">
        <v>25</v>
      </c>
      <c r="F14" s="22"/>
      <c r="G14" s="22"/>
      <c r="H14" s="22"/>
      <c r="I14" s="22"/>
      <c r="J14" s="3" t="str">
        <f t="shared" si="0"/>
        <v xml:space="preserve">Femme - Homme
Chien(s)
Chat(s)
</v>
      </c>
    </row>
    <row r="15" spans="1:10" ht="57.6" x14ac:dyDescent="0.3">
      <c r="A15" s="22" t="s">
        <v>101</v>
      </c>
      <c r="B15" s="22"/>
      <c r="C15" s="22" t="s">
        <v>80</v>
      </c>
      <c r="D15" s="22" t="s">
        <v>83</v>
      </c>
      <c r="E15" s="22" t="s">
        <v>25</v>
      </c>
      <c r="F15" s="22"/>
      <c r="G15" s="22"/>
      <c r="H15" s="22" t="s">
        <v>29</v>
      </c>
      <c r="I15" s="22"/>
      <c r="J15" s="3" t="str">
        <f t="shared" si="0"/>
        <v xml:space="preserve">Femme - Homme
Chien(s)
Chat(s)
Repassage
</v>
      </c>
    </row>
    <row r="16" spans="1:10" ht="43.2" x14ac:dyDescent="0.3">
      <c r="A16" s="22" t="s">
        <v>102</v>
      </c>
      <c r="B16" s="22"/>
      <c r="C16" s="22" t="s">
        <v>103</v>
      </c>
      <c r="D16" s="22" t="s">
        <v>83</v>
      </c>
      <c r="E16" s="22" t="s">
        <v>25</v>
      </c>
      <c r="F16" s="22" t="s">
        <v>84</v>
      </c>
      <c r="G16" s="22"/>
      <c r="H16" s="22" t="s">
        <v>29</v>
      </c>
      <c r="I16" s="22"/>
      <c r="J16" s="3" t="str">
        <f t="shared" si="0"/>
        <v xml:space="preserve">Femme - Homme
Chat(s)
Repassage
</v>
      </c>
    </row>
    <row r="17" spans="1:10" x14ac:dyDescent="0.3">
      <c r="A17" s="22" t="s">
        <v>104</v>
      </c>
      <c r="B17" s="22"/>
      <c r="C17" s="22"/>
      <c r="D17" s="22" t="s">
        <v>83</v>
      </c>
      <c r="E17" s="22" t="s">
        <v>79</v>
      </c>
      <c r="F17" s="22"/>
      <c r="G17" s="22"/>
      <c r="H17" s="22" t="s">
        <v>29</v>
      </c>
      <c r="I17" s="22" t="s">
        <v>84</v>
      </c>
      <c r="J17" s="3" t="str">
        <f t="shared" si="0"/>
        <v>Femme - Homme
Voiture
Chien(s)
Chat(s)
Repassage
Exigeant</v>
      </c>
    </row>
    <row r="18" spans="1:10" ht="57.6" x14ac:dyDescent="0.3">
      <c r="A18" s="22" t="s">
        <v>105</v>
      </c>
      <c r="B18" s="22"/>
      <c r="C18" s="22" t="s">
        <v>106</v>
      </c>
      <c r="D18" s="22" t="s">
        <v>83</v>
      </c>
      <c r="E18" s="22" t="s">
        <v>25</v>
      </c>
      <c r="F18" s="22"/>
      <c r="G18" s="22"/>
      <c r="H18" s="22" t="s">
        <v>29</v>
      </c>
      <c r="I18" s="22" t="s">
        <v>84</v>
      </c>
      <c r="J18" s="3" t="str">
        <f t="shared" si="0"/>
        <v>Femme - Homme
Chien(s)
Chat(s)
Repassage
Exigeant</v>
      </c>
    </row>
    <row r="19" spans="1:10" x14ac:dyDescent="0.3">
      <c r="A19" s="22" t="s">
        <v>107</v>
      </c>
      <c r="B19" s="22"/>
      <c r="C19" s="22"/>
      <c r="D19" s="22" t="s">
        <v>83</v>
      </c>
      <c r="E19" s="22" t="s">
        <v>25</v>
      </c>
      <c r="F19" s="22"/>
      <c r="G19" s="22"/>
      <c r="H19" s="22"/>
      <c r="I19" s="22"/>
      <c r="J19" s="3" t="str">
        <f t="shared" si="0"/>
        <v xml:space="preserve">Femme - Homme
Chien(s)
Chat(s)
</v>
      </c>
    </row>
    <row r="20" spans="1:10" x14ac:dyDescent="0.3">
      <c r="A20" s="22" t="s">
        <v>108</v>
      </c>
      <c r="B20" s="22"/>
      <c r="C20" s="22"/>
      <c r="D20" s="22" t="s">
        <v>83</v>
      </c>
      <c r="E20" s="22" t="s">
        <v>25</v>
      </c>
      <c r="F20" s="22" t="s">
        <v>84</v>
      </c>
      <c r="G20" s="22"/>
      <c r="H20" s="22"/>
      <c r="I20" s="22" t="s">
        <v>84</v>
      </c>
      <c r="J20" s="3" t="str">
        <f t="shared" si="0"/>
        <v>Femme - Homme
Chat(s)
Exigeant</v>
      </c>
    </row>
    <row r="21" spans="1:10" ht="72" x14ac:dyDescent="0.3">
      <c r="A21" s="22" t="s">
        <v>109</v>
      </c>
      <c r="B21" s="22"/>
      <c r="C21" s="22" t="s">
        <v>110</v>
      </c>
      <c r="D21" s="22" t="s">
        <v>83</v>
      </c>
      <c r="E21" s="22" t="s">
        <v>25</v>
      </c>
      <c r="F21" s="22" t="s">
        <v>84</v>
      </c>
      <c r="G21" s="22"/>
      <c r="H21" s="22" t="s">
        <v>29</v>
      </c>
      <c r="I21" s="22"/>
      <c r="J21" s="3" t="str">
        <f t="shared" si="0"/>
        <v xml:space="preserve">Femme - Homme
Chat(s)
Repassage
</v>
      </c>
    </row>
    <row r="22" spans="1:10" ht="28.8" x14ac:dyDescent="0.3">
      <c r="A22" s="22" t="s">
        <v>111</v>
      </c>
      <c r="B22" s="22"/>
      <c r="C22" s="22" t="s">
        <v>87</v>
      </c>
      <c r="D22" s="22" t="s">
        <v>83</v>
      </c>
      <c r="E22" s="22" t="s">
        <v>25</v>
      </c>
      <c r="F22" s="22" t="s">
        <v>84</v>
      </c>
      <c r="G22" s="22"/>
      <c r="H22" s="22" t="s">
        <v>29</v>
      </c>
      <c r="I22" s="22"/>
      <c r="J22" s="3" t="str">
        <f t="shared" si="0"/>
        <v xml:space="preserve">Femme - Homme
Chat(s)
Repassage
</v>
      </c>
    </row>
    <row r="23" spans="1:10" ht="115.2" x14ac:dyDescent="0.3">
      <c r="A23" s="22" t="s">
        <v>112</v>
      </c>
      <c r="B23" s="22"/>
      <c r="C23" s="22" t="s">
        <v>113</v>
      </c>
      <c r="D23" s="22" t="s">
        <v>83</v>
      </c>
      <c r="E23" s="22" t="s">
        <v>25</v>
      </c>
      <c r="F23" s="22" t="s">
        <v>84</v>
      </c>
      <c r="G23" s="22"/>
      <c r="H23" s="22" t="s">
        <v>29</v>
      </c>
      <c r="I23" s="22" t="s">
        <v>84</v>
      </c>
      <c r="J23" s="3" t="str">
        <f t="shared" si="0"/>
        <v>Femme - Homme
Chat(s)
Repassage
Exigeant</v>
      </c>
    </row>
    <row r="24" spans="1:10" x14ac:dyDescent="0.3">
      <c r="A24" s="22" t="s">
        <v>114</v>
      </c>
      <c r="B24" s="22"/>
      <c r="C24" s="22"/>
      <c r="D24" s="22" t="s">
        <v>83</v>
      </c>
      <c r="E24" s="22" t="s">
        <v>79</v>
      </c>
      <c r="F24" s="22"/>
      <c r="G24" s="22"/>
      <c r="H24" s="22" t="s">
        <v>29</v>
      </c>
      <c r="I24" s="22" t="s">
        <v>84</v>
      </c>
      <c r="J24" s="3" t="str">
        <f t="shared" si="0"/>
        <v>Femme - Homme
Voiture
Chien(s)
Chat(s)
Repassage
Exigeant</v>
      </c>
    </row>
    <row r="25" spans="1:10" ht="28.8" x14ac:dyDescent="0.3">
      <c r="A25" s="22" t="s">
        <v>115</v>
      </c>
      <c r="B25" s="22"/>
      <c r="C25" s="22" t="s">
        <v>116</v>
      </c>
      <c r="D25" s="22" t="s">
        <v>88</v>
      </c>
      <c r="E25" s="22" t="s">
        <v>79</v>
      </c>
      <c r="F25" s="22"/>
      <c r="G25" s="22"/>
      <c r="H25" s="22" t="s">
        <v>29</v>
      </c>
      <c r="I25" s="22" t="s">
        <v>84</v>
      </c>
      <c r="J25" s="3" t="str">
        <f t="shared" si="0"/>
        <v>Homme
Voiture
Chien(s)
Chat(s)
Repassage
Exigeant</v>
      </c>
    </row>
    <row r="26" spans="1:10" ht="28.8" x14ac:dyDescent="0.3">
      <c r="A26" s="22" t="s">
        <v>117</v>
      </c>
      <c r="B26" s="22"/>
      <c r="C26" s="22" t="s">
        <v>118</v>
      </c>
      <c r="D26" s="22" t="s">
        <v>83</v>
      </c>
      <c r="E26" s="22" t="s">
        <v>119</v>
      </c>
      <c r="F26" s="22"/>
      <c r="G26" s="22"/>
      <c r="H26" s="22" t="s">
        <v>29</v>
      </c>
      <c r="I26" s="22" t="s">
        <v>84</v>
      </c>
      <c r="J26" s="3" t="str">
        <f t="shared" si="0"/>
        <v>Femme - Homme
Voiture
Chien(s)
Chat(s)
Repassage
Exigeant</v>
      </c>
    </row>
    <row r="27" spans="1:10" ht="28.8" x14ac:dyDescent="0.3">
      <c r="A27" s="22" t="s">
        <v>120</v>
      </c>
      <c r="B27" s="22"/>
      <c r="C27" s="22" t="s">
        <v>121</v>
      </c>
      <c r="D27" s="22" t="s">
        <v>88</v>
      </c>
      <c r="E27" s="22" t="s">
        <v>79</v>
      </c>
      <c r="F27" s="22"/>
      <c r="G27" s="22"/>
      <c r="H27" s="22"/>
      <c r="I27" s="22"/>
      <c r="J27" s="3" t="str">
        <f t="shared" si="0"/>
        <v xml:space="preserve">Homme
Voiture
Chien(s)
Chat(s)
</v>
      </c>
    </row>
    <row r="28" spans="1:10" x14ac:dyDescent="0.3">
      <c r="A28" s="22" t="s">
        <v>122</v>
      </c>
      <c r="B28" s="22"/>
      <c r="C28" s="22"/>
      <c r="D28" s="22" t="s">
        <v>83</v>
      </c>
      <c r="E28" s="22" t="s">
        <v>79</v>
      </c>
      <c r="F28" s="22"/>
      <c r="G28" s="22"/>
      <c r="H28" s="22" t="s">
        <v>29</v>
      </c>
      <c r="I28" s="22" t="s">
        <v>84</v>
      </c>
      <c r="J28" s="3" t="str">
        <f t="shared" si="0"/>
        <v>Femme - Homme
Voiture
Chien(s)
Chat(s)
Repassage
Exigeant</v>
      </c>
    </row>
    <row r="29" spans="1:10" ht="86.4" x14ac:dyDescent="0.3">
      <c r="A29" s="22" t="s">
        <v>123</v>
      </c>
      <c r="B29" s="22"/>
      <c r="C29" s="22" t="s">
        <v>124</v>
      </c>
      <c r="D29" s="22" t="s">
        <v>88</v>
      </c>
      <c r="E29" s="22" t="s">
        <v>25</v>
      </c>
      <c r="F29" s="22"/>
      <c r="G29" s="22"/>
      <c r="H29" s="22"/>
      <c r="I29" s="22"/>
      <c r="J29" s="3" t="str">
        <f t="shared" si="0"/>
        <v xml:space="preserve">Homme
Chien(s)
Chat(s)
</v>
      </c>
    </row>
    <row r="30" spans="1:10" x14ac:dyDescent="0.3">
      <c r="A30" s="22" t="s">
        <v>125</v>
      </c>
      <c r="B30" s="22"/>
      <c r="C30" s="22"/>
      <c r="D30" s="22" t="s">
        <v>83</v>
      </c>
      <c r="E30" s="22" t="s">
        <v>25</v>
      </c>
      <c r="F30" s="22"/>
      <c r="G30" s="22"/>
      <c r="H30" s="22" t="s">
        <v>29</v>
      </c>
      <c r="I30" s="22" t="s">
        <v>84</v>
      </c>
      <c r="J30" s="3" t="str">
        <f t="shared" si="0"/>
        <v>Femme - Homme
Chien(s)
Chat(s)
Repassage
Exigeant</v>
      </c>
    </row>
    <row r="31" spans="1:10" x14ac:dyDescent="0.3">
      <c r="A31" s="22" t="s">
        <v>126</v>
      </c>
      <c r="B31" s="22"/>
      <c r="C31" s="22"/>
      <c r="D31" s="22" t="s">
        <v>83</v>
      </c>
      <c r="E31" s="22" t="s">
        <v>25</v>
      </c>
      <c r="F31" s="22"/>
      <c r="G31" s="22"/>
      <c r="H31" s="22" t="s">
        <v>29</v>
      </c>
      <c r="I31" s="22" t="s">
        <v>84</v>
      </c>
      <c r="J31" s="3" t="str">
        <f t="shared" si="0"/>
        <v>Femme - Homme
Chien(s)
Chat(s)
Repassage
Exigeant</v>
      </c>
    </row>
    <row r="32" spans="1:10" x14ac:dyDescent="0.3">
      <c r="A32" s="22" t="s">
        <v>127</v>
      </c>
      <c r="B32" s="22"/>
      <c r="C32" s="22"/>
      <c r="D32" s="22" t="s">
        <v>83</v>
      </c>
      <c r="E32" s="22" t="s">
        <v>25</v>
      </c>
      <c r="F32" s="22"/>
      <c r="G32" s="22"/>
      <c r="H32" s="22" t="s">
        <v>29</v>
      </c>
      <c r="I32" s="22"/>
      <c r="J32" s="3" t="str">
        <f t="shared" si="0"/>
        <v xml:space="preserve">Femme - Homme
Chien(s)
Chat(s)
Repassage
</v>
      </c>
    </row>
    <row r="33" spans="1:10" x14ac:dyDescent="0.3">
      <c r="A33" s="22" t="s">
        <v>128</v>
      </c>
      <c r="B33" s="22"/>
      <c r="C33" s="22"/>
      <c r="D33" s="22" t="s">
        <v>83</v>
      </c>
      <c r="E33" s="22" t="s">
        <v>25</v>
      </c>
      <c r="F33" s="22"/>
      <c r="G33" s="22"/>
      <c r="H33" s="22" t="s">
        <v>29</v>
      </c>
      <c r="I33" s="22" t="s">
        <v>84</v>
      </c>
      <c r="J33" s="3" t="str">
        <f t="shared" si="0"/>
        <v>Femme - Homme
Chien(s)
Chat(s)
Repassage
Exigeant</v>
      </c>
    </row>
    <row r="34" spans="1:10" x14ac:dyDescent="0.3">
      <c r="A34" s="22" t="s">
        <v>129</v>
      </c>
      <c r="B34" s="22"/>
      <c r="C34" s="22"/>
      <c r="D34" s="22" t="s">
        <v>83</v>
      </c>
      <c r="E34" s="22" t="s">
        <v>25</v>
      </c>
      <c r="F34" s="22" t="s">
        <v>84</v>
      </c>
      <c r="G34" s="22"/>
      <c r="H34" s="22" t="s">
        <v>29</v>
      </c>
      <c r="I34" s="22" t="s">
        <v>84</v>
      </c>
      <c r="J34" s="3" t="str">
        <f t="shared" si="0"/>
        <v>Femme - Homme
Chat(s)
Repassage
Exigeant</v>
      </c>
    </row>
    <row r="35" spans="1:10" x14ac:dyDescent="0.3">
      <c r="A35" s="22" t="s">
        <v>130</v>
      </c>
      <c r="B35" s="22"/>
      <c r="C35" s="22"/>
      <c r="D35" s="22" t="s">
        <v>83</v>
      </c>
      <c r="E35" s="22" t="s">
        <v>25</v>
      </c>
      <c r="F35" s="22"/>
      <c r="G35" s="22"/>
      <c r="H35" s="22" t="s">
        <v>29</v>
      </c>
      <c r="I35" s="22"/>
      <c r="J35" s="3" t="str">
        <f t="shared" si="0"/>
        <v xml:space="preserve">Femme - Homme
Chien(s)
Chat(s)
Repassage
</v>
      </c>
    </row>
    <row r="36" spans="1:10" ht="86.4" x14ac:dyDescent="0.3">
      <c r="A36" s="22" t="s">
        <v>131</v>
      </c>
      <c r="B36" s="22"/>
      <c r="C36" s="22" t="s">
        <v>132</v>
      </c>
      <c r="D36" s="22" t="s">
        <v>83</v>
      </c>
      <c r="E36" s="22" t="s">
        <v>25</v>
      </c>
      <c r="F36" s="22" t="s">
        <v>84</v>
      </c>
      <c r="G36" s="22"/>
      <c r="H36" s="22"/>
      <c r="I36" s="22"/>
      <c r="J36" s="3" t="str">
        <f t="shared" si="0"/>
        <v xml:space="preserve">Femme - Homme
Chat(s)
</v>
      </c>
    </row>
    <row r="37" spans="1:10" x14ac:dyDescent="0.3">
      <c r="A37" s="22" t="s">
        <v>133</v>
      </c>
      <c r="B37" s="22"/>
      <c r="C37" s="22"/>
      <c r="D37" s="22" t="s">
        <v>83</v>
      </c>
      <c r="E37" s="22" t="s">
        <v>79</v>
      </c>
      <c r="F37" s="22"/>
      <c r="G37" s="22"/>
      <c r="H37" s="22" t="s">
        <v>29</v>
      </c>
      <c r="I37" s="22" t="s">
        <v>84</v>
      </c>
      <c r="J37" s="3" t="str">
        <f t="shared" si="0"/>
        <v>Femme - Homme
Voiture
Chien(s)
Chat(s)
Repassage
Exigeant</v>
      </c>
    </row>
    <row r="38" spans="1:10" x14ac:dyDescent="0.3">
      <c r="A38" s="22" t="s">
        <v>134</v>
      </c>
      <c r="B38" s="22"/>
      <c r="C38" s="22"/>
      <c r="D38" s="22" t="s">
        <v>83</v>
      </c>
      <c r="E38" s="22" t="s">
        <v>25</v>
      </c>
      <c r="F38" s="22"/>
      <c r="G38" s="22"/>
      <c r="H38" s="22" t="s">
        <v>29</v>
      </c>
      <c r="I38" s="22" t="s">
        <v>84</v>
      </c>
      <c r="J38" s="3" t="str">
        <f t="shared" si="0"/>
        <v>Femme - Homme
Chien(s)
Chat(s)
Repassage
Exigeant</v>
      </c>
    </row>
    <row r="39" spans="1:10" x14ac:dyDescent="0.3">
      <c r="A39" s="22" t="s">
        <v>135</v>
      </c>
      <c r="B39" s="22"/>
      <c r="C39" s="22"/>
      <c r="D39" s="22" t="s">
        <v>83</v>
      </c>
      <c r="E39" s="22" t="s">
        <v>25</v>
      </c>
      <c r="F39" s="22"/>
      <c r="G39" s="22"/>
      <c r="H39" s="22" t="s">
        <v>29</v>
      </c>
      <c r="I39" s="22"/>
      <c r="J39" s="3" t="str">
        <f t="shared" si="0"/>
        <v xml:space="preserve">Femme - Homme
Chien(s)
Chat(s)
Repassage
</v>
      </c>
    </row>
    <row r="40" spans="1:10" x14ac:dyDescent="0.3">
      <c r="A40" s="22" t="s">
        <v>136</v>
      </c>
      <c r="B40" s="22"/>
      <c r="C40" s="22"/>
      <c r="D40" s="22" t="s">
        <v>83</v>
      </c>
      <c r="E40" s="22" t="s">
        <v>79</v>
      </c>
      <c r="F40" s="22"/>
      <c r="G40" s="22"/>
      <c r="H40" s="22" t="s">
        <v>29</v>
      </c>
      <c r="I40" s="22" t="s">
        <v>84</v>
      </c>
      <c r="J40" s="3" t="str">
        <f t="shared" si="0"/>
        <v>Femme - Homme
Voiture
Chien(s)
Chat(s)
Repassage
Exigeant</v>
      </c>
    </row>
    <row r="41" spans="1:10" x14ac:dyDescent="0.3">
      <c r="A41" s="22" t="s">
        <v>137</v>
      </c>
      <c r="B41" s="22"/>
      <c r="C41" s="22"/>
      <c r="D41" s="22" t="s">
        <v>83</v>
      </c>
      <c r="E41" s="22" t="s">
        <v>79</v>
      </c>
      <c r="F41" s="22"/>
      <c r="G41" s="22"/>
      <c r="H41" s="22" t="s">
        <v>29</v>
      </c>
      <c r="I41" s="22" t="s">
        <v>84</v>
      </c>
      <c r="J41" s="3" t="str">
        <f t="shared" si="0"/>
        <v>Femme - Homme
Voiture
Chien(s)
Chat(s)
Repassage
Exigeant</v>
      </c>
    </row>
    <row r="42" spans="1:10" x14ac:dyDescent="0.3">
      <c r="A42" s="22" t="s">
        <v>138</v>
      </c>
      <c r="B42" s="22"/>
      <c r="C42" s="22"/>
      <c r="D42" s="22" t="s">
        <v>83</v>
      </c>
      <c r="E42" s="22" t="s">
        <v>25</v>
      </c>
      <c r="F42" s="22"/>
      <c r="G42" s="22"/>
      <c r="H42" s="22" t="s">
        <v>29</v>
      </c>
      <c r="I42" s="22"/>
      <c r="J42" s="3" t="str">
        <f t="shared" si="0"/>
        <v xml:space="preserve">Femme - Homme
Chien(s)
Chat(s)
Repassage
</v>
      </c>
    </row>
    <row r="43" spans="1:10" x14ac:dyDescent="0.3">
      <c r="A43" s="22" t="s">
        <v>139</v>
      </c>
      <c r="B43" s="22"/>
      <c r="C43" s="22"/>
      <c r="D43" s="22" t="s">
        <v>83</v>
      </c>
      <c r="E43" s="22" t="s">
        <v>25</v>
      </c>
      <c r="F43" s="22"/>
      <c r="G43" s="22"/>
      <c r="H43" s="22" t="s">
        <v>29</v>
      </c>
      <c r="I43" s="22" t="s">
        <v>84</v>
      </c>
      <c r="J43" s="3" t="str">
        <f t="shared" si="0"/>
        <v>Femme - Homme
Chien(s)
Chat(s)
Repassage
Exigeant</v>
      </c>
    </row>
    <row r="44" spans="1:10" x14ac:dyDescent="0.3">
      <c r="A44" s="22" t="s">
        <v>140</v>
      </c>
      <c r="B44" s="22"/>
      <c r="C44" s="22"/>
      <c r="D44" s="22" t="s">
        <v>83</v>
      </c>
      <c r="E44" s="22" t="s">
        <v>25</v>
      </c>
      <c r="F44" s="22"/>
      <c r="G44" s="22"/>
      <c r="H44" s="22" t="s">
        <v>29</v>
      </c>
      <c r="I44" s="22"/>
      <c r="J44" s="3" t="str">
        <f t="shared" si="0"/>
        <v xml:space="preserve">Femme - Homme
Chien(s)
Chat(s)
Repassage
</v>
      </c>
    </row>
    <row r="45" spans="1:10" x14ac:dyDescent="0.3">
      <c r="A45" s="22" t="s">
        <v>141</v>
      </c>
      <c r="B45" s="22"/>
      <c r="C45" s="22"/>
      <c r="D45" s="22" t="s">
        <v>83</v>
      </c>
      <c r="E45" s="22" t="s">
        <v>25</v>
      </c>
      <c r="F45" s="22" t="s">
        <v>84</v>
      </c>
      <c r="G45" s="22"/>
      <c r="H45" s="22" t="s">
        <v>29</v>
      </c>
      <c r="I45" s="22" t="s">
        <v>84</v>
      </c>
      <c r="J45" s="3" t="str">
        <f t="shared" si="0"/>
        <v>Femme - Homme
Chat(s)
Repassage
Exigeant</v>
      </c>
    </row>
    <row r="46" spans="1:10" x14ac:dyDescent="0.3">
      <c r="A46" s="22" t="s">
        <v>142</v>
      </c>
      <c r="B46" s="22"/>
      <c r="C46" s="22"/>
      <c r="D46" s="22" t="s">
        <v>83</v>
      </c>
      <c r="E46" s="22" t="s">
        <v>25</v>
      </c>
      <c r="F46" s="22"/>
      <c r="G46" s="22"/>
      <c r="H46" s="22" t="s">
        <v>29</v>
      </c>
      <c r="I46" s="22" t="s">
        <v>84</v>
      </c>
      <c r="J46" s="3" t="str">
        <f t="shared" si="0"/>
        <v>Femme - Homme
Chien(s)
Chat(s)
Repassage
Exigeant</v>
      </c>
    </row>
    <row r="47" spans="1:10" ht="28.8" x14ac:dyDescent="0.3">
      <c r="A47" s="22" t="s">
        <v>143</v>
      </c>
      <c r="B47" s="22"/>
      <c r="C47" s="22" t="s">
        <v>81</v>
      </c>
      <c r="D47" s="22" t="s">
        <v>83</v>
      </c>
      <c r="E47" s="22" t="s">
        <v>25</v>
      </c>
      <c r="F47" s="22" t="s">
        <v>84</v>
      </c>
      <c r="G47" s="22" t="s">
        <v>84</v>
      </c>
      <c r="H47" s="22" t="s">
        <v>29</v>
      </c>
      <c r="I47" s="22" t="s">
        <v>84</v>
      </c>
      <c r="J47" s="3" t="str">
        <f t="shared" si="0"/>
        <v>Femme - Homme
Repassage
Exigeant</v>
      </c>
    </row>
    <row r="48" spans="1:10" x14ac:dyDescent="0.3">
      <c r="A48" s="22" t="s">
        <v>144</v>
      </c>
      <c r="B48" s="22"/>
      <c r="C48" s="22"/>
      <c r="D48" s="22" t="s">
        <v>83</v>
      </c>
      <c r="E48" s="22" t="s">
        <v>79</v>
      </c>
      <c r="F48" s="22"/>
      <c r="G48" s="22"/>
      <c r="H48" s="22" t="s">
        <v>29</v>
      </c>
      <c r="I48" s="22"/>
      <c r="J48" s="3" t="str">
        <f t="shared" si="0"/>
        <v xml:space="preserve">Femme - Homme
Voiture
Chien(s)
Chat(s)
Repassage
</v>
      </c>
    </row>
    <row r="49" spans="1:10" ht="57.6" x14ac:dyDescent="0.3">
      <c r="A49" s="22" t="s">
        <v>145</v>
      </c>
      <c r="B49" s="22"/>
      <c r="C49" s="22" t="s">
        <v>146</v>
      </c>
      <c r="D49" s="22" t="s">
        <v>83</v>
      </c>
      <c r="E49" s="22" t="s">
        <v>25</v>
      </c>
      <c r="F49" s="22" t="s">
        <v>84</v>
      </c>
      <c r="G49" s="22"/>
      <c r="H49" s="22"/>
      <c r="I49" s="22"/>
      <c r="J49" s="3" t="str">
        <f t="shared" si="0"/>
        <v xml:space="preserve">Femme - Homme
Chat(s)
</v>
      </c>
    </row>
    <row r="50" spans="1:10" x14ac:dyDescent="0.3">
      <c r="A50" s="22" t="s">
        <v>147</v>
      </c>
      <c r="B50" s="22"/>
      <c r="C50" s="22"/>
      <c r="D50" s="22" t="s">
        <v>83</v>
      </c>
      <c r="E50" s="22" t="s">
        <v>25</v>
      </c>
      <c r="F50" s="22"/>
      <c r="G50" s="22"/>
      <c r="H50" s="22" t="s">
        <v>29</v>
      </c>
      <c r="I50" s="22" t="s">
        <v>84</v>
      </c>
      <c r="J50" s="3" t="str">
        <f t="shared" si="0"/>
        <v>Femme - Homme
Chien(s)
Chat(s)
Repassage
Exigeant</v>
      </c>
    </row>
    <row r="51" spans="1:10" x14ac:dyDescent="0.3">
      <c r="A51" s="22" t="s">
        <v>148</v>
      </c>
      <c r="B51" s="22"/>
      <c r="C51" s="22"/>
      <c r="D51" s="22" t="s">
        <v>83</v>
      </c>
      <c r="E51" s="22" t="s">
        <v>25</v>
      </c>
      <c r="F51" s="22" t="s">
        <v>84</v>
      </c>
      <c r="G51" s="22"/>
      <c r="H51" s="22" t="s">
        <v>29</v>
      </c>
      <c r="I51" s="22"/>
      <c r="J51" s="3" t="str">
        <f t="shared" si="0"/>
        <v xml:space="preserve">Femme - Homme
Chat(s)
Repassage
</v>
      </c>
    </row>
    <row r="52" spans="1:10" x14ac:dyDescent="0.3">
      <c r="A52" s="22" t="s">
        <v>149</v>
      </c>
      <c r="B52" s="22"/>
      <c r="C52" s="22"/>
      <c r="D52" s="22" t="s">
        <v>83</v>
      </c>
      <c r="E52" s="22" t="s">
        <v>25</v>
      </c>
      <c r="F52" s="22" t="s">
        <v>84</v>
      </c>
      <c r="G52" s="22"/>
      <c r="H52" s="22" t="s">
        <v>29</v>
      </c>
      <c r="I52" s="22"/>
      <c r="J52" s="3" t="str">
        <f t="shared" si="0"/>
        <v xml:space="preserve">Femme - Homme
Chat(s)
Repassage
</v>
      </c>
    </row>
    <row r="53" spans="1:10" ht="28.8" x14ac:dyDescent="0.3">
      <c r="A53" s="22" t="s">
        <v>150</v>
      </c>
      <c r="B53" s="22"/>
      <c r="C53" s="22" t="s">
        <v>151</v>
      </c>
      <c r="D53" s="22" t="s">
        <v>88</v>
      </c>
      <c r="E53" s="22" t="s">
        <v>25</v>
      </c>
      <c r="F53" s="22"/>
      <c r="G53" s="22"/>
      <c r="H53" s="22" t="s">
        <v>29</v>
      </c>
      <c r="I53" s="22" t="s">
        <v>84</v>
      </c>
      <c r="J53" s="3" t="str">
        <f t="shared" si="0"/>
        <v>Homme
Chien(s)
Chat(s)
Repassage
Exigeant</v>
      </c>
    </row>
    <row r="54" spans="1:10" ht="28.8" x14ac:dyDescent="0.3">
      <c r="A54" s="22" t="s">
        <v>152</v>
      </c>
      <c r="B54" s="22"/>
      <c r="C54" s="22" t="s">
        <v>153</v>
      </c>
      <c r="D54" s="22" t="s">
        <v>88</v>
      </c>
      <c r="E54" s="22" t="s">
        <v>25</v>
      </c>
      <c r="F54" s="22"/>
      <c r="G54" s="22"/>
      <c r="H54" s="22" t="s">
        <v>29</v>
      </c>
      <c r="I54" s="22" t="s">
        <v>84</v>
      </c>
      <c r="J54" s="3" t="str">
        <f t="shared" si="0"/>
        <v>Homme
Chien(s)
Chat(s)
Repassage
Exigeant</v>
      </c>
    </row>
    <row r="55" spans="1:10" x14ac:dyDescent="0.3">
      <c r="A55" s="22" t="s">
        <v>154</v>
      </c>
      <c r="B55" s="22"/>
      <c r="C55" s="22"/>
      <c r="D55" s="22" t="s">
        <v>83</v>
      </c>
      <c r="E55" s="22" t="s">
        <v>25</v>
      </c>
      <c r="F55" s="22" t="s">
        <v>84</v>
      </c>
      <c r="G55" s="22"/>
      <c r="H55" s="22" t="s">
        <v>29</v>
      </c>
      <c r="I55" s="22" t="s">
        <v>84</v>
      </c>
      <c r="J55" s="3" t="str">
        <f t="shared" si="0"/>
        <v>Femme - Homme
Chat(s)
Repassage
Exigeant</v>
      </c>
    </row>
    <row r="56" spans="1:10" x14ac:dyDescent="0.3">
      <c r="A56" s="22" t="s">
        <v>155</v>
      </c>
      <c r="B56" s="22"/>
      <c r="C56" s="22"/>
      <c r="D56" s="22" t="s">
        <v>83</v>
      </c>
      <c r="E56" s="22" t="s">
        <v>79</v>
      </c>
      <c r="F56" s="22"/>
      <c r="G56" s="22"/>
      <c r="H56" s="22" t="s">
        <v>29</v>
      </c>
      <c r="I56" s="22" t="s">
        <v>84</v>
      </c>
      <c r="J56" s="3" t="str">
        <f t="shared" si="0"/>
        <v>Femme - Homme
Voiture
Chien(s)
Chat(s)
Repassage
Exigeant</v>
      </c>
    </row>
    <row r="57" spans="1:10" x14ac:dyDescent="0.3">
      <c r="A57" s="22" t="s">
        <v>156</v>
      </c>
      <c r="B57" s="22"/>
      <c r="C57" s="22"/>
      <c r="D57" s="22" t="s">
        <v>83</v>
      </c>
      <c r="E57" s="22" t="s">
        <v>25</v>
      </c>
      <c r="F57" s="22"/>
      <c r="G57" s="22"/>
      <c r="H57" s="22" t="s">
        <v>29</v>
      </c>
      <c r="I57" s="22" t="s">
        <v>84</v>
      </c>
      <c r="J57" s="3" t="str">
        <f t="shared" si="0"/>
        <v>Femme - Homme
Chien(s)
Chat(s)
Repassage
Exigeant</v>
      </c>
    </row>
    <row r="58" spans="1:10" x14ac:dyDescent="0.3">
      <c r="A58" s="22" t="s">
        <v>157</v>
      </c>
      <c r="B58" s="22"/>
      <c r="C58" s="22"/>
      <c r="D58" s="22" t="s">
        <v>83</v>
      </c>
      <c r="E58" s="22" t="s">
        <v>25</v>
      </c>
      <c r="F58" s="22"/>
      <c r="G58" s="22"/>
      <c r="H58" s="22" t="s">
        <v>29</v>
      </c>
      <c r="I58" s="22" t="s">
        <v>84</v>
      </c>
      <c r="J58" s="3" t="str">
        <f t="shared" si="0"/>
        <v>Femme - Homme
Chien(s)
Chat(s)
Repassage
Exigeant</v>
      </c>
    </row>
    <row r="59" spans="1:10" ht="43.2" x14ac:dyDescent="0.3">
      <c r="A59" s="22" t="s">
        <v>158</v>
      </c>
      <c r="B59" s="22"/>
      <c r="C59" s="22" t="s">
        <v>159</v>
      </c>
      <c r="D59" s="22" t="s">
        <v>83</v>
      </c>
      <c r="E59" s="22" t="s">
        <v>25</v>
      </c>
      <c r="F59" s="22" t="s">
        <v>84</v>
      </c>
      <c r="G59" s="22"/>
      <c r="H59" s="22" t="s">
        <v>29</v>
      </c>
      <c r="I59" s="22" t="s">
        <v>84</v>
      </c>
      <c r="J59" s="3" t="str">
        <f t="shared" si="0"/>
        <v>Femme - Homme
Chat(s)
Repassage
Exigeant</v>
      </c>
    </row>
    <row r="60" spans="1:10" x14ac:dyDescent="0.3">
      <c r="A60" s="22" t="s">
        <v>160</v>
      </c>
      <c r="B60" s="22"/>
      <c r="C60" s="22"/>
      <c r="D60" s="22" t="s">
        <v>88</v>
      </c>
      <c r="E60" s="22" t="s">
        <v>25</v>
      </c>
      <c r="F60" s="22"/>
      <c r="G60" s="22"/>
      <c r="H60" s="22"/>
      <c r="I60" s="22"/>
      <c r="J60" s="3" t="str">
        <f t="shared" si="0"/>
        <v xml:space="preserve">Homme
Chien(s)
Chat(s)
</v>
      </c>
    </row>
    <row r="61" spans="1:10" x14ac:dyDescent="0.3">
      <c r="A61" s="22" t="s">
        <v>161</v>
      </c>
      <c r="B61" s="22"/>
      <c r="C61" s="22"/>
      <c r="D61" s="22" t="s">
        <v>83</v>
      </c>
      <c r="E61" s="22" t="s">
        <v>25</v>
      </c>
      <c r="F61" s="22"/>
      <c r="G61" s="22"/>
      <c r="H61" s="22"/>
      <c r="I61" s="22" t="s">
        <v>84</v>
      </c>
      <c r="J61" s="3" t="str">
        <f t="shared" si="0"/>
        <v>Femme - Homme
Chien(s)
Chat(s)
Exigeant</v>
      </c>
    </row>
    <row r="62" spans="1:10" ht="86.4" x14ac:dyDescent="0.3">
      <c r="A62" s="22" t="s">
        <v>162</v>
      </c>
      <c r="B62" s="22"/>
      <c r="C62" s="22" t="s">
        <v>163</v>
      </c>
      <c r="D62" s="22" t="s">
        <v>83</v>
      </c>
      <c r="E62" s="22" t="s">
        <v>25</v>
      </c>
      <c r="F62" s="22"/>
      <c r="G62" s="22"/>
      <c r="H62" s="22" t="s">
        <v>29</v>
      </c>
      <c r="I62" s="22"/>
      <c r="J62" s="3" t="str">
        <f t="shared" si="0"/>
        <v xml:space="preserve">Femme - Homme
Chien(s)
Chat(s)
Repassage
</v>
      </c>
    </row>
    <row r="63" spans="1:10" x14ac:dyDescent="0.3">
      <c r="A63" s="22" t="s">
        <v>164</v>
      </c>
      <c r="B63" s="22"/>
      <c r="C63" s="22"/>
      <c r="D63" s="22" t="s">
        <v>83</v>
      </c>
      <c r="E63" s="22" t="s">
        <v>25</v>
      </c>
      <c r="F63" s="22"/>
      <c r="G63" s="22"/>
      <c r="H63" s="22" t="s">
        <v>29</v>
      </c>
      <c r="I63" s="22" t="s">
        <v>84</v>
      </c>
      <c r="J63" s="3" t="str">
        <f t="shared" si="0"/>
        <v>Femme - Homme
Chien(s)
Chat(s)
Repassage
Exigeant</v>
      </c>
    </row>
    <row r="64" spans="1:10" x14ac:dyDescent="0.3">
      <c r="A64" s="22" t="s">
        <v>165</v>
      </c>
      <c r="B64" s="22"/>
      <c r="C64" s="22"/>
      <c r="D64" s="22" t="s">
        <v>88</v>
      </c>
      <c r="E64" s="22" t="s">
        <v>25</v>
      </c>
      <c r="F64" s="22"/>
      <c r="G64" s="22"/>
      <c r="H64" s="22"/>
      <c r="I64" s="22" t="s">
        <v>84</v>
      </c>
      <c r="J64" s="3" t="str">
        <f t="shared" si="0"/>
        <v>Homme
Chien(s)
Chat(s)
Exigeant</v>
      </c>
    </row>
    <row r="65" spans="1:10" ht="28.8" x14ac:dyDescent="0.3">
      <c r="A65" s="22" t="s">
        <v>166</v>
      </c>
      <c r="B65" s="22"/>
      <c r="C65" s="22" t="s">
        <v>87</v>
      </c>
      <c r="D65" s="22" t="s">
        <v>83</v>
      </c>
      <c r="E65" s="22" t="s">
        <v>25</v>
      </c>
      <c r="F65" s="22"/>
      <c r="G65" s="22"/>
      <c r="H65" s="22" t="s">
        <v>29</v>
      </c>
      <c r="I65" s="22" t="s">
        <v>84</v>
      </c>
      <c r="J65" s="3" t="str">
        <f t="shared" si="0"/>
        <v>Femme - Homme
Chien(s)
Chat(s)
Repassage
Exigeant</v>
      </c>
    </row>
    <row r="66" spans="1:10" ht="28.8" x14ac:dyDescent="0.3">
      <c r="A66" s="22" t="s">
        <v>167</v>
      </c>
      <c r="B66" s="22"/>
      <c r="C66" s="22" t="s">
        <v>90</v>
      </c>
      <c r="D66" s="22" t="s">
        <v>83</v>
      </c>
      <c r="E66" s="22" t="s">
        <v>25</v>
      </c>
      <c r="F66" s="22"/>
      <c r="G66" s="22"/>
      <c r="H66" s="22" t="s">
        <v>29</v>
      </c>
      <c r="I66" s="22" t="s">
        <v>84</v>
      </c>
      <c r="J66" s="3" t="str">
        <f t="shared" si="0"/>
        <v>Femme - Homme
Chien(s)
Chat(s)
Repassage
Exigeant</v>
      </c>
    </row>
    <row r="67" spans="1:10" x14ac:dyDescent="0.3">
      <c r="A67" s="22" t="s">
        <v>168</v>
      </c>
      <c r="B67" s="22"/>
      <c r="C67" s="22"/>
      <c r="D67" s="22" t="s">
        <v>88</v>
      </c>
      <c r="E67" s="22" t="s">
        <v>25</v>
      </c>
      <c r="F67" s="22"/>
      <c r="G67" s="22"/>
      <c r="H67" s="22" t="s">
        <v>29</v>
      </c>
      <c r="I67" s="22" t="s">
        <v>84</v>
      </c>
      <c r="J67" s="3" t="str">
        <f t="shared" si="0"/>
        <v>Homme
Chien(s)
Chat(s)
Repassage
Exigeant</v>
      </c>
    </row>
    <row r="68" spans="1:10" ht="43.2" x14ac:dyDescent="0.3">
      <c r="A68" s="22" t="s">
        <v>169</v>
      </c>
      <c r="B68" s="22"/>
      <c r="C68" s="22" t="s">
        <v>170</v>
      </c>
      <c r="D68" s="22" t="s">
        <v>83</v>
      </c>
      <c r="E68" s="22" t="s">
        <v>25</v>
      </c>
      <c r="F68" s="22"/>
      <c r="G68" s="22"/>
      <c r="H68" s="22" t="s">
        <v>29</v>
      </c>
      <c r="I68" s="22"/>
      <c r="J68" s="3" t="str">
        <f t="shared" ref="J68:J75" si="1">CONCATENATE((IF(D68="Femme","Femme - Homme","Homme")),CHAR(10),(IF(E68&lt;&gt;"Transports en commun","Voiture","")),CHAR(10),((IF(F68="Oui","","Chien(s)"))),CHAR(10),((IF(G68="Oui","","Chat(s)"))),CHAR(10),((IF(H68="Repassage OK","Repassage",""))),CHAR(10),((IF(I68="oui","Exigeant",""))))</f>
        <v xml:space="preserve">Femme - Homme
Chien(s)
Chat(s)
Repassage
</v>
      </c>
    </row>
    <row r="69" spans="1:10" ht="43.2" x14ac:dyDescent="0.3">
      <c r="A69" s="22" t="s">
        <v>171</v>
      </c>
      <c r="B69" s="22"/>
      <c r="C69" s="22" t="s">
        <v>172</v>
      </c>
      <c r="D69" s="22" t="s">
        <v>83</v>
      </c>
      <c r="E69" s="22" t="s">
        <v>25</v>
      </c>
      <c r="F69" s="22"/>
      <c r="G69" s="22"/>
      <c r="H69" s="22"/>
      <c r="I69" s="22" t="s">
        <v>84</v>
      </c>
      <c r="J69" s="3" t="str">
        <f t="shared" si="1"/>
        <v>Femme - Homme
Chien(s)
Chat(s)
Exigeant</v>
      </c>
    </row>
    <row r="70" spans="1:10" ht="57.6" x14ac:dyDescent="0.3">
      <c r="A70" s="22" t="s">
        <v>173</v>
      </c>
      <c r="B70" s="22"/>
      <c r="C70" s="22" t="s">
        <v>174</v>
      </c>
      <c r="D70" s="22" t="s">
        <v>83</v>
      </c>
      <c r="E70" s="22" t="s">
        <v>25</v>
      </c>
      <c r="F70" s="22"/>
      <c r="G70" s="22"/>
      <c r="H70" s="22" t="s">
        <v>29</v>
      </c>
      <c r="I70" s="22"/>
      <c r="J70" s="3" t="str">
        <f t="shared" si="1"/>
        <v xml:space="preserve">Femme - Homme
Chien(s)
Chat(s)
Repassage
</v>
      </c>
    </row>
    <row r="71" spans="1:10" x14ac:dyDescent="0.3">
      <c r="A71" s="22" t="s">
        <v>175</v>
      </c>
      <c r="B71" s="22"/>
      <c r="C71" s="22"/>
      <c r="D71" s="22" t="s">
        <v>83</v>
      </c>
      <c r="E71" s="22" t="s">
        <v>79</v>
      </c>
      <c r="F71" s="22"/>
      <c r="G71" s="22"/>
      <c r="H71" s="22" t="s">
        <v>29</v>
      </c>
      <c r="I71" s="22" t="s">
        <v>84</v>
      </c>
      <c r="J71" s="3" t="str">
        <f t="shared" si="1"/>
        <v>Femme - Homme
Voiture
Chien(s)
Chat(s)
Repassage
Exigeant</v>
      </c>
    </row>
    <row r="72" spans="1:10" x14ac:dyDescent="0.3">
      <c r="A72" s="22" t="s">
        <v>176</v>
      </c>
      <c r="B72" s="22"/>
      <c r="C72" s="22"/>
      <c r="D72" s="22" t="s">
        <v>88</v>
      </c>
      <c r="E72" s="22" t="s">
        <v>79</v>
      </c>
      <c r="F72" s="22"/>
      <c r="G72" s="22"/>
      <c r="H72" s="22" t="s">
        <v>29</v>
      </c>
      <c r="I72" s="22" t="s">
        <v>84</v>
      </c>
      <c r="J72" s="3" t="str">
        <f t="shared" si="1"/>
        <v>Homme
Voiture
Chien(s)
Chat(s)
Repassage
Exigeant</v>
      </c>
    </row>
    <row r="73" spans="1:10" x14ac:dyDescent="0.3">
      <c r="A73" s="22" t="s">
        <v>177</v>
      </c>
      <c r="B73" s="22"/>
      <c r="C73" s="22"/>
      <c r="D73" s="22" t="s">
        <v>83</v>
      </c>
      <c r="E73" s="22" t="s">
        <v>79</v>
      </c>
      <c r="F73" s="22"/>
      <c r="G73" s="22"/>
      <c r="H73" s="22" t="s">
        <v>29</v>
      </c>
      <c r="I73" s="22" t="s">
        <v>84</v>
      </c>
      <c r="J73" s="3" t="str">
        <f t="shared" si="1"/>
        <v>Femme - Homme
Voiture
Chien(s)
Chat(s)
Repassage
Exigeant</v>
      </c>
    </row>
    <row r="74" spans="1:10" ht="28.8" x14ac:dyDescent="0.3">
      <c r="A74" s="22" t="s">
        <v>178</v>
      </c>
      <c r="B74" s="22"/>
      <c r="C74" s="22" t="s">
        <v>118</v>
      </c>
      <c r="D74" s="22" t="s">
        <v>83</v>
      </c>
      <c r="E74" s="22" t="s">
        <v>79</v>
      </c>
      <c r="F74" s="22"/>
      <c r="G74" s="22"/>
      <c r="H74" s="22" t="s">
        <v>29</v>
      </c>
      <c r="I74" s="22" t="s">
        <v>84</v>
      </c>
      <c r="J74" s="3" t="str">
        <f t="shared" si="1"/>
        <v>Femme - Homme
Voiture
Chien(s)
Chat(s)
Repassage
Exigeant</v>
      </c>
    </row>
    <row r="75" spans="1:10" x14ac:dyDescent="0.3">
      <c r="A75" s="22" t="s">
        <v>179</v>
      </c>
      <c r="B75" s="22"/>
      <c r="C75" s="22"/>
      <c r="D75" s="22" t="s">
        <v>83</v>
      </c>
      <c r="E75" s="22" t="s">
        <v>25</v>
      </c>
      <c r="F75" s="22"/>
      <c r="G75" s="22"/>
      <c r="H75" s="22" t="s">
        <v>29</v>
      </c>
      <c r="I75" s="22" t="s">
        <v>84</v>
      </c>
      <c r="J75" s="3" t="str">
        <f t="shared" si="1"/>
        <v>Femme - Homme
Chien(s)
Chat(s)
Repassage
Exigeant</v>
      </c>
    </row>
  </sheetData>
  <sortState xmlns:xlrd2="http://schemas.microsoft.com/office/spreadsheetml/2017/richdata2" ref="A3:I230">
    <sortCondition ref="A3:A230"/>
  </sortState>
  <mergeCells count="1">
    <mergeCell ref="A1:XFD1"/>
  </mergeCells>
  <conditionalFormatting sqref="C3:C8">
    <cfRule type="containsText" dxfId="16" priority="1" operator="containsText" text="Placée (client et AM Ok)">
      <formula>NOT(ISERROR(SEARCH("Placée (client et AM Ok)",C3)))</formula>
    </cfRule>
    <cfRule type="containsText" dxfId="15" priority="2" operator="containsText" text="En attente réponse client">
      <formula>NOT(ISERROR(SEARCH("En attente réponse client",C3)))</formula>
    </cfRule>
    <cfRule type="containsText" dxfId="14" priority="3" operator="containsText" text="En attente réponse AM">
      <formula>NOT(ISERROR(SEARCH("En attente réponse AM",C3)))</formula>
    </cfRule>
    <cfRule type="containsText" dxfId="13" priority="4" operator="containsText" text="Demande enregistrée">
      <formula>NOT(ISERROR(SEARCH("Demande enregistrée",C3)))</formula>
    </cfRule>
    <cfRule type="containsText" dxfId="12" priority="5" operator="containsText" text="Placée (client et AM Ok)">
      <formula>NOT(ISERROR(SEARCH("Placée (client et AM Ok)",C3)))</formula>
    </cfRule>
    <cfRule type="containsText" dxfId="11" priority="6" operator="containsText" text="En attente réponse client">
      <formula>NOT(ISERROR(SEARCH("En attente réponse client",C3)))</formula>
    </cfRule>
    <cfRule type="containsText" dxfId="10" priority="7" operator="containsText" text="En attente réponse AM">
      <formula>NOT(ISERROR(SEARCH("En attente réponse AM",C3)))</formula>
    </cfRule>
    <cfRule type="containsText" dxfId="9" priority="8" operator="containsText" text="Demande enregistrée">
      <formula>NOT(ISERROR(SEARCH("Demande enregistrée",C3)))</formula>
    </cfRule>
    <cfRule type="containsText" dxfId="8" priority="9" operator="containsText" text="Placée (client et AM Ok)">
      <formula>NOT(ISERROR(SEARCH("Placée (client et AM Ok)",C3)))</formula>
    </cfRule>
    <cfRule type="containsText" dxfId="7" priority="10" operator="containsText" text="En attente réponse client">
      <formula>NOT(ISERROR(SEARCH("En attente réponse client",C3)))</formula>
    </cfRule>
    <cfRule type="containsText" dxfId="6" priority="11" operator="containsText" text="En attente réponse AM">
      <formula>NOT(ISERROR(SEARCH("En attente réponse AM",C3)))</formula>
    </cfRule>
    <cfRule type="containsText" dxfId="5" priority="12" operator="containsText" text="Demande enregistrée">
      <formula>NOT(ISERROR(SEARCH("Demande enregistrée",C3)))</formula>
    </cfRule>
    <cfRule type="containsText" dxfId="4" priority="13" operator="containsText" text="Placée (client et AM Ok)">
      <formula>NOT(ISERROR(SEARCH("Placée (client et AM Ok)",C3)))</formula>
    </cfRule>
    <cfRule type="containsText" dxfId="3" priority="14" operator="containsText" text="En attente réponse client">
      <formula>NOT(ISERROR(SEARCH("En attente réponse client",C3)))</formula>
    </cfRule>
    <cfRule type="containsText" dxfId="2" priority="15" operator="containsText" text="En attente réponse AM">
      <formula>NOT(ISERROR(SEARCH("En attente réponse AM",C3)))</formula>
    </cfRule>
    <cfRule type="containsText" dxfId="1" priority="16" operator="containsText" text="Demande enregistrée">
      <formula>NOT(ISERROR(SEARCH("Demande enregistrée",C3)))</formula>
    </cfRule>
  </conditionalFormatting>
  <conditionalFormatting sqref="C3:C8">
    <cfRule type="expression" dxfId="0" priority="17">
      <formula>Q9="Demande enregistrée"</formula>
    </cfRule>
  </conditionalFormatting>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5DA8A7-B7A9-4B12-9E40-84B9E8FA2B54}">
  <sheetPr codeName="Feuil2"/>
  <dimension ref="A1:H24"/>
  <sheetViews>
    <sheetView workbookViewId="0">
      <selection activeCell="H3" sqref="H3"/>
    </sheetView>
  </sheetViews>
  <sheetFormatPr baseColWidth="10" defaultRowHeight="14.4" x14ac:dyDescent="0.3"/>
  <cols>
    <col min="1" max="1" width="21.77734375" bestFit="1" customWidth="1"/>
    <col min="4" max="4" width="28.5546875" bestFit="1" customWidth="1"/>
  </cols>
  <sheetData>
    <row r="1" spans="1:8" x14ac:dyDescent="0.3">
      <c r="A1" t="s">
        <v>11</v>
      </c>
      <c r="D1" t="s">
        <v>51</v>
      </c>
      <c r="F1" t="s">
        <v>79</v>
      </c>
      <c r="G1" t="s">
        <v>82</v>
      </c>
      <c r="H1" t="s">
        <v>296</v>
      </c>
    </row>
    <row r="2" spans="1:8" x14ac:dyDescent="0.3">
      <c r="A2" t="s">
        <v>12</v>
      </c>
      <c r="D2" t="s">
        <v>52</v>
      </c>
      <c r="H2" t="s">
        <v>49</v>
      </c>
    </row>
    <row r="3" spans="1:8" x14ac:dyDescent="0.3">
      <c r="A3" t="s">
        <v>13</v>
      </c>
      <c r="D3" t="s">
        <v>53</v>
      </c>
    </row>
    <row r="4" spans="1:8" x14ac:dyDescent="0.3">
      <c r="A4" t="s">
        <v>14</v>
      </c>
      <c r="D4" t="s">
        <v>54</v>
      </c>
    </row>
    <row r="5" spans="1:8" x14ac:dyDescent="0.3">
      <c r="D5" t="s">
        <v>55</v>
      </c>
    </row>
    <row r="6" spans="1:8" x14ac:dyDescent="0.3">
      <c r="D6" t="s">
        <v>56</v>
      </c>
    </row>
    <row r="7" spans="1:8" x14ac:dyDescent="0.3">
      <c r="D7" t="s">
        <v>57</v>
      </c>
    </row>
    <row r="8" spans="1:8" x14ac:dyDescent="0.3">
      <c r="D8" t="s">
        <v>58</v>
      </c>
    </row>
    <row r="9" spans="1:8" x14ac:dyDescent="0.3">
      <c r="D9" t="s">
        <v>59</v>
      </c>
    </row>
    <row r="10" spans="1:8" x14ac:dyDescent="0.3">
      <c r="D10" t="s">
        <v>60</v>
      </c>
    </row>
    <row r="11" spans="1:8" x14ac:dyDescent="0.3">
      <c r="D11" t="s">
        <v>61</v>
      </c>
    </row>
    <row r="12" spans="1:8" x14ac:dyDescent="0.3">
      <c r="D12" t="s">
        <v>62</v>
      </c>
    </row>
    <row r="13" spans="1:8" x14ac:dyDescent="0.3">
      <c r="D13" t="s">
        <v>63</v>
      </c>
    </row>
    <row r="14" spans="1:8" x14ac:dyDescent="0.3">
      <c r="D14" t="s">
        <v>64</v>
      </c>
    </row>
    <row r="15" spans="1:8" x14ac:dyDescent="0.3">
      <c r="D15" t="s">
        <v>65</v>
      </c>
    </row>
    <row r="16" spans="1:8" x14ac:dyDescent="0.3">
      <c r="D16" t="s">
        <v>66</v>
      </c>
    </row>
    <row r="17" spans="4:4" x14ac:dyDescent="0.3">
      <c r="D17" t="s">
        <v>67</v>
      </c>
    </row>
    <row r="18" spans="4:4" x14ac:dyDescent="0.3">
      <c r="D18" t="s">
        <v>68</v>
      </c>
    </row>
    <row r="19" spans="4:4" x14ac:dyDescent="0.3">
      <c r="D19" t="s">
        <v>69</v>
      </c>
    </row>
    <row r="20" spans="4:4" x14ac:dyDescent="0.3">
      <c r="D20" t="s">
        <v>70</v>
      </c>
    </row>
    <row r="21" spans="4:4" x14ac:dyDescent="0.3">
      <c r="D21" t="s">
        <v>71</v>
      </c>
    </row>
    <row r="22" spans="4:4" x14ac:dyDescent="0.3">
      <c r="D22" t="s">
        <v>72</v>
      </c>
    </row>
    <row r="23" spans="4:4" x14ac:dyDescent="0.3">
      <c r="D23" t="s">
        <v>73</v>
      </c>
    </row>
    <row r="24" spans="4:4" x14ac:dyDescent="0.3">
      <c r="D24" t="s">
        <v>74</v>
      </c>
    </row>
  </sheetData>
  <sortState xmlns:xlrd2="http://schemas.microsoft.com/office/spreadsheetml/2017/richdata2" ref="I1:I26">
    <sortCondition ref="I1:I26"/>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Genval - Nouvelle demande</vt:lpstr>
      <vt:lpstr>Genval - Client à replacer</vt:lpstr>
      <vt:lpstr>Genval - Demandes placées</vt:lpstr>
      <vt:lpstr>Disponibilités AM</vt:lpstr>
      <vt:lpstr>Données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Lorence Lefebvre</dc:creator>
  <cp:lastModifiedBy>Lorence Lefebvre</cp:lastModifiedBy>
  <dcterms:created xsi:type="dcterms:W3CDTF">2022-03-08T09:14:36Z</dcterms:created>
  <dcterms:modified xsi:type="dcterms:W3CDTF">2022-04-25T15:02:15Z</dcterms:modified>
</cp:coreProperties>
</file>