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updateLinks="always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omto\Desktop\"/>
    </mc:Choice>
  </mc:AlternateContent>
  <xr:revisionPtr revIDLastSave="0" documentId="13_ncr:1_{10D7AD09-B8D5-4F5A-8A3D-D668F1E585C7}" xr6:coauthVersionLast="47" xr6:coauthVersionMax="47" xr10:uidLastSave="{00000000-0000-0000-0000-000000000000}"/>
  <bookViews>
    <workbookView xWindow="-110" yWindow="-110" windowWidth="19420" windowHeight="10300" activeTab="2" xr2:uid="{79BAF68C-DA38-4F74-9370-7490AD30203C}"/>
  </bookViews>
  <sheets>
    <sheet name="Paramètres " sheetId="3" r:id="rId1"/>
    <sheet name="Planning " sheetId="1" r:id="rId2"/>
    <sheet name="Archive" sheetId="5" r:id="rId3"/>
  </sheets>
  <definedNames>
    <definedName name="Année">'Paramètres '!$A$2</definedName>
    <definedName name="Semaines">'Paramètres '!$B$2:$B$54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0" i="1" l="1"/>
  <c r="C10" i="1"/>
  <c r="F10" i="1"/>
  <c r="I10" i="1"/>
  <c r="L10" i="1"/>
  <c r="O10" i="1"/>
  <c r="R10" i="1"/>
  <c r="U10" i="1"/>
  <c r="B9" i="1"/>
  <c r="U16" i="1"/>
  <c r="R16" i="1"/>
  <c r="O16" i="1"/>
  <c r="L16" i="1"/>
  <c r="I16" i="1"/>
  <c r="F16" i="1"/>
  <c r="H16" i="1"/>
  <c r="K16" i="1"/>
  <c r="N16" i="1"/>
  <c r="Q16" i="1"/>
  <c r="T16" i="1"/>
  <c r="W16" i="1"/>
  <c r="C16" i="1"/>
  <c r="E16" i="1"/>
  <c r="I2" i="3"/>
  <c r="I3" i="3"/>
  <c r="I4" i="3"/>
  <c r="I5" i="3"/>
  <c r="I6" i="3"/>
  <c r="I7" i="3"/>
  <c r="I8" i="3"/>
  <c r="I9" i="3"/>
  <c r="I10" i="3"/>
  <c r="I11" i="3"/>
  <c r="I12" i="3"/>
  <c r="I13" i="3"/>
  <c r="H13" i="3"/>
  <c r="H12" i="3"/>
  <c r="H11" i="3"/>
  <c r="H10" i="3"/>
  <c r="H9" i="3"/>
  <c r="H8" i="3"/>
  <c r="H7" i="3"/>
  <c r="H6" i="3"/>
  <c r="H5" i="3"/>
  <c r="H4" i="3"/>
  <c r="H3" i="3"/>
  <c r="H2" i="3"/>
  <c r="D9" i="3"/>
  <c r="D8" i="3"/>
  <c r="D7" i="3"/>
  <c r="D6" i="3"/>
  <c r="D5" i="3"/>
  <c r="D4" i="3"/>
  <c r="D3" i="3"/>
  <c r="D2" i="3"/>
  <c r="D10" i="3"/>
  <c r="D11" i="3"/>
</calcChain>
</file>

<file path=xl/sharedStrings.xml><?xml version="1.0" encoding="utf-8"?>
<sst xmlns="http://schemas.openxmlformats.org/spreadsheetml/2006/main" count="82" uniqueCount="37">
  <si>
    <t>heure de départ</t>
  </si>
  <si>
    <t>Heure de fin</t>
  </si>
  <si>
    <t>Lieu</t>
  </si>
  <si>
    <t>Km</t>
  </si>
  <si>
    <t>Total</t>
  </si>
  <si>
    <t>Fête du travail</t>
  </si>
  <si>
    <t>Ascension</t>
  </si>
  <si>
    <t>Assomption</t>
  </si>
  <si>
    <t>Toussaint</t>
  </si>
  <si>
    <t>Noël</t>
  </si>
  <si>
    <t>Année</t>
  </si>
  <si>
    <t>Semaine</t>
  </si>
  <si>
    <t>Fériés</t>
  </si>
  <si>
    <t>Nouvel an</t>
  </si>
  <si>
    <t>Armistice 1945</t>
  </si>
  <si>
    <t>Armistice 1918</t>
  </si>
  <si>
    <t>Pâques (Lundi)</t>
  </si>
  <si>
    <t>Pentecôte (Lundi)</t>
  </si>
  <si>
    <t>1er jour du mois</t>
  </si>
  <si>
    <t>Années suivant une année à 53 semaines</t>
  </si>
  <si>
    <t>Mois</t>
  </si>
  <si>
    <t>mai</t>
  </si>
  <si>
    <t>Total heures mois</t>
  </si>
  <si>
    <t xml:space="preserve">Total Km mois </t>
  </si>
  <si>
    <t>Juin</t>
  </si>
  <si>
    <t>Juillet</t>
  </si>
  <si>
    <t>juin</t>
  </si>
  <si>
    <t>Aout</t>
  </si>
  <si>
    <t>Août</t>
  </si>
  <si>
    <t>35h</t>
  </si>
  <si>
    <t xml:space="preserve">20 km </t>
  </si>
  <si>
    <t>7h</t>
  </si>
  <si>
    <t>5km</t>
  </si>
  <si>
    <t>le plus dur je pense se sont les semaines qui se chevauchent</t>
  </si>
  <si>
    <t xml:space="preserve">Km semaine </t>
  </si>
  <si>
    <t>Total H semaine</t>
  </si>
  <si>
    <t xml:space="preserve">se sont des exemples que j'ai noté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</si>
</sst>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mmmm"/>
    <numFmt numFmtId="170" formatCode="[$-F400]h:mm:ss\ AM/PM"/>
    <numFmt numFmtId="173" formatCode="[$-40C]dddd\ d\ mmmm\ "/>
    <numFmt numFmtId="174" formatCode="[$-40C]dddd\ d\ mmmm"/>
  </numFmts>
  <fonts count="16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20"/>
      <color theme="0"/>
      <name val="Calibri"/>
      <family val="2"/>
      <scheme val="minor"/>
    </font>
    <font>
      <i/>
      <sz val="9"/>
      <color rgb="FF243C47"/>
      <name val="Calibri"/>
      <family val="2"/>
      <scheme val="minor"/>
    </font>
    <font>
      <sz val="10"/>
      <color rgb="FF7F0055"/>
      <name val="Calibri"/>
      <family val="2"/>
      <scheme val="minor"/>
    </font>
    <font>
      <sz val="10"/>
      <color rgb="FF171717"/>
      <name val="Calibri"/>
      <family val="2"/>
      <scheme val="minor"/>
    </font>
    <font>
      <sz val="8"/>
      <color rgb="FF333333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60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1" fillId="0" borderId="1" xfId="0" applyFont="1" applyBorder="1"/>
    <xf numFmtId="0" fontId="6" fillId="5" borderId="1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0" fillId="0" borderId="0" xfId="0" applyFont="1"/>
    <xf numFmtId="0" fontId="0" fillId="0" borderId="0" xfId="0" applyFont="1" applyAlignment="1">
      <alignment horizontal="centerContinuous"/>
    </xf>
    <xf numFmtId="0" fontId="0" fillId="0" borderId="0" xfId="0" applyFont="1" applyAlignment="1">
      <alignment horizontal="center"/>
    </xf>
    <xf numFmtId="0" fontId="10" fillId="0" borderId="0" xfId="0" applyFont="1"/>
    <xf numFmtId="0" fontId="0" fillId="0" borderId="6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2" fillId="2" borderId="7" xfId="0" applyFont="1" applyFill="1" applyBorder="1" applyAlignment="1">
      <alignment horizontal="center" vertical="center"/>
    </xf>
    <xf numFmtId="170" fontId="11" fillId="0" borderId="1" xfId="0" applyNumberFormat="1" applyFont="1" applyBorder="1" applyAlignment="1">
      <alignment horizontal="center" vertical="center"/>
    </xf>
    <xf numFmtId="170" fontId="2" fillId="3" borderId="2" xfId="0" applyNumberFormat="1" applyFont="1" applyFill="1" applyBorder="1" applyAlignment="1">
      <alignment horizontal="center" vertical="center"/>
    </xf>
    <xf numFmtId="170" fontId="0" fillId="0" borderId="4" xfId="0" applyNumberFormat="1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170" fontId="2" fillId="7" borderId="2" xfId="0" applyNumberFormat="1" applyFont="1" applyFill="1" applyBorder="1" applyAlignment="1">
      <alignment horizontal="center" vertical="center"/>
    </xf>
    <xf numFmtId="170" fontId="0" fillId="7" borderId="4" xfId="0" applyNumberFormat="1" applyFill="1" applyBorder="1" applyAlignment="1">
      <alignment horizontal="center" vertical="center"/>
    </xf>
    <xf numFmtId="164" fontId="8" fillId="0" borderId="6" xfId="0" applyNumberFormat="1" applyFont="1" applyBorder="1" applyAlignment="1">
      <alignment horizontal="left" vertical="center" indent="1"/>
    </xf>
    <xf numFmtId="0" fontId="0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left" vertical="center" wrapText="1" indent="1"/>
    </xf>
    <xf numFmtId="0" fontId="0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left" vertical="center" wrapText="1" indent="1"/>
    </xf>
    <xf numFmtId="164" fontId="8" fillId="0" borderId="8" xfId="0" applyNumberFormat="1" applyFont="1" applyBorder="1" applyAlignment="1">
      <alignment horizontal="left" vertical="center" indent="1"/>
    </xf>
    <xf numFmtId="0" fontId="0" fillId="0" borderId="8" xfId="0" applyFont="1" applyFill="1" applyBorder="1" applyAlignment="1">
      <alignment horizontal="center"/>
    </xf>
    <xf numFmtId="165" fontId="9" fillId="0" borderId="6" xfId="1" applyNumberFormat="1" applyFont="1" applyFill="1" applyBorder="1" applyAlignment="1">
      <alignment horizontal="center" vertical="center"/>
    </xf>
    <xf numFmtId="14" fontId="9" fillId="0" borderId="6" xfId="1" applyNumberFormat="1" applyFont="1" applyFill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6" xfId="0" applyFont="1" applyBorder="1" applyAlignment="1">
      <alignment horizontal="center" vertical="center" wrapText="1"/>
    </xf>
    <xf numFmtId="0" fontId="13" fillId="0" borderId="6" xfId="1" applyFont="1" applyFill="1" applyBorder="1" applyAlignment="1">
      <alignment horizontal="center" vertical="center" wrapText="1"/>
    </xf>
    <xf numFmtId="0" fontId="0" fillId="0" borderId="6" xfId="0" applyFont="1" applyBorder="1" applyAlignment="1">
      <alignment horizontal="center"/>
    </xf>
    <xf numFmtId="0" fontId="14" fillId="4" borderId="2" xfId="0" applyFont="1" applyFill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173" fontId="2" fillId="8" borderId="1" xfId="0" applyNumberFormat="1" applyFont="1" applyFill="1" applyBorder="1" applyAlignment="1">
      <alignment horizontal="center" vertical="center"/>
    </xf>
    <xf numFmtId="174" fontId="2" fillId="8" borderId="2" xfId="0" applyNumberFormat="1" applyFont="1" applyFill="1" applyBorder="1" applyAlignment="1">
      <alignment horizontal="center" vertical="center"/>
    </xf>
    <xf numFmtId="174" fontId="2" fillId="8" borderId="3" xfId="0" applyNumberFormat="1" applyFont="1" applyFill="1" applyBorder="1" applyAlignment="1">
      <alignment horizontal="center" vertical="center"/>
    </xf>
    <xf numFmtId="174" fontId="2" fillId="8" borderId="4" xfId="0" applyNumberFormat="1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6" borderId="6" xfId="0" applyFont="1" applyFill="1" applyBorder="1" applyAlignment="1">
      <alignment horizontal="center"/>
    </xf>
    <xf numFmtId="0" fontId="4" fillId="6" borderId="6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4" fillId="0" borderId="1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1" fillId="9" borderId="9" xfId="0" applyFont="1" applyFill="1" applyBorder="1" applyAlignment="1">
      <alignment horizontal="center"/>
    </xf>
    <xf numFmtId="0" fontId="5" fillId="9" borderId="9" xfId="0" applyFont="1" applyFill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</cellXfs>
  <cellStyles count="2">
    <cellStyle name="Normal" xfId="0" builtinId="0"/>
    <cellStyle name="Normal 2 2" xfId="1" xr:uid="{465EF4F4-C0D8-48F1-B26F-104034A4B964}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BC6EC3-4F48-46BA-9ABC-F3847A714C60}">
  <sheetPr codeName="Feuil8"/>
  <dimension ref="A1:M54"/>
  <sheetViews>
    <sheetView showGridLines="0" topLeftCell="A7" zoomScaleNormal="100" workbookViewId="0">
      <selection activeCell="C27" sqref="C27"/>
    </sheetView>
  </sheetViews>
  <sheetFormatPr baseColWidth="10" defaultColWidth="10.7265625" defaultRowHeight="14.5" x14ac:dyDescent="0.35"/>
  <cols>
    <col min="1" max="2" width="10.7265625" style="10"/>
    <col min="3" max="3" width="18.453125" style="10" bestFit="1" customWidth="1"/>
    <col min="4" max="4" width="29.7265625" style="10" bestFit="1" customWidth="1"/>
    <col min="5" max="5" width="10.7265625" style="10"/>
    <col min="6" max="6" width="20.81640625" style="10" customWidth="1"/>
    <col min="7" max="16384" width="10.7265625" style="10"/>
  </cols>
  <sheetData>
    <row r="1" spans="1:13" ht="31" x14ac:dyDescent="0.45">
      <c r="A1" s="33" t="s">
        <v>10</v>
      </c>
      <c r="B1" s="33" t="s">
        <v>11</v>
      </c>
      <c r="C1" s="34" t="s">
        <v>12</v>
      </c>
      <c r="D1" s="34"/>
      <c r="E1" s="35"/>
      <c r="F1" s="36" t="s">
        <v>19</v>
      </c>
      <c r="G1" s="35"/>
      <c r="H1" s="37" t="s">
        <v>18</v>
      </c>
      <c r="I1" s="37" t="s">
        <v>18</v>
      </c>
      <c r="J1" s="11"/>
      <c r="K1" s="15"/>
      <c r="L1" s="15"/>
      <c r="M1" s="15"/>
    </row>
    <row r="2" spans="1:13" x14ac:dyDescent="0.35">
      <c r="A2" s="38">
        <v>2022</v>
      </c>
      <c r="B2" s="27">
        <v>1</v>
      </c>
      <c r="C2" s="28" t="s">
        <v>13</v>
      </c>
      <c r="D2" s="29">
        <f>DATE(Année,1,1)</f>
        <v>44562</v>
      </c>
      <c r="F2" s="30">
        <v>2021</v>
      </c>
      <c r="H2" s="31">
        <f>DATE(Année,1,1)</f>
        <v>44562</v>
      </c>
      <c r="I2" s="32">
        <f>DATE(Année,1,1)</f>
        <v>44562</v>
      </c>
      <c r="J2" s="12"/>
      <c r="K2" s="6"/>
      <c r="L2" s="6"/>
      <c r="M2" s="6"/>
    </row>
    <row r="3" spans="1:13" x14ac:dyDescent="0.35">
      <c r="B3" s="25">
        <v>2</v>
      </c>
      <c r="C3" s="26" t="s">
        <v>5</v>
      </c>
      <c r="D3" s="24">
        <f>DATE(Année,5,1)</f>
        <v>44682</v>
      </c>
      <c r="F3" s="14">
        <v>2027</v>
      </c>
      <c r="H3" s="31">
        <f>DATE(Année,2,1)</f>
        <v>44593</v>
      </c>
      <c r="I3" s="32">
        <f>DATE(Année,2,1)</f>
        <v>44593</v>
      </c>
      <c r="J3" s="12"/>
      <c r="K3" s="12"/>
      <c r="L3" s="12"/>
      <c r="M3" s="12"/>
    </row>
    <row r="4" spans="1:13" x14ac:dyDescent="0.35">
      <c r="B4" s="25">
        <v>3</v>
      </c>
      <c r="C4" s="26" t="s">
        <v>14</v>
      </c>
      <c r="D4" s="24">
        <f>DATE(Année,5,8)</f>
        <v>44689</v>
      </c>
      <c r="F4" s="14">
        <v>2033</v>
      </c>
      <c r="H4" s="31">
        <f>DATE(Année,3,1)</f>
        <v>44621</v>
      </c>
      <c r="I4" s="32">
        <f>DATE(Année,3,1)</f>
        <v>44621</v>
      </c>
      <c r="J4" s="12"/>
      <c r="K4" s="12"/>
      <c r="L4" s="12"/>
      <c r="M4" s="12"/>
    </row>
    <row r="5" spans="1:13" x14ac:dyDescent="0.35">
      <c r="B5" s="25">
        <v>4</v>
      </c>
      <c r="C5" s="26" t="s">
        <v>7</v>
      </c>
      <c r="D5" s="24">
        <f>DATE(Année,8,15)</f>
        <v>44788</v>
      </c>
      <c r="F5" s="14">
        <v>2038</v>
      </c>
      <c r="H5" s="31">
        <f>DATE(Année,4,1)</f>
        <v>44652</v>
      </c>
      <c r="I5" s="32">
        <f>DATE(Année,4,1)</f>
        <v>44652</v>
      </c>
      <c r="J5" s="12"/>
      <c r="K5" s="12"/>
      <c r="L5" s="12"/>
      <c r="M5" s="12"/>
    </row>
    <row r="6" spans="1:13" x14ac:dyDescent="0.35">
      <c r="A6" s="13"/>
      <c r="B6" s="25">
        <v>5</v>
      </c>
      <c r="C6" s="26" t="s">
        <v>8</v>
      </c>
      <c r="D6" s="24">
        <f>DATE(Année,11,1)</f>
        <v>44866</v>
      </c>
      <c r="F6" s="14">
        <v>2044</v>
      </c>
      <c r="H6" s="31">
        <f>DATE(Année,5,1)</f>
        <v>44682</v>
      </c>
      <c r="I6" s="32">
        <f>DATE(Année,5,1)</f>
        <v>44682</v>
      </c>
      <c r="J6" s="12"/>
    </row>
    <row r="7" spans="1:13" x14ac:dyDescent="0.35">
      <c r="B7" s="25">
        <v>6</v>
      </c>
      <c r="C7" s="26" t="s">
        <v>15</v>
      </c>
      <c r="D7" s="24">
        <f>DATE(Année,11,11)</f>
        <v>44876</v>
      </c>
      <c r="F7" s="14">
        <v>2049</v>
      </c>
      <c r="H7" s="31">
        <f>DATE(Année,6,1)</f>
        <v>44713</v>
      </c>
      <c r="I7" s="32">
        <f>DATE(Année,6,1)</f>
        <v>44713</v>
      </c>
      <c r="J7" s="12"/>
      <c r="K7" s="6"/>
      <c r="L7" s="6"/>
      <c r="M7" s="6"/>
    </row>
    <row r="8" spans="1:13" x14ac:dyDescent="0.35">
      <c r="B8" s="25">
        <v>7</v>
      </c>
      <c r="C8" s="26" t="s">
        <v>9</v>
      </c>
      <c r="D8" s="24">
        <f>DATE(Année,12,25)</f>
        <v>44920</v>
      </c>
      <c r="F8" s="14">
        <v>2055</v>
      </c>
      <c r="H8" s="31">
        <f>DATE(Année,7,1)</f>
        <v>44743</v>
      </c>
      <c r="I8" s="32">
        <f>DATE(Année,7,1)</f>
        <v>44743</v>
      </c>
      <c r="J8" s="12"/>
      <c r="K8" s="6"/>
      <c r="L8" s="6"/>
      <c r="M8" s="6"/>
    </row>
    <row r="9" spans="1:13" x14ac:dyDescent="0.35">
      <c r="B9" s="25">
        <v>8</v>
      </c>
      <c r="C9" s="26" t="s">
        <v>16</v>
      </c>
      <c r="D9" s="24">
        <f>ROUND((DAY(MINUTE(Année/38)/2 + 55) &amp; "/4/" &amp; Année ) / 7,0) * 7-5</f>
        <v>44669</v>
      </c>
      <c r="F9" s="14">
        <v>2061</v>
      </c>
      <c r="H9" s="31">
        <f>DATE(Année,8,1)</f>
        <v>44774</v>
      </c>
      <c r="I9" s="32">
        <f>DATE(Année,8,1)</f>
        <v>44774</v>
      </c>
      <c r="J9" s="12"/>
      <c r="K9" s="12"/>
      <c r="L9" s="12"/>
      <c r="M9" s="12"/>
    </row>
    <row r="10" spans="1:13" x14ac:dyDescent="0.35">
      <c r="B10" s="25">
        <v>9</v>
      </c>
      <c r="C10" s="26" t="s">
        <v>6</v>
      </c>
      <c r="D10" s="24">
        <f>D9+38</f>
        <v>44707</v>
      </c>
      <c r="F10" s="14">
        <v>2066</v>
      </c>
      <c r="H10" s="31">
        <f>DATE(Année,9,1)</f>
        <v>44805</v>
      </c>
      <c r="I10" s="32">
        <f>DATE(Année,9,1)</f>
        <v>44805</v>
      </c>
      <c r="J10" s="12"/>
      <c r="K10" s="12"/>
      <c r="L10" s="12"/>
      <c r="M10" s="12"/>
    </row>
    <row r="11" spans="1:13" x14ac:dyDescent="0.35">
      <c r="B11" s="25">
        <v>10</v>
      </c>
      <c r="C11" s="26" t="s">
        <v>17</v>
      </c>
      <c r="D11" s="24">
        <f>D10+49</f>
        <v>44756</v>
      </c>
      <c r="F11" s="14">
        <v>2072</v>
      </c>
      <c r="H11" s="31">
        <f>DATE(Année,10,1)</f>
        <v>44835</v>
      </c>
      <c r="I11" s="32">
        <f>DATE(Année,10,1)</f>
        <v>44835</v>
      </c>
      <c r="J11" s="12"/>
      <c r="K11" s="12"/>
      <c r="L11" s="12"/>
      <c r="M11" s="12"/>
    </row>
    <row r="12" spans="1:13" x14ac:dyDescent="0.35">
      <c r="B12" s="25">
        <v>11</v>
      </c>
      <c r="F12" s="14">
        <v>2077</v>
      </c>
      <c r="H12" s="31">
        <f>DATE(Année,11,1)</f>
        <v>44866</v>
      </c>
      <c r="I12" s="32">
        <f>DATE(Année,11,1)</f>
        <v>44866</v>
      </c>
      <c r="J12" s="12"/>
    </row>
    <row r="13" spans="1:13" x14ac:dyDescent="0.35">
      <c r="B13" s="25">
        <v>12</v>
      </c>
      <c r="F13" s="14">
        <v>2083</v>
      </c>
      <c r="H13" s="31">
        <f>DATE(Année,12,1)</f>
        <v>44896</v>
      </c>
      <c r="I13" s="32">
        <f>DATE(Année,12,1)</f>
        <v>44896</v>
      </c>
      <c r="J13" s="12"/>
    </row>
    <row r="14" spans="1:13" x14ac:dyDescent="0.35">
      <c r="B14" s="25">
        <v>13</v>
      </c>
      <c r="F14" s="14">
        <v>2089</v>
      </c>
      <c r="J14" s="12"/>
    </row>
    <row r="15" spans="1:13" x14ac:dyDescent="0.35">
      <c r="B15" s="25">
        <v>14</v>
      </c>
      <c r="F15" s="14">
        <v>2094</v>
      </c>
      <c r="J15" s="12"/>
    </row>
    <row r="16" spans="1:13" x14ac:dyDescent="0.35">
      <c r="B16" s="25">
        <v>15</v>
      </c>
      <c r="F16" s="14">
        <v>2100</v>
      </c>
      <c r="J16" s="12"/>
    </row>
    <row r="17" spans="2:10" x14ac:dyDescent="0.35">
      <c r="B17" s="25">
        <v>16</v>
      </c>
      <c r="F17" s="14">
        <v>2106</v>
      </c>
      <c r="J17" s="12"/>
    </row>
    <row r="18" spans="2:10" x14ac:dyDescent="0.35">
      <c r="B18" s="25">
        <v>17</v>
      </c>
      <c r="F18" s="14">
        <v>2112</v>
      </c>
      <c r="J18" s="12"/>
    </row>
    <row r="19" spans="2:10" x14ac:dyDescent="0.35">
      <c r="B19" s="25">
        <v>18</v>
      </c>
      <c r="F19" s="14">
        <v>2117</v>
      </c>
      <c r="J19" s="12"/>
    </row>
    <row r="20" spans="2:10" x14ac:dyDescent="0.35">
      <c r="B20" s="25">
        <v>19</v>
      </c>
    </row>
    <row r="21" spans="2:10" x14ac:dyDescent="0.35">
      <c r="B21" s="25">
        <v>20</v>
      </c>
    </row>
    <row r="22" spans="2:10" x14ac:dyDescent="0.35">
      <c r="B22" s="25">
        <v>21</v>
      </c>
    </row>
    <row r="23" spans="2:10" x14ac:dyDescent="0.35">
      <c r="B23" s="25">
        <v>22</v>
      </c>
    </row>
    <row r="24" spans="2:10" x14ac:dyDescent="0.35">
      <c r="B24" s="25">
        <v>23</v>
      </c>
    </row>
    <row r="25" spans="2:10" x14ac:dyDescent="0.35">
      <c r="B25" s="25">
        <v>24</v>
      </c>
    </row>
    <row r="26" spans="2:10" x14ac:dyDescent="0.35">
      <c r="B26" s="25">
        <v>25</v>
      </c>
    </row>
    <row r="27" spans="2:10" x14ac:dyDescent="0.35">
      <c r="B27" s="25">
        <v>26</v>
      </c>
    </row>
    <row r="28" spans="2:10" x14ac:dyDescent="0.35">
      <c r="B28" s="25">
        <v>27</v>
      </c>
    </row>
    <row r="29" spans="2:10" x14ac:dyDescent="0.35">
      <c r="B29" s="25">
        <v>28</v>
      </c>
    </row>
    <row r="30" spans="2:10" x14ac:dyDescent="0.35">
      <c r="B30" s="25">
        <v>29</v>
      </c>
    </row>
    <row r="31" spans="2:10" x14ac:dyDescent="0.35">
      <c r="B31" s="25">
        <v>30</v>
      </c>
    </row>
    <row r="32" spans="2:10" x14ac:dyDescent="0.35">
      <c r="B32" s="25">
        <v>31</v>
      </c>
    </row>
    <row r="33" spans="2:2" x14ac:dyDescent="0.35">
      <c r="B33" s="25">
        <v>32</v>
      </c>
    </row>
    <row r="34" spans="2:2" x14ac:dyDescent="0.35">
      <c r="B34" s="25">
        <v>33</v>
      </c>
    </row>
    <row r="35" spans="2:2" x14ac:dyDescent="0.35">
      <c r="B35" s="25">
        <v>34</v>
      </c>
    </row>
    <row r="36" spans="2:2" x14ac:dyDescent="0.35">
      <c r="B36" s="25">
        <v>35</v>
      </c>
    </row>
    <row r="37" spans="2:2" x14ac:dyDescent="0.35">
      <c r="B37" s="25">
        <v>36</v>
      </c>
    </row>
    <row r="38" spans="2:2" x14ac:dyDescent="0.35">
      <c r="B38" s="25">
        <v>37</v>
      </c>
    </row>
    <row r="39" spans="2:2" x14ac:dyDescent="0.35">
      <c r="B39" s="25">
        <v>38</v>
      </c>
    </row>
    <row r="40" spans="2:2" x14ac:dyDescent="0.35">
      <c r="B40" s="25">
        <v>39</v>
      </c>
    </row>
    <row r="41" spans="2:2" x14ac:dyDescent="0.35">
      <c r="B41" s="25">
        <v>40</v>
      </c>
    </row>
    <row r="42" spans="2:2" x14ac:dyDescent="0.35">
      <c r="B42" s="25">
        <v>41</v>
      </c>
    </row>
    <row r="43" spans="2:2" x14ac:dyDescent="0.35">
      <c r="B43" s="25">
        <v>42</v>
      </c>
    </row>
    <row r="44" spans="2:2" x14ac:dyDescent="0.35">
      <c r="B44" s="25">
        <v>43</v>
      </c>
    </row>
    <row r="45" spans="2:2" x14ac:dyDescent="0.35">
      <c r="B45" s="25">
        <v>44</v>
      </c>
    </row>
    <row r="46" spans="2:2" x14ac:dyDescent="0.35">
      <c r="B46" s="25">
        <v>45</v>
      </c>
    </row>
    <row r="47" spans="2:2" x14ac:dyDescent="0.35">
      <c r="B47" s="25">
        <v>46</v>
      </c>
    </row>
    <row r="48" spans="2:2" x14ac:dyDescent="0.35">
      <c r="B48" s="25">
        <v>47</v>
      </c>
    </row>
    <row r="49" spans="2:2" x14ac:dyDescent="0.35">
      <c r="B49" s="25">
        <v>48</v>
      </c>
    </row>
    <row r="50" spans="2:2" x14ac:dyDescent="0.35">
      <c r="B50" s="25">
        <v>49</v>
      </c>
    </row>
    <row r="51" spans="2:2" x14ac:dyDescent="0.35">
      <c r="B51" s="25">
        <v>50</v>
      </c>
    </row>
    <row r="52" spans="2:2" x14ac:dyDescent="0.35">
      <c r="B52" s="25">
        <v>51</v>
      </c>
    </row>
    <row r="53" spans="2:2" x14ac:dyDescent="0.35">
      <c r="B53" s="25">
        <v>52</v>
      </c>
    </row>
    <row r="54" spans="2:2" x14ac:dyDescent="0.35">
      <c r="B54" s="25">
        <v>53</v>
      </c>
    </row>
  </sheetData>
  <mergeCells count="2">
    <mergeCell ref="K1:M1"/>
    <mergeCell ref="C1:D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FA20BB-5899-4CC8-AD97-7C01D382D255}">
  <sheetPr codeName="Feuil1"/>
  <dimension ref="B1:W16"/>
  <sheetViews>
    <sheetView zoomScale="55" zoomScaleNormal="55" workbookViewId="0">
      <selection activeCell="M5" sqref="M5"/>
    </sheetView>
  </sheetViews>
  <sheetFormatPr baseColWidth="10" defaultColWidth="9.1796875" defaultRowHeight="23.5" x14ac:dyDescent="0.55000000000000004"/>
  <cols>
    <col min="1" max="1" width="9.1796875" style="1"/>
    <col min="2" max="2" width="33.81640625" style="1" bestFit="1" customWidth="1"/>
    <col min="3" max="3" width="28.81640625" style="1" bestFit="1" customWidth="1"/>
    <col min="4" max="4" width="19.1796875" style="1" customWidth="1"/>
    <col min="5" max="5" width="6.1796875" style="1" bestFit="1" customWidth="1"/>
    <col min="6" max="6" width="24.54296875" style="1" bestFit="1" customWidth="1"/>
    <col min="7" max="7" width="19.1796875" style="1" bestFit="1" customWidth="1"/>
    <col min="8" max="8" width="6.1796875" style="1" bestFit="1" customWidth="1"/>
    <col min="9" max="9" width="24.54296875" style="1" bestFit="1" customWidth="1"/>
    <col min="10" max="10" width="19.1796875" style="1" bestFit="1" customWidth="1"/>
    <col min="11" max="11" width="6.1796875" style="1" bestFit="1" customWidth="1"/>
    <col min="12" max="12" width="24.54296875" style="1" bestFit="1" customWidth="1"/>
    <col min="13" max="13" width="19.1796875" style="1" bestFit="1" customWidth="1"/>
    <col min="14" max="14" width="6.1796875" style="1" bestFit="1" customWidth="1"/>
    <col min="15" max="15" width="24.54296875" style="1" bestFit="1" customWidth="1"/>
    <col min="16" max="16" width="19.1796875" style="1" bestFit="1" customWidth="1"/>
    <col min="17" max="17" width="6.1796875" style="1" bestFit="1" customWidth="1"/>
    <col min="18" max="18" width="24.54296875" style="1" bestFit="1" customWidth="1"/>
    <col min="19" max="19" width="19.1796875" style="1" bestFit="1" customWidth="1"/>
    <col min="20" max="20" width="6.1796875" style="1" bestFit="1" customWidth="1"/>
    <col min="21" max="21" width="24.54296875" style="1" bestFit="1" customWidth="1"/>
    <col min="22" max="22" width="19.1796875" style="1" bestFit="1" customWidth="1"/>
    <col min="23" max="23" width="6.1796875" style="1" bestFit="1" customWidth="1"/>
    <col min="24" max="16384" width="9.1796875" style="1"/>
  </cols>
  <sheetData>
    <row r="1" spans="2:23" ht="24" thickBot="1" x14ac:dyDescent="0.6">
      <c r="D1" s="7"/>
    </row>
    <row r="3" spans="2:23" ht="24" thickBot="1" x14ac:dyDescent="0.6"/>
    <row r="4" spans="2:23" ht="27" thickTop="1" thickBot="1" x14ac:dyDescent="0.6">
      <c r="F4" s="9" t="s">
        <v>10</v>
      </c>
      <c r="G4" s="8">
        <v>2022</v>
      </c>
      <c r="L4" s="9" t="s">
        <v>11</v>
      </c>
      <c r="M4" s="8">
        <v>35</v>
      </c>
    </row>
    <row r="5" spans="2:23" ht="24" thickTop="1" x14ac:dyDescent="0.55000000000000004"/>
    <row r="8" spans="2:23" ht="24" thickBot="1" x14ac:dyDescent="0.6"/>
    <row r="9" spans="2:23" ht="26.5" thickBot="1" x14ac:dyDescent="0.6">
      <c r="B9" s="39" t="str">
        <f>"Planning Semaine " &amp;  M4</f>
        <v>Planning Semaine 35</v>
      </c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1"/>
    </row>
    <row r="10" spans="2:23" ht="24" thickBot="1" x14ac:dyDescent="0.6">
      <c r="B10" s="42">
        <f>G4</f>
        <v>2022</v>
      </c>
      <c r="C10" s="43">
        <f>IF(AND(G4&lt;&gt;"",M4&lt;&gt;""),M4*7+DATE(G4,1,3)-WEEKDAY(DATE(G4,1,1)),"")</f>
        <v>44802</v>
      </c>
      <c r="D10" s="43"/>
      <c r="E10" s="43"/>
      <c r="F10" s="44">
        <f>IF(C10&lt;&gt;"",C10+1,"")</f>
        <v>44803</v>
      </c>
      <c r="G10" s="45"/>
      <c r="H10" s="46"/>
      <c r="I10" s="44">
        <f t="shared" ref="I10" si="0">IF(F10&lt;&gt;"",F10+1,"")</f>
        <v>44804</v>
      </c>
      <c r="J10" s="45"/>
      <c r="K10" s="46"/>
      <c r="L10" s="44">
        <f t="shared" ref="L10" si="1">IF(I10&lt;&gt;"",I10+1,"")</f>
        <v>44805</v>
      </c>
      <c r="M10" s="45"/>
      <c r="N10" s="46"/>
      <c r="O10" s="44">
        <f t="shared" ref="O10" si="2">IF(L10&lt;&gt;"",L10+1,"")</f>
        <v>44806</v>
      </c>
      <c r="P10" s="45"/>
      <c r="Q10" s="46"/>
      <c r="R10" s="44">
        <f t="shared" ref="R10" si="3">IF(O10&lt;&gt;"",O10+1,"")</f>
        <v>44807</v>
      </c>
      <c r="S10" s="45"/>
      <c r="T10" s="46"/>
      <c r="U10" s="44">
        <f t="shared" ref="U10" si="4">IF(R10&lt;&gt;"",R10+1,"")</f>
        <v>44808</v>
      </c>
      <c r="V10" s="45"/>
      <c r="W10" s="46"/>
    </row>
    <row r="11" spans="2:23" ht="24" thickBot="1" x14ac:dyDescent="0.6">
      <c r="B11" s="4" t="s">
        <v>2</v>
      </c>
      <c r="C11" s="16" t="s">
        <v>0</v>
      </c>
      <c r="D11" s="16" t="s">
        <v>1</v>
      </c>
      <c r="E11" s="5" t="s">
        <v>3</v>
      </c>
      <c r="F11" s="5" t="s">
        <v>0</v>
      </c>
      <c r="G11" s="5" t="s">
        <v>1</v>
      </c>
      <c r="H11" s="5" t="s">
        <v>3</v>
      </c>
      <c r="I11" s="5" t="s">
        <v>0</v>
      </c>
      <c r="J11" s="5" t="s">
        <v>1</v>
      </c>
      <c r="K11" s="5" t="s">
        <v>3</v>
      </c>
      <c r="L11" s="5" t="s">
        <v>0</v>
      </c>
      <c r="M11" s="5" t="s">
        <v>1</v>
      </c>
      <c r="N11" s="5" t="s">
        <v>3</v>
      </c>
      <c r="O11" s="5" t="s">
        <v>0</v>
      </c>
      <c r="P11" s="5" t="s">
        <v>1</v>
      </c>
      <c r="Q11" s="5" t="s">
        <v>3</v>
      </c>
      <c r="R11" s="21" t="s">
        <v>0</v>
      </c>
      <c r="S11" s="21" t="s">
        <v>1</v>
      </c>
      <c r="T11" s="21" t="s">
        <v>3</v>
      </c>
      <c r="U11" s="21" t="s">
        <v>0</v>
      </c>
      <c r="V11" s="21" t="s">
        <v>1</v>
      </c>
      <c r="W11" s="21" t="s">
        <v>3</v>
      </c>
    </row>
    <row r="12" spans="2:23" ht="24" thickBot="1" x14ac:dyDescent="0.6">
      <c r="B12" s="2"/>
      <c r="C12" s="17"/>
      <c r="D12" s="17"/>
      <c r="E12" s="2"/>
      <c r="F12" s="17"/>
      <c r="G12" s="17"/>
      <c r="H12" s="2"/>
      <c r="I12" s="17"/>
      <c r="J12" s="17"/>
      <c r="K12" s="2"/>
      <c r="L12" s="17"/>
      <c r="M12" s="17"/>
      <c r="N12" s="2"/>
      <c r="O12" s="17"/>
      <c r="P12" s="17"/>
      <c r="Q12" s="2"/>
      <c r="R12" s="17"/>
      <c r="S12" s="17"/>
      <c r="T12" s="2"/>
      <c r="U12" s="17"/>
      <c r="V12" s="17"/>
      <c r="W12" s="2"/>
    </row>
    <row r="13" spans="2:23" ht="24" thickBot="1" x14ac:dyDescent="0.6">
      <c r="B13" s="2"/>
      <c r="C13" s="17"/>
      <c r="D13" s="17"/>
      <c r="E13" s="2"/>
      <c r="F13" s="17"/>
      <c r="G13" s="17"/>
      <c r="H13" s="2"/>
      <c r="I13" s="17"/>
      <c r="J13" s="17"/>
      <c r="K13" s="2"/>
      <c r="L13" s="17"/>
      <c r="M13" s="17"/>
      <c r="N13" s="2"/>
      <c r="O13" s="17"/>
      <c r="P13" s="17"/>
      <c r="Q13" s="2"/>
      <c r="R13" s="17"/>
      <c r="S13" s="17"/>
      <c r="T13" s="2"/>
      <c r="U13" s="17"/>
      <c r="V13" s="17"/>
      <c r="W13" s="2"/>
    </row>
    <row r="14" spans="2:23" ht="24" thickBot="1" x14ac:dyDescent="0.6">
      <c r="B14" s="2"/>
      <c r="C14" s="17"/>
      <c r="D14" s="17"/>
      <c r="E14" s="2"/>
      <c r="F14" s="17"/>
      <c r="G14" s="17"/>
      <c r="H14" s="2"/>
      <c r="I14" s="17"/>
      <c r="J14" s="17"/>
      <c r="K14" s="2"/>
      <c r="L14" s="17"/>
      <c r="M14" s="17"/>
      <c r="N14" s="2"/>
      <c r="O14" s="17"/>
      <c r="P14" s="17"/>
      <c r="Q14" s="2"/>
      <c r="R14" s="17"/>
      <c r="S14" s="17"/>
      <c r="T14" s="2"/>
      <c r="U14" s="17"/>
      <c r="V14" s="17"/>
      <c r="W14" s="2"/>
    </row>
    <row r="15" spans="2:23" ht="24" thickBot="1" x14ac:dyDescent="0.6">
      <c r="B15" s="2"/>
      <c r="C15" s="17"/>
      <c r="D15" s="17"/>
      <c r="E15" s="2"/>
      <c r="F15" s="17"/>
      <c r="G15" s="17"/>
      <c r="H15" s="2"/>
      <c r="I15" s="17"/>
      <c r="J15" s="17"/>
      <c r="K15" s="2"/>
      <c r="L15" s="17"/>
      <c r="M15" s="17"/>
      <c r="N15" s="2"/>
      <c r="O15" s="17"/>
      <c r="P15" s="17"/>
      <c r="Q15" s="2"/>
      <c r="R15" s="17"/>
      <c r="S15" s="17"/>
      <c r="T15" s="2"/>
      <c r="U15" s="17"/>
      <c r="V15" s="17"/>
      <c r="W15" s="2"/>
    </row>
    <row r="16" spans="2:23" ht="24" thickBot="1" x14ac:dyDescent="0.6">
      <c r="B16" s="3" t="s">
        <v>4</v>
      </c>
      <c r="C16" s="18">
        <f>(D12-C12)+(D13-C13)+(D14-C14)+(D15-C15)</f>
        <v>0</v>
      </c>
      <c r="D16" s="19"/>
      <c r="E16" s="3">
        <f>SUM(E12:E15)</f>
        <v>0</v>
      </c>
      <c r="F16" s="18">
        <f>(G12-F12)+(G13-F13)+(G14-F14)+(G15-F15)</f>
        <v>0</v>
      </c>
      <c r="G16" s="19"/>
      <c r="H16" s="3">
        <f t="shared" ref="H16" si="5">SUM(H12:H15)</f>
        <v>0</v>
      </c>
      <c r="I16" s="18">
        <f>(J12-I12)+(J13-I13)+(J14-I14)+(J15-I15)</f>
        <v>0</v>
      </c>
      <c r="J16" s="19"/>
      <c r="K16" s="3">
        <f t="shared" ref="K16" si="6">SUM(K12:K15)</f>
        <v>0</v>
      </c>
      <c r="L16" s="18">
        <f>(M12-L12)+(M13-L13)+(M14-L14)+(M15-L15)</f>
        <v>0</v>
      </c>
      <c r="M16" s="19"/>
      <c r="N16" s="3">
        <f t="shared" ref="N16" si="7">SUM(N12:N15)</f>
        <v>0</v>
      </c>
      <c r="O16" s="18">
        <f>(P12-O12)+(P13-O13)+(P14-O14)+(P15-O15)</f>
        <v>0</v>
      </c>
      <c r="P16" s="19"/>
      <c r="Q16" s="3">
        <f t="shared" ref="Q16" si="8">SUM(Q12:Q15)</f>
        <v>0</v>
      </c>
      <c r="R16" s="22">
        <f>(S12-R12)+(S13-R13)+(S14-R14)+(S15-R15)</f>
        <v>0</v>
      </c>
      <c r="S16" s="23"/>
      <c r="T16" s="21">
        <f t="shared" ref="T16" si="9">SUM(T12:T15)</f>
        <v>0</v>
      </c>
      <c r="U16" s="22">
        <f>(V12-U12)+(V13-U13)+(V14-U14)+(V15-U15)</f>
        <v>0</v>
      </c>
      <c r="V16" s="23"/>
      <c r="W16" s="21">
        <f t="shared" ref="W16" si="10">SUM(W12:W15)</f>
        <v>0</v>
      </c>
    </row>
  </sheetData>
  <mergeCells count="15">
    <mergeCell ref="R16:S16"/>
    <mergeCell ref="U16:V16"/>
    <mergeCell ref="B9:W9"/>
    <mergeCell ref="C16:D16"/>
    <mergeCell ref="F16:G16"/>
    <mergeCell ref="I16:J16"/>
    <mergeCell ref="L16:M16"/>
    <mergeCell ref="O16:P16"/>
    <mergeCell ref="C10:E10"/>
    <mergeCell ref="F10:H10"/>
    <mergeCell ref="I10:K10"/>
    <mergeCell ref="L10:N10"/>
    <mergeCell ref="O10:Q10"/>
    <mergeCell ref="R10:T10"/>
    <mergeCell ref="U10:W10"/>
  </mergeCells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FA3B70AD-3BB0-47CE-9E86-4E9A2B57400F}">
            <xm:f>VLOOKUP(C$10,'Paramètres '!$D$2:$D$11,1,FALSE)</xm:f>
            <x14:dxf>
              <fill>
                <patternFill>
                  <bgColor rgb="FF92D050"/>
                </patternFill>
              </fill>
            </x14:dxf>
          </x14:cfRule>
          <xm:sqref>C10:W10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5AF29D3-56BF-4645-AE46-F50F123E0E5C}">
          <x14:formula1>
            <xm:f>'Paramètres '!$B$2:$B$54</xm:f>
          </x14:formula1>
          <xm:sqref>M4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093DA-EC29-4CD4-AE2D-62E9D4E37F88}">
  <sheetPr codeName="Feuil2"/>
  <dimension ref="A7:L31"/>
  <sheetViews>
    <sheetView tabSelected="1" topLeftCell="A7" zoomScale="70" zoomScaleNormal="70" workbookViewId="0">
      <selection activeCell="H19" sqref="H19"/>
    </sheetView>
  </sheetViews>
  <sheetFormatPr baseColWidth="10" defaultRowHeight="14.5" x14ac:dyDescent="0.35"/>
  <cols>
    <col min="2" max="2" width="18.453125" customWidth="1"/>
    <col min="4" max="5" width="25.08984375" customWidth="1"/>
    <col min="6" max="6" width="18.08984375" bestFit="1" customWidth="1"/>
    <col min="7" max="7" width="15.1796875" bestFit="1" customWidth="1"/>
    <col min="8" max="8" width="18.08984375" bestFit="1" customWidth="1"/>
    <col min="9" max="9" width="4.453125" bestFit="1" customWidth="1"/>
    <col min="10" max="10" width="18.08984375" bestFit="1" customWidth="1"/>
    <col min="11" max="11" width="4.453125" bestFit="1" customWidth="1"/>
    <col min="12" max="12" width="18.08984375" bestFit="1" customWidth="1"/>
    <col min="13" max="13" width="4.453125" bestFit="1" customWidth="1"/>
    <col min="14" max="14" width="18.08984375" bestFit="1" customWidth="1"/>
    <col min="15" max="15" width="4.453125" bestFit="1" customWidth="1"/>
    <col min="16" max="16" width="18.08984375" bestFit="1" customWidth="1"/>
    <col min="17" max="17" width="4.453125" bestFit="1" customWidth="1"/>
    <col min="18" max="18" width="18.08984375" bestFit="1" customWidth="1"/>
    <col min="19" max="19" width="4.453125" bestFit="1" customWidth="1"/>
  </cols>
  <sheetData>
    <row r="7" spans="1:12" ht="15" thickBot="1" x14ac:dyDescent="0.4"/>
    <row r="8" spans="1:12" ht="24" thickBot="1" x14ac:dyDescent="0.6">
      <c r="B8" s="57" t="s">
        <v>36</v>
      </c>
      <c r="C8" s="58"/>
      <c r="D8" s="58"/>
      <c r="E8" s="59"/>
      <c r="F8" s="57" t="s">
        <v>33</v>
      </c>
      <c r="I8" s="58"/>
      <c r="J8" s="58"/>
      <c r="K8" s="58"/>
      <c r="L8" s="59"/>
    </row>
    <row r="10" spans="1:12" ht="15" thickBot="1" x14ac:dyDescent="0.4">
      <c r="C10" s="20"/>
    </row>
    <row r="11" spans="1:12" ht="22" thickTop="1" thickBot="1" x14ac:dyDescent="0.55000000000000004">
      <c r="A11" s="55" t="s">
        <v>10</v>
      </c>
      <c r="B11" s="56" t="s">
        <v>20</v>
      </c>
      <c r="C11" s="55" t="s">
        <v>11</v>
      </c>
      <c r="D11" s="56" t="s">
        <v>22</v>
      </c>
      <c r="E11" s="56" t="s">
        <v>23</v>
      </c>
      <c r="F11" s="56" t="s">
        <v>35</v>
      </c>
      <c r="G11" s="56" t="s">
        <v>34</v>
      </c>
    </row>
    <row r="12" spans="1:12" ht="15" thickTop="1" x14ac:dyDescent="0.35">
      <c r="A12" s="47">
        <v>2022</v>
      </c>
      <c r="B12" s="47" t="s">
        <v>21</v>
      </c>
      <c r="C12" s="47">
        <v>18</v>
      </c>
      <c r="D12" s="53" t="s">
        <v>29</v>
      </c>
      <c r="E12" s="53" t="s">
        <v>30</v>
      </c>
      <c r="F12" s="47" t="s">
        <v>31</v>
      </c>
      <c r="G12" s="47" t="s">
        <v>32</v>
      </c>
    </row>
    <row r="13" spans="1:12" x14ac:dyDescent="0.35">
      <c r="A13" s="48">
        <v>2022</v>
      </c>
      <c r="B13" s="48" t="s">
        <v>21</v>
      </c>
      <c r="C13" s="48">
        <v>19</v>
      </c>
      <c r="D13" s="54"/>
      <c r="E13" s="54"/>
      <c r="F13" s="48" t="s">
        <v>31</v>
      </c>
      <c r="G13" s="48" t="s">
        <v>32</v>
      </c>
    </row>
    <row r="14" spans="1:12" x14ac:dyDescent="0.35">
      <c r="A14" s="48">
        <v>2022</v>
      </c>
      <c r="B14" s="48" t="s">
        <v>21</v>
      </c>
      <c r="C14" s="48">
        <v>20</v>
      </c>
      <c r="D14" s="54"/>
      <c r="E14" s="54"/>
      <c r="F14" s="48" t="s">
        <v>31</v>
      </c>
      <c r="G14" s="48" t="s">
        <v>32</v>
      </c>
    </row>
    <row r="15" spans="1:12" x14ac:dyDescent="0.35">
      <c r="A15" s="48">
        <v>2022</v>
      </c>
      <c r="B15" s="48" t="s">
        <v>21</v>
      </c>
      <c r="C15" s="48">
        <v>21</v>
      </c>
      <c r="D15" s="54"/>
      <c r="E15" s="54"/>
      <c r="F15" s="48" t="s">
        <v>31</v>
      </c>
      <c r="G15" s="48" t="s">
        <v>32</v>
      </c>
    </row>
    <row r="16" spans="1:12" x14ac:dyDescent="0.35">
      <c r="A16" s="48">
        <v>2022</v>
      </c>
      <c r="B16" s="48" t="s">
        <v>21</v>
      </c>
      <c r="C16" s="48">
        <v>22</v>
      </c>
      <c r="D16" s="54"/>
      <c r="E16" s="54"/>
      <c r="F16" s="48" t="s">
        <v>31</v>
      </c>
      <c r="G16" s="48" t="s">
        <v>32</v>
      </c>
    </row>
    <row r="17" spans="1:7" x14ac:dyDescent="0.35">
      <c r="A17" s="48">
        <v>2022</v>
      </c>
      <c r="B17" s="50" t="s">
        <v>24</v>
      </c>
      <c r="C17" s="50">
        <v>22</v>
      </c>
      <c r="D17" s="51"/>
      <c r="E17" s="51"/>
      <c r="F17" s="50"/>
      <c r="G17" s="50"/>
    </row>
    <row r="18" spans="1:7" x14ac:dyDescent="0.35">
      <c r="A18" s="48">
        <v>2022</v>
      </c>
      <c r="B18" s="48" t="s">
        <v>24</v>
      </c>
      <c r="C18" s="48">
        <v>23</v>
      </c>
      <c r="D18" s="49"/>
      <c r="E18" s="49"/>
      <c r="F18" s="48"/>
      <c r="G18" s="48"/>
    </row>
    <row r="19" spans="1:7" x14ac:dyDescent="0.35">
      <c r="A19" s="48">
        <v>2022</v>
      </c>
      <c r="B19" s="48" t="s">
        <v>24</v>
      </c>
      <c r="C19" s="48">
        <v>24</v>
      </c>
      <c r="D19" s="49"/>
      <c r="E19" s="49"/>
      <c r="F19" s="48"/>
      <c r="G19" s="48"/>
    </row>
    <row r="20" spans="1:7" x14ac:dyDescent="0.35">
      <c r="A20" s="48">
        <v>2022</v>
      </c>
      <c r="B20" s="52" t="s">
        <v>24</v>
      </c>
      <c r="C20" s="52">
        <v>25</v>
      </c>
      <c r="D20" s="49"/>
      <c r="E20" s="49"/>
      <c r="F20" s="48"/>
      <c r="G20" s="48"/>
    </row>
    <row r="21" spans="1:7" x14ac:dyDescent="0.35">
      <c r="A21" s="48">
        <v>2022</v>
      </c>
      <c r="B21" s="52" t="s">
        <v>26</v>
      </c>
      <c r="C21" s="52">
        <v>26</v>
      </c>
      <c r="D21" s="49"/>
      <c r="E21" s="49"/>
      <c r="F21" s="48"/>
      <c r="G21" s="48"/>
    </row>
    <row r="22" spans="1:7" x14ac:dyDescent="0.35">
      <c r="A22" s="48">
        <v>2022</v>
      </c>
      <c r="B22" s="52" t="s">
        <v>25</v>
      </c>
      <c r="C22" s="52">
        <v>26</v>
      </c>
      <c r="D22" s="49"/>
      <c r="E22" s="49"/>
      <c r="F22" s="48"/>
      <c r="G22" s="48"/>
    </row>
    <row r="23" spans="1:7" x14ac:dyDescent="0.35">
      <c r="A23" s="48">
        <v>2022</v>
      </c>
      <c r="B23" s="52" t="s">
        <v>25</v>
      </c>
      <c r="C23" s="52">
        <v>27</v>
      </c>
      <c r="D23" s="49"/>
      <c r="E23" s="49"/>
      <c r="F23" s="48"/>
      <c r="G23" s="48"/>
    </row>
    <row r="24" spans="1:7" x14ac:dyDescent="0.35">
      <c r="A24" s="48">
        <v>2022</v>
      </c>
      <c r="B24" s="52" t="s">
        <v>25</v>
      </c>
      <c r="C24" s="52">
        <v>28</v>
      </c>
      <c r="D24" s="49"/>
      <c r="E24" s="49"/>
      <c r="F24" s="48"/>
      <c r="G24" s="48"/>
    </row>
    <row r="25" spans="1:7" x14ac:dyDescent="0.35">
      <c r="A25" s="48">
        <v>2022</v>
      </c>
      <c r="B25" s="52" t="s">
        <v>25</v>
      </c>
      <c r="C25" s="52">
        <v>29</v>
      </c>
      <c r="D25" s="49"/>
      <c r="E25" s="49"/>
      <c r="F25" s="48"/>
      <c r="G25" s="48"/>
    </row>
    <row r="26" spans="1:7" x14ac:dyDescent="0.35">
      <c r="A26" s="48">
        <v>2022</v>
      </c>
      <c r="B26" s="52" t="s">
        <v>27</v>
      </c>
      <c r="C26" s="52">
        <v>30</v>
      </c>
      <c r="D26" s="49"/>
      <c r="E26" s="49"/>
      <c r="F26" s="48"/>
      <c r="G26" s="48"/>
    </row>
    <row r="27" spans="1:7" x14ac:dyDescent="0.35">
      <c r="A27" s="48">
        <v>2022</v>
      </c>
      <c r="B27" s="52" t="s">
        <v>27</v>
      </c>
      <c r="C27" s="52">
        <v>31</v>
      </c>
      <c r="D27" s="49"/>
      <c r="E27" s="49"/>
      <c r="F27" s="48"/>
      <c r="G27" s="48"/>
    </row>
    <row r="28" spans="1:7" x14ac:dyDescent="0.35">
      <c r="A28" s="48">
        <v>2022</v>
      </c>
      <c r="B28" s="52" t="s">
        <v>27</v>
      </c>
      <c r="C28" s="52">
        <v>32</v>
      </c>
      <c r="D28" s="49"/>
      <c r="E28" s="49"/>
      <c r="F28" s="48"/>
      <c r="G28" s="48"/>
    </row>
    <row r="29" spans="1:7" x14ac:dyDescent="0.35">
      <c r="A29" s="48">
        <v>2022</v>
      </c>
      <c r="B29" s="52" t="s">
        <v>27</v>
      </c>
      <c r="C29" s="52">
        <v>33</v>
      </c>
      <c r="D29" s="49"/>
      <c r="E29" s="49"/>
      <c r="F29" s="48"/>
      <c r="G29" s="48"/>
    </row>
    <row r="30" spans="1:7" x14ac:dyDescent="0.35">
      <c r="A30" s="48">
        <v>2022</v>
      </c>
      <c r="B30" s="52" t="s">
        <v>28</v>
      </c>
      <c r="C30" s="52">
        <v>34</v>
      </c>
      <c r="D30" s="49"/>
      <c r="E30" s="49"/>
      <c r="F30" s="48"/>
      <c r="G30" s="48"/>
    </row>
    <row r="31" spans="1:7" x14ac:dyDescent="0.35">
      <c r="A31" s="48">
        <v>2022</v>
      </c>
      <c r="B31" s="52" t="s">
        <v>28</v>
      </c>
      <c r="C31" s="52">
        <v>35</v>
      </c>
      <c r="D31" s="49"/>
      <c r="E31" s="49"/>
      <c r="F31" s="48"/>
      <c r="G31" s="48"/>
    </row>
  </sheetData>
  <mergeCells count="8">
    <mergeCell ref="D26:D31"/>
    <mergeCell ref="E26:E31"/>
    <mergeCell ref="D12:D16"/>
    <mergeCell ref="E12:E16"/>
    <mergeCell ref="D17:D21"/>
    <mergeCell ref="E17:E21"/>
    <mergeCell ref="D22:D25"/>
    <mergeCell ref="E22:E25"/>
  </mergeCells>
  <phoneticPr fontId="1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Paramètres </vt:lpstr>
      <vt:lpstr>Planning </vt:lpstr>
      <vt:lpstr>Archive</vt:lpstr>
      <vt:lpstr>Année</vt:lpstr>
      <vt:lpstr>Semaines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wbw fiberizing</dc:creator>
  <cp:lastModifiedBy>PC- Domtous</cp:lastModifiedBy>
  <dcterms:created xsi:type="dcterms:W3CDTF">2022-06-25T04:30:03Z</dcterms:created>
  <dcterms:modified xsi:type="dcterms:W3CDTF">2022-06-27T09:47:23Z</dcterms:modified>
</cp:coreProperties>
</file>