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anUp-Tosh\Desktop\"/>
    </mc:Choice>
  </mc:AlternateContent>
  <xr:revisionPtr revIDLastSave="0" documentId="8_{931CED8E-DC2C-324C-BB5A-3592EBC735AE}" xr6:coauthVersionLast="47" xr6:coauthVersionMax="47" xr10:uidLastSave="{00000000-0000-0000-0000-000000000000}"/>
  <bookViews>
    <workbookView xWindow="-108" yWindow="-108" windowWidth="23256" windowHeight="12576" xr2:uid="{85FC6139-5C4C-46BC-9497-1936C6108B53}"/>
  </bookViews>
  <sheets>
    <sheet name="BD2" sheetId="1" r:id="rId1"/>
    <sheet name="Sources" sheetId="2" r:id="rId2"/>
  </sheets>
  <definedNames>
    <definedName name="BD">'BD2'!$A:$V</definedName>
    <definedName name="colo">'BD2'!$A:$A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8" i="1" l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W8" i="1"/>
  <c r="Y2" i="1"/>
  <c r="BA15" i="1"/>
  <c r="BG15" i="1"/>
  <c r="BA12" i="1"/>
  <c r="BA13" i="1"/>
  <c r="BA14" i="1"/>
  <c r="BA11" i="1"/>
  <c r="BG14" i="1"/>
  <c r="BG13" i="1"/>
  <c r="BG12" i="1"/>
  <c r="BG11" i="1"/>
  <c r="BD3" i="1"/>
  <c r="BE2" i="1"/>
  <c r="AO9" i="1"/>
  <c r="AN15" i="1"/>
  <c r="AM9" i="1"/>
  <c r="AL15" i="1"/>
  <c r="Z9" i="1"/>
  <c r="Y15" i="1"/>
  <c r="AH9" i="1"/>
  <c r="AG15" i="1"/>
  <c r="AI9" i="1"/>
  <c r="AH15" i="1"/>
  <c r="AA9" i="1"/>
  <c r="Z15" i="1"/>
  <c r="AB9" i="1"/>
  <c r="AA15" i="1"/>
  <c r="AD9" i="1"/>
  <c r="AC15" i="1"/>
  <c r="AT9" i="1"/>
  <c r="AS15" i="1"/>
  <c r="AU9" i="1"/>
  <c r="AT15" i="1"/>
  <c r="AP9" i="1"/>
  <c r="AO15" i="1"/>
  <c r="AX9" i="1"/>
  <c r="AW15" i="1"/>
  <c r="AJ9" i="1"/>
  <c r="AI15" i="1"/>
  <c r="AR9" i="1"/>
  <c r="AQ15" i="1"/>
  <c r="AZ9" i="1"/>
  <c r="AY15" i="1"/>
  <c r="AL9" i="1"/>
  <c r="AK15" i="1"/>
  <c r="AQ9" i="1"/>
  <c r="AP15" i="1"/>
  <c r="AY9" i="1"/>
  <c r="AX15" i="1"/>
  <c r="AC9" i="1"/>
  <c r="AB15" i="1"/>
  <c r="AK9" i="1"/>
  <c r="AJ15" i="1"/>
  <c r="AS9" i="1"/>
  <c r="AR15" i="1"/>
  <c r="BA9" i="1"/>
  <c r="AZ15" i="1"/>
  <c r="W9" i="1"/>
  <c r="W15" i="1"/>
  <c r="AE9" i="1"/>
  <c r="AD15" i="1"/>
  <c r="AV9" i="1"/>
  <c r="AU15" i="1"/>
  <c r="AN9" i="1"/>
  <c r="AM15" i="1"/>
  <c r="AG9" i="1"/>
  <c r="AF15" i="1"/>
  <c r="Y9" i="1"/>
  <c r="X15" i="1"/>
  <c r="AW9" i="1"/>
  <c r="AV15" i="1"/>
  <c r="X9" i="1"/>
  <c r="AF9" i="1"/>
  <c r="AE15" i="1"/>
  <c r="AN11" i="1"/>
  <c r="AN12" i="1"/>
  <c r="BC15" i="1"/>
  <c r="AN13" i="1"/>
  <c r="AN14" i="1"/>
  <c r="AH13" i="1"/>
  <c r="AH12" i="1"/>
  <c r="AH14" i="1"/>
  <c r="AG12" i="1"/>
  <c r="AG14" i="1"/>
  <c r="AG13" i="1"/>
  <c r="AM13" i="1"/>
  <c r="AM14" i="1"/>
  <c r="AM12" i="1"/>
  <c r="AB14" i="1"/>
  <c r="AB13" i="1"/>
  <c r="AB12" i="1"/>
  <c r="AO12" i="1"/>
  <c r="AO14" i="1"/>
  <c r="AO13" i="1"/>
  <c r="AD12" i="1"/>
  <c r="AD14" i="1"/>
  <c r="AD13" i="1"/>
  <c r="AX13" i="1"/>
  <c r="AX12" i="1"/>
  <c r="AX14" i="1"/>
  <c r="AT14" i="1"/>
  <c r="AT13" i="1"/>
  <c r="AT12" i="1"/>
  <c r="Y12" i="1"/>
  <c r="Y14" i="1"/>
  <c r="Y13" i="1"/>
  <c r="AV13" i="1"/>
  <c r="AV12" i="1"/>
  <c r="AV14" i="1"/>
  <c r="AS14" i="1"/>
  <c r="AS13" i="1"/>
  <c r="AS12" i="1"/>
  <c r="AL14" i="1"/>
  <c r="AL13" i="1"/>
  <c r="AL12" i="1"/>
  <c r="AW12" i="1"/>
  <c r="AW14" i="1"/>
  <c r="AW13" i="1"/>
  <c r="AP13" i="1"/>
  <c r="AP12" i="1"/>
  <c r="AP14" i="1"/>
  <c r="X14" i="1"/>
  <c r="X12" i="1"/>
  <c r="X13" i="1"/>
  <c r="W11" i="1"/>
  <c r="W13" i="1"/>
  <c r="W12" i="1"/>
  <c r="W14" i="1"/>
  <c r="AK12" i="1"/>
  <c r="AK14" i="1"/>
  <c r="AK13" i="1"/>
  <c r="AC14" i="1"/>
  <c r="AC13" i="1"/>
  <c r="AC12" i="1"/>
  <c r="AZ14" i="1"/>
  <c r="AZ13" i="1"/>
  <c r="AZ12" i="1"/>
  <c r="AU12" i="1"/>
  <c r="AU14" i="1"/>
  <c r="AU13" i="1"/>
  <c r="AY14" i="1"/>
  <c r="AY13" i="1"/>
  <c r="AY12" i="1"/>
  <c r="AQ14" i="1"/>
  <c r="AQ13" i="1"/>
  <c r="AQ12" i="1"/>
  <c r="AA14" i="1"/>
  <c r="AA13" i="1"/>
  <c r="AA12" i="1"/>
  <c r="AE12" i="1"/>
  <c r="AE14" i="1"/>
  <c r="AE13" i="1"/>
  <c r="AF13" i="1"/>
  <c r="AF14" i="1"/>
  <c r="AF12" i="1"/>
  <c r="AR14" i="1"/>
  <c r="AR13" i="1"/>
  <c r="AR12" i="1"/>
  <c r="AI14" i="1"/>
  <c r="AI13" i="1"/>
  <c r="AI12" i="1"/>
  <c r="Z13" i="1"/>
  <c r="Z12" i="1"/>
  <c r="Z14" i="1"/>
  <c r="AJ14" i="1"/>
  <c r="AJ13" i="1"/>
  <c r="AJ12" i="1"/>
  <c r="AE11" i="1"/>
  <c r="AV11" i="1"/>
  <c r="X11" i="1"/>
  <c r="AF11" i="1"/>
  <c r="AM11" i="1"/>
  <c r="AU11" i="1"/>
  <c r="AD11" i="1"/>
  <c r="AZ11" i="1"/>
  <c r="AR11" i="1"/>
  <c r="AJ11" i="1"/>
  <c r="AB11" i="1"/>
  <c r="AX11" i="1"/>
  <c r="AP11" i="1"/>
  <c r="AK11" i="1"/>
  <c r="AY11" i="1"/>
  <c r="AQ11" i="1"/>
  <c r="AI11" i="1"/>
  <c r="AW11" i="1"/>
  <c r="AO11" i="1"/>
  <c r="AT11" i="1"/>
  <c r="AS11" i="1"/>
  <c r="AC11" i="1"/>
  <c r="AA11" i="1"/>
  <c r="Z11" i="1"/>
  <c r="AH11" i="1"/>
  <c r="AG11" i="1"/>
  <c r="Y11" i="1"/>
  <c r="AL11" i="1"/>
  <c r="BC14" i="1"/>
  <c r="BC12" i="1"/>
  <c r="BC13" i="1"/>
  <c r="BC11" i="1"/>
  <c r="BF15" i="1"/>
  <c r="BE15" i="1"/>
  <c r="BD15" i="1"/>
  <c r="BF11" i="1"/>
  <c r="BD11" i="1"/>
  <c r="BE11" i="1"/>
  <c r="BE13" i="1"/>
  <c r="BF13" i="1"/>
  <c r="BD13" i="1"/>
  <c r="BF12" i="1"/>
  <c r="BE12" i="1"/>
  <c r="BD12" i="1"/>
  <c r="BF14" i="1"/>
  <c r="BD14" i="1"/>
  <c r="BE14" i="1"/>
</calcChain>
</file>

<file path=xl/sharedStrings.xml><?xml version="1.0" encoding="utf-8"?>
<sst xmlns="http://schemas.openxmlformats.org/spreadsheetml/2006/main" count="179" uniqueCount="165">
  <si>
    <t>LCM</t>
  </si>
  <si>
    <t>ID</t>
  </si>
  <si>
    <t>Chantier</t>
  </si>
  <si>
    <t>Lundi</t>
  </si>
  <si>
    <t>Mardi</t>
  </si>
  <si>
    <t>Mercredi</t>
  </si>
  <si>
    <t>Jeudi</t>
  </si>
  <si>
    <t>Vendredi</t>
  </si>
  <si>
    <t>Samedi</t>
  </si>
  <si>
    <t>Dimanche</t>
  </si>
  <si>
    <t>Date de début</t>
  </si>
  <si>
    <t xml:space="preserve">Date de fin </t>
  </si>
  <si>
    <t>Client</t>
  </si>
  <si>
    <t>Gestionnaire</t>
  </si>
  <si>
    <t>Tarif-technicien</t>
  </si>
  <si>
    <t>Tarif1</t>
  </si>
  <si>
    <t>Tarif2</t>
  </si>
  <si>
    <t>Technicien</t>
  </si>
  <si>
    <t>15 Jours</t>
  </si>
  <si>
    <t>Semaine 1</t>
  </si>
  <si>
    <t>Semaine 2</t>
  </si>
  <si>
    <t>Semaine 3</t>
  </si>
  <si>
    <t>Semaine 4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</si>
  <si>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</si>
  <si>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</si>
  <si>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</si>
  <si>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</si>
  <si>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</si>
  <si>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</si>
  <si>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</si>
  <si>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</si>
  <si>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</si>
  <si>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</si>
  <si>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</si>
  <si>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</si>
  <si>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</si>
  <si>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</si>
  <si>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</si>
  <si>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</si>
  <si>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</si>
  <si>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</si>
  <si>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</si>
  <si>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</si>
  <si>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</si>
  <si>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</si>
  <si>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</si>
  <si>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</si>
  <si>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</si>
  <si>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</si>
  <si>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</si>
  <si>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</si>
  <si>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</si>
  <si>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</si>
  <si>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</si>
  <si>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VIDE</t>
  </si>
  <si>
    <t>TOTALE</t>
  </si>
  <si>
    <t>Totale heures TS</t>
  </si>
  <si>
    <t>Totale heures ST H</t>
  </si>
  <si>
    <t xml:space="preserve">Totale FORFAIT ST </t>
  </si>
  <si>
    <t>"Délai dépassé"</t>
  </si>
  <si>
    <t>BOUSSU</t>
  </si>
  <si>
    <t>BUREAU GOUY-LEZ-PIETONS</t>
  </si>
  <si>
    <t>PME</t>
  </si>
  <si>
    <t>PMR</t>
  </si>
  <si>
    <t xml:space="preserve">CHARLOTTE    </t>
  </si>
  <si>
    <t xml:space="preserve">BASMA    </t>
  </si>
  <si>
    <t xml:space="preserve">MARIELLA    </t>
  </si>
  <si>
    <t xml:space="preserve">NADEGE    </t>
  </si>
  <si>
    <t>NOVEMBRE</t>
  </si>
  <si>
    <t xml:space="preserve">ASSURANCE </t>
  </si>
  <si>
    <t>TEST BG</t>
  </si>
  <si>
    <t>Civilité</t>
  </si>
  <si>
    <t>Mois</t>
  </si>
  <si>
    <t>Num</t>
  </si>
  <si>
    <t>Années</t>
  </si>
  <si>
    <t>chantiers</t>
  </si>
  <si>
    <t>Tranches</t>
  </si>
  <si>
    <t>2019</t>
  </si>
  <si>
    <t>Belgique</t>
  </si>
  <si>
    <t xml:space="preserve">Prestations1 </t>
  </si>
  <si>
    <t>Prestations2</t>
  </si>
  <si>
    <t>Prestations3</t>
  </si>
  <si>
    <t>Prestations4</t>
  </si>
  <si>
    <t>Prestations5</t>
  </si>
  <si>
    <t>Mr</t>
  </si>
  <si>
    <t>Janvier</t>
  </si>
  <si>
    <t>Jour de l'an</t>
  </si>
  <si>
    <t>Mlle</t>
  </si>
  <si>
    <t>Février</t>
  </si>
  <si>
    <t>Lundi de Pâques</t>
  </si>
  <si>
    <t>Mme</t>
  </si>
  <si>
    <t>Mars</t>
  </si>
  <si>
    <t>Fête du Travail</t>
  </si>
  <si>
    <t>Avril</t>
  </si>
  <si>
    <t>Jeudi de l'Ascension</t>
  </si>
  <si>
    <t>Mai</t>
  </si>
  <si>
    <t>Lundi de Pentecôte</t>
  </si>
  <si>
    <t>Juin</t>
  </si>
  <si>
    <t>Fête nationale</t>
  </si>
  <si>
    <t>Juillet</t>
  </si>
  <si>
    <t>Assomption</t>
  </si>
  <si>
    <t>Août</t>
  </si>
  <si>
    <t>La Toussaint</t>
  </si>
  <si>
    <t>Septembre</t>
  </si>
  <si>
    <t>Armistice 1918</t>
  </si>
  <si>
    <t>Octobre</t>
  </si>
  <si>
    <t>Noël</t>
  </si>
  <si>
    <t>Novembre</t>
  </si>
  <si>
    <t>Jour de l'an 2020</t>
  </si>
  <si>
    <t>Décembre</t>
  </si>
  <si>
    <t>Dimanche de Pâques 2020</t>
  </si>
  <si>
    <t>Pâques 2020</t>
  </si>
  <si>
    <t>Lundi de Pâques 2020</t>
  </si>
  <si>
    <t>Fête du travail 2020</t>
  </si>
  <si>
    <t>Ascension 2020</t>
  </si>
  <si>
    <t>Dimanche de Pentecôte 2020</t>
  </si>
  <si>
    <t>Pentecôte 2020</t>
  </si>
  <si>
    <t>Lundi de Pentecôte 2020</t>
  </si>
  <si>
    <t>Fête Nationale 2020</t>
  </si>
  <si>
    <t>Assomption 2020</t>
  </si>
  <si>
    <t>Toussaint 2020</t>
  </si>
  <si>
    <t>Armistice de 1918 2020</t>
  </si>
  <si>
    <t>Jour de Noël 2020</t>
  </si>
  <si>
    <t>Jour de l'an 2021</t>
  </si>
  <si>
    <t>Dimanche de Pâques 2021</t>
  </si>
  <si>
    <t>Pâques 2021</t>
  </si>
  <si>
    <t>Lundi de Pâques 2021</t>
  </si>
  <si>
    <t>Fête du travail 2021</t>
  </si>
  <si>
    <t>Ascension 2021</t>
  </si>
  <si>
    <t>Dimanche de Pentecôte 2021</t>
  </si>
  <si>
    <t>Pentecôte 2021</t>
  </si>
  <si>
    <t>Lundi de Pentecôte 2021</t>
  </si>
  <si>
    <t>Fête Nationale 2021</t>
  </si>
  <si>
    <t>Assomption 2021</t>
  </si>
  <si>
    <t>Toussaint 2021</t>
  </si>
  <si>
    <t>Armistice de 1918 2021</t>
  </si>
  <si>
    <t>Jour de Noël 2021</t>
  </si>
  <si>
    <t>Jour de l'an 2022</t>
  </si>
  <si>
    <t>Dimanche de Pâques 2022</t>
  </si>
  <si>
    <t>Pâques 2022</t>
  </si>
  <si>
    <t>Lundi de Pâques 2022</t>
  </si>
  <si>
    <t>Fête du travail 2022</t>
  </si>
  <si>
    <t>Ascension 2022</t>
  </si>
  <si>
    <t>Dimanche de Pentecôte 2022</t>
  </si>
  <si>
    <t>Pentecôte 2022</t>
  </si>
  <si>
    <t>Lundi de Pentecôte 2022</t>
  </si>
  <si>
    <t>Fête Nationale 2022</t>
  </si>
  <si>
    <t>Assomption 2022</t>
  </si>
  <si>
    <t>Toussaint 2022</t>
  </si>
  <si>
    <t>Armistice de 1918 2022</t>
  </si>
  <si>
    <t>Jour de Noël 2022</t>
  </si>
  <si>
    <t>Jour de l'an 2023</t>
  </si>
  <si>
    <t>Dimanche de Pâques 2023</t>
  </si>
  <si>
    <t>Pâques 2023</t>
  </si>
  <si>
    <t>Lundi de Pâques 2023</t>
  </si>
  <si>
    <t>Fête du travail 2023</t>
  </si>
  <si>
    <t>Ascension 2023</t>
  </si>
  <si>
    <t>Dimanche de Pentecôte 2023</t>
  </si>
  <si>
    <t>Pentecôte 2023</t>
  </si>
  <si>
    <t>Lundi de Pentecôte 2023</t>
  </si>
  <si>
    <t>Fête Nationale 2023</t>
  </si>
  <si>
    <t>Assomption 2023</t>
  </si>
  <si>
    <t>Toussaint 2023</t>
  </si>
  <si>
    <t>Armistice de 1918 2023</t>
  </si>
  <si>
    <t>Jour de Noël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</si>
</sst>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-* #.##.\ [$€-40C]_-;\-* #.##.\ [$€-40C]_-;_-* &quot;-&quot;??\ [$€-40C]_-;_-@_ⴆ"/>
    <numFmt numFmtId="166" formatCode="[$-F800]dddd\,\ mmmm\ dd\,\ yyyy"/>
    <numFmt numFmtId="167" formatCode="h:mm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theme="2" tint="-0.74999237037263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2E3C1F"/>
      <name val="Lucida Sans Unicode"/>
      <family val="2"/>
    </font>
    <font>
      <sz val="10"/>
      <name val="Arial"/>
      <family val="2"/>
    </font>
    <font>
      <sz val="11"/>
      <name val="Lucida Sans Unicode"/>
      <family val="2"/>
    </font>
    <font>
      <u/>
      <sz val="11"/>
      <name val="Calibri"/>
      <family val="2"/>
      <scheme val="minor"/>
    </font>
    <font>
      <sz val="11"/>
      <color rgb="FF333333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102">
    <xf numFmtId="0" fontId="0" fillId="0" borderId="0" xfId="0"/>
    <xf numFmtId="0" fontId="0" fillId="2" borderId="0" xfId="0" applyFill="1"/>
    <xf numFmtId="14" fontId="3" fillId="2" borderId="0" xfId="0" applyNumberFormat="1" applyFont="1" applyFill="1" applyAlignment="1">
      <alignment wrapText="1"/>
    </xf>
    <xf numFmtId="2" fontId="0" fillId="2" borderId="0" xfId="0" applyNumberFormat="1" applyFill="1"/>
    <xf numFmtId="14" fontId="0" fillId="2" borderId="0" xfId="0" applyNumberFormat="1" applyFill="1"/>
    <xf numFmtId="165" fontId="0" fillId="2" borderId="0" xfId="1" applyNumberFormat="1" applyFont="1" applyFill="1"/>
    <xf numFmtId="1" fontId="4" fillId="2" borderId="0" xfId="0" applyNumberFormat="1" applyFont="1" applyFill="1"/>
    <xf numFmtId="2" fontId="0" fillId="2" borderId="0" xfId="0" applyNumberFormat="1" applyFill="1" applyAlignment="1">
      <alignment horizontal="center" vertical="center"/>
    </xf>
    <xf numFmtId="0" fontId="5" fillId="2" borderId="0" xfId="0" applyFont="1" applyFill="1" applyAlignment="1">
      <alignment wrapText="1"/>
    </xf>
    <xf numFmtId="0" fontId="6" fillId="2" borderId="0" xfId="1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1" fontId="8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0" fillId="2" borderId="0" xfId="0" applyFill="1" applyAlignment="1">
      <alignment wrapText="1"/>
    </xf>
    <xf numFmtId="166" fontId="0" fillId="2" borderId="0" xfId="0" applyNumberFormat="1" applyFill="1"/>
    <xf numFmtId="0" fontId="0" fillId="2" borderId="1" xfId="0" applyFill="1" applyBorder="1"/>
    <xf numFmtId="166" fontId="0" fillId="2" borderId="1" xfId="0" applyNumberFormat="1" applyFill="1" applyBorder="1" applyAlignment="1">
      <alignment textRotation="90" wrapText="1"/>
    </xf>
    <xf numFmtId="165" fontId="0" fillId="2" borderId="0" xfId="1" applyNumberFormat="1" applyFont="1" applyFill="1" applyBorder="1"/>
    <xf numFmtId="166" fontId="5" fillId="2" borderId="0" xfId="0" applyNumberFormat="1" applyFont="1" applyFill="1" applyAlignment="1">
      <alignment horizontal="center" textRotation="90"/>
    </xf>
    <xf numFmtId="0" fontId="0" fillId="2" borderId="0" xfId="0" applyFill="1" applyAlignment="1">
      <alignment textRotation="43"/>
    </xf>
    <xf numFmtId="1" fontId="12" fillId="3" borderId="3" xfId="0" applyNumberFormat="1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/>
    </xf>
    <xf numFmtId="2" fontId="14" fillId="0" borderId="1" xfId="0" applyNumberFormat="1" applyFont="1" applyBorder="1" applyAlignment="1">
      <alignment horizontal="center" vertical="center" textRotation="90"/>
    </xf>
    <xf numFmtId="0" fontId="14" fillId="0" borderId="1" xfId="0" applyFont="1" applyBorder="1" applyAlignment="1">
      <alignment horizontal="center" vertical="center" textRotation="90"/>
    </xf>
    <xf numFmtId="1" fontId="15" fillId="0" borderId="4" xfId="0" applyNumberFormat="1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4" fontId="0" fillId="0" borderId="0" xfId="0" applyNumberFormat="1"/>
    <xf numFmtId="0" fontId="11" fillId="3" borderId="6" xfId="0" applyFont="1" applyFill="1" applyBorder="1" applyAlignment="1">
      <alignment horizontal="center" vertical="center" textRotation="90" wrapText="1"/>
    </xf>
    <xf numFmtId="0" fontId="11" fillId="3" borderId="7" xfId="0" applyFont="1" applyFill="1" applyBorder="1" applyAlignment="1">
      <alignment horizontal="center" vertical="center" textRotation="90" wrapText="1"/>
    </xf>
    <xf numFmtId="2" fontId="11" fillId="3" borderId="7" xfId="0" applyNumberFormat="1" applyFont="1" applyFill="1" applyBorder="1" applyAlignment="1">
      <alignment horizontal="center" vertical="center" textRotation="90" wrapText="1"/>
    </xf>
    <xf numFmtId="14" fontId="11" fillId="3" borderId="7" xfId="0" applyNumberFormat="1" applyFont="1" applyFill="1" applyBorder="1" applyAlignment="1">
      <alignment horizontal="center" vertical="center" textRotation="90" wrapText="1"/>
    </xf>
    <xf numFmtId="165" fontId="11" fillId="3" borderId="7" xfId="1" applyNumberFormat="1" applyFont="1" applyFill="1" applyBorder="1" applyAlignment="1">
      <alignment horizontal="center" vertical="center" textRotation="90" wrapText="1"/>
    </xf>
    <xf numFmtId="0" fontId="11" fillId="3" borderId="8" xfId="0" applyFont="1" applyFill="1" applyBorder="1" applyAlignment="1">
      <alignment horizontal="center" vertical="center" textRotation="90" wrapText="1"/>
    </xf>
    <xf numFmtId="20" fontId="11" fillId="3" borderId="6" xfId="0" applyNumberFormat="1" applyFont="1" applyFill="1" applyBorder="1" applyAlignment="1">
      <alignment horizontal="center" vertical="center" textRotation="90" wrapText="1"/>
    </xf>
    <xf numFmtId="1" fontId="12" fillId="3" borderId="9" xfId="0" applyNumberFormat="1" applyFont="1" applyFill="1" applyBorder="1" applyAlignment="1">
      <alignment horizontal="center" vertical="center" textRotation="90" wrapText="1"/>
    </xf>
    <xf numFmtId="1" fontId="15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/>
    </xf>
    <xf numFmtId="0" fontId="13" fillId="4" borderId="1" xfId="0" applyFont="1" applyFill="1" applyBorder="1" applyAlignment="1">
      <alignment horizontal="center" vertical="center" textRotation="90"/>
    </xf>
    <xf numFmtId="2" fontId="0" fillId="0" borderId="1" xfId="0" applyNumberFormat="1" applyBorder="1"/>
    <xf numFmtId="2" fontId="2" fillId="4" borderId="1" xfId="0" applyNumberFormat="1" applyFont="1" applyFill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2" fontId="17" fillId="5" borderId="1" xfId="0" applyNumberFormat="1" applyFont="1" applyFill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2" fontId="17" fillId="0" borderId="1" xfId="1" applyNumberFormat="1" applyFont="1" applyBorder="1" applyAlignment="1">
      <alignment horizontal="center" vertical="center" wrapText="1"/>
    </xf>
    <xf numFmtId="167" fontId="18" fillId="0" borderId="1" xfId="0" applyNumberFormat="1" applyFont="1" applyBorder="1" applyAlignment="1">
      <alignment horizontal="center" vertical="center" wrapText="1"/>
    </xf>
    <xf numFmtId="1" fontId="18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14" fontId="17" fillId="0" borderId="0" xfId="0" applyNumberFormat="1" applyFont="1"/>
    <xf numFmtId="0" fontId="14" fillId="0" borderId="10" xfId="0" applyFont="1" applyBorder="1" applyAlignment="1">
      <alignment horizontal="center" vertical="center" textRotation="90"/>
    </xf>
    <xf numFmtId="0" fontId="0" fillId="0" borderId="10" xfId="0" applyBorder="1"/>
    <xf numFmtId="0" fontId="17" fillId="0" borderId="4" xfId="0" applyFont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2" fontId="17" fillId="5" borderId="4" xfId="0" applyNumberFormat="1" applyFont="1" applyFill="1" applyBorder="1" applyAlignment="1">
      <alignment horizontal="center" vertical="center" wrapText="1"/>
    </xf>
    <xf numFmtId="14" fontId="17" fillId="0" borderId="4" xfId="0" applyNumberFormat="1" applyFont="1" applyBorder="1" applyAlignment="1">
      <alignment horizontal="center" vertical="center" wrapText="1"/>
    </xf>
    <xf numFmtId="2" fontId="17" fillId="0" borderId="4" xfId="1" applyNumberFormat="1" applyFont="1" applyBorder="1" applyAlignment="1">
      <alignment horizontal="center" vertical="center" wrapText="1"/>
    </xf>
    <xf numFmtId="167" fontId="18" fillId="0" borderId="4" xfId="0" applyNumberFormat="1" applyFont="1" applyBorder="1" applyAlignment="1">
      <alignment horizontal="center" vertical="center" wrapText="1"/>
    </xf>
    <xf numFmtId="1" fontId="18" fillId="0" borderId="4" xfId="0" applyNumberFormat="1" applyFont="1" applyBorder="1" applyAlignment="1">
      <alignment horizontal="center" vertical="center" wrapText="1"/>
    </xf>
    <xf numFmtId="2" fontId="0" fillId="0" borderId="4" xfId="0" applyNumberFormat="1" applyBorder="1"/>
    <xf numFmtId="0" fontId="0" fillId="0" borderId="5" xfId="0" applyBorder="1"/>
    <xf numFmtId="0" fontId="0" fillId="0" borderId="1" xfId="0" applyBorder="1"/>
    <xf numFmtId="0" fontId="20" fillId="7" borderId="1" xfId="0" applyFont="1" applyFill="1" applyBorder="1"/>
    <xf numFmtId="0" fontId="20" fillId="7" borderId="11" xfId="0" applyFont="1" applyFill="1" applyBorder="1"/>
    <xf numFmtId="0" fontId="20" fillId="7" borderId="0" xfId="0" applyFont="1" applyFill="1"/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22" fillId="0" borderId="1" xfId="0" applyFont="1" applyBorder="1"/>
    <xf numFmtId="20" fontId="16" fillId="0" borderId="12" xfId="0" applyNumberFormat="1" applyFont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166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4" fillId="0" borderId="1" xfId="2" applyFont="1" applyBorder="1" applyAlignment="1">
      <alignment horizontal="center" vertical="center" wrapText="1"/>
    </xf>
    <xf numFmtId="20" fontId="16" fillId="0" borderId="13" xfId="0" applyNumberFormat="1" applyFont="1" applyBorder="1" applyAlignment="1">
      <alignment horizontal="center" vertical="center"/>
    </xf>
    <xf numFmtId="166" fontId="23" fillId="6" borderId="1" xfId="2" applyNumberFormat="1" applyFont="1" applyFill="1" applyBorder="1" applyAlignment="1">
      <alignment horizontal="center" vertical="center" wrapText="1"/>
    </xf>
    <xf numFmtId="0" fontId="24" fillId="6" borderId="1" xfId="2" applyFont="1" applyFill="1" applyBorder="1" applyAlignment="1">
      <alignment horizontal="center" vertical="center" wrapText="1"/>
    </xf>
    <xf numFmtId="166" fontId="16" fillId="6" borderId="1" xfId="2" applyNumberFormat="1" applyFont="1" applyFill="1" applyBorder="1" applyAlignment="1">
      <alignment horizontal="center" vertical="center" wrapText="1"/>
    </xf>
    <xf numFmtId="20" fontId="16" fillId="0" borderId="12" xfId="2" applyNumberFormat="1" applyFont="1" applyBorder="1" applyAlignment="1">
      <alignment horizontal="center" vertical="center" wrapText="1"/>
    </xf>
    <xf numFmtId="15" fontId="19" fillId="0" borderId="0" xfId="2" applyNumberFormat="1" applyAlignment="1">
      <alignment horizontal="left" vertical="center" wrapText="1" indent="1"/>
    </xf>
    <xf numFmtId="0" fontId="25" fillId="0" borderId="0" xfId="0" applyFont="1" applyAlignment="1">
      <alignment horizontal="left" vertical="center" wrapText="1" indent="1"/>
    </xf>
    <xf numFmtId="0" fontId="25" fillId="0" borderId="0" xfId="0" applyFont="1" applyAlignment="1">
      <alignment horizontal="center" vertical="center" wrapText="1"/>
    </xf>
    <xf numFmtId="0" fontId="25" fillId="8" borderId="0" xfId="0" applyFont="1" applyFill="1" applyAlignment="1">
      <alignment horizontal="center" vertical="center" wrapText="1"/>
    </xf>
    <xf numFmtId="166" fontId="16" fillId="9" borderId="1" xfId="2" applyNumberFormat="1" applyFont="1" applyFill="1" applyBorder="1" applyAlignment="1">
      <alignment horizontal="center" vertical="center" wrapText="1"/>
    </xf>
    <xf numFmtId="0" fontId="24" fillId="9" borderId="1" xfId="2" applyFont="1" applyFill="1" applyBorder="1" applyAlignment="1">
      <alignment horizontal="center" vertical="center" wrapText="1"/>
    </xf>
    <xf numFmtId="0" fontId="19" fillId="0" borderId="0" xfId="2" applyAlignment="1">
      <alignment horizontal="left" vertical="center" wrapText="1" indent="1"/>
    </xf>
    <xf numFmtId="20" fontId="26" fillId="0" borderId="12" xfId="0" applyNumberFormat="1" applyFont="1" applyBorder="1" applyAlignment="1">
      <alignment horizontal="center" vertical="center" wrapText="1"/>
    </xf>
    <xf numFmtId="20" fontId="26" fillId="0" borderId="13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/>
    </xf>
    <xf numFmtId="0" fontId="24" fillId="0" borderId="14" xfId="2" applyFont="1" applyBorder="1" applyAlignment="1">
      <alignment horizontal="center" vertical="center" wrapText="1"/>
    </xf>
    <xf numFmtId="15" fontId="0" fillId="0" borderId="0" xfId="0" applyNumberFormat="1"/>
    <xf numFmtId="0" fontId="9" fillId="2" borderId="0" xfId="0" applyFont="1" applyFill="1" applyAlignment="1">
      <alignment horizontal="center" vertical="center"/>
    </xf>
    <xf numFmtId="14" fontId="6" fillId="2" borderId="0" xfId="0" applyNumberFormat="1" applyFont="1" applyFill="1" applyAlignment="1">
      <alignment horizontal="right" vertical="center"/>
    </xf>
    <xf numFmtId="14" fontId="6" fillId="0" borderId="0" xfId="0" applyNumberFormat="1" applyFont="1" applyAlignment="1">
      <alignment horizontal="right"/>
    </xf>
    <xf numFmtId="165" fontId="6" fillId="2" borderId="0" xfId="1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2" fontId="11" fillId="2" borderId="0" xfId="0" applyNumberFormat="1" applyFont="1" applyFill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7" fillId="2" borderId="0" xfId="0" applyFont="1" applyFill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93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indexed="64"/>
        </right>
      </border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ucida Sans Unicode"/>
        <scheme val="none"/>
      </font>
      <numFmt numFmtId="166" formatCode="[$-F800]dddd\,\ mmmm\ dd\,\ 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</font>
      <numFmt numFmtId="166" formatCode="[$-F800]dddd\,\ mmmm\ dd\,\ yyyy"/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</font>
      <numFmt numFmtId="167" formatCode="h:mm"/>
      <alignment horizontal="center" vertical="center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family val="2"/>
        <scheme val="minor"/>
      </font>
      <numFmt numFmtId="167" formatCode="h:mm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dd/mm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8" formatCode="dd/mm/yy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right style="thin">
          <color auto="1"/>
        </right>
        <bottom style="thin">
          <color auto="1"/>
        </bottom>
      </border>
    </dxf>
    <dxf>
      <fill>
        <patternFill>
          <bgColor rgb="FFFFFF00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FF0000"/>
          </stop>
        </gradient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 patternType="solid">
          <fgColor auto="1"/>
          <bgColor theme="0" tint="-0.34998626667073579"/>
        </patternFill>
      </fill>
    </dxf>
    <dxf>
      <font>
        <b/>
        <i val="0"/>
      </font>
      <fill>
        <patternFill patternType="solid">
          <fgColor auto="1"/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807720</xdr:colOff>
      <xdr:row>0</xdr:row>
      <xdr:rowOff>39189</xdr:rowOff>
    </xdr:from>
    <xdr:ext cx="8854440" cy="134112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D9ACA29-E727-47F8-BF89-1BDCD8516807}"/>
            </a:ext>
          </a:extLst>
        </xdr:cNvPr>
        <xdr:cNvSpPr/>
      </xdr:nvSpPr>
      <xdr:spPr>
        <a:xfrm>
          <a:off x="1249680" y="39189"/>
          <a:ext cx="8854440" cy="1341120"/>
        </a:xfrm>
        <a:prstGeom prst="rect">
          <a:avLst/>
        </a:prstGeom>
        <a:noFill/>
        <a:ln>
          <a:noFill/>
        </a:ln>
        <a:effectLst>
          <a:outerShdw blurRad="50800" dist="88900" dir="2700000" algn="tl" rotWithShape="0">
            <a:prstClr val="black">
              <a:alpha val="63000"/>
            </a:prstClr>
          </a:outerShdw>
        </a:effectLst>
      </xdr:spPr>
      <xdr:txBody>
        <a:bodyPr wrap="square" lIns="91440" tIns="45720" rIns="91440" bIns="45720">
          <a:noAutofit/>
          <a:scene3d>
            <a:camera prst="orthographicFront"/>
            <a:lightRig rig="threePt" dir="t"/>
          </a:scene3d>
          <a:sp3d extrusionH="120650">
            <a:bevelT w="260350" h="139700"/>
            <a:bevelB w="57150" h="222250"/>
          </a:sp3d>
        </a:bodyPr>
        <a:lstStyle/>
        <a:p>
          <a:pPr algn="ctr"/>
          <a:r>
            <a:rPr lang="fr-FR" sz="6600" b="1" cap="none" spc="0">
              <a:ln w="13462">
                <a:solidFill>
                  <a:srgbClr val="7030A0"/>
                </a:solidFill>
                <a:prstDash val="solid"/>
              </a:ln>
              <a:solidFill>
                <a:srgbClr val="00FF00"/>
              </a:solidFill>
              <a:effectLst>
                <a:glow rad="63500">
                  <a:srgbClr val="00B0F0">
                    <a:alpha val="27000"/>
                  </a:srgbClr>
                </a:glow>
                <a:outerShdw dist="38100" dir="2700000" algn="bl" rotWithShape="0">
                  <a:schemeClr val="accent5"/>
                </a:outerShdw>
              </a:effectLst>
            </a:rPr>
            <a:t>Suivi </a:t>
          </a:r>
          <a:r>
            <a:rPr lang="fr-FR" sz="6600" b="1" cap="none" spc="0">
              <a:ln w="13462">
                <a:solidFill>
                  <a:srgbClr val="7030A0"/>
                </a:solidFill>
                <a:prstDash val="solid"/>
              </a:ln>
              <a:solidFill>
                <a:srgbClr val="00FF00"/>
              </a:solidFill>
              <a:effectLst>
                <a:glow rad="63500">
                  <a:srgbClr val="00B0F0">
                    <a:alpha val="27000"/>
                  </a:srgbClr>
                </a:glow>
                <a:outerShdw dist="38100" dir="2700000" algn="bl" rotWithShape="0">
                  <a:schemeClr val="accent5"/>
                </a:outerShdw>
                <a:reflection stA="0" endPos="65000" dir="5400000" sy="-100000" algn="bl" rotWithShape="0"/>
              </a:effectLst>
            </a:rPr>
            <a:t>des</a:t>
          </a:r>
          <a:r>
            <a:rPr lang="fr-FR" sz="6600" b="1" cap="none" spc="0">
              <a:ln w="13462">
                <a:solidFill>
                  <a:srgbClr val="7030A0"/>
                </a:solidFill>
                <a:prstDash val="solid"/>
              </a:ln>
              <a:solidFill>
                <a:srgbClr val="00FF00"/>
              </a:solidFill>
              <a:effectLst>
                <a:glow rad="63500">
                  <a:srgbClr val="00B0F0">
                    <a:alpha val="27000"/>
                  </a:srgbClr>
                </a:glow>
                <a:outerShdw dist="38100" dir="2700000" algn="bl" rotWithShape="0">
                  <a:schemeClr val="accent5"/>
                </a:outerShdw>
              </a:effectLst>
            </a:rPr>
            <a:t> activités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7C8FC9-7121-432B-B6CA-1F76A80D02CA}" name="Tableau2" displayName="Tableau2" ref="A10:BG15" totalsRowShown="0" tableBorderDxfId="80">
  <autoFilter ref="A10:BG15" xr:uid="{0E7C8FC9-7121-432B-B6CA-1F76A80D02CA}"/>
  <tableColumns count="59">
    <tableColumn id="1" xr3:uid="{20ECE5CC-661C-4B0B-AD47-4CA008469AAE}" name="ID" dataDxfId="79"/>
    <tableColumn id="2" xr3:uid="{4EC5CC06-6D1D-47E9-8350-9D36C68E228E}" name="Chantier" dataDxfId="78"/>
    <tableColumn id="3" xr3:uid="{EE5E9CB0-8913-4FD0-A3FB-7E278DC3FA5A}" name="Lundi" dataDxfId="77"/>
    <tableColumn id="4" xr3:uid="{D6772892-3175-46BF-8AF6-13C980C31918}" name="Mardi" dataDxfId="76"/>
    <tableColumn id="5" xr3:uid="{35D364CB-0C89-4438-88CC-581C8E54D08D}" name="Mercredi" dataDxfId="75"/>
    <tableColumn id="6" xr3:uid="{455F8C8A-5DA5-47E5-AD35-F40C9D4FA790}" name="Jeudi" dataDxfId="74"/>
    <tableColumn id="7" xr3:uid="{01CFAE72-B13B-46C5-A0EE-C5BB19378146}" name="Vendredi" dataDxfId="73"/>
    <tableColumn id="8" xr3:uid="{21803671-85EE-47AE-892A-9009B7BF6249}" name="Samedi" dataDxfId="72"/>
    <tableColumn id="9" xr3:uid="{BE7091C8-DEF0-42BE-8657-615DA965D799}" name="Dimanche" dataDxfId="71"/>
    <tableColumn id="10" xr3:uid="{04EF7095-758A-4273-8D1F-85408C5BCA2F}" name="Date de début" dataDxfId="70"/>
    <tableColumn id="11" xr3:uid="{D13ED5B1-34BA-450F-A8E7-AC5682FD4E37}" name="Date de fin " dataDxfId="69"/>
    <tableColumn id="12" xr3:uid="{09AE4AD8-8094-4182-B39A-888EE5FD1732}" name="Client" dataDxfId="68"/>
    <tableColumn id="13" xr3:uid="{6282FA10-6B54-4136-81D8-BDFAF63E0C6C}" name="Gestionnaire" dataDxfId="67"/>
    <tableColumn id="14" xr3:uid="{2AA13ED0-ADEE-4977-8D4A-67A495AF5132}" name="Tarif-technicien" dataDxfId="66"/>
    <tableColumn id="15" xr3:uid="{BF669733-80B6-4036-96B4-F709063BEDCB}" name="Tarif1" dataDxfId="65" dataCellStyle="Monétaire"/>
    <tableColumn id="16" xr3:uid="{158585BC-D860-4E2E-8B93-CCF484F2B169}" name="Tarif2" dataDxfId="64"/>
    <tableColumn id="17" xr3:uid="{83241E43-2590-4275-A1EF-7050EB93FD33}" name="Technicien" dataDxfId="63"/>
    <tableColumn id="18" xr3:uid="{AB74C9B4-C18F-4BC8-A201-8FCC9E296863}" name="15 Jours" dataDxfId="62"/>
    <tableColumn id="19" xr3:uid="{B4F83727-46C9-41DD-BC86-789B51398CAD}" name="Semaine 1" dataDxfId="61"/>
    <tableColumn id="20" xr3:uid="{A7DED56D-D272-4253-857F-D3690C98B3E5}" name="Semaine 2" dataDxfId="60"/>
    <tableColumn id="21" xr3:uid="{DF2F9D47-3CDF-458C-B207-B81977258972}" name="Semaine 3" dataDxfId="59"/>
    <tableColumn id="22" xr3:uid="{387B0618-8E55-447D-B0BC-F4545305C6E0}" name="Semaine 4" dataDxfId="58"/>
    <tableColumn id="23" xr3:uid="{9F82133D-56A7-4F70-BD28-2D572975DB30}" name="1" dataDxfId="57">
      <calculatedColumnFormula>IF(LEN(W$9)=0,0,IFERROR(IF(AND(W$8&gt;=VLOOKUP($A11,BD,10,FALSE),(W$8&lt;=VLOOKUP($A11,BD,11,FALSE))),IF(INDEX(BD,MATCH($A11,[0]!colo,0),MATCH(TEXT(W$8,"JJJJ"),'BD2'!$A$10:$Q$10,0))=0,0,INDEX(BD,MATCH($A11,[0]!colo,0),MATCH(TEXT(W$8,"JJJJ"),'BD2'!$A$10:$Q$10,0))),0),0))</calculatedColumnFormula>
    </tableColumn>
    <tableColumn id="24" xr3:uid="{A7263C22-BFE1-49D5-8403-7906F1ADEA9C}" name="2" dataDxfId="56">
      <calculatedColumnFormula>IF(LEN(Y$9)=0,0,IFERROR(IF(AND(Y$8&gt;=VLOOKUP($A11,BD,10,FALSE),(Y$8&lt;=VLOOKUP($A11,BD,11,FALSE))),IF(INDEX(BD,MATCH($A11,[0]!colo,0),MATCH(TEXT(Y$8,"JJJJ"),'BD2'!$A$10:$Q$10,0))=0,0,INDEX(BD,MATCH($A11,[0]!colo,0),MATCH(TEXT(Y$8,"JJJJ"),'BD2'!$A$10:$Q$10,0))),0),0))</calculatedColumnFormula>
    </tableColumn>
    <tableColumn id="25" xr3:uid="{9CF06A74-8339-463C-BFBD-3C7784C83872}" name="3" dataDxfId="55">
      <calculatedColumnFormula>IF(LEN(Z$9)=0,0,IFERROR(IF(AND(Z$8&gt;=VLOOKUP($A11,BD,10,FALSE),(Z$8&lt;=VLOOKUP($A11,BD,11,FALSE))),IF(INDEX(BD,MATCH($A11,[0]!colo,0),MATCH(TEXT(Z$8,"JJJJ"),'BD2'!$A$10:$Q$10,0))=0,0,INDEX(BD,MATCH($A11,[0]!colo,0),MATCH(TEXT(Z$8,"JJJJ"),'BD2'!$A$10:$Q$10,0))),0),0))</calculatedColumnFormula>
    </tableColumn>
    <tableColumn id="26" xr3:uid="{3E679F24-594D-4B0F-8283-449F587B2997}" name="4" dataDxfId="54">
      <calculatedColumnFormula>IF(LEN(AA$9)=0,0,IFERROR(IF(AND(AA$8&gt;=VLOOKUP($A11,BD,10,FALSE),(AA$8&lt;=VLOOKUP($A11,BD,11,FALSE))),IF(INDEX(BD,MATCH($A11,[0]!colo,0),MATCH(TEXT(AA$8,"JJJJ"),'BD2'!$A$10:$Q$10,0))=0,0,INDEX(BD,MATCH($A11,[0]!colo,0),MATCH(TEXT(AA$8,"JJJJ"),'BD2'!$A$10:$Q$10,0))),0),0))</calculatedColumnFormula>
    </tableColumn>
    <tableColumn id="27" xr3:uid="{8FC7D63B-906F-41C1-9A3D-5518431D34EA}" name="5" dataDxfId="53">
      <calculatedColumnFormula>IF(LEN(AB$9)=0,0,IFERROR(IF(AND(AB$8&gt;=VLOOKUP($A11,BD,10,FALSE),(AB$8&lt;=VLOOKUP($A11,BD,11,FALSE))),IF(INDEX(BD,MATCH($A11,[0]!colo,0),MATCH(TEXT(AB$8,"JJJJ"),'BD2'!$A$10:$Q$10,0))=0,0,INDEX(BD,MATCH($A11,[0]!colo,0),MATCH(TEXT(AB$8,"JJJJ"),'BD2'!$A$10:$Q$10,0))),0),0))</calculatedColumnFormula>
    </tableColumn>
    <tableColumn id="28" xr3:uid="{B99DE4C1-19B5-477B-AD17-2162FC7C2D0C}" name="6" dataDxfId="52">
      <calculatedColumnFormula>IF(LEN(AC$9)=0,0,IFERROR(IF(AND(AC$8&gt;=VLOOKUP($A11,BD,10,FALSE),(AC$8&lt;=VLOOKUP($A11,BD,11,FALSE))),IF(INDEX(BD,MATCH($A11,[0]!colo,0),MATCH(TEXT(AC$8,"JJJJ"),'BD2'!$A$10:$Q$10,0))=0,0,INDEX(BD,MATCH($A11,[0]!colo,0),MATCH(TEXT(AC$8,"JJJJ"),'BD2'!$A$10:$Q$10,0))),0),0))</calculatedColumnFormula>
    </tableColumn>
    <tableColumn id="29" xr3:uid="{BEE95F63-B4C1-4236-92FF-DC2101564DCA}" name="7" dataDxfId="51">
      <calculatedColumnFormula>IF(LEN(AD$9)=0,0,IFERROR(IF(AND(AD$8&gt;=VLOOKUP($A11,BD,10,FALSE),(AD$8&lt;=VLOOKUP($A11,BD,11,FALSE))),IF(INDEX(BD,MATCH($A11,[0]!colo,0),MATCH(TEXT(AD$8,"JJJJ"),'BD2'!$A$10:$Q$10,0))=0,0,INDEX(BD,MATCH($A11,[0]!colo,0),MATCH(TEXT(AD$8,"JJJJ"),'BD2'!$A$10:$Q$10,0))),0),0))</calculatedColumnFormula>
    </tableColumn>
    <tableColumn id="30" xr3:uid="{D896430C-4D62-4F37-92CD-4809C33A2CF8}" name="8" dataDxfId="50">
      <calculatedColumnFormula>IF(LEN(AE$9)=0,0,IFERROR(IF(AND(AE$8&gt;=VLOOKUP($A11,BD,10,FALSE),(AE$8&lt;=VLOOKUP($A11,BD,11,FALSE))),IF(INDEX(BD,MATCH($A11,[0]!colo,0),MATCH(TEXT(AE$8,"JJJJ"),'BD2'!$A$10:$Q$10,0))=0,0,INDEX(BD,MATCH($A11,[0]!colo,0),MATCH(TEXT(AE$8,"JJJJ"),'BD2'!$A$10:$Q$10,0))),0),0))</calculatedColumnFormula>
    </tableColumn>
    <tableColumn id="31" xr3:uid="{1CB3EF98-39CF-4F3C-9DBD-F67EA1977DF5}" name="9" dataDxfId="49">
      <calculatedColumnFormula>IF(LEN(AF$9)=0,0,IFERROR(IF(AND(AF$8&gt;=VLOOKUP($A11,BD,10,FALSE),(AF$8&lt;=VLOOKUP($A11,BD,11,FALSE))),IF(INDEX(BD,MATCH($A11,[0]!colo,0),MATCH(TEXT(AF$8,"JJJJ"),'BD2'!$A$10:$Q$10,0))=0,0,INDEX(BD,MATCH($A11,[0]!colo,0),MATCH(TEXT(AF$8,"JJJJ"),'BD2'!$A$10:$Q$10,0))),0),0))</calculatedColumnFormula>
    </tableColumn>
    <tableColumn id="32" xr3:uid="{11868CC4-968C-45B6-BAEF-D54F6BBFA25D}" name="10" dataDxfId="48">
      <calculatedColumnFormula>IF(LEN(AG$9)=0,0,IFERROR(IF(AND(AG$8&gt;=VLOOKUP($A11,BD,10,FALSE),(AG$8&lt;=VLOOKUP($A11,BD,11,FALSE))),IF(INDEX(BD,MATCH($A11,[0]!colo,0),MATCH(TEXT(AG$8,"JJJJ"),'BD2'!$A$10:$Q$10,0))=0,0,INDEX(BD,MATCH($A11,[0]!colo,0),MATCH(TEXT(AG$8,"JJJJ"),'BD2'!$A$10:$Q$10,0))),0),0))</calculatedColumnFormula>
    </tableColumn>
    <tableColumn id="33" xr3:uid="{CC780092-6214-470D-A285-8BA6272CD9C8}" name="11" dataDxfId="47">
      <calculatedColumnFormula>IF(LEN(AH$9)=0,0,IFERROR(IF(AND(AH$8&gt;=VLOOKUP($A11,BD,10,FALSE),(AH$8&lt;=VLOOKUP($A11,BD,11,FALSE))),IF(INDEX(BD,MATCH($A11,[0]!colo,0),MATCH(TEXT(AH$8,"JJJJ"),'BD2'!$A$10:$Q$10,0))=0,0,INDEX(BD,MATCH($A11,[0]!colo,0),MATCH(TEXT(AH$8,"JJJJ"),'BD2'!$A$10:$Q$10,0))),0),0))</calculatedColumnFormula>
    </tableColumn>
    <tableColumn id="34" xr3:uid="{48F23E9E-67DB-4832-B922-3292F907021B}" name="12" dataDxfId="46">
      <calculatedColumnFormula>IF(LEN(AI$9)=0,0,IFERROR(IF(AND(AI$8&gt;=VLOOKUP($A11,BD,10,FALSE),(AI$8&lt;=VLOOKUP($A11,BD,11,FALSE))),IF(INDEX(BD,MATCH($A11,[0]!colo,0),MATCH(TEXT(AI$8,"JJJJ"),'BD2'!$A$10:$Q$10,0))=0,0,INDEX(BD,MATCH($A11,[0]!colo,0),MATCH(TEXT(AI$8,"JJJJ"),'BD2'!$A$10:$Q$10,0))),0),0))</calculatedColumnFormula>
    </tableColumn>
    <tableColumn id="35" xr3:uid="{09E84CB6-8D2B-49FE-AFA0-FA2565D5D93B}" name="13" dataDxfId="45">
      <calculatedColumnFormula>IF(LEN(AJ$9)=0,0,IFERROR(IF(AND(AJ$8&gt;=VLOOKUP($A11,BD,10,FALSE),(AJ$8&lt;=VLOOKUP($A11,BD,11,FALSE))),IF(INDEX(BD,MATCH($A11,[0]!colo,0),MATCH(TEXT(AJ$8,"JJJJ"),'BD2'!$A$10:$Q$10,0))=0,0,INDEX(BD,MATCH($A11,[0]!colo,0),MATCH(TEXT(AJ$8,"JJJJ"),'BD2'!$A$10:$Q$10,0))),0),0))</calculatedColumnFormula>
    </tableColumn>
    <tableColumn id="36" xr3:uid="{B7C84CBC-7C88-4AB0-BE0A-7CEEE09D9428}" name="14" dataDxfId="44">
      <calculatedColumnFormula>IF(LEN(AK$9)=0,0,IFERROR(IF(AND(AK$8&gt;=VLOOKUP($A11,BD,10,FALSE),(AK$8&lt;=VLOOKUP($A11,BD,11,FALSE))),IF(INDEX(BD,MATCH($A11,[0]!colo,0),MATCH(TEXT(AK$8,"JJJJ"),'BD2'!$A$10:$Q$10,0))=0,0,INDEX(BD,MATCH($A11,[0]!colo,0),MATCH(TEXT(AK$8,"JJJJ"),'BD2'!$A$10:$Q$10,0))),0),0))</calculatedColumnFormula>
    </tableColumn>
    <tableColumn id="37" xr3:uid="{15D85DAD-DC5F-405E-AC16-F4C31646D833}" name="15" dataDxfId="43">
      <calculatedColumnFormula>IF(LEN(AL$9)=0,0,IFERROR(IF(AND(AL$8&gt;=VLOOKUP($A11,BD,10,FALSE),(AL$8&lt;=VLOOKUP($A11,BD,11,FALSE))),IF(INDEX(BD,MATCH($A11,[0]!colo,0),MATCH(TEXT(AL$8,"JJJJ"),'BD2'!$A$10:$Q$10,0))=0,0,INDEX(BD,MATCH($A11,[0]!colo,0),MATCH(TEXT(AL$8,"JJJJ"),'BD2'!$A$10:$Q$10,0))),0),0))</calculatedColumnFormula>
    </tableColumn>
    <tableColumn id="38" xr3:uid="{FCFC5E40-08D2-4559-AA12-5A6623DD43E0}" name="16" dataDxfId="42">
      <calculatedColumnFormula>IF(LEN(AM$9)=0,0,IFERROR(IF(AND(AM$8&gt;=VLOOKUP($A11,BD,10,FALSE),(AM$8&lt;=VLOOKUP($A11,BD,11,FALSE))),IF(INDEX(BD,MATCH($A11,[0]!colo,0),MATCH(TEXT(AM$8,"JJJJ"),'BD2'!$A$10:$Q$10,0))=0,0,INDEX(BD,MATCH($A11,[0]!colo,0),MATCH(TEXT(AM$8,"JJJJ"),'BD2'!$A$10:$Q$10,0))),0),0))</calculatedColumnFormula>
    </tableColumn>
    <tableColumn id="39" xr3:uid="{FB11500B-75C7-4B00-8556-E2365BA61CB1}" name="17" dataDxfId="41">
      <calculatedColumnFormula>IF(LEN(AN$9)=0,0,IFERROR(IF(AND(AN$8&gt;=VLOOKUP($A11,BD,10,FALSE),(AN$8&lt;=VLOOKUP($A11,BD,11,FALSE))),IF(INDEX(BD,MATCH($A11,[0]!colo,0),MATCH(TEXT(AN$8,"JJJJ"),'BD2'!$A$10:$Q$10,0))=0,0,INDEX(BD,MATCH($A11,[0]!colo,0),MATCH(TEXT(AN$8,"JJJJ"),'BD2'!$A$10:$Q$10,0))),0),0))</calculatedColumnFormula>
    </tableColumn>
    <tableColumn id="40" xr3:uid="{39820330-9D14-4AA3-A04C-A2ECFB9BE640}" name="18" dataDxfId="40">
      <calculatedColumnFormula>IF(LEN(AO$9)=0,0,IFERROR(IF(AND(AO$8&gt;=VLOOKUP($A11,BD,10,FALSE),(AO$8&lt;=VLOOKUP($A11,BD,11,FALSE))),IF(INDEX(BD,MATCH($A11,[0]!colo,0),MATCH(TEXT(AO$8,"JJJJ"),'BD2'!$A$10:$Q$10,0))=0,0,INDEX(BD,MATCH($A11,[0]!colo,0),MATCH(TEXT(AO$8,"JJJJ"),'BD2'!$A$10:$Q$10,0))),0),0))</calculatedColumnFormula>
    </tableColumn>
    <tableColumn id="41" xr3:uid="{53686DB5-7548-41A9-84FD-F119C3B89B96}" name="19" dataDxfId="39">
      <calculatedColumnFormula>IF(LEN(AP$9)=0,0,IFERROR(IF(AND(AP$8&gt;=VLOOKUP($A11,BD,10,FALSE),(AP$8&lt;=VLOOKUP($A11,BD,11,FALSE))),IF(INDEX(BD,MATCH($A11,[0]!colo,0),MATCH(TEXT(AP$8,"JJJJ"),'BD2'!$A$10:$Q$10,0))=0,0,INDEX(BD,MATCH($A11,[0]!colo,0),MATCH(TEXT(AP$8,"JJJJ"),'BD2'!$A$10:$Q$10,0))),0),0))</calculatedColumnFormula>
    </tableColumn>
    <tableColumn id="42" xr3:uid="{EE46BC6C-5AB0-4A24-81E4-1B9379BA0778}" name="20" dataDxfId="38">
      <calculatedColumnFormula>IF(LEN(AQ$9)=0,0,IFERROR(IF(AND(AQ$8&gt;=VLOOKUP($A11,BD,10,FALSE),(AQ$8&lt;=VLOOKUP($A11,BD,11,FALSE))),IF(INDEX(BD,MATCH($A11,[0]!colo,0),MATCH(TEXT(AQ$8,"JJJJ"),'BD2'!$A$10:$Q$10,0))=0,0,INDEX(BD,MATCH($A11,[0]!colo,0),MATCH(TEXT(AQ$8,"JJJJ"),'BD2'!$A$10:$Q$10,0))),0),0))</calculatedColumnFormula>
    </tableColumn>
    <tableColumn id="43" xr3:uid="{8627CE26-22AE-4B97-AA79-7624EEC57A5B}" name="21" dataDxfId="37">
      <calculatedColumnFormula>IF(LEN(AR$9)=0,0,IFERROR(IF(AND(AR$8&gt;=VLOOKUP($A11,BD,10,FALSE),(AR$8&lt;=VLOOKUP($A11,BD,11,FALSE))),IF(INDEX(BD,MATCH($A11,[0]!colo,0),MATCH(TEXT(AR$8,"JJJJ"),'BD2'!$A$10:$Q$10,0))=0,0,INDEX(BD,MATCH($A11,[0]!colo,0),MATCH(TEXT(AR$8,"JJJJ"),'BD2'!$A$10:$Q$10,0))),0),0))</calculatedColumnFormula>
    </tableColumn>
    <tableColumn id="44" xr3:uid="{A0B7AB3D-B313-4A28-BE2D-E2C81F2462EB}" name="22" dataDxfId="36">
      <calculatedColumnFormula>IF(LEN(AS$9)=0,0,IFERROR(IF(AND(AS$8&gt;=VLOOKUP($A11,BD,10,FALSE),(AS$8&lt;=VLOOKUP($A11,BD,11,FALSE))),IF(INDEX(BD,MATCH($A11,[0]!colo,0),MATCH(TEXT(AS$8,"JJJJ"),'BD2'!$A$10:$Q$10,0))=0,0,INDEX(BD,MATCH($A11,[0]!colo,0),MATCH(TEXT(AS$8,"JJJJ"),'BD2'!$A$10:$Q$10,0))),0),0))</calculatedColumnFormula>
    </tableColumn>
    <tableColumn id="45" xr3:uid="{97F339B2-ECD0-4160-85B5-93EC37196EF2}" name="23" dataDxfId="35">
      <calculatedColumnFormula>IF(LEN(AT$9)=0,0,IFERROR(IF(AND(AT$8&gt;=VLOOKUP($A11,BD,10,FALSE),(AT$8&lt;=VLOOKUP($A11,BD,11,FALSE))),IF(INDEX(BD,MATCH($A11,[0]!colo,0),MATCH(TEXT(AT$8,"JJJJ"),'BD2'!$A$10:$Q$10,0))=0,0,INDEX(BD,MATCH($A11,[0]!colo,0),MATCH(TEXT(AT$8,"JJJJ"),'BD2'!$A$10:$Q$10,0))),0),0))</calculatedColumnFormula>
    </tableColumn>
    <tableColumn id="46" xr3:uid="{F38B8B34-C099-47E7-BDA4-451EB2855310}" name="24" dataDxfId="34">
      <calculatedColumnFormula>IF(LEN(AU$9)=0,0,IFERROR(IF(AND(AU$8&gt;=VLOOKUP($A11,BD,10,FALSE),(AU$8&lt;=VLOOKUP($A11,BD,11,FALSE))),IF(INDEX(BD,MATCH($A11,[0]!colo,0),MATCH(TEXT(AU$8,"JJJJ"),'BD2'!$A$10:$Q$10,0))=0,0,INDEX(BD,MATCH($A11,[0]!colo,0),MATCH(TEXT(AU$8,"JJJJ"),'BD2'!$A$10:$Q$10,0))),0),0))</calculatedColumnFormula>
    </tableColumn>
    <tableColumn id="47" xr3:uid="{8DCE13A4-D0AA-4BE4-A70B-4D4FF6BC5CA7}" name="25" dataDxfId="33">
      <calculatedColumnFormula>IF(LEN(AV$9)=0,0,IFERROR(IF(AND(AV$8&gt;=VLOOKUP($A11,BD,10,FALSE),(AV$8&lt;=VLOOKUP($A11,BD,11,FALSE))),IF(INDEX(BD,MATCH($A11,[0]!colo,0),MATCH(TEXT(AV$8,"JJJJ"),'BD2'!$A$10:$Q$10,0))=0,0,INDEX(BD,MATCH($A11,[0]!colo,0),MATCH(TEXT(AV$8,"JJJJ"),'BD2'!$A$10:$Q$10,0))),0),0))</calculatedColumnFormula>
    </tableColumn>
    <tableColumn id="48" xr3:uid="{D4CFED06-EA0D-4F5E-BE63-B79A1618EE3A}" name="26" dataDxfId="32">
      <calculatedColumnFormula>IF(LEN(AW$9)=0,0,IFERROR(IF(AND(AW$8&gt;=VLOOKUP($A11,BD,10,FALSE),(AW$8&lt;=VLOOKUP($A11,BD,11,FALSE))),IF(INDEX(BD,MATCH($A11,[0]!colo,0),MATCH(TEXT(AW$8,"JJJJ"),'BD2'!$A$10:$Q$10,0))=0,0,INDEX(BD,MATCH($A11,[0]!colo,0),MATCH(TEXT(AW$8,"JJJJ"),'BD2'!$A$10:$Q$10,0))),0),0))</calculatedColumnFormula>
    </tableColumn>
    <tableColumn id="49" xr3:uid="{1CDCF530-3C2F-4F1E-BC8F-2FBF6AB8C844}" name="27" dataDxfId="31">
      <calculatedColumnFormula>IF(LEN(AX$9)=0,0,IFERROR(IF(AND(AX$8&gt;=VLOOKUP($A11,BD,10,FALSE),(AX$8&lt;=VLOOKUP($A11,BD,11,FALSE))),IF(INDEX(BD,MATCH($A11,[0]!colo,0),MATCH(TEXT(AX$8,"JJJJ"),'BD2'!$A$10:$Q$10,0))=0,0,INDEX(BD,MATCH($A11,[0]!colo,0),MATCH(TEXT(AX$8,"JJJJ"),'BD2'!$A$10:$Q$10,0))),0),0))</calculatedColumnFormula>
    </tableColumn>
    <tableColumn id="50" xr3:uid="{9A45A717-1373-48F5-BA93-F3FF6AE6D7F9}" name="28" dataDxfId="30">
      <calculatedColumnFormula>IF(LEN(AY$9)=0,0,IFERROR(IF(AND(AY$8&gt;=VLOOKUP($A11,BD,10,FALSE),(AY$8&lt;=VLOOKUP($A11,BD,11,FALSE))),IF(INDEX(BD,MATCH($A11,[0]!colo,0),MATCH(TEXT(AY$8,"JJJJ"),'BD2'!$A$10:$Q$10,0))=0,0,INDEX(BD,MATCH($A11,[0]!colo,0),MATCH(TEXT(AY$8,"JJJJ"),'BD2'!$A$10:$Q$10,0))),0),0))</calculatedColumnFormula>
    </tableColumn>
    <tableColumn id="51" xr3:uid="{B5ECFE77-BD7F-4875-A3B8-652991067BCE}" name="29" dataDxfId="29">
      <calculatedColumnFormula>IF(LEN(AZ$9)=0,0,IFERROR(IF(AND(AZ$8&gt;=VLOOKUP($A11,BD,10,FALSE),(AZ$8&lt;=VLOOKUP($A11,BD,11,FALSE))),IF(INDEX(BD,MATCH($A11,[0]!colo,0),MATCH(TEXT(AZ$8,"JJJJ"),'BD2'!$A$10:$Q$10,0))=0,0,INDEX(BD,MATCH($A11,[0]!colo,0),MATCH(TEXT(AZ$8,"JJJJ"),'BD2'!$A$10:$Q$10,0))),0),0))</calculatedColumnFormula>
    </tableColumn>
    <tableColumn id="52" xr3:uid="{7CEB87A1-CDD0-4C47-8200-7C4C0915561E}" name="30" dataDxfId="28">
      <calculatedColumnFormula>IF(LEN(BA$9)=0,0,IFERROR(IF(AND(BA$8&gt;=VLOOKUP($A11,BD,10,FALSE),(BA$8&lt;=VLOOKUP($A11,BD,11,FALSE))),IF(INDEX(BD,MATCH($A11,[0]!colo,0),MATCH(TEXT(BA$8,"JJJJ"),'BD2'!$A$10:$Q$10,0))=0,0,INDEX(BD,MATCH($A11,[0]!colo,0),MATCH(TEXT(BA$8,"JJJJ"),'BD2'!$A$10:$Q$10,0))),0),0))</calculatedColumnFormula>
    </tableColumn>
    <tableColumn id="53" xr3:uid="{9D578B7D-739E-479A-8286-34B65B13C943}" name="31" dataDxfId="27">
      <calculatedColumnFormula>IF(LEN(BB$9)=0,0,IFERROR(IF(AND(BB$8&gt;=VLOOKUP($A11,BD,10,FALSE),(BB$8&lt;=VLOOKUP($A11,BD,11,FALSE))),IF(INDEX(BD,MATCH($A11,[0]!colo,0),MATCH(TEXT(BB$8,"JJJJ"),'BD2'!$A$10:$Q$10,0))=0,0,INDEX(BD,MATCH($A11,[0]!colo,0),MATCH(TEXT(BB$8,"JJJJ"),'BD2'!$A$10:$Q$10,0))),0),0))</calculatedColumnFormula>
    </tableColumn>
    <tableColumn id="54" xr3:uid="{99C2BCA1-0195-4304-8657-4DE08920DF58}" name="VIDE" dataDxfId="26"/>
    <tableColumn id="55" xr3:uid="{ED1DC31B-40A9-4660-AF04-04723DFA7373}" name="TOTALE" dataDxfId="25">
      <calculatedColumnFormula>SUM(Tableau2[[#This Row],[1]:[31]])</calculatedColumnFormula>
    </tableColumn>
    <tableColumn id="56" xr3:uid="{1595B8F3-0D41-4E8D-B480-E76C84A1EA10}" name="Totale heures TS" dataDxfId="24">
      <calculatedColumnFormula>SUM(N11*BC11)</calculatedColumnFormula>
    </tableColumn>
    <tableColumn id="57" xr3:uid="{B6D2B0B6-495F-4C8E-A38B-22E07966BFDC}" name="Totale heures ST H" dataDxfId="23">
      <calculatedColumnFormula>O11*BC11</calculatedColumnFormula>
    </tableColumn>
    <tableColumn id="58" xr3:uid="{AC0B11F2-FB61-427D-AA65-55770510C7D4}" name="Totale FORFAIT ST " dataDxfId="22">
      <calculatedColumnFormula>P11*BC11</calculatedColumnFormula>
    </tableColumn>
    <tableColumn id="59" xr3:uid="{4F6B99FF-2134-4BD5-819C-7949B02857AB}" name="&quot;Délai dépassé&quot;" dataDxfId="21">
      <calculatedColumnFormula>IFERROR(IF(TODAY()-K11&gt;60,"Délai dépassé",""),"")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8AAB9C-E9B1-4328-AB53-6479C736454C}" name="Tableau1" displayName="Tableau1" ref="J2:J39" totalsRowShown="0" headerRowDxfId="19" dataDxfId="17" headerRowBorderDxfId="18" tableBorderDxfId="16" totalsRowBorderDxfId="15">
  <autoFilter ref="J2:J39" xr:uid="{338AAB9C-E9B1-4328-AB53-6479C736454C}"/>
  <tableColumns count="1">
    <tableColumn id="1" xr3:uid="{F26804D9-ED8E-49D5-AC1D-4ADD35673579}" name="chantiers" dataDxfId="14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CC3C01-62F0-4FE9-9D53-5FF762CCD49E}" name="Tableau24" displayName="Tableau24" ref="O2:O83" totalsRowShown="0" headerRowDxfId="13" dataDxfId="11" headerRowBorderDxfId="12" tableBorderDxfId="10" totalsRowBorderDxfId="9">
  <autoFilter ref="O2:O83" xr:uid="{B0CC3C01-62F0-4FE9-9D53-5FF762CCD49E}"/>
  <tableColumns count="1">
    <tableColumn id="2" xr3:uid="{3C4B9F6C-A06B-48C1-831F-87280D1D0AB2}" name="2019" dataDxfId="8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857C891-ED53-406C-B628-C9D15B0506C1}" name="Tableau3" displayName="Tableau3" ref="P2:P83" totalsRowShown="0" headerRowDxfId="7" dataDxfId="5" headerRowBorderDxfId="6" tableBorderDxfId="4" totalsRowBorderDxfId="3" dataCellStyle="Lien hypertexte">
  <autoFilter ref="P2:P83" xr:uid="{D857C891-ED53-406C-B628-C9D15B0506C1}"/>
  <tableColumns count="1">
    <tableColumn id="1" xr3:uid="{D3965FF1-D6EE-41EE-958D-EAAFC91670BE}" name="Belgique" dataDxfId="2" dataCellStyle="Lien hypertexte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77233AA-6584-4F22-915D-C40506FC190F}" name="Tableau6" displayName="Tableau6" ref="A2:A5" totalsRowShown="0" dataDxfId="1">
  <autoFilter ref="A2:A5" xr:uid="{B77233AA-6584-4F22-915D-C40506FC190F}"/>
  <tableColumns count="1">
    <tableColumn id="1" xr3:uid="{BEACD32F-744D-4708-9756-4FB816E1977F}" name="Civilité" dataDxfId="0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F9E290C-6965-4698-84B9-13FDDFCA9EC1}" name="Tableau12" displayName="Tableau12" ref="R2:R3" totalsRowShown="0">
  <autoFilter ref="R2:R3" xr:uid="{8F9E290C-6965-4698-84B9-13FDDFCA9EC1}"/>
  <tableColumns count="1">
    <tableColumn id="1" xr3:uid="{C46ED65F-B868-4DB9-89F4-A44C81447D72}" name="Prestations1 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FE48A96-3B56-4015-B361-3CD5EDE25653}" name="Tableau13" displayName="Tableau13" ref="T2:T3" totalsRowShown="0">
  <autoFilter ref="T2:T3" xr:uid="{6FE48A96-3B56-4015-B361-3CD5EDE25653}"/>
  <tableColumns count="1">
    <tableColumn id="1" xr3:uid="{44A812ED-C859-4EFB-A53E-89EB5AC82C04}" name="Prestations2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3872A33-59F1-4FEF-B3AA-6A62C0B65A67}" name="Tableau15" displayName="Tableau15" ref="V2:V3" totalsRowShown="0">
  <autoFilter ref="V2:V3" xr:uid="{83872A33-59F1-4FEF-B3AA-6A62C0B65A67}"/>
  <tableColumns count="1">
    <tableColumn id="1" xr3:uid="{188D15AD-FF1F-4C44-80EB-5EE1ACE97DEC}" name="Prestations3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55699BF-00EF-42CF-B311-BA94F966BC42}" name="Tableau16" displayName="Tableau16" ref="X2:X3" totalsRowShown="0">
  <autoFilter ref="X2:X3" xr:uid="{A55699BF-00EF-42CF-B311-BA94F966BC42}"/>
  <tableColumns count="1">
    <tableColumn id="1" xr3:uid="{A0B803DF-46F5-432E-B0D9-C403DE1A271A}" name="Prestations4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6444A13-2944-4CAE-AE4C-C024CD127980}" name="Tableau17" displayName="Tableau17" ref="Z2:Z3" totalsRowShown="0">
  <autoFilter ref="Z2:Z3" xr:uid="{36444A13-2944-4CAE-AE4C-C024CD127980}"/>
  <tableColumns count="1">
    <tableColumn id="1" xr3:uid="{EB886EA0-C165-4954-832C-5F7F1BDB1EF1}" name="Prestations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joursferies-be.be/lundi-de-pentecote/" TargetMode="External"/><Relationship Id="rId21" Type="http://schemas.openxmlformats.org/officeDocument/2006/relationships/hyperlink" Target="http://joursferies-be.be/lundi-de-paques/" TargetMode="External"/><Relationship Id="rId34" Type="http://schemas.openxmlformats.org/officeDocument/2006/relationships/hyperlink" Target="http://joursferies-be.be/jours-feries-2021/" TargetMode="External"/><Relationship Id="rId42" Type="http://schemas.openxmlformats.org/officeDocument/2006/relationships/hyperlink" Target="http://joursferies-be.be/jours-feries-2021/" TargetMode="External"/><Relationship Id="rId47" Type="http://schemas.openxmlformats.org/officeDocument/2006/relationships/hyperlink" Target="http://joursferies-be.be/dimanche-de-paques/" TargetMode="External"/><Relationship Id="rId50" Type="http://schemas.openxmlformats.org/officeDocument/2006/relationships/hyperlink" Target="http://joursferies-be.be/fete-du-travail/" TargetMode="External"/><Relationship Id="rId55" Type="http://schemas.openxmlformats.org/officeDocument/2006/relationships/hyperlink" Target="http://joursferies-be.be/fete-nationale/" TargetMode="External"/><Relationship Id="rId63" Type="http://schemas.openxmlformats.org/officeDocument/2006/relationships/table" Target="../tables/table5.xml"/><Relationship Id="rId68" Type="http://schemas.openxmlformats.org/officeDocument/2006/relationships/table" Target="../tables/table10.xml"/><Relationship Id="rId7" Type="http://schemas.openxmlformats.org/officeDocument/2006/relationships/hyperlink" Target="http://joursferies-be.be/jours-feries-2020/" TargetMode="External"/><Relationship Id="rId2" Type="http://schemas.openxmlformats.org/officeDocument/2006/relationships/hyperlink" Target="https://www.joursferies.fr/ascension.php" TargetMode="External"/><Relationship Id="rId16" Type="http://schemas.openxmlformats.org/officeDocument/2006/relationships/hyperlink" Target="http://joursferies-be.be/jours-feries-2020/" TargetMode="External"/><Relationship Id="rId29" Type="http://schemas.openxmlformats.org/officeDocument/2006/relationships/hyperlink" Target="http://joursferies-be.be/toussaint/" TargetMode="External"/><Relationship Id="rId11" Type="http://schemas.openxmlformats.org/officeDocument/2006/relationships/hyperlink" Target="http://joursferies-be.be/jours-feries-2020/" TargetMode="External"/><Relationship Id="rId24" Type="http://schemas.openxmlformats.org/officeDocument/2006/relationships/hyperlink" Target="http://joursferies-be.be/dimanche-de-pentecote/" TargetMode="External"/><Relationship Id="rId32" Type="http://schemas.openxmlformats.org/officeDocument/2006/relationships/hyperlink" Target="http://joursferies-be.be/jours-feries-2021/" TargetMode="External"/><Relationship Id="rId37" Type="http://schemas.openxmlformats.org/officeDocument/2006/relationships/hyperlink" Target="http://joursferies-be.be/jours-feries-2021/" TargetMode="External"/><Relationship Id="rId40" Type="http://schemas.openxmlformats.org/officeDocument/2006/relationships/hyperlink" Target="http://joursferies-be.be/jours-feries-2021/" TargetMode="External"/><Relationship Id="rId45" Type="http://schemas.openxmlformats.org/officeDocument/2006/relationships/hyperlink" Target="http://joursferies-be.be/jours-feries-2021/" TargetMode="External"/><Relationship Id="rId53" Type="http://schemas.openxmlformats.org/officeDocument/2006/relationships/hyperlink" Target="http://joursferies-be.be/pentecote/" TargetMode="External"/><Relationship Id="rId58" Type="http://schemas.openxmlformats.org/officeDocument/2006/relationships/hyperlink" Target="http://joursferies-be.be/armistice-de-1918/" TargetMode="External"/><Relationship Id="rId66" Type="http://schemas.openxmlformats.org/officeDocument/2006/relationships/table" Target="../tables/table8.xml"/><Relationship Id="rId5" Type="http://schemas.openxmlformats.org/officeDocument/2006/relationships/hyperlink" Target="https://www.joursferies.fr/toussaint.php" TargetMode="External"/><Relationship Id="rId61" Type="http://schemas.openxmlformats.org/officeDocument/2006/relationships/table" Target="../tables/table3.xml"/><Relationship Id="rId19" Type="http://schemas.openxmlformats.org/officeDocument/2006/relationships/hyperlink" Target="http://joursferies-be.be/dimanche-de-paques/" TargetMode="External"/><Relationship Id="rId14" Type="http://schemas.openxmlformats.org/officeDocument/2006/relationships/hyperlink" Target="http://joursferies-be.be/jours-feries-2020/" TargetMode="External"/><Relationship Id="rId22" Type="http://schemas.openxmlformats.org/officeDocument/2006/relationships/hyperlink" Target="http://joursferies-be.be/fete-du-travail/" TargetMode="External"/><Relationship Id="rId27" Type="http://schemas.openxmlformats.org/officeDocument/2006/relationships/hyperlink" Target="http://joursferies-be.be/fete-nationale/" TargetMode="External"/><Relationship Id="rId30" Type="http://schemas.openxmlformats.org/officeDocument/2006/relationships/hyperlink" Target="http://joursferies-be.be/armistice-de-1918/" TargetMode="External"/><Relationship Id="rId35" Type="http://schemas.openxmlformats.org/officeDocument/2006/relationships/hyperlink" Target="http://joursferies-be.be/jours-feries-2021/" TargetMode="External"/><Relationship Id="rId43" Type="http://schemas.openxmlformats.org/officeDocument/2006/relationships/hyperlink" Target="http://joursferies-be.be/jours-feries-2021/" TargetMode="External"/><Relationship Id="rId48" Type="http://schemas.openxmlformats.org/officeDocument/2006/relationships/hyperlink" Target="http://joursferies-be.be/paques/" TargetMode="External"/><Relationship Id="rId56" Type="http://schemas.openxmlformats.org/officeDocument/2006/relationships/hyperlink" Target="http://joursferies-be.be/assomption/" TargetMode="External"/><Relationship Id="rId64" Type="http://schemas.openxmlformats.org/officeDocument/2006/relationships/table" Target="../tables/table6.xml"/><Relationship Id="rId8" Type="http://schemas.openxmlformats.org/officeDocument/2006/relationships/hyperlink" Target="http://joursferies-be.be/jours-feries-2020/" TargetMode="External"/><Relationship Id="rId51" Type="http://schemas.openxmlformats.org/officeDocument/2006/relationships/hyperlink" Target="http://joursferies-be.be/ascension/" TargetMode="External"/><Relationship Id="rId3" Type="http://schemas.openxmlformats.org/officeDocument/2006/relationships/hyperlink" Target="https://www.joursferies.fr/pentecote.php" TargetMode="External"/><Relationship Id="rId12" Type="http://schemas.openxmlformats.org/officeDocument/2006/relationships/hyperlink" Target="http://joursferies-be.be/jours-feries-2020/" TargetMode="External"/><Relationship Id="rId17" Type="http://schemas.openxmlformats.org/officeDocument/2006/relationships/hyperlink" Target="http://joursferies-be.be/jours-feries-2020/" TargetMode="External"/><Relationship Id="rId25" Type="http://schemas.openxmlformats.org/officeDocument/2006/relationships/hyperlink" Target="http://joursferies-be.be/pentecote/" TargetMode="External"/><Relationship Id="rId33" Type="http://schemas.openxmlformats.org/officeDocument/2006/relationships/hyperlink" Target="http://joursferies-be.be/jours-feries-2021/" TargetMode="External"/><Relationship Id="rId38" Type="http://schemas.openxmlformats.org/officeDocument/2006/relationships/hyperlink" Target="http://joursferies-be.be/jours-feries-2021/" TargetMode="External"/><Relationship Id="rId46" Type="http://schemas.openxmlformats.org/officeDocument/2006/relationships/hyperlink" Target="http://joursferies-be.be/jour-de-lan/" TargetMode="External"/><Relationship Id="rId59" Type="http://schemas.openxmlformats.org/officeDocument/2006/relationships/hyperlink" Target="http://joursferies-be.be/jour-de-noel/" TargetMode="External"/><Relationship Id="rId67" Type="http://schemas.openxmlformats.org/officeDocument/2006/relationships/table" Target="../tables/table9.xml"/><Relationship Id="rId20" Type="http://schemas.openxmlformats.org/officeDocument/2006/relationships/hyperlink" Target="http://joursferies-be.be/paques/" TargetMode="External"/><Relationship Id="rId41" Type="http://schemas.openxmlformats.org/officeDocument/2006/relationships/hyperlink" Target="http://joursferies-be.be/jours-feries-2021/" TargetMode="External"/><Relationship Id="rId54" Type="http://schemas.openxmlformats.org/officeDocument/2006/relationships/hyperlink" Target="http://joursferies-be.be/lundi-de-pentecote/" TargetMode="External"/><Relationship Id="rId62" Type="http://schemas.openxmlformats.org/officeDocument/2006/relationships/table" Target="../tables/table4.xml"/><Relationship Id="rId1" Type="http://schemas.openxmlformats.org/officeDocument/2006/relationships/hyperlink" Target="https://www.joursferies.fr/lundi-de-paques.php" TargetMode="External"/><Relationship Id="rId6" Type="http://schemas.openxmlformats.org/officeDocument/2006/relationships/hyperlink" Target="https://www.joursferies.fr/noel.php" TargetMode="External"/><Relationship Id="rId15" Type="http://schemas.openxmlformats.org/officeDocument/2006/relationships/hyperlink" Target="http://joursferies-be.be/jours-feries-2020/" TargetMode="External"/><Relationship Id="rId23" Type="http://schemas.openxmlformats.org/officeDocument/2006/relationships/hyperlink" Target="http://joursferies-be.be/ascension/" TargetMode="External"/><Relationship Id="rId28" Type="http://schemas.openxmlformats.org/officeDocument/2006/relationships/hyperlink" Target="http://joursferies-be.be/assomption/" TargetMode="External"/><Relationship Id="rId36" Type="http://schemas.openxmlformats.org/officeDocument/2006/relationships/hyperlink" Target="http://joursferies-be.be/jours-feries-2021/" TargetMode="External"/><Relationship Id="rId49" Type="http://schemas.openxmlformats.org/officeDocument/2006/relationships/hyperlink" Target="http://joursferies-be.be/lundi-de-paques/" TargetMode="External"/><Relationship Id="rId57" Type="http://schemas.openxmlformats.org/officeDocument/2006/relationships/hyperlink" Target="http://joursferies-be.be/toussaint/" TargetMode="External"/><Relationship Id="rId10" Type="http://schemas.openxmlformats.org/officeDocument/2006/relationships/hyperlink" Target="http://joursferies-be.be/jours-feries-2020/" TargetMode="External"/><Relationship Id="rId31" Type="http://schemas.openxmlformats.org/officeDocument/2006/relationships/hyperlink" Target="http://joursferies-be.be/jour-de-noel/" TargetMode="External"/><Relationship Id="rId44" Type="http://schemas.openxmlformats.org/officeDocument/2006/relationships/hyperlink" Target="http://joursferies-be.be/jours-feries-2021/" TargetMode="External"/><Relationship Id="rId52" Type="http://schemas.openxmlformats.org/officeDocument/2006/relationships/hyperlink" Target="http://joursferies-be.be/dimanche-de-pentecote/" TargetMode="External"/><Relationship Id="rId60" Type="http://schemas.openxmlformats.org/officeDocument/2006/relationships/table" Target="../tables/table2.xml"/><Relationship Id="rId65" Type="http://schemas.openxmlformats.org/officeDocument/2006/relationships/table" Target="../tables/table7.xml"/><Relationship Id="rId4" Type="http://schemas.openxmlformats.org/officeDocument/2006/relationships/hyperlink" Target="https://www.joursferies.fr/assomption.php" TargetMode="External"/><Relationship Id="rId9" Type="http://schemas.openxmlformats.org/officeDocument/2006/relationships/hyperlink" Target="http://joursferies-be.be/jours-feries-2020/" TargetMode="External"/><Relationship Id="rId13" Type="http://schemas.openxmlformats.org/officeDocument/2006/relationships/hyperlink" Target="http://joursferies-be.be/jours-feries-2020/" TargetMode="External"/><Relationship Id="rId18" Type="http://schemas.openxmlformats.org/officeDocument/2006/relationships/hyperlink" Target="http://joursferies-be.be/jour-de-lan/" TargetMode="External"/><Relationship Id="rId39" Type="http://schemas.openxmlformats.org/officeDocument/2006/relationships/hyperlink" Target="http://joursferies-be.be/jours-feries-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7BCA5-CE18-4893-A5E2-471F018BD018}">
  <sheetPr>
    <pageSetUpPr fitToPage="1"/>
  </sheetPr>
  <dimension ref="A1:BG60"/>
  <sheetViews>
    <sheetView tabSelected="1" zoomScale="40" zoomScaleNormal="40" workbookViewId="0">
      <selection activeCell="I24" sqref="I24"/>
    </sheetView>
  </sheetViews>
  <sheetFormatPr defaultColWidth="10.76171875" defaultRowHeight="15" x14ac:dyDescent="0.2"/>
  <cols>
    <col min="1" max="1" width="8.0703125" customWidth="1"/>
    <col min="2" max="2" width="31.34375" customWidth="1"/>
    <col min="3" max="9" width="8.47265625" customWidth="1"/>
    <col min="10" max="11" width="18.83203125" style="27" customWidth="1"/>
    <col min="17" max="17" width="37.80078125" customWidth="1"/>
    <col min="59" max="59" width="22.05859375" customWidth="1"/>
  </cols>
  <sheetData>
    <row r="1" spans="1:59" ht="31.5" x14ac:dyDescent="0.45">
      <c r="A1" s="1"/>
      <c r="B1" s="2"/>
      <c r="C1" s="3"/>
      <c r="D1" s="3"/>
      <c r="E1" s="3"/>
      <c r="F1" s="3"/>
      <c r="G1" s="3"/>
      <c r="H1" s="3"/>
      <c r="I1" s="3"/>
      <c r="J1" s="4"/>
      <c r="K1" s="4"/>
      <c r="L1" s="1"/>
      <c r="M1" s="1"/>
      <c r="N1" s="3"/>
      <c r="O1" s="5"/>
      <c r="P1" s="1"/>
      <c r="Q1" s="1"/>
      <c r="R1" s="6"/>
      <c r="S1" s="6"/>
      <c r="T1" s="6"/>
      <c r="U1" s="6"/>
      <c r="V1" s="6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7"/>
      <c r="BE1" s="7"/>
      <c r="BF1" s="1"/>
      <c r="BG1" s="1"/>
    </row>
    <row r="2" spans="1:59" ht="33" x14ac:dyDescent="0.4">
      <c r="A2" s="1"/>
      <c r="B2" s="8"/>
      <c r="C2" s="3"/>
      <c r="D2" s="3"/>
      <c r="E2" s="3"/>
      <c r="F2" s="3"/>
      <c r="G2" s="3"/>
      <c r="H2" s="3"/>
      <c r="I2" s="3"/>
      <c r="J2" s="4"/>
      <c r="K2" s="4"/>
      <c r="L2" s="1"/>
      <c r="M2" s="1"/>
      <c r="N2" s="3"/>
      <c r="O2" s="9"/>
      <c r="P2" s="10"/>
      <c r="Q2" s="101">
        <v>2022</v>
      </c>
      <c r="R2" s="101"/>
      <c r="S2" s="101"/>
      <c r="T2" s="11"/>
      <c r="U2" s="11"/>
      <c r="V2" s="11"/>
      <c r="W2" s="1"/>
      <c r="X2" s="1"/>
      <c r="Y2" s="94" t="str">
        <f>IF(AND(Q2&lt;&gt;"",Q3&lt;&gt;"",Q4&lt;&gt;""),"Pointage "&amp; Q4 &amp; " pour le mois de " &amp; Q3,"")</f>
        <v>Pointage PME pour le mois de NOVEMBRE</v>
      </c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12"/>
      <c r="AZ2" s="12"/>
      <c r="BA2" s="12"/>
      <c r="BB2" s="1"/>
      <c r="BC2" s="1"/>
      <c r="BD2" s="7"/>
      <c r="BE2" s="95">
        <f ca="1">TODAY()</f>
        <v>44905</v>
      </c>
      <c r="BF2" s="96"/>
      <c r="BG2" s="1"/>
    </row>
    <row r="3" spans="1:59" ht="29.25" x14ac:dyDescent="0.2">
      <c r="A3" s="1"/>
      <c r="B3" s="13"/>
      <c r="C3" s="3"/>
      <c r="D3" s="3"/>
      <c r="E3" s="3"/>
      <c r="F3" s="3"/>
      <c r="G3" s="3"/>
      <c r="H3" s="3"/>
      <c r="I3" s="3"/>
      <c r="J3" s="4"/>
      <c r="K3" s="4"/>
      <c r="L3" s="1"/>
      <c r="M3" s="1"/>
      <c r="N3" s="3"/>
      <c r="O3" s="97"/>
      <c r="P3" s="98"/>
      <c r="Q3" s="98" t="s">
        <v>68</v>
      </c>
      <c r="R3" s="98"/>
      <c r="S3" s="98"/>
      <c r="T3" s="11"/>
      <c r="U3" s="11"/>
      <c r="V3" s="11"/>
      <c r="W3" s="1"/>
      <c r="X3" s="12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12"/>
      <c r="AZ3" s="12"/>
      <c r="BA3" s="12"/>
      <c r="BB3" s="1"/>
      <c r="BC3" s="1"/>
      <c r="BD3" s="99" t="str">
        <f>Q3&amp;" "&amp;Q2</f>
        <v>NOVEMBRE 2022</v>
      </c>
      <c r="BE3" s="100"/>
      <c r="BF3" s="100"/>
      <c r="BG3" s="1"/>
    </row>
    <row r="4" spans="1:59" ht="29.25" x14ac:dyDescent="0.2">
      <c r="A4" s="1"/>
      <c r="B4" s="13"/>
      <c r="C4" s="3"/>
      <c r="D4" s="3"/>
      <c r="E4" s="3"/>
      <c r="F4" s="3"/>
      <c r="G4" s="3"/>
      <c r="H4" s="3"/>
      <c r="I4" s="3"/>
      <c r="J4" s="4"/>
      <c r="K4" s="4"/>
      <c r="L4" s="1"/>
      <c r="M4" s="1"/>
      <c r="N4" s="3"/>
      <c r="O4" s="97"/>
      <c r="P4" s="98"/>
      <c r="Q4" s="98" t="s">
        <v>62</v>
      </c>
      <c r="R4" s="98"/>
      <c r="S4" s="98"/>
      <c r="T4" s="11"/>
      <c r="U4" s="11"/>
      <c r="V4" s="11"/>
      <c r="W4" s="1"/>
      <c r="X4" s="12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4"/>
      <c r="AW4" s="94"/>
      <c r="AX4" s="94"/>
      <c r="AY4" s="12"/>
      <c r="AZ4" s="12"/>
      <c r="BA4" s="12"/>
      <c r="BB4" s="1"/>
      <c r="BC4" s="1"/>
      <c r="BD4" s="7"/>
      <c r="BE4" s="7"/>
      <c r="BF4" s="1"/>
      <c r="BG4" s="1"/>
    </row>
    <row r="5" spans="1:59" ht="29.25" x14ac:dyDescent="0.2">
      <c r="A5" s="1"/>
      <c r="B5" s="13"/>
      <c r="C5" s="3"/>
      <c r="D5" s="3"/>
      <c r="E5" s="3"/>
      <c r="F5" s="3"/>
      <c r="G5" s="3"/>
      <c r="H5" s="3"/>
      <c r="I5" s="3"/>
      <c r="J5" s="4"/>
      <c r="K5" s="4"/>
      <c r="L5" s="1"/>
      <c r="M5" s="1"/>
      <c r="N5" s="3"/>
      <c r="O5" s="97"/>
      <c r="P5" s="97"/>
      <c r="Q5" s="98" t="s">
        <v>63</v>
      </c>
      <c r="R5" s="98"/>
      <c r="S5" s="98"/>
      <c r="T5" s="11"/>
      <c r="U5" s="11"/>
      <c r="V5" s="11"/>
      <c r="W5" s="1"/>
      <c r="X5" s="12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12"/>
      <c r="AZ5" s="12"/>
      <c r="BA5" s="12"/>
      <c r="BB5" s="1"/>
      <c r="BC5" s="1"/>
      <c r="BD5" s="7"/>
      <c r="BE5" s="7"/>
      <c r="BF5" s="1"/>
      <c r="BG5" s="1"/>
    </row>
    <row r="6" spans="1:59" x14ac:dyDescent="0.2">
      <c r="A6" s="1"/>
      <c r="B6" s="13"/>
      <c r="C6" s="3"/>
      <c r="D6" s="3"/>
      <c r="E6" s="3"/>
      <c r="F6" s="3"/>
      <c r="G6" s="3"/>
      <c r="H6" s="3"/>
      <c r="I6" s="3"/>
      <c r="J6" s="4"/>
      <c r="K6" s="4"/>
      <c r="L6" s="1"/>
      <c r="M6" s="1"/>
      <c r="N6" s="3"/>
      <c r="O6" s="5"/>
      <c r="P6" s="1"/>
      <c r="Q6" s="1"/>
      <c r="R6" s="6"/>
      <c r="S6" s="6"/>
      <c r="T6" s="6"/>
      <c r="U6" s="6"/>
      <c r="V6" s="6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7"/>
      <c r="BE6" s="7"/>
      <c r="BF6" s="1"/>
      <c r="BG6" s="1"/>
    </row>
    <row r="7" spans="1:59" x14ac:dyDescent="0.2">
      <c r="A7" s="1"/>
      <c r="B7" s="13"/>
      <c r="C7" s="3"/>
      <c r="D7" s="3"/>
      <c r="E7" s="3"/>
      <c r="F7" s="3"/>
      <c r="G7" s="3"/>
      <c r="H7" s="3"/>
      <c r="I7" s="3"/>
      <c r="J7" s="4"/>
      <c r="K7" s="4"/>
      <c r="L7" s="1"/>
      <c r="M7" s="1"/>
      <c r="N7" s="3"/>
      <c r="O7" s="5"/>
      <c r="P7" s="14"/>
      <c r="Q7" s="14"/>
      <c r="R7" s="6"/>
      <c r="S7" s="6"/>
      <c r="T7" s="6"/>
      <c r="U7" s="6"/>
      <c r="V7" s="6"/>
      <c r="W7" s="15">
        <v>1</v>
      </c>
      <c r="X7" s="15">
        <v>2</v>
      </c>
      <c r="Y7" s="15">
        <v>3</v>
      </c>
      <c r="Z7" s="15">
        <v>4</v>
      </c>
      <c r="AA7" s="15">
        <v>5</v>
      </c>
      <c r="AB7" s="15">
        <v>6</v>
      </c>
      <c r="AC7" s="15">
        <v>7</v>
      </c>
      <c r="AD7" s="15">
        <v>8</v>
      </c>
      <c r="AE7" s="15">
        <v>9</v>
      </c>
      <c r="AF7" s="15">
        <v>10</v>
      </c>
      <c r="AG7" s="15">
        <v>11</v>
      </c>
      <c r="AH7" s="15">
        <v>12</v>
      </c>
      <c r="AI7" s="15">
        <v>13</v>
      </c>
      <c r="AJ7" s="15">
        <v>14</v>
      </c>
      <c r="AK7" s="15">
        <v>15</v>
      </c>
      <c r="AL7" s="15">
        <v>16</v>
      </c>
      <c r="AM7" s="15">
        <v>17</v>
      </c>
      <c r="AN7" s="15">
        <v>18</v>
      </c>
      <c r="AO7" s="15">
        <v>19</v>
      </c>
      <c r="AP7" s="15">
        <v>20</v>
      </c>
      <c r="AQ7" s="15">
        <v>21</v>
      </c>
      <c r="AR7" s="15">
        <v>22</v>
      </c>
      <c r="AS7" s="15">
        <v>23</v>
      </c>
      <c r="AT7" s="15">
        <v>24</v>
      </c>
      <c r="AU7" s="15">
        <v>25</v>
      </c>
      <c r="AV7" s="15">
        <v>26</v>
      </c>
      <c r="AW7" s="15">
        <v>27</v>
      </c>
      <c r="AX7" s="15">
        <v>28</v>
      </c>
      <c r="AY7" s="15">
        <v>29</v>
      </c>
      <c r="AZ7" s="15">
        <v>30</v>
      </c>
      <c r="BA7" s="15">
        <v>31</v>
      </c>
      <c r="BB7" s="1"/>
      <c r="BC7" s="1"/>
      <c r="BD7" s="7"/>
      <c r="BE7" s="7"/>
      <c r="BF7" s="1"/>
      <c r="BG7" s="1"/>
    </row>
    <row r="8" spans="1:59" ht="161.44999999999999" customHeight="1" x14ac:dyDescent="0.2">
      <c r="A8" s="1"/>
      <c r="B8" s="13"/>
      <c r="C8" s="3"/>
      <c r="D8" s="3"/>
      <c r="E8" s="3"/>
      <c r="F8" s="3"/>
      <c r="G8" s="3"/>
      <c r="H8" s="3"/>
      <c r="I8" s="3"/>
      <c r="J8" s="4"/>
      <c r="K8" s="4"/>
      <c r="L8" s="1"/>
      <c r="M8" s="1"/>
      <c r="N8" s="3"/>
      <c r="O8" s="5"/>
      <c r="P8" s="1"/>
      <c r="Q8" s="1"/>
      <c r="R8" s="6"/>
      <c r="S8" s="6"/>
      <c r="T8" s="6"/>
      <c r="U8" s="6"/>
      <c r="V8" s="6"/>
      <c r="W8" s="16">
        <f>DATE($Q$2,VLOOKUP($Q$3,Sources!$C$2:$D$14,2,FALSE),'BD2'!W7)</f>
        <v>44866</v>
      </c>
      <c r="X8" s="16">
        <f>DATE($Q$2,VLOOKUP($Q$3,Sources!$C$2:$D$14,2,FALSE),'BD2'!X7)</f>
        <v>44867</v>
      </c>
      <c r="Y8" s="16">
        <f>DATE($Q$2,VLOOKUP($Q$3,Sources!$C$2:$D$14,2,FALSE),'BD2'!Y7)</f>
        <v>44868</v>
      </c>
      <c r="Z8" s="16">
        <f>DATE($Q$2,VLOOKUP($Q$3,Sources!$C$2:$D$14,2,FALSE),'BD2'!Z7)</f>
        <v>44869</v>
      </c>
      <c r="AA8" s="16">
        <f>DATE($Q$2,VLOOKUP($Q$3,Sources!$C$2:$D$14,2,FALSE),'BD2'!AA7)</f>
        <v>44870</v>
      </c>
      <c r="AB8" s="16">
        <f>DATE($Q$2,VLOOKUP($Q$3,Sources!$C$2:$D$14,2,FALSE),'BD2'!AB7)</f>
        <v>44871</v>
      </c>
      <c r="AC8" s="16">
        <f>DATE($Q$2,VLOOKUP($Q$3,Sources!$C$2:$D$14,2,FALSE),'BD2'!AC7)</f>
        <v>44872</v>
      </c>
      <c r="AD8" s="16">
        <f>DATE($Q$2,VLOOKUP($Q$3,Sources!$C$2:$D$14,2,FALSE),'BD2'!AD7)</f>
        <v>44873</v>
      </c>
      <c r="AE8" s="16">
        <f>DATE($Q$2,VLOOKUP($Q$3,Sources!$C$2:$D$14,2,FALSE),'BD2'!AE7)</f>
        <v>44874</v>
      </c>
      <c r="AF8" s="16">
        <f>DATE($Q$2,VLOOKUP($Q$3,Sources!$C$2:$D$14,2,FALSE),'BD2'!AF7)</f>
        <v>44875</v>
      </c>
      <c r="AG8" s="16">
        <f>DATE($Q$2,VLOOKUP($Q$3,Sources!$C$2:$D$14,2,FALSE),'BD2'!AG7)</f>
        <v>44876</v>
      </c>
      <c r="AH8" s="16">
        <f>DATE($Q$2,VLOOKUP($Q$3,Sources!$C$2:$D$14,2,FALSE),'BD2'!AH7)</f>
        <v>44877</v>
      </c>
      <c r="AI8" s="16">
        <f>DATE($Q$2,VLOOKUP($Q$3,Sources!$C$2:$D$14,2,FALSE),'BD2'!AI7)</f>
        <v>44878</v>
      </c>
      <c r="AJ8" s="16">
        <f>DATE($Q$2,VLOOKUP($Q$3,Sources!$C$2:$D$14,2,FALSE),'BD2'!AJ7)</f>
        <v>44879</v>
      </c>
      <c r="AK8" s="16">
        <f>DATE($Q$2,VLOOKUP($Q$3,Sources!$C$2:$D$14,2,FALSE),'BD2'!AK7)</f>
        <v>44880</v>
      </c>
      <c r="AL8" s="16">
        <f>DATE($Q$2,VLOOKUP($Q$3,Sources!$C$2:$D$14,2,FALSE),'BD2'!AL7)</f>
        <v>44881</v>
      </c>
      <c r="AM8" s="16">
        <f>DATE($Q$2,VLOOKUP($Q$3,Sources!$C$2:$D$14,2,FALSE),'BD2'!AM7)</f>
        <v>44882</v>
      </c>
      <c r="AN8" s="16">
        <f>DATE($Q$2,VLOOKUP($Q$3,Sources!$C$2:$D$14,2,FALSE),'BD2'!AN7)</f>
        <v>44883</v>
      </c>
      <c r="AO8" s="16">
        <f>DATE($Q$2,VLOOKUP($Q$3,Sources!$C$2:$D$14,2,FALSE),'BD2'!AO7)</f>
        <v>44884</v>
      </c>
      <c r="AP8" s="16">
        <f>DATE($Q$2,VLOOKUP($Q$3,Sources!$C$2:$D$14,2,FALSE),'BD2'!AP7)</f>
        <v>44885</v>
      </c>
      <c r="AQ8" s="16">
        <f>DATE($Q$2,VLOOKUP($Q$3,Sources!$C$2:$D$14,2,FALSE),'BD2'!AQ7)</f>
        <v>44886</v>
      </c>
      <c r="AR8" s="16">
        <f>DATE($Q$2,VLOOKUP($Q$3,Sources!$C$2:$D$14,2,FALSE),'BD2'!AR7)</f>
        <v>44887</v>
      </c>
      <c r="AS8" s="16">
        <f>DATE($Q$2,VLOOKUP($Q$3,Sources!$C$2:$D$14,2,FALSE),'BD2'!AS7)</f>
        <v>44888</v>
      </c>
      <c r="AT8" s="16">
        <f>DATE($Q$2,VLOOKUP($Q$3,Sources!$C$2:$D$14,2,FALSE),'BD2'!AT7)</f>
        <v>44889</v>
      </c>
      <c r="AU8" s="16">
        <f>DATE($Q$2,VLOOKUP($Q$3,Sources!$C$2:$D$14,2,FALSE),'BD2'!AU7)</f>
        <v>44890</v>
      </c>
      <c r="AV8" s="16">
        <f>DATE($Q$2,VLOOKUP($Q$3,Sources!$C$2:$D$14,2,FALSE),'BD2'!AV7)</f>
        <v>44891</v>
      </c>
      <c r="AW8" s="16">
        <f>DATE($Q$2,VLOOKUP($Q$3,Sources!$C$2:$D$14,2,FALSE),'BD2'!AW7)</f>
        <v>44892</v>
      </c>
      <c r="AX8" s="16">
        <f>DATE($Q$2,VLOOKUP($Q$3,Sources!$C$2:$D$14,2,FALSE),'BD2'!AX7)</f>
        <v>44893</v>
      </c>
      <c r="AY8" s="16">
        <f>DATE($Q$2,VLOOKUP($Q$3,Sources!$C$2:$D$14,2,FALSE),'BD2'!AY7)</f>
        <v>44894</v>
      </c>
      <c r="AZ8" s="16">
        <f>DATE($Q$2,VLOOKUP($Q$3,Sources!$C$2:$D$14,2,FALSE),'BD2'!AZ7)</f>
        <v>44895</v>
      </c>
      <c r="BA8" s="16">
        <f>DATE($Q$2,VLOOKUP($Q$3,Sources!$C$2:$D$14,2,FALSE),'BD2'!BA7)</f>
        <v>44896</v>
      </c>
      <c r="BB8" s="1"/>
      <c r="BC8" s="1"/>
      <c r="BD8" s="7"/>
      <c r="BE8" s="7"/>
      <c r="BF8" s="1"/>
      <c r="BG8" s="1"/>
    </row>
    <row r="9" spans="1:59" ht="123" thickBot="1" x14ac:dyDescent="0.25">
      <c r="A9" s="1"/>
      <c r="B9" s="13"/>
      <c r="C9" s="3"/>
      <c r="D9" s="3"/>
      <c r="E9" s="3"/>
      <c r="F9" s="3"/>
      <c r="G9" s="3"/>
      <c r="H9" s="3"/>
      <c r="I9" s="3"/>
      <c r="J9" s="4"/>
      <c r="K9" s="4"/>
      <c r="L9" s="1"/>
      <c r="M9" s="1"/>
      <c r="N9" s="3"/>
      <c r="O9" s="17"/>
      <c r="P9" s="1"/>
      <c r="Q9" s="1"/>
      <c r="R9" s="6"/>
      <c r="S9" s="6"/>
      <c r="T9" s="6"/>
      <c r="U9" s="6"/>
      <c r="V9" s="6"/>
      <c r="W9" s="18" t="str">
        <f>IF(AND($Q$2&lt;&gt;"",$Q$3&lt;&gt;""),TEXT(W8,"jjjj") &amp; " " &amp; TEXT(W8,"jj"),"")</f>
        <v>mardi 01</v>
      </c>
      <c r="X9" s="18" t="str">
        <f t="shared" ref="X9:BA9" si="0">IF(AND($Q$2&lt;&gt;"",$Q$3&lt;&gt;""),IF(MONTH(X8)=MONTH($W$8),TEXT(X8,"jjjj")&amp;" "&amp;TEXT(X8,"jj"),""))</f>
        <v>mercredi 02</v>
      </c>
      <c r="Y9" s="18" t="str">
        <f t="shared" si="0"/>
        <v>jeudi 03</v>
      </c>
      <c r="Z9" s="18" t="str">
        <f t="shared" si="0"/>
        <v>vendredi 04</v>
      </c>
      <c r="AA9" s="18" t="str">
        <f t="shared" si="0"/>
        <v>samedi 05</v>
      </c>
      <c r="AB9" s="18" t="str">
        <f t="shared" si="0"/>
        <v>dimanche 06</v>
      </c>
      <c r="AC9" s="18" t="str">
        <f t="shared" si="0"/>
        <v>lundi 07</v>
      </c>
      <c r="AD9" s="18" t="str">
        <f t="shared" si="0"/>
        <v>mardi 08</v>
      </c>
      <c r="AE9" s="18" t="str">
        <f t="shared" si="0"/>
        <v>mercredi 09</v>
      </c>
      <c r="AF9" s="18" t="str">
        <f t="shared" si="0"/>
        <v>jeudi 10</v>
      </c>
      <c r="AG9" s="18" t="str">
        <f t="shared" si="0"/>
        <v>vendredi 11</v>
      </c>
      <c r="AH9" s="18" t="str">
        <f t="shared" si="0"/>
        <v>samedi 12</v>
      </c>
      <c r="AI9" s="18" t="str">
        <f t="shared" si="0"/>
        <v>dimanche 13</v>
      </c>
      <c r="AJ9" s="18" t="str">
        <f t="shared" si="0"/>
        <v>lundi 14</v>
      </c>
      <c r="AK9" s="18" t="str">
        <f t="shared" si="0"/>
        <v>mardi 15</v>
      </c>
      <c r="AL9" s="18" t="str">
        <f t="shared" si="0"/>
        <v>mercredi 16</v>
      </c>
      <c r="AM9" s="18" t="str">
        <f t="shared" si="0"/>
        <v>jeudi 17</v>
      </c>
      <c r="AN9" s="18" t="str">
        <f t="shared" si="0"/>
        <v>vendredi 18</v>
      </c>
      <c r="AO9" s="18" t="str">
        <f t="shared" si="0"/>
        <v>samedi 19</v>
      </c>
      <c r="AP9" s="18" t="str">
        <f t="shared" si="0"/>
        <v>dimanche 20</v>
      </c>
      <c r="AQ9" s="18" t="str">
        <f t="shared" si="0"/>
        <v>lundi 21</v>
      </c>
      <c r="AR9" s="18" t="str">
        <f t="shared" si="0"/>
        <v>mardi 22</v>
      </c>
      <c r="AS9" s="18" t="str">
        <f t="shared" si="0"/>
        <v>mercredi 23</v>
      </c>
      <c r="AT9" s="18" t="str">
        <f t="shared" si="0"/>
        <v>jeudi 24</v>
      </c>
      <c r="AU9" s="18" t="str">
        <f t="shared" si="0"/>
        <v>vendredi 25</v>
      </c>
      <c r="AV9" s="18" t="str">
        <f t="shared" si="0"/>
        <v>samedi 26</v>
      </c>
      <c r="AW9" s="18" t="str">
        <f t="shared" si="0"/>
        <v>dimanche 27</v>
      </c>
      <c r="AX9" s="18" t="str">
        <f t="shared" si="0"/>
        <v>lundi 28</v>
      </c>
      <c r="AY9" s="18" t="str">
        <f t="shared" si="0"/>
        <v>mardi 29</v>
      </c>
      <c r="AZ9" s="18" t="str">
        <f t="shared" si="0"/>
        <v>mercredi 30</v>
      </c>
      <c r="BA9" s="18" t="str">
        <f t="shared" si="0"/>
        <v/>
      </c>
      <c r="BB9" s="19"/>
      <c r="BC9" s="1"/>
      <c r="BD9" s="7"/>
      <c r="BE9" s="7"/>
      <c r="BF9" s="1"/>
      <c r="BG9" s="1"/>
    </row>
    <row r="10" spans="1:59" ht="117" thickBot="1" x14ac:dyDescent="0.25">
      <c r="A10" s="28" t="s">
        <v>1</v>
      </c>
      <c r="B10" s="29" t="s">
        <v>2</v>
      </c>
      <c r="C10" s="30" t="s">
        <v>3</v>
      </c>
      <c r="D10" s="30" t="s">
        <v>4</v>
      </c>
      <c r="E10" s="30" t="s">
        <v>5</v>
      </c>
      <c r="F10" s="30" t="s">
        <v>6</v>
      </c>
      <c r="G10" s="30" t="s">
        <v>7</v>
      </c>
      <c r="H10" s="30" t="s">
        <v>8</v>
      </c>
      <c r="I10" s="30" t="s">
        <v>9</v>
      </c>
      <c r="J10" s="31" t="s">
        <v>10</v>
      </c>
      <c r="K10" s="31" t="s">
        <v>11</v>
      </c>
      <c r="L10" s="29" t="s">
        <v>12</v>
      </c>
      <c r="M10" s="29" t="s">
        <v>13</v>
      </c>
      <c r="N10" s="30" t="s">
        <v>14</v>
      </c>
      <c r="O10" s="32" t="s">
        <v>15</v>
      </c>
      <c r="P10" s="33" t="s">
        <v>16</v>
      </c>
      <c r="Q10" s="34" t="s">
        <v>17</v>
      </c>
      <c r="R10" s="35" t="s">
        <v>18</v>
      </c>
      <c r="S10" s="20" t="s">
        <v>19</v>
      </c>
      <c r="T10" s="20" t="s">
        <v>20</v>
      </c>
      <c r="U10" s="20" t="s">
        <v>21</v>
      </c>
      <c r="V10" s="20" t="s">
        <v>22</v>
      </c>
      <c r="W10" s="21" t="s">
        <v>23</v>
      </c>
      <c r="X10" s="21" t="s">
        <v>24</v>
      </c>
      <c r="Y10" s="21" t="s">
        <v>25</v>
      </c>
      <c r="Z10" s="21" t="s">
        <v>26</v>
      </c>
      <c r="AA10" s="21" t="s">
        <v>27</v>
      </c>
      <c r="AB10" s="21" t="s">
        <v>28</v>
      </c>
      <c r="AC10" s="21" t="s">
        <v>29</v>
      </c>
      <c r="AD10" s="21" t="s">
        <v>30</v>
      </c>
      <c r="AE10" s="21" t="s">
        <v>31</v>
      </c>
      <c r="AF10" s="21" t="s">
        <v>32</v>
      </c>
      <c r="AG10" s="21" t="s">
        <v>33</v>
      </c>
      <c r="AH10" s="21" t="s">
        <v>34</v>
      </c>
      <c r="AI10" s="21" t="s">
        <v>35</v>
      </c>
      <c r="AJ10" s="21" t="s">
        <v>36</v>
      </c>
      <c r="AK10" s="21" t="s">
        <v>37</v>
      </c>
      <c r="AL10" s="21" t="s">
        <v>38</v>
      </c>
      <c r="AM10" s="21" t="s">
        <v>39</v>
      </c>
      <c r="AN10" s="21" t="s">
        <v>40</v>
      </c>
      <c r="AO10" s="21" t="s">
        <v>41</v>
      </c>
      <c r="AP10" s="21" t="s">
        <v>42</v>
      </c>
      <c r="AQ10" s="21" t="s">
        <v>43</v>
      </c>
      <c r="AR10" s="21" t="s">
        <v>44</v>
      </c>
      <c r="AS10" s="21" t="s">
        <v>45</v>
      </c>
      <c r="AT10" s="21" t="s">
        <v>46</v>
      </c>
      <c r="AU10" s="21" t="s">
        <v>47</v>
      </c>
      <c r="AV10" s="21" t="s">
        <v>48</v>
      </c>
      <c r="AW10" s="21" t="s">
        <v>49</v>
      </c>
      <c r="AX10" s="21" t="s">
        <v>50</v>
      </c>
      <c r="AY10" s="21" t="s">
        <v>51</v>
      </c>
      <c r="AZ10" s="21" t="s">
        <v>52</v>
      </c>
      <c r="BA10" s="37" t="s">
        <v>53</v>
      </c>
      <c r="BB10" s="37" t="s">
        <v>54</v>
      </c>
      <c r="BC10" s="38" t="s">
        <v>55</v>
      </c>
      <c r="BD10" s="22" t="s">
        <v>56</v>
      </c>
      <c r="BE10" s="22" t="s">
        <v>57</v>
      </c>
      <c r="BF10" s="23" t="s">
        <v>58</v>
      </c>
      <c r="BG10" s="52" t="s">
        <v>59</v>
      </c>
    </row>
    <row r="11" spans="1:59" ht="42" customHeight="1" x14ac:dyDescent="0.2">
      <c r="A11" s="43">
        <v>10</v>
      </c>
      <c r="B11" s="43" t="s">
        <v>69</v>
      </c>
      <c r="C11" s="44"/>
      <c r="D11" s="44"/>
      <c r="E11" s="44"/>
      <c r="F11" s="44">
        <v>4</v>
      </c>
      <c r="G11" s="44">
        <v>2</v>
      </c>
      <c r="H11" s="45">
        <v>2</v>
      </c>
      <c r="I11" s="45">
        <v>3.5</v>
      </c>
      <c r="J11" s="46">
        <v>44652</v>
      </c>
      <c r="K11" s="46">
        <v>45017</v>
      </c>
      <c r="L11" s="43">
        <v>8002</v>
      </c>
      <c r="M11" s="43" t="s">
        <v>0</v>
      </c>
      <c r="N11" s="44">
        <v>23</v>
      </c>
      <c r="O11" s="47">
        <v>34</v>
      </c>
      <c r="P11" s="43"/>
      <c r="Q11" s="48" t="s">
        <v>64</v>
      </c>
      <c r="R11" s="49"/>
      <c r="S11" s="49"/>
      <c r="T11" s="49"/>
      <c r="U11" s="49"/>
      <c r="V11" s="49"/>
      <c r="W11" s="49">
        <f>IF(LEN(W$9)=0,0,IFERROR(IF(AND(W$8&gt;=VLOOKUP($A11,BD,10,FALSE),(W$8&lt;=VLOOKUP($A11,BD,11,FALSE))),IF(INDEX(BD,MATCH($A11,[0]!colo,0),MATCH(TEXT(W$8,"JJJJ"),'BD2'!$A$10:$Q$10,0))=0,0,INDEX(BD,MATCH($A11,[0]!colo,0),MATCH(TEXT(W$8,"JJJJ"),'BD2'!$A$10:$Q$10,0))),0),0))</f>
        <v>0</v>
      </c>
      <c r="X11" s="49">
        <f>IF(LEN(Y$9)=0,0,IFERROR(IF(AND(Y$8&gt;=VLOOKUP($A11,BD,10,FALSE),(Y$8&lt;=VLOOKUP($A11,BD,11,FALSE))),IF(INDEX(BD,MATCH($A11,[0]!colo,0),MATCH(TEXT(Y$8,"JJJJ"),'BD2'!$A$10:$Q$10,0))=0,0,INDEX(BD,MATCH($A11,[0]!colo,0),MATCH(TEXT(Y$8,"JJJJ"),'BD2'!$A$10:$Q$10,0))),0),0))</f>
        <v>4</v>
      </c>
      <c r="Y11" s="49">
        <f>IF(LEN(Z$9)=0,0,IFERROR(IF(AND(Z$8&gt;=VLOOKUP($A11,BD,10,FALSE),(Z$8&lt;=VLOOKUP($A11,BD,11,FALSE))),IF(INDEX(BD,MATCH($A11,[0]!colo,0),MATCH(TEXT(Z$8,"JJJJ"),'BD2'!$A$10:$Q$10,0))=0,0,INDEX(BD,MATCH($A11,[0]!colo,0),MATCH(TEXT(Z$8,"JJJJ"),'BD2'!$A$10:$Q$10,0))),0),0))</f>
        <v>2</v>
      </c>
      <c r="Z11" s="49">
        <f>IF(LEN(AA$9)=0,0,IFERROR(IF(AND(AA$8&gt;=VLOOKUP($A11,BD,10,FALSE),(AA$8&lt;=VLOOKUP($A11,BD,11,FALSE))),IF(INDEX(BD,MATCH($A11,[0]!colo,0),MATCH(TEXT(AA$8,"JJJJ"),'BD2'!$A$10:$Q$10,0))=0,0,INDEX(BD,MATCH($A11,[0]!colo,0),MATCH(TEXT(AA$8,"JJJJ"),'BD2'!$A$10:$Q$10,0))),0),0))</f>
        <v>2</v>
      </c>
      <c r="AA11" s="49">
        <f>IF(LEN(AB$9)=0,0,IFERROR(IF(AND(AB$8&gt;=VLOOKUP($A11,BD,10,FALSE),(AB$8&lt;=VLOOKUP($A11,BD,11,FALSE))),IF(INDEX(BD,MATCH($A11,[0]!colo,0),MATCH(TEXT(AB$8,"JJJJ"),'BD2'!$A$10:$Q$10,0))=0,0,INDEX(BD,MATCH($A11,[0]!colo,0),MATCH(TEXT(AB$8,"JJJJ"),'BD2'!$A$10:$Q$10,0))),0),0))</f>
        <v>3.5</v>
      </c>
      <c r="AB11" s="49">
        <f>IF(LEN(AC$9)=0,0,IFERROR(IF(AND(AC$8&gt;=VLOOKUP($A11,BD,10,FALSE),(AC$8&lt;=VLOOKUP($A11,BD,11,FALSE))),IF(INDEX(BD,MATCH($A11,[0]!colo,0),MATCH(TEXT(AC$8,"JJJJ"),'BD2'!$A$10:$Q$10,0))=0,0,INDEX(BD,MATCH($A11,[0]!colo,0),MATCH(TEXT(AC$8,"JJJJ"),'BD2'!$A$10:$Q$10,0))),0),0))</f>
        <v>0</v>
      </c>
      <c r="AC11" s="49">
        <f>IF(LEN(AD$9)=0,0,IFERROR(IF(AND(AD$8&gt;=VLOOKUP($A11,BD,10,FALSE),(AD$8&lt;=VLOOKUP($A11,BD,11,FALSE))),IF(INDEX(BD,MATCH($A11,[0]!colo,0),MATCH(TEXT(AD$8,"JJJJ"),'BD2'!$A$10:$Q$10,0))=0,0,INDEX(BD,MATCH($A11,[0]!colo,0),MATCH(TEXT(AD$8,"JJJJ"),'BD2'!$A$10:$Q$10,0))),0),0))</f>
        <v>0</v>
      </c>
      <c r="AD11" s="49">
        <f>IF(LEN(AE$9)=0,0,IFERROR(IF(AND(AE$8&gt;=VLOOKUP($A11,BD,10,FALSE),(AE$8&lt;=VLOOKUP($A11,BD,11,FALSE))),IF(INDEX(BD,MATCH($A11,[0]!colo,0),MATCH(TEXT(AE$8,"JJJJ"),'BD2'!$A$10:$Q$10,0))=0,0,INDEX(BD,MATCH($A11,[0]!colo,0),MATCH(TEXT(AE$8,"JJJJ"),'BD2'!$A$10:$Q$10,0))),0),0))</f>
        <v>0</v>
      </c>
      <c r="AE11" s="49">
        <f>IF(LEN(AF$9)=0,0,IFERROR(IF(AND(AF$8&gt;=VLOOKUP($A11,BD,10,FALSE),(AF$8&lt;=VLOOKUP($A11,BD,11,FALSE))),IF(INDEX(BD,MATCH($A11,[0]!colo,0),MATCH(TEXT(AF$8,"JJJJ"),'BD2'!$A$10:$Q$10,0))=0,0,INDEX(BD,MATCH($A11,[0]!colo,0),MATCH(TEXT(AF$8,"JJJJ"),'BD2'!$A$10:$Q$10,0))),0),0))</f>
        <v>4</v>
      </c>
      <c r="AF11" s="49">
        <f>IF(LEN(AG$9)=0,0,IFERROR(IF(AND(AG$8&gt;=VLOOKUP($A11,BD,10,FALSE),(AG$8&lt;=VLOOKUP($A11,BD,11,FALSE))),IF(INDEX(BD,MATCH($A11,[0]!colo,0),MATCH(TEXT(AG$8,"JJJJ"),'BD2'!$A$10:$Q$10,0))=0,0,INDEX(BD,MATCH($A11,[0]!colo,0),MATCH(TEXT(AG$8,"JJJJ"),'BD2'!$A$10:$Q$10,0))),0),0))</f>
        <v>2</v>
      </c>
      <c r="AG11" s="49">
        <f>IF(LEN(AH$9)=0,0,IFERROR(IF(AND(AH$8&gt;=VLOOKUP($A11,BD,10,FALSE),(AH$8&lt;=VLOOKUP($A11,BD,11,FALSE))),IF(INDEX(BD,MATCH($A11,[0]!colo,0),MATCH(TEXT(AH$8,"JJJJ"),'BD2'!$A$10:$Q$10,0))=0,0,INDEX(BD,MATCH($A11,[0]!colo,0),MATCH(TEXT(AH$8,"JJJJ"),'BD2'!$A$10:$Q$10,0))),0),0))</f>
        <v>2</v>
      </c>
      <c r="AH11" s="49">
        <f>IF(LEN(AI$9)=0,0,IFERROR(IF(AND(AI$8&gt;=VLOOKUP($A11,BD,10,FALSE),(AI$8&lt;=VLOOKUP($A11,BD,11,FALSE))),IF(INDEX(BD,MATCH($A11,[0]!colo,0),MATCH(TEXT(AI$8,"JJJJ"),'BD2'!$A$10:$Q$10,0))=0,0,INDEX(BD,MATCH($A11,[0]!colo,0),MATCH(TEXT(AI$8,"JJJJ"),'BD2'!$A$10:$Q$10,0))),0),0))</f>
        <v>3.5</v>
      </c>
      <c r="AI11" s="49">
        <f>IF(LEN(AJ$9)=0,0,IFERROR(IF(AND(AJ$8&gt;=VLOOKUP($A11,BD,10,FALSE),(AJ$8&lt;=VLOOKUP($A11,BD,11,FALSE))),IF(INDEX(BD,MATCH($A11,[0]!colo,0),MATCH(TEXT(AJ$8,"JJJJ"),'BD2'!$A$10:$Q$10,0))=0,0,INDEX(BD,MATCH($A11,[0]!colo,0),MATCH(TEXT(AJ$8,"JJJJ"),'BD2'!$A$10:$Q$10,0))),0),0))</f>
        <v>0</v>
      </c>
      <c r="AJ11" s="49">
        <f>IF(LEN(AK$9)=0,0,IFERROR(IF(AND(AK$8&gt;=VLOOKUP($A11,BD,10,FALSE),(AK$8&lt;=VLOOKUP($A11,BD,11,FALSE))),IF(INDEX(BD,MATCH($A11,[0]!colo,0),MATCH(TEXT(AK$8,"JJJJ"),'BD2'!$A$10:$Q$10,0))=0,0,INDEX(BD,MATCH($A11,[0]!colo,0),MATCH(TEXT(AK$8,"JJJJ"),'BD2'!$A$10:$Q$10,0))),0),0))</f>
        <v>0</v>
      </c>
      <c r="AK11" s="49">
        <f>IF(LEN(AL$9)=0,0,IFERROR(IF(AND(AL$8&gt;=VLOOKUP($A11,BD,10,FALSE),(AL$8&lt;=VLOOKUP($A11,BD,11,FALSE))),IF(INDEX(BD,MATCH($A11,[0]!colo,0),MATCH(TEXT(AL$8,"JJJJ"),'BD2'!$A$10:$Q$10,0))=0,0,INDEX(BD,MATCH($A11,[0]!colo,0),MATCH(TEXT(AL$8,"JJJJ"),'BD2'!$A$10:$Q$10,0))),0),0))</f>
        <v>0</v>
      </c>
      <c r="AL11" s="49">
        <f>IF(LEN(AM$9)=0,0,IFERROR(IF(AND(AM$8&gt;=VLOOKUP($A11,BD,10,FALSE),(AM$8&lt;=VLOOKUP($A11,BD,11,FALSE))),IF(INDEX(BD,MATCH($A11,[0]!colo,0),MATCH(TEXT(AM$8,"JJJJ"),'BD2'!$A$10:$Q$10,0))=0,0,INDEX(BD,MATCH($A11,[0]!colo,0),MATCH(TEXT(AM$8,"JJJJ"),'BD2'!$A$10:$Q$10,0))),0),0))</f>
        <v>4</v>
      </c>
      <c r="AM11" s="49">
        <f>IF(LEN(AN$9)=0,0,IFERROR(IF(AND(AN$8&gt;=VLOOKUP($A11,BD,10,FALSE),(AN$8&lt;=VLOOKUP($A11,BD,11,FALSE))),IF(INDEX(BD,MATCH($A11,[0]!colo,0),MATCH(TEXT(AN$8,"JJJJ"),'BD2'!$A$10:$Q$10,0))=0,0,INDEX(BD,MATCH($A11,[0]!colo,0),MATCH(TEXT(AN$8,"JJJJ"),'BD2'!$A$10:$Q$10,0))),0),0))</f>
        <v>2</v>
      </c>
      <c r="AN11" s="49">
        <f>IF(LEN(AO$9)=0,0,IFERROR(IF(AND(AO$8&gt;=VLOOKUP($A11,BD,10,FALSE),(AO$8&lt;=VLOOKUP($A11,BD,11,FALSE))),IF(INDEX(BD,MATCH($A11,[0]!colo,0),MATCH(TEXT(AO$8,"JJJJ"),'BD2'!$A$10:$Q$10,0))=0,0,INDEX(BD,MATCH($A11,[0]!colo,0),MATCH(TEXT(AO$8,"JJJJ"),'BD2'!$A$10:$Q$10,0))),0),0))</f>
        <v>2</v>
      </c>
      <c r="AO11" s="49">
        <f>IF(LEN(AP$9)=0,0,IFERROR(IF(AND(AP$8&gt;=VLOOKUP($A11,BD,10,FALSE),(AP$8&lt;=VLOOKUP($A11,BD,11,FALSE))),IF(INDEX(BD,MATCH($A11,[0]!colo,0),MATCH(TEXT(AP$8,"JJJJ"),'BD2'!$A$10:$Q$10,0))=0,0,INDEX(BD,MATCH($A11,[0]!colo,0),MATCH(TEXT(AP$8,"JJJJ"),'BD2'!$A$10:$Q$10,0))),0),0))</f>
        <v>3.5</v>
      </c>
      <c r="AP11" s="49">
        <f>IF(LEN(AQ$9)=0,0,IFERROR(IF(AND(AQ$8&gt;=VLOOKUP($A11,BD,10,FALSE),(AQ$8&lt;=VLOOKUP($A11,BD,11,FALSE))),IF(INDEX(BD,MATCH($A11,[0]!colo,0),MATCH(TEXT(AQ$8,"JJJJ"),'BD2'!$A$10:$Q$10,0))=0,0,INDEX(BD,MATCH($A11,[0]!colo,0),MATCH(TEXT(AQ$8,"JJJJ"),'BD2'!$A$10:$Q$10,0))),0),0))</f>
        <v>0</v>
      </c>
      <c r="AQ11" s="49">
        <f>IF(LEN(AR$9)=0,0,IFERROR(IF(AND(AR$8&gt;=VLOOKUP($A11,BD,10,FALSE),(AR$8&lt;=VLOOKUP($A11,BD,11,FALSE))),IF(INDEX(BD,MATCH($A11,[0]!colo,0),MATCH(TEXT(AR$8,"JJJJ"),'BD2'!$A$10:$Q$10,0))=0,0,INDEX(BD,MATCH($A11,[0]!colo,0),MATCH(TEXT(AR$8,"JJJJ"),'BD2'!$A$10:$Q$10,0))),0),0))</f>
        <v>0</v>
      </c>
      <c r="AR11" s="49">
        <f>IF(LEN(AS$9)=0,0,IFERROR(IF(AND(AS$8&gt;=VLOOKUP($A11,BD,10,FALSE),(AS$8&lt;=VLOOKUP($A11,BD,11,FALSE))),IF(INDEX(BD,MATCH($A11,[0]!colo,0),MATCH(TEXT(AS$8,"JJJJ"),'BD2'!$A$10:$Q$10,0))=0,0,INDEX(BD,MATCH($A11,[0]!colo,0),MATCH(TEXT(AS$8,"JJJJ"),'BD2'!$A$10:$Q$10,0))),0),0))</f>
        <v>0</v>
      </c>
      <c r="AS11" s="49">
        <f>IF(LEN(AT$9)=0,0,IFERROR(IF(AND(AT$8&gt;=VLOOKUP($A11,BD,10,FALSE),(AT$8&lt;=VLOOKUP($A11,BD,11,FALSE))),IF(INDEX(BD,MATCH($A11,[0]!colo,0),MATCH(TEXT(AT$8,"JJJJ"),'BD2'!$A$10:$Q$10,0))=0,0,INDEX(BD,MATCH($A11,[0]!colo,0),MATCH(TEXT(AT$8,"JJJJ"),'BD2'!$A$10:$Q$10,0))),0),0))</f>
        <v>4</v>
      </c>
      <c r="AT11" s="49">
        <f>IF(LEN(AU$9)=0,0,IFERROR(IF(AND(AU$8&gt;=VLOOKUP($A11,BD,10,FALSE),(AU$8&lt;=VLOOKUP($A11,BD,11,FALSE))),IF(INDEX(BD,MATCH($A11,[0]!colo,0),MATCH(TEXT(AU$8,"JJJJ"),'BD2'!$A$10:$Q$10,0))=0,0,INDEX(BD,MATCH($A11,[0]!colo,0),MATCH(TEXT(AU$8,"JJJJ"),'BD2'!$A$10:$Q$10,0))),0),0))</f>
        <v>2</v>
      </c>
      <c r="AU11" s="49">
        <f>IF(LEN(AV$9)=0,0,IFERROR(IF(AND(AV$8&gt;=VLOOKUP($A11,BD,10,FALSE),(AV$8&lt;=VLOOKUP($A11,BD,11,FALSE))),IF(INDEX(BD,MATCH($A11,[0]!colo,0),MATCH(TEXT(AV$8,"JJJJ"),'BD2'!$A$10:$Q$10,0))=0,0,INDEX(BD,MATCH($A11,[0]!colo,0),MATCH(TEXT(AV$8,"JJJJ"),'BD2'!$A$10:$Q$10,0))),0),0))</f>
        <v>2</v>
      </c>
      <c r="AV11" s="49">
        <f>IF(LEN(AW$9)=0,0,IFERROR(IF(AND(AW$8&gt;=VLOOKUP($A11,BD,10,FALSE),(AW$8&lt;=VLOOKUP($A11,BD,11,FALSE))),IF(INDEX(BD,MATCH($A11,[0]!colo,0),MATCH(TEXT(AW$8,"JJJJ"),'BD2'!$A$10:$Q$10,0))=0,0,INDEX(BD,MATCH($A11,[0]!colo,0),MATCH(TEXT(AW$8,"JJJJ"),'BD2'!$A$10:$Q$10,0))),0),0))</f>
        <v>3.5</v>
      </c>
      <c r="AW11" s="49">
        <f>IF(LEN(AX$9)=0,0,IFERROR(IF(AND(AX$8&gt;=VLOOKUP($A11,BD,10,FALSE),(AX$8&lt;=VLOOKUP($A11,BD,11,FALSE))),IF(INDEX(BD,MATCH($A11,[0]!colo,0),MATCH(TEXT(AX$8,"JJJJ"),'BD2'!$A$10:$Q$10,0))=0,0,INDEX(BD,MATCH($A11,[0]!colo,0),MATCH(TEXT(AX$8,"JJJJ"),'BD2'!$A$10:$Q$10,0))),0),0))</f>
        <v>0</v>
      </c>
      <c r="AX11" s="49">
        <f>IF(LEN(AY$9)=0,0,IFERROR(IF(AND(AY$8&gt;=VLOOKUP($A11,BD,10,FALSE),(AY$8&lt;=VLOOKUP($A11,BD,11,FALSE))),IF(INDEX(BD,MATCH($A11,[0]!colo,0),MATCH(TEXT(AY$8,"JJJJ"),'BD2'!$A$10:$Q$10,0))=0,0,INDEX(BD,MATCH($A11,[0]!colo,0),MATCH(TEXT(AY$8,"JJJJ"),'BD2'!$A$10:$Q$10,0))),0),0))</f>
        <v>0</v>
      </c>
      <c r="AY11" s="49">
        <f>IF(LEN(AZ$9)=0,0,IFERROR(IF(AND(AZ$8&gt;=VLOOKUP($A11,BD,10,FALSE),(AZ$8&lt;=VLOOKUP($A11,BD,11,FALSE))),IF(INDEX(BD,MATCH($A11,[0]!colo,0),MATCH(TEXT(AZ$8,"JJJJ"),'BD2'!$A$10:$Q$10,0))=0,0,INDEX(BD,MATCH($A11,[0]!colo,0),MATCH(TEXT(AZ$8,"JJJJ"),'BD2'!$A$10:$Q$10,0))),0),0))</f>
        <v>0</v>
      </c>
      <c r="AZ11" s="36">
        <f>IF(LEN(BA$9)=0,0,IFERROR(IF(AND(BA$8&gt;=VLOOKUP($A11,BD,10,FALSE),(BA$8&lt;=VLOOKUP($A11,BD,11,FALSE))),IF(INDEX(BD,MATCH($A11,[0]!colo,0),MATCH(TEXT(BA$8,"JJJJ"),'BD2'!$A$10:$Q$10,0))=0,0,INDEX(BD,MATCH($A11,[0]!colo,0),MATCH(TEXT(BA$8,"JJJJ"),'BD2'!$A$10:$Q$10,0))),0),0))</f>
        <v>0</v>
      </c>
      <c r="BA11" s="36">
        <f>IF(LEN(BB$9)=0,0,IFERROR(IF(AND(BB$8&gt;=VLOOKUP($A11,BD,10,FALSE),(BB$8&lt;=VLOOKUP($A11,BD,11,FALSE))),IF(INDEX(BD,MATCH($A11,[0]!colo,0),MATCH(TEXT(BB$8,"JJJJ"),'BD2'!$A$10:$Q$10,0))=0,0,INDEX(BD,MATCH($A11,[0]!colo,0),MATCH(TEXT(BB$8,"JJJJ"),'BD2'!$A$10:$Q$10,0))),0),0))</f>
        <v>0</v>
      </c>
      <c r="BB11" s="39"/>
      <c r="BC11" s="40">
        <f>SUM(Tableau2[[#This Row],[1]:[31]])</f>
        <v>46</v>
      </c>
      <c r="BD11" s="41">
        <f t="shared" ref="BD11:BD14" si="1">SUM(N11*BC11)</f>
        <v>1058</v>
      </c>
      <c r="BE11" s="41">
        <f t="shared" ref="BE11:BE14" si="2">O11*BC11</f>
        <v>1564</v>
      </c>
      <c r="BF11" s="42">
        <f t="shared" ref="BF11:BF14" si="3">P11*BC11</f>
        <v>0</v>
      </c>
      <c r="BG11" s="53" t="str">
        <f t="shared" ref="BG11:BG14" ca="1" si="4">IFERROR(IF(TODAY()-K11&gt;60,"Délai dépassé",""),"")</f>
        <v/>
      </c>
    </row>
    <row r="12" spans="1:59" ht="42" customHeight="1" x14ac:dyDescent="0.2">
      <c r="A12" s="43">
        <v>12</v>
      </c>
      <c r="B12" s="43" t="s">
        <v>60</v>
      </c>
      <c r="C12" s="44"/>
      <c r="D12" s="44"/>
      <c r="E12" s="44"/>
      <c r="F12" s="44">
        <v>4</v>
      </c>
      <c r="G12" s="44"/>
      <c r="H12" s="45"/>
      <c r="I12" s="45"/>
      <c r="J12" s="46">
        <v>44652</v>
      </c>
      <c r="K12" s="46">
        <v>44873</v>
      </c>
      <c r="L12" s="43">
        <v>8002</v>
      </c>
      <c r="M12" s="43" t="s">
        <v>0</v>
      </c>
      <c r="N12" s="44">
        <v>23</v>
      </c>
      <c r="O12" s="47">
        <v>34</v>
      </c>
      <c r="P12" s="43"/>
      <c r="Q12" s="48" t="s">
        <v>65</v>
      </c>
      <c r="R12" s="49"/>
      <c r="S12" s="49"/>
      <c r="T12" s="49"/>
      <c r="U12" s="49"/>
      <c r="V12" s="49"/>
      <c r="W12" s="49">
        <f>IF(LEN(W$9)=0,0,IFERROR(IF(AND(W$8&gt;=VLOOKUP($A12,BD,10,FALSE),(W$8&lt;=VLOOKUP($A12,BD,11,FALSE))),IF(INDEX(BD,MATCH($A12,[0]!colo,0),MATCH(TEXT(W$8,"JJJJ"),'BD2'!$A$10:$Q$10,0))=0,0,INDEX(BD,MATCH($A12,[0]!colo,0),MATCH(TEXT(W$8,"JJJJ"),'BD2'!$A$10:$Q$10,0))),0),0))</f>
        <v>0</v>
      </c>
      <c r="X12" s="49">
        <f>IF(LEN(Y$9)=0,0,IFERROR(IF(AND(Y$8&gt;=VLOOKUP($A12,BD,10,FALSE),(Y$8&lt;=VLOOKUP($A12,BD,11,FALSE))),IF(INDEX(BD,MATCH($A12,[0]!colo,0),MATCH(TEXT(Y$8,"JJJJ"),'BD2'!$A$10:$Q$10,0))=0,0,INDEX(BD,MATCH($A12,[0]!colo,0),MATCH(TEXT(Y$8,"JJJJ"),'BD2'!$A$10:$Q$10,0))),0),0))</f>
        <v>4</v>
      </c>
      <c r="Y12" s="49">
        <f>IF(LEN(Z$9)=0,0,IFERROR(IF(AND(Z$8&gt;=VLOOKUP($A12,BD,10,FALSE),(Z$8&lt;=VLOOKUP($A12,BD,11,FALSE))),IF(INDEX(BD,MATCH($A12,[0]!colo,0),MATCH(TEXT(Z$8,"JJJJ"),'BD2'!$A$10:$Q$10,0))=0,0,INDEX(BD,MATCH($A12,[0]!colo,0),MATCH(TEXT(Z$8,"JJJJ"),'BD2'!$A$10:$Q$10,0))),0),0))</f>
        <v>0</v>
      </c>
      <c r="Z12" s="49">
        <f>IF(LEN(AA$9)=0,0,IFERROR(IF(AND(AA$8&gt;=VLOOKUP($A12,BD,10,FALSE),(AA$8&lt;=VLOOKUP($A12,BD,11,FALSE))),IF(INDEX(BD,MATCH($A12,[0]!colo,0),MATCH(TEXT(AA$8,"JJJJ"),'BD2'!$A$10:$Q$10,0))=0,0,INDEX(BD,MATCH($A12,[0]!colo,0),MATCH(TEXT(AA$8,"JJJJ"),'BD2'!$A$10:$Q$10,0))),0),0))</f>
        <v>0</v>
      </c>
      <c r="AA12" s="49">
        <f>IF(LEN(AB$9)=0,0,IFERROR(IF(AND(AB$8&gt;=VLOOKUP($A12,BD,10,FALSE),(AB$8&lt;=VLOOKUP($A12,BD,11,FALSE))),IF(INDEX(BD,MATCH($A12,[0]!colo,0),MATCH(TEXT(AB$8,"JJJJ"),'BD2'!$A$10:$Q$10,0))=0,0,INDEX(BD,MATCH($A12,[0]!colo,0),MATCH(TEXT(AB$8,"JJJJ"),'BD2'!$A$10:$Q$10,0))),0),0))</f>
        <v>0</v>
      </c>
      <c r="AB12" s="49">
        <f>IF(LEN(AC$9)=0,0,IFERROR(IF(AND(AC$8&gt;=VLOOKUP($A12,BD,10,FALSE),(AC$8&lt;=VLOOKUP($A12,BD,11,FALSE))),IF(INDEX(BD,MATCH($A12,[0]!colo,0),MATCH(TEXT(AC$8,"JJJJ"),'BD2'!$A$10:$Q$10,0))=0,0,INDEX(BD,MATCH($A12,[0]!colo,0),MATCH(TEXT(AC$8,"JJJJ"),'BD2'!$A$10:$Q$10,0))),0),0))</f>
        <v>0</v>
      </c>
      <c r="AC12" s="49">
        <f>IF(LEN(AD$9)=0,0,IFERROR(IF(AND(AD$8&gt;=VLOOKUP($A12,BD,10,FALSE),(AD$8&lt;=VLOOKUP($A12,BD,11,FALSE))),IF(INDEX(BD,MATCH($A12,[0]!colo,0),MATCH(TEXT(AD$8,"JJJJ"),'BD2'!$A$10:$Q$10,0))=0,0,INDEX(BD,MATCH($A12,[0]!colo,0),MATCH(TEXT(AD$8,"JJJJ"),'BD2'!$A$10:$Q$10,0))),0),0))</f>
        <v>0</v>
      </c>
      <c r="AD12" s="49">
        <f>IF(LEN(AE$9)=0,0,IFERROR(IF(AND(AE$8&gt;=VLOOKUP($A12,BD,10,FALSE),(AE$8&lt;=VLOOKUP($A12,BD,11,FALSE))),IF(INDEX(BD,MATCH($A12,[0]!colo,0),MATCH(TEXT(AE$8,"JJJJ"),'BD2'!$A$10:$Q$10,0))=0,0,INDEX(BD,MATCH($A12,[0]!colo,0),MATCH(TEXT(AE$8,"JJJJ"),'BD2'!$A$10:$Q$10,0))),0),0))</f>
        <v>0</v>
      </c>
      <c r="AE12" s="49">
        <f>IF(LEN(AF$9)=0,0,IFERROR(IF(AND(AF$8&gt;=VLOOKUP($A12,BD,10,FALSE),(AF$8&lt;=VLOOKUP($A12,BD,11,FALSE))),IF(INDEX(BD,MATCH($A12,[0]!colo,0),MATCH(TEXT(AF$8,"JJJJ"),'BD2'!$A$10:$Q$10,0))=0,0,INDEX(BD,MATCH($A12,[0]!colo,0),MATCH(TEXT(AF$8,"JJJJ"),'BD2'!$A$10:$Q$10,0))),0),0))</f>
        <v>0</v>
      </c>
      <c r="AF12" s="49">
        <f>IF(LEN(AG$9)=0,0,IFERROR(IF(AND(AG$8&gt;=VLOOKUP($A12,BD,10,FALSE),(AG$8&lt;=VLOOKUP($A12,BD,11,FALSE))),IF(INDEX(BD,MATCH($A12,[0]!colo,0),MATCH(TEXT(AG$8,"JJJJ"),'BD2'!$A$10:$Q$10,0))=0,0,INDEX(BD,MATCH($A12,[0]!colo,0),MATCH(TEXT(AG$8,"JJJJ"),'BD2'!$A$10:$Q$10,0))),0),0))</f>
        <v>0</v>
      </c>
      <c r="AG12" s="49">
        <f>IF(LEN(AH$9)=0,0,IFERROR(IF(AND(AH$8&gt;=VLOOKUP($A12,BD,10,FALSE),(AH$8&lt;=VLOOKUP($A12,BD,11,FALSE))),IF(INDEX(BD,MATCH($A12,[0]!colo,0),MATCH(TEXT(AH$8,"JJJJ"),'BD2'!$A$10:$Q$10,0))=0,0,INDEX(BD,MATCH($A12,[0]!colo,0),MATCH(TEXT(AH$8,"JJJJ"),'BD2'!$A$10:$Q$10,0))),0),0))</f>
        <v>0</v>
      </c>
      <c r="AH12" s="49">
        <f>IF(LEN(AI$9)=0,0,IFERROR(IF(AND(AI$8&gt;=VLOOKUP($A12,BD,10,FALSE),(AI$8&lt;=VLOOKUP($A12,BD,11,FALSE))),IF(INDEX(BD,MATCH($A12,[0]!colo,0),MATCH(TEXT(AI$8,"JJJJ"),'BD2'!$A$10:$Q$10,0))=0,0,INDEX(BD,MATCH($A12,[0]!colo,0),MATCH(TEXT(AI$8,"JJJJ"),'BD2'!$A$10:$Q$10,0))),0),0))</f>
        <v>0</v>
      </c>
      <c r="AI12" s="49">
        <f>IF(LEN(AJ$9)=0,0,IFERROR(IF(AND(AJ$8&gt;=VLOOKUP($A12,BD,10,FALSE),(AJ$8&lt;=VLOOKUP($A12,BD,11,FALSE))),IF(INDEX(BD,MATCH($A12,[0]!colo,0),MATCH(TEXT(AJ$8,"JJJJ"),'BD2'!$A$10:$Q$10,0))=0,0,INDEX(BD,MATCH($A12,[0]!colo,0),MATCH(TEXT(AJ$8,"JJJJ"),'BD2'!$A$10:$Q$10,0))),0),0))</f>
        <v>0</v>
      </c>
      <c r="AJ12" s="49">
        <f>IF(LEN(AK$9)=0,0,IFERROR(IF(AND(AK$8&gt;=VLOOKUP($A12,BD,10,FALSE),(AK$8&lt;=VLOOKUP($A12,BD,11,FALSE))),IF(INDEX(BD,MATCH($A12,[0]!colo,0),MATCH(TEXT(AK$8,"JJJJ"),'BD2'!$A$10:$Q$10,0))=0,0,INDEX(BD,MATCH($A12,[0]!colo,0),MATCH(TEXT(AK$8,"JJJJ"),'BD2'!$A$10:$Q$10,0))),0),0))</f>
        <v>0</v>
      </c>
      <c r="AK12" s="49">
        <f>IF(LEN(AL$9)=0,0,IFERROR(IF(AND(AL$8&gt;=VLOOKUP($A12,BD,10,FALSE),(AL$8&lt;=VLOOKUP($A12,BD,11,FALSE))),IF(INDEX(BD,MATCH($A12,[0]!colo,0),MATCH(TEXT(AL$8,"JJJJ"),'BD2'!$A$10:$Q$10,0))=0,0,INDEX(BD,MATCH($A12,[0]!colo,0),MATCH(TEXT(AL$8,"JJJJ"),'BD2'!$A$10:$Q$10,0))),0),0))</f>
        <v>0</v>
      </c>
      <c r="AL12" s="49">
        <f>IF(LEN(AM$9)=0,0,IFERROR(IF(AND(AM$8&gt;=VLOOKUP($A12,BD,10,FALSE),(AM$8&lt;=VLOOKUP($A12,BD,11,FALSE))),IF(INDEX(BD,MATCH($A12,[0]!colo,0),MATCH(TEXT(AM$8,"JJJJ"),'BD2'!$A$10:$Q$10,0))=0,0,INDEX(BD,MATCH($A12,[0]!colo,0),MATCH(TEXT(AM$8,"JJJJ"),'BD2'!$A$10:$Q$10,0))),0),0))</f>
        <v>0</v>
      </c>
      <c r="AM12" s="49">
        <f>IF(LEN(AN$9)=0,0,IFERROR(IF(AND(AN$8&gt;=VLOOKUP($A12,BD,10,FALSE),(AN$8&lt;=VLOOKUP($A12,BD,11,FALSE))),IF(INDEX(BD,MATCH($A12,[0]!colo,0),MATCH(TEXT(AN$8,"JJJJ"),'BD2'!$A$10:$Q$10,0))=0,0,INDEX(BD,MATCH($A12,[0]!colo,0),MATCH(TEXT(AN$8,"JJJJ"),'BD2'!$A$10:$Q$10,0))),0),0))</f>
        <v>0</v>
      </c>
      <c r="AN12" s="49">
        <f>IF(LEN(AO$9)=0,0,IFERROR(IF(AND(AO$8&gt;=VLOOKUP($A12,BD,10,FALSE),(AO$8&lt;=VLOOKUP($A12,BD,11,FALSE))),IF(INDEX(BD,MATCH($A12,[0]!colo,0),MATCH(TEXT(AO$8,"JJJJ"),'BD2'!$A$10:$Q$10,0))=0,0,INDEX(BD,MATCH($A12,[0]!colo,0),MATCH(TEXT(AO$8,"JJJJ"),'BD2'!$A$10:$Q$10,0))),0),0))</f>
        <v>0</v>
      </c>
      <c r="AO12" s="49">
        <f>IF(LEN(AP$9)=0,0,IFERROR(IF(AND(AP$8&gt;=VLOOKUP($A12,BD,10,FALSE),(AP$8&lt;=VLOOKUP($A12,BD,11,FALSE))),IF(INDEX(BD,MATCH($A12,[0]!colo,0),MATCH(TEXT(AP$8,"JJJJ"),'BD2'!$A$10:$Q$10,0))=0,0,INDEX(BD,MATCH($A12,[0]!colo,0),MATCH(TEXT(AP$8,"JJJJ"),'BD2'!$A$10:$Q$10,0))),0),0))</f>
        <v>0</v>
      </c>
      <c r="AP12" s="49">
        <f>IF(LEN(AQ$9)=0,0,IFERROR(IF(AND(AQ$8&gt;=VLOOKUP($A12,BD,10,FALSE),(AQ$8&lt;=VLOOKUP($A12,BD,11,FALSE))),IF(INDEX(BD,MATCH($A12,[0]!colo,0),MATCH(TEXT(AQ$8,"JJJJ"),'BD2'!$A$10:$Q$10,0))=0,0,INDEX(BD,MATCH($A12,[0]!colo,0),MATCH(TEXT(AQ$8,"JJJJ"),'BD2'!$A$10:$Q$10,0))),0),0))</f>
        <v>0</v>
      </c>
      <c r="AQ12" s="49">
        <f>IF(LEN(AR$9)=0,0,IFERROR(IF(AND(AR$8&gt;=VLOOKUP($A12,BD,10,FALSE),(AR$8&lt;=VLOOKUP($A12,BD,11,FALSE))),IF(INDEX(BD,MATCH($A12,[0]!colo,0),MATCH(TEXT(AR$8,"JJJJ"),'BD2'!$A$10:$Q$10,0))=0,0,INDEX(BD,MATCH($A12,[0]!colo,0),MATCH(TEXT(AR$8,"JJJJ"),'BD2'!$A$10:$Q$10,0))),0),0))</f>
        <v>0</v>
      </c>
      <c r="AR12" s="49">
        <f>IF(LEN(AS$9)=0,0,IFERROR(IF(AND(AS$8&gt;=VLOOKUP($A12,BD,10,FALSE),(AS$8&lt;=VLOOKUP($A12,BD,11,FALSE))),IF(INDEX(BD,MATCH($A12,[0]!colo,0),MATCH(TEXT(AS$8,"JJJJ"),'BD2'!$A$10:$Q$10,0))=0,0,INDEX(BD,MATCH($A12,[0]!colo,0),MATCH(TEXT(AS$8,"JJJJ"),'BD2'!$A$10:$Q$10,0))),0),0))</f>
        <v>0</v>
      </c>
      <c r="AS12" s="49">
        <f>IF(LEN(AT$9)=0,0,IFERROR(IF(AND(AT$8&gt;=VLOOKUP($A12,BD,10,FALSE),(AT$8&lt;=VLOOKUP($A12,BD,11,FALSE))),IF(INDEX(BD,MATCH($A12,[0]!colo,0),MATCH(TEXT(AT$8,"JJJJ"),'BD2'!$A$10:$Q$10,0))=0,0,INDEX(BD,MATCH($A12,[0]!colo,0),MATCH(TEXT(AT$8,"JJJJ"),'BD2'!$A$10:$Q$10,0))),0),0))</f>
        <v>0</v>
      </c>
      <c r="AT12" s="49">
        <f>IF(LEN(AU$9)=0,0,IFERROR(IF(AND(AU$8&gt;=VLOOKUP($A12,BD,10,FALSE),(AU$8&lt;=VLOOKUP($A12,BD,11,FALSE))),IF(INDEX(BD,MATCH($A12,[0]!colo,0),MATCH(TEXT(AU$8,"JJJJ"),'BD2'!$A$10:$Q$10,0))=0,0,INDEX(BD,MATCH($A12,[0]!colo,0),MATCH(TEXT(AU$8,"JJJJ"),'BD2'!$A$10:$Q$10,0))),0),0))</f>
        <v>0</v>
      </c>
      <c r="AU12" s="49">
        <f>IF(LEN(AV$9)=0,0,IFERROR(IF(AND(AV$8&gt;=VLOOKUP($A12,BD,10,FALSE),(AV$8&lt;=VLOOKUP($A12,BD,11,FALSE))),IF(INDEX(BD,MATCH($A12,[0]!colo,0),MATCH(TEXT(AV$8,"JJJJ"),'BD2'!$A$10:$Q$10,0))=0,0,INDEX(BD,MATCH($A12,[0]!colo,0),MATCH(TEXT(AV$8,"JJJJ"),'BD2'!$A$10:$Q$10,0))),0),0))</f>
        <v>0</v>
      </c>
      <c r="AV12" s="49">
        <f>IF(LEN(AW$9)=0,0,IFERROR(IF(AND(AW$8&gt;=VLOOKUP($A12,BD,10,FALSE),(AW$8&lt;=VLOOKUP($A12,BD,11,FALSE))),IF(INDEX(BD,MATCH($A12,[0]!colo,0),MATCH(TEXT(AW$8,"JJJJ"),'BD2'!$A$10:$Q$10,0))=0,0,INDEX(BD,MATCH($A12,[0]!colo,0),MATCH(TEXT(AW$8,"JJJJ"),'BD2'!$A$10:$Q$10,0))),0),0))</f>
        <v>0</v>
      </c>
      <c r="AW12" s="49">
        <f>IF(LEN(AX$9)=0,0,IFERROR(IF(AND(AX$8&gt;=VLOOKUP($A12,BD,10,FALSE),(AX$8&lt;=VLOOKUP($A12,BD,11,FALSE))),IF(INDEX(BD,MATCH($A12,[0]!colo,0),MATCH(TEXT(AX$8,"JJJJ"),'BD2'!$A$10:$Q$10,0))=0,0,INDEX(BD,MATCH($A12,[0]!colo,0),MATCH(TEXT(AX$8,"JJJJ"),'BD2'!$A$10:$Q$10,0))),0),0))</f>
        <v>0</v>
      </c>
      <c r="AX12" s="49">
        <f>IF(LEN(AY$9)=0,0,IFERROR(IF(AND(AY$8&gt;=VLOOKUP($A12,BD,10,FALSE),(AY$8&lt;=VLOOKUP($A12,BD,11,FALSE))),IF(INDEX(BD,MATCH($A12,[0]!colo,0),MATCH(TEXT(AY$8,"JJJJ"),'BD2'!$A$10:$Q$10,0))=0,0,INDEX(BD,MATCH($A12,[0]!colo,0),MATCH(TEXT(AY$8,"JJJJ"),'BD2'!$A$10:$Q$10,0))),0),0))</f>
        <v>0</v>
      </c>
      <c r="AY12" s="49">
        <f>IF(LEN(AZ$9)=0,0,IFERROR(IF(AND(AZ$8&gt;=VLOOKUP($A12,BD,10,FALSE),(AZ$8&lt;=VLOOKUP($A12,BD,11,FALSE))),IF(INDEX(BD,MATCH($A12,[0]!colo,0),MATCH(TEXT(AZ$8,"JJJJ"),'BD2'!$A$10:$Q$10,0))=0,0,INDEX(BD,MATCH($A12,[0]!colo,0),MATCH(TEXT(AZ$8,"JJJJ"),'BD2'!$A$10:$Q$10,0))),0),0))</f>
        <v>0</v>
      </c>
      <c r="AZ12" s="36">
        <f>IF(LEN(BA$9)=0,0,IFERROR(IF(AND(BA$8&gt;=VLOOKUP($A12,BD,10,FALSE),(BA$8&lt;=VLOOKUP($A12,BD,11,FALSE))),IF(INDEX(BD,MATCH($A12,[0]!colo,0),MATCH(TEXT(BA$8,"JJJJ"),'BD2'!$A$10:$Q$10,0))=0,0,INDEX(BD,MATCH($A12,[0]!colo,0),MATCH(TEXT(BA$8,"JJJJ"),'BD2'!$A$10:$Q$10,0))),0),0))</f>
        <v>0</v>
      </c>
      <c r="BA12" s="36">
        <f>IF(LEN(BB$9)=0,0,IFERROR(IF(AND(BB$8&gt;=VLOOKUP($A12,BD,10,FALSE),(BB$8&lt;=VLOOKUP($A12,BD,11,FALSE))),IF(INDEX(BD,MATCH($A12,[0]!colo,0),MATCH(TEXT(BB$8,"JJJJ"),'BD2'!$A$10:$Q$10,0))=0,0,INDEX(BD,MATCH($A12,[0]!colo,0),MATCH(TEXT(BB$8,"JJJJ"),'BD2'!$A$10:$Q$10,0))),0),0))</f>
        <v>0</v>
      </c>
      <c r="BB12" s="39"/>
      <c r="BC12" s="40">
        <f>SUM(Tableau2[[#This Row],[1]:[31]])</f>
        <v>4</v>
      </c>
      <c r="BD12" s="41">
        <f t="shared" si="1"/>
        <v>92</v>
      </c>
      <c r="BE12" s="41">
        <f t="shared" si="2"/>
        <v>136</v>
      </c>
      <c r="BF12" s="42">
        <f t="shared" si="3"/>
        <v>0</v>
      </c>
      <c r="BG12" s="53" t="str">
        <f t="shared" ca="1" si="4"/>
        <v/>
      </c>
    </row>
    <row r="13" spans="1:59" ht="42" customHeight="1" x14ac:dyDescent="0.2">
      <c r="A13" s="43">
        <v>13</v>
      </c>
      <c r="B13" s="43" t="s">
        <v>61</v>
      </c>
      <c r="C13" s="44">
        <v>3</v>
      </c>
      <c r="D13" s="44"/>
      <c r="E13" s="44"/>
      <c r="F13" s="44">
        <v>3</v>
      </c>
      <c r="G13" s="44"/>
      <c r="H13" s="45"/>
      <c r="I13" s="45"/>
      <c r="J13" s="46">
        <v>44652</v>
      </c>
      <c r="K13" s="46">
        <v>51227</v>
      </c>
      <c r="L13" s="43">
        <v>8007</v>
      </c>
      <c r="M13" s="43" t="s">
        <v>0</v>
      </c>
      <c r="N13" s="44">
        <v>23</v>
      </c>
      <c r="O13" s="47">
        <v>34</v>
      </c>
      <c r="P13" s="43"/>
      <c r="Q13" s="48" t="s">
        <v>66</v>
      </c>
      <c r="R13" s="49"/>
      <c r="S13" s="49"/>
      <c r="T13" s="49"/>
      <c r="U13" s="49"/>
      <c r="V13" s="49"/>
      <c r="W13" s="49">
        <f>IF(LEN(W$9)=0,0,IFERROR(IF(AND(W$8&gt;=VLOOKUP($A13,BD,10,FALSE),(W$8&lt;=VLOOKUP($A13,BD,11,FALSE))),IF(INDEX(BD,MATCH($A13,[0]!colo,0),MATCH(TEXT(W$8,"JJJJ"),'BD2'!$A$10:$Q$10,0))=0,0,INDEX(BD,MATCH($A13,[0]!colo,0),MATCH(TEXT(W$8,"JJJJ"),'BD2'!$A$10:$Q$10,0))),0),0))</f>
        <v>0</v>
      </c>
      <c r="X13" s="49">
        <f>IF(LEN(Y$9)=0,0,IFERROR(IF(AND(Y$8&gt;=VLOOKUP($A13,BD,10,FALSE),(Y$8&lt;=VLOOKUP($A13,BD,11,FALSE))),IF(INDEX(BD,MATCH($A13,[0]!colo,0),MATCH(TEXT(Y$8,"JJJJ"),'BD2'!$A$10:$Q$10,0))=0,0,INDEX(BD,MATCH($A13,[0]!colo,0),MATCH(TEXT(Y$8,"JJJJ"),'BD2'!$A$10:$Q$10,0))),0),0))</f>
        <v>3</v>
      </c>
      <c r="Y13" s="49">
        <f>IF(LEN(Z$9)=0,0,IFERROR(IF(AND(Z$8&gt;=VLOOKUP($A13,BD,10,FALSE),(Z$8&lt;=VLOOKUP($A13,BD,11,FALSE))),IF(INDEX(BD,MATCH($A13,[0]!colo,0),MATCH(TEXT(Z$8,"JJJJ"),'BD2'!$A$10:$Q$10,0))=0,0,INDEX(BD,MATCH($A13,[0]!colo,0),MATCH(TEXT(Z$8,"JJJJ"),'BD2'!$A$10:$Q$10,0))),0),0))</f>
        <v>0</v>
      </c>
      <c r="Z13" s="49">
        <f>IF(LEN(AA$9)=0,0,IFERROR(IF(AND(AA$8&gt;=VLOOKUP($A13,BD,10,FALSE),(AA$8&lt;=VLOOKUP($A13,BD,11,FALSE))),IF(INDEX(BD,MATCH($A13,[0]!colo,0),MATCH(TEXT(AA$8,"JJJJ"),'BD2'!$A$10:$Q$10,0))=0,0,INDEX(BD,MATCH($A13,[0]!colo,0),MATCH(TEXT(AA$8,"JJJJ"),'BD2'!$A$10:$Q$10,0))),0),0))</f>
        <v>0</v>
      </c>
      <c r="AA13" s="49">
        <f>IF(LEN(AB$9)=0,0,IFERROR(IF(AND(AB$8&gt;=VLOOKUP($A13,BD,10,FALSE),(AB$8&lt;=VLOOKUP($A13,BD,11,FALSE))),IF(INDEX(BD,MATCH($A13,[0]!colo,0),MATCH(TEXT(AB$8,"JJJJ"),'BD2'!$A$10:$Q$10,0))=0,0,INDEX(BD,MATCH($A13,[0]!colo,0),MATCH(TEXT(AB$8,"JJJJ"),'BD2'!$A$10:$Q$10,0))),0),0))</f>
        <v>0</v>
      </c>
      <c r="AB13" s="49">
        <f>IF(LEN(AC$9)=0,0,IFERROR(IF(AND(AC$8&gt;=VLOOKUP($A13,BD,10,FALSE),(AC$8&lt;=VLOOKUP($A13,BD,11,FALSE))),IF(INDEX(BD,MATCH($A13,[0]!colo,0),MATCH(TEXT(AC$8,"JJJJ"),'BD2'!$A$10:$Q$10,0))=0,0,INDEX(BD,MATCH($A13,[0]!colo,0),MATCH(TEXT(AC$8,"JJJJ"),'BD2'!$A$10:$Q$10,0))),0),0))</f>
        <v>3</v>
      </c>
      <c r="AC13" s="49">
        <f>IF(LEN(AD$9)=0,0,IFERROR(IF(AND(AD$8&gt;=VLOOKUP($A13,BD,10,FALSE),(AD$8&lt;=VLOOKUP($A13,BD,11,FALSE))),IF(INDEX(BD,MATCH($A13,[0]!colo,0),MATCH(TEXT(AD$8,"JJJJ"),'BD2'!$A$10:$Q$10,0))=0,0,INDEX(BD,MATCH($A13,[0]!colo,0),MATCH(TEXT(AD$8,"JJJJ"),'BD2'!$A$10:$Q$10,0))),0),0))</f>
        <v>0</v>
      </c>
      <c r="AD13" s="49">
        <f>IF(LEN(AE$9)=0,0,IFERROR(IF(AND(AE$8&gt;=VLOOKUP($A13,BD,10,FALSE),(AE$8&lt;=VLOOKUP($A13,BD,11,FALSE))),IF(INDEX(BD,MATCH($A13,[0]!colo,0),MATCH(TEXT(AE$8,"JJJJ"),'BD2'!$A$10:$Q$10,0))=0,0,INDEX(BD,MATCH($A13,[0]!colo,0),MATCH(TEXT(AE$8,"JJJJ"),'BD2'!$A$10:$Q$10,0))),0),0))</f>
        <v>0</v>
      </c>
      <c r="AE13" s="49">
        <f>IF(LEN(AF$9)=0,0,IFERROR(IF(AND(AF$8&gt;=VLOOKUP($A13,BD,10,FALSE),(AF$8&lt;=VLOOKUP($A13,BD,11,FALSE))),IF(INDEX(BD,MATCH($A13,[0]!colo,0),MATCH(TEXT(AF$8,"JJJJ"),'BD2'!$A$10:$Q$10,0))=0,0,INDEX(BD,MATCH($A13,[0]!colo,0),MATCH(TEXT(AF$8,"JJJJ"),'BD2'!$A$10:$Q$10,0))),0),0))</f>
        <v>3</v>
      </c>
      <c r="AF13" s="49">
        <f>IF(LEN(AG$9)=0,0,IFERROR(IF(AND(AG$8&gt;=VLOOKUP($A13,BD,10,FALSE),(AG$8&lt;=VLOOKUP($A13,BD,11,FALSE))),IF(INDEX(BD,MATCH($A13,[0]!colo,0),MATCH(TEXT(AG$8,"JJJJ"),'BD2'!$A$10:$Q$10,0))=0,0,INDEX(BD,MATCH($A13,[0]!colo,0),MATCH(TEXT(AG$8,"JJJJ"),'BD2'!$A$10:$Q$10,0))),0),0))</f>
        <v>0</v>
      </c>
      <c r="AG13" s="49">
        <f>IF(LEN(AH$9)=0,0,IFERROR(IF(AND(AH$8&gt;=VLOOKUP($A13,BD,10,FALSE),(AH$8&lt;=VLOOKUP($A13,BD,11,FALSE))),IF(INDEX(BD,MATCH($A13,[0]!colo,0),MATCH(TEXT(AH$8,"JJJJ"),'BD2'!$A$10:$Q$10,0))=0,0,INDEX(BD,MATCH($A13,[0]!colo,0),MATCH(TEXT(AH$8,"JJJJ"),'BD2'!$A$10:$Q$10,0))),0),0))</f>
        <v>0</v>
      </c>
      <c r="AH13" s="49">
        <f>IF(LEN(AI$9)=0,0,IFERROR(IF(AND(AI$8&gt;=VLOOKUP($A13,BD,10,FALSE),(AI$8&lt;=VLOOKUP($A13,BD,11,FALSE))),IF(INDEX(BD,MATCH($A13,[0]!colo,0),MATCH(TEXT(AI$8,"JJJJ"),'BD2'!$A$10:$Q$10,0))=0,0,INDEX(BD,MATCH($A13,[0]!colo,0),MATCH(TEXT(AI$8,"JJJJ"),'BD2'!$A$10:$Q$10,0))),0),0))</f>
        <v>0</v>
      </c>
      <c r="AI13" s="49">
        <f>IF(LEN(AJ$9)=0,0,IFERROR(IF(AND(AJ$8&gt;=VLOOKUP($A13,BD,10,FALSE),(AJ$8&lt;=VLOOKUP($A13,BD,11,FALSE))),IF(INDEX(BD,MATCH($A13,[0]!colo,0),MATCH(TEXT(AJ$8,"JJJJ"),'BD2'!$A$10:$Q$10,0))=0,0,INDEX(BD,MATCH($A13,[0]!colo,0),MATCH(TEXT(AJ$8,"JJJJ"),'BD2'!$A$10:$Q$10,0))),0),0))</f>
        <v>3</v>
      </c>
      <c r="AJ13" s="49">
        <f>IF(LEN(AK$9)=0,0,IFERROR(IF(AND(AK$8&gt;=VLOOKUP($A13,BD,10,FALSE),(AK$8&lt;=VLOOKUP($A13,BD,11,FALSE))),IF(INDEX(BD,MATCH($A13,[0]!colo,0),MATCH(TEXT(AK$8,"JJJJ"),'BD2'!$A$10:$Q$10,0))=0,0,INDEX(BD,MATCH($A13,[0]!colo,0),MATCH(TEXT(AK$8,"JJJJ"),'BD2'!$A$10:$Q$10,0))),0),0))</f>
        <v>0</v>
      </c>
      <c r="AK13" s="49">
        <f>IF(LEN(AL$9)=0,0,IFERROR(IF(AND(AL$8&gt;=VLOOKUP($A13,BD,10,FALSE),(AL$8&lt;=VLOOKUP($A13,BD,11,FALSE))),IF(INDEX(BD,MATCH($A13,[0]!colo,0),MATCH(TEXT(AL$8,"JJJJ"),'BD2'!$A$10:$Q$10,0))=0,0,INDEX(BD,MATCH($A13,[0]!colo,0),MATCH(TEXT(AL$8,"JJJJ"),'BD2'!$A$10:$Q$10,0))),0),0))</f>
        <v>0</v>
      </c>
      <c r="AL13" s="49">
        <f>IF(LEN(AM$9)=0,0,IFERROR(IF(AND(AM$8&gt;=VLOOKUP($A13,BD,10,FALSE),(AM$8&lt;=VLOOKUP($A13,BD,11,FALSE))),IF(INDEX(BD,MATCH($A13,[0]!colo,0),MATCH(TEXT(AM$8,"JJJJ"),'BD2'!$A$10:$Q$10,0))=0,0,INDEX(BD,MATCH($A13,[0]!colo,0),MATCH(TEXT(AM$8,"JJJJ"),'BD2'!$A$10:$Q$10,0))),0),0))</f>
        <v>3</v>
      </c>
      <c r="AM13" s="49">
        <f>IF(LEN(AN$9)=0,0,IFERROR(IF(AND(AN$8&gt;=VLOOKUP($A13,BD,10,FALSE),(AN$8&lt;=VLOOKUP($A13,BD,11,FALSE))),IF(INDEX(BD,MATCH($A13,[0]!colo,0),MATCH(TEXT(AN$8,"JJJJ"),'BD2'!$A$10:$Q$10,0))=0,0,INDEX(BD,MATCH($A13,[0]!colo,0),MATCH(TEXT(AN$8,"JJJJ"),'BD2'!$A$10:$Q$10,0))),0),0))</f>
        <v>0</v>
      </c>
      <c r="AN13" s="49">
        <f>IF(LEN(AO$9)=0,0,IFERROR(IF(AND(AO$8&gt;=VLOOKUP($A13,BD,10,FALSE),(AO$8&lt;=VLOOKUP($A13,BD,11,FALSE))),IF(INDEX(BD,MATCH($A13,[0]!colo,0),MATCH(TEXT(AO$8,"JJJJ"),'BD2'!$A$10:$Q$10,0))=0,0,INDEX(BD,MATCH($A13,[0]!colo,0),MATCH(TEXT(AO$8,"JJJJ"),'BD2'!$A$10:$Q$10,0))),0),0))</f>
        <v>0</v>
      </c>
      <c r="AO13" s="49">
        <f>IF(LEN(AP$9)=0,0,IFERROR(IF(AND(AP$8&gt;=VLOOKUP($A13,BD,10,FALSE),(AP$8&lt;=VLOOKUP($A13,BD,11,FALSE))),IF(INDEX(BD,MATCH($A13,[0]!colo,0),MATCH(TEXT(AP$8,"JJJJ"),'BD2'!$A$10:$Q$10,0))=0,0,INDEX(BD,MATCH($A13,[0]!colo,0),MATCH(TEXT(AP$8,"JJJJ"),'BD2'!$A$10:$Q$10,0))),0),0))</f>
        <v>0</v>
      </c>
      <c r="AP13" s="49">
        <f>IF(LEN(AQ$9)=0,0,IFERROR(IF(AND(AQ$8&gt;=VLOOKUP($A13,BD,10,FALSE),(AQ$8&lt;=VLOOKUP($A13,BD,11,FALSE))),IF(INDEX(BD,MATCH($A13,[0]!colo,0),MATCH(TEXT(AQ$8,"JJJJ"),'BD2'!$A$10:$Q$10,0))=0,0,INDEX(BD,MATCH($A13,[0]!colo,0),MATCH(TEXT(AQ$8,"JJJJ"),'BD2'!$A$10:$Q$10,0))),0),0))</f>
        <v>3</v>
      </c>
      <c r="AQ13" s="49">
        <f>IF(LEN(AR$9)=0,0,IFERROR(IF(AND(AR$8&gt;=VLOOKUP($A13,BD,10,FALSE),(AR$8&lt;=VLOOKUP($A13,BD,11,FALSE))),IF(INDEX(BD,MATCH($A13,[0]!colo,0),MATCH(TEXT(AR$8,"JJJJ"),'BD2'!$A$10:$Q$10,0))=0,0,INDEX(BD,MATCH($A13,[0]!colo,0),MATCH(TEXT(AR$8,"JJJJ"),'BD2'!$A$10:$Q$10,0))),0),0))</f>
        <v>0</v>
      </c>
      <c r="AR13" s="49">
        <f>IF(LEN(AS$9)=0,0,IFERROR(IF(AND(AS$8&gt;=VLOOKUP($A13,BD,10,FALSE),(AS$8&lt;=VLOOKUP($A13,BD,11,FALSE))),IF(INDEX(BD,MATCH($A13,[0]!colo,0),MATCH(TEXT(AS$8,"JJJJ"),'BD2'!$A$10:$Q$10,0))=0,0,INDEX(BD,MATCH($A13,[0]!colo,0),MATCH(TEXT(AS$8,"JJJJ"),'BD2'!$A$10:$Q$10,0))),0),0))</f>
        <v>0</v>
      </c>
      <c r="AS13" s="49">
        <f>IF(LEN(AT$9)=0,0,IFERROR(IF(AND(AT$8&gt;=VLOOKUP($A13,BD,10,FALSE),(AT$8&lt;=VLOOKUP($A13,BD,11,FALSE))),IF(INDEX(BD,MATCH($A13,[0]!colo,0),MATCH(TEXT(AT$8,"JJJJ"),'BD2'!$A$10:$Q$10,0))=0,0,INDEX(BD,MATCH($A13,[0]!colo,0),MATCH(TEXT(AT$8,"JJJJ"),'BD2'!$A$10:$Q$10,0))),0),0))</f>
        <v>3</v>
      </c>
      <c r="AT13" s="49">
        <f>IF(LEN(AU$9)=0,0,IFERROR(IF(AND(AU$8&gt;=VLOOKUP($A13,BD,10,FALSE),(AU$8&lt;=VLOOKUP($A13,BD,11,FALSE))),IF(INDEX(BD,MATCH($A13,[0]!colo,0),MATCH(TEXT(AU$8,"JJJJ"),'BD2'!$A$10:$Q$10,0))=0,0,INDEX(BD,MATCH($A13,[0]!colo,0),MATCH(TEXT(AU$8,"JJJJ"),'BD2'!$A$10:$Q$10,0))),0),0))</f>
        <v>0</v>
      </c>
      <c r="AU13" s="49">
        <f>IF(LEN(AV$9)=0,0,IFERROR(IF(AND(AV$8&gt;=VLOOKUP($A13,BD,10,FALSE),(AV$8&lt;=VLOOKUP($A13,BD,11,FALSE))),IF(INDEX(BD,MATCH($A13,[0]!colo,0),MATCH(TEXT(AV$8,"JJJJ"),'BD2'!$A$10:$Q$10,0))=0,0,INDEX(BD,MATCH($A13,[0]!colo,0),MATCH(TEXT(AV$8,"JJJJ"),'BD2'!$A$10:$Q$10,0))),0),0))</f>
        <v>0</v>
      </c>
      <c r="AV13" s="49">
        <f>IF(LEN(AW$9)=0,0,IFERROR(IF(AND(AW$8&gt;=VLOOKUP($A13,BD,10,FALSE),(AW$8&lt;=VLOOKUP($A13,BD,11,FALSE))),IF(INDEX(BD,MATCH($A13,[0]!colo,0),MATCH(TEXT(AW$8,"JJJJ"),'BD2'!$A$10:$Q$10,0))=0,0,INDEX(BD,MATCH($A13,[0]!colo,0),MATCH(TEXT(AW$8,"JJJJ"),'BD2'!$A$10:$Q$10,0))),0),0))</f>
        <v>0</v>
      </c>
      <c r="AW13" s="49">
        <f>IF(LEN(AX$9)=0,0,IFERROR(IF(AND(AX$8&gt;=VLOOKUP($A13,BD,10,FALSE),(AX$8&lt;=VLOOKUP($A13,BD,11,FALSE))),IF(INDEX(BD,MATCH($A13,[0]!colo,0),MATCH(TEXT(AX$8,"JJJJ"),'BD2'!$A$10:$Q$10,0))=0,0,INDEX(BD,MATCH($A13,[0]!colo,0),MATCH(TEXT(AX$8,"JJJJ"),'BD2'!$A$10:$Q$10,0))),0),0))</f>
        <v>3</v>
      </c>
      <c r="AX13" s="49">
        <f>IF(LEN(AY$9)=0,0,IFERROR(IF(AND(AY$8&gt;=VLOOKUP($A13,BD,10,FALSE),(AY$8&lt;=VLOOKUP($A13,BD,11,FALSE))),IF(INDEX(BD,MATCH($A13,[0]!colo,0),MATCH(TEXT(AY$8,"JJJJ"),'BD2'!$A$10:$Q$10,0))=0,0,INDEX(BD,MATCH($A13,[0]!colo,0),MATCH(TEXT(AY$8,"JJJJ"),'BD2'!$A$10:$Q$10,0))),0),0))</f>
        <v>0</v>
      </c>
      <c r="AY13" s="49">
        <f>IF(LEN(AZ$9)=0,0,IFERROR(IF(AND(AZ$8&gt;=VLOOKUP($A13,BD,10,FALSE),(AZ$8&lt;=VLOOKUP($A13,BD,11,FALSE))),IF(INDEX(BD,MATCH($A13,[0]!colo,0),MATCH(TEXT(AZ$8,"JJJJ"),'BD2'!$A$10:$Q$10,0))=0,0,INDEX(BD,MATCH($A13,[0]!colo,0),MATCH(TEXT(AZ$8,"JJJJ"),'BD2'!$A$10:$Q$10,0))),0),0))</f>
        <v>0</v>
      </c>
      <c r="AZ13" s="36">
        <f>IF(LEN(BA$9)=0,0,IFERROR(IF(AND(BA$8&gt;=VLOOKUP($A13,BD,10,FALSE),(BA$8&lt;=VLOOKUP($A13,BD,11,FALSE))),IF(INDEX(BD,MATCH($A13,[0]!colo,0),MATCH(TEXT(BA$8,"JJJJ"),'BD2'!$A$10:$Q$10,0))=0,0,INDEX(BD,MATCH($A13,[0]!colo,0),MATCH(TEXT(BA$8,"JJJJ"),'BD2'!$A$10:$Q$10,0))),0),0))</f>
        <v>0</v>
      </c>
      <c r="BA13" s="36">
        <f>IF(LEN(BB$9)=0,0,IFERROR(IF(AND(BB$8&gt;=VLOOKUP($A13,BD,10,FALSE),(BB$8&lt;=VLOOKUP($A13,BD,11,FALSE))),IF(INDEX(BD,MATCH($A13,[0]!colo,0),MATCH(TEXT(BB$8,"JJJJ"),'BD2'!$A$10:$Q$10,0))=0,0,INDEX(BD,MATCH($A13,[0]!colo,0),MATCH(TEXT(BB$8,"JJJJ"),'BD2'!$A$10:$Q$10,0))),0),0))</f>
        <v>0</v>
      </c>
      <c r="BB13" s="39"/>
      <c r="BC13" s="40">
        <f>SUM(Tableau2[[#This Row],[1]:[31]])</f>
        <v>24</v>
      </c>
      <c r="BD13" s="41">
        <f t="shared" si="1"/>
        <v>552</v>
      </c>
      <c r="BE13" s="41">
        <f t="shared" si="2"/>
        <v>816</v>
      </c>
      <c r="BF13" s="42">
        <f t="shared" si="3"/>
        <v>0</v>
      </c>
      <c r="BG13" s="53" t="str">
        <f t="shared" ca="1" si="4"/>
        <v/>
      </c>
    </row>
    <row r="14" spans="1:59" ht="42" customHeight="1" x14ac:dyDescent="0.2">
      <c r="A14" s="54">
        <v>14</v>
      </c>
      <c r="B14" s="54" t="s">
        <v>61</v>
      </c>
      <c r="C14" s="55"/>
      <c r="D14" s="55">
        <v>3</v>
      </c>
      <c r="E14" s="55"/>
      <c r="F14" s="55"/>
      <c r="G14" s="55"/>
      <c r="H14" s="56"/>
      <c r="I14" s="56"/>
      <c r="J14" s="57">
        <v>44652</v>
      </c>
      <c r="K14" s="57">
        <v>51227</v>
      </c>
      <c r="L14" s="54">
        <v>8007</v>
      </c>
      <c r="M14" s="54" t="s">
        <v>0</v>
      </c>
      <c r="N14" s="55">
        <v>23</v>
      </c>
      <c r="O14" s="58">
        <v>34</v>
      </c>
      <c r="P14" s="54"/>
      <c r="Q14" s="59" t="s">
        <v>67</v>
      </c>
      <c r="R14" s="60"/>
      <c r="S14" s="60"/>
      <c r="T14" s="60"/>
      <c r="U14" s="60"/>
      <c r="V14" s="60"/>
      <c r="W14" s="60">
        <f>IF(LEN(W$9)=0,0,IFERROR(IF(AND(W$8&gt;=VLOOKUP($A14,BD,10,FALSE),(W$8&lt;=VLOOKUP($A14,BD,11,FALSE))),IF(INDEX(BD,MATCH($A14,[0]!colo,0),MATCH(TEXT(W$8,"JJJJ"),'BD2'!$A$10:$Q$10,0))=0,0,INDEX(BD,MATCH($A14,[0]!colo,0),MATCH(TEXT(W$8,"JJJJ"),'BD2'!$A$10:$Q$10,0))),0),0))</f>
        <v>3</v>
      </c>
      <c r="X14" s="60">
        <f>IF(LEN(Y$9)=0,0,IFERROR(IF(AND(Y$8&gt;=VLOOKUP($A14,BD,10,FALSE),(Y$8&lt;=VLOOKUP($A14,BD,11,FALSE))),IF(INDEX(BD,MATCH($A14,[0]!colo,0),MATCH(TEXT(Y$8,"JJJJ"),'BD2'!$A$10:$Q$10,0))=0,0,INDEX(BD,MATCH($A14,[0]!colo,0),MATCH(TEXT(Y$8,"JJJJ"),'BD2'!$A$10:$Q$10,0))),0),0))</f>
        <v>0</v>
      </c>
      <c r="Y14" s="60">
        <f>IF(LEN(Z$9)=0,0,IFERROR(IF(AND(Z$8&gt;=VLOOKUP($A14,BD,10,FALSE),(Z$8&lt;=VLOOKUP($A14,BD,11,FALSE))),IF(INDEX(BD,MATCH($A14,[0]!colo,0),MATCH(TEXT(Z$8,"JJJJ"),'BD2'!$A$10:$Q$10,0))=0,0,INDEX(BD,MATCH($A14,[0]!colo,0),MATCH(TEXT(Z$8,"JJJJ"),'BD2'!$A$10:$Q$10,0))),0),0))</f>
        <v>0</v>
      </c>
      <c r="Z14" s="60">
        <f>IF(LEN(AA$9)=0,0,IFERROR(IF(AND(AA$8&gt;=VLOOKUP($A14,BD,10,FALSE),(AA$8&lt;=VLOOKUP($A14,BD,11,FALSE))),IF(INDEX(BD,MATCH($A14,[0]!colo,0),MATCH(TEXT(AA$8,"JJJJ"),'BD2'!$A$10:$Q$10,0))=0,0,INDEX(BD,MATCH($A14,[0]!colo,0),MATCH(TEXT(AA$8,"JJJJ"),'BD2'!$A$10:$Q$10,0))),0),0))</f>
        <v>0</v>
      </c>
      <c r="AA14" s="60">
        <f>IF(LEN(AB$9)=0,0,IFERROR(IF(AND(AB$8&gt;=VLOOKUP($A14,BD,10,FALSE),(AB$8&lt;=VLOOKUP($A14,BD,11,FALSE))),IF(INDEX(BD,MATCH($A14,[0]!colo,0),MATCH(TEXT(AB$8,"JJJJ"),'BD2'!$A$10:$Q$10,0))=0,0,INDEX(BD,MATCH($A14,[0]!colo,0),MATCH(TEXT(AB$8,"JJJJ"),'BD2'!$A$10:$Q$10,0))),0),0))</f>
        <v>0</v>
      </c>
      <c r="AB14" s="60">
        <f>IF(LEN(AC$9)=0,0,IFERROR(IF(AND(AC$8&gt;=VLOOKUP($A14,BD,10,FALSE),(AC$8&lt;=VLOOKUP($A14,BD,11,FALSE))),IF(INDEX(BD,MATCH($A14,[0]!colo,0),MATCH(TEXT(AC$8,"JJJJ"),'BD2'!$A$10:$Q$10,0))=0,0,INDEX(BD,MATCH($A14,[0]!colo,0),MATCH(TEXT(AC$8,"JJJJ"),'BD2'!$A$10:$Q$10,0))),0),0))</f>
        <v>0</v>
      </c>
      <c r="AC14" s="60">
        <f>IF(LEN(AD$9)=0,0,IFERROR(IF(AND(AD$8&gt;=VLOOKUP($A14,BD,10,FALSE),(AD$8&lt;=VLOOKUP($A14,BD,11,FALSE))),IF(INDEX(BD,MATCH($A14,[0]!colo,0),MATCH(TEXT(AD$8,"JJJJ"),'BD2'!$A$10:$Q$10,0))=0,0,INDEX(BD,MATCH($A14,[0]!colo,0),MATCH(TEXT(AD$8,"JJJJ"),'BD2'!$A$10:$Q$10,0))),0),0))</f>
        <v>3</v>
      </c>
      <c r="AD14" s="60">
        <f>IF(LEN(AE$9)=0,0,IFERROR(IF(AND(AE$8&gt;=VLOOKUP($A14,BD,10,FALSE),(AE$8&lt;=VLOOKUP($A14,BD,11,FALSE))),IF(INDEX(BD,MATCH($A14,[0]!colo,0),MATCH(TEXT(AE$8,"JJJJ"),'BD2'!$A$10:$Q$10,0))=0,0,INDEX(BD,MATCH($A14,[0]!colo,0),MATCH(TEXT(AE$8,"JJJJ"),'BD2'!$A$10:$Q$10,0))),0),0))</f>
        <v>0</v>
      </c>
      <c r="AE14" s="60">
        <f>IF(LEN(AF$9)=0,0,IFERROR(IF(AND(AF$8&gt;=VLOOKUP($A14,BD,10,FALSE),(AF$8&lt;=VLOOKUP($A14,BD,11,FALSE))),IF(INDEX(BD,MATCH($A14,[0]!colo,0),MATCH(TEXT(AF$8,"JJJJ"),'BD2'!$A$10:$Q$10,0))=0,0,INDEX(BD,MATCH($A14,[0]!colo,0),MATCH(TEXT(AF$8,"JJJJ"),'BD2'!$A$10:$Q$10,0))),0),0))</f>
        <v>0</v>
      </c>
      <c r="AF14" s="60">
        <f>IF(LEN(AG$9)=0,0,IFERROR(IF(AND(AG$8&gt;=VLOOKUP($A14,BD,10,FALSE),(AG$8&lt;=VLOOKUP($A14,BD,11,FALSE))),IF(INDEX(BD,MATCH($A14,[0]!colo,0),MATCH(TEXT(AG$8,"JJJJ"),'BD2'!$A$10:$Q$10,0))=0,0,INDEX(BD,MATCH($A14,[0]!colo,0),MATCH(TEXT(AG$8,"JJJJ"),'BD2'!$A$10:$Q$10,0))),0),0))</f>
        <v>0</v>
      </c>
      <c r="AG14" s="60">
        <f>IF(LEN(AH$9)=0,0,IFERROR(IF(AND(AH$8&gt;=VLOOKUP($A14,BD,10,FALSE),(AH$8&lt;=VLOOKUP($A14,BD,11,FALSE))),IF(INDEX(BD,MATCH($A14,[0]!colo,0),MATCH(TEXT(AH$8,"JJJJ"),'BD2'!$A$10:$Q$10,0))=0,0,INDEX(BD,MATCH($A14,[0]!colo,0),MATCH(TEXT(AH$8,"JJJJ"),'BD2'!$A$10:$Q$10,0))),0),0))</f>
        <v>0</v>
      </c>
      <c r="AH14" s="60">
        <f>IF(LEN(AI$9)=0,0,IFERROR(IF(AND(AI$8&gt;=VLOOKUP($A14,BD,10,FALSE),(AI$8&lt;=VLOOKUP($A14,BD,11,FALSE))),IF(INDEX(BD,MATCH($A14,[0]!colo,0),MATCH(TEXT(AI$8,"JJJJ"),'BD2'!$A$10:$Q$10,0))=0,0,INDEX(BD,MATCH($A14,[0]!colo,0),MATCH(TEXT(AI$8,"JJJJ"),'BD2'!$A$10:$Q$10,0))),0),0))</f>
        <v>0</v>
      </c>
      <c r="AI14" s="60">
        <f>IF(LEN(AJ$9)=0,0,IFERROR(IF(AND(AJ$8&gt;=VLOOKUP($A14,BD,10,FALSE),(AJ$8&lt;=VLOOKUP($A14,BD,11,FALSE))),IF(INDEX(BD,MATCH($A14,[0]!colo,0),MATCH(TEXT(AJ$8,"JJJJ"),'BD2'!$A$10:$Q$10,0))=0,0,INDEX(BD,MATCH($A14,[0]!colo,0),MATCH(TEXT(AJ$8,"JJJJ"),'BD2'!$A$10:$Q$10,0))),0),0))</f>
        <v>0</v>
      </c>
      <c r="AJ14" s="60">
        <f>IF(LEN(AK$9)=0,0,IFERROR(IF(AND(AK$8&gt;=VLOOKUP($A14,BD,10,FALSE),(AK$8&lt;=VLOOKUP($A14,BD,11,FALSE))),IF(INDEX(BD,MATCH($A14,[0]!colo,0),MATCH(TEXT(AK$8,"JJJJ"),'BD2'!$A$10:$Q$10,0))=0,0,INDEX(BD,MATCH($A14,[0]!colo,0),MATCH(TEXT(AK$8,"JJJJ"),'BD2'!$A$10:$Q$10,0))),0),0))</f>
        <v>3</v>
      </c>
      <c r="AK14" s="60">
        <f>IF(LEN(AL$9)=0,0,IFERROR(IF(AND(AL$8&gt;=VLOOKUP($A14,BD,10,FALSE),(AL$8&lt;=VLOOKUP($A14,BD,11,FALSE))),IF(INDEX(BD,MATCH($A14,[0]!colo,0),MATCH(TEXT(AL$8,"JJJJ"),'BD2'!$A$10:$Q$10,0))=0,0,INDEX(BD,MATCH($A14,[0]!colo,0),MATCH(TEXT(AL$8,"JJJJ"),'BD2'!$A$10:$Q$10,0))),0),0))</f>
        <v>0</v>
      </c>
      <c r="AL14" s="60">
        <f>IF(LEN(AM$9)=0,0,IFERROR(IF(AND(AM$8&gt;=VLOOKUP($A14,BD,10,FALSE),(AM$8&lt;=VLOOKUP($A14,BD,11,FALSE))),IF(INDEX(BD,MATCH($A14,[0]!colo,0),MATCH(TEXT(AM$8,"JJJJ"),'BD2'!$A$10:$Q$10,0))=0,0,INDEX(BD,MATCH($A14,[0]!colo,0),MATCH(TEXT(AM$8,"JJJJ"),'BD2'!$A$10:$Q$10,0))),0),0))</f>
        <v>0</v>
      </c>
      <c r="AM14" s="60">
        <f>IF(LEN(AN$9)=0,0,IFERROR(IF(AND(AN$8&gt;=VLOOKUP($A14,BD,10,FALSE),(AN$8&lt;=VLOOKUP($A14,BD,11,FALSE))),IF(INDEX(BD,MATCH($A14,[0]!colo,0),MATCH(TEXT(AN$8,"JJJJ"),'BD2'!$A$10:$Q$10,0))=0,0,INDEX(BD,MATCH($A14,[0]!colo,0),MATCH(TEXT(AN$8,"JJJJ"),'BD2'!$A$10:$Q$10,0))),0),0))</f>
        <v>0</v>
      </c>
      <c r="AN14" s="60">
        <f>IF(LEN(AO$9)=0,0,IFERROR(IF(AND(AO$8&gt;=VLOOKUP($A14,BD,10,FALSE),(AO$8&lt;=VLOOKUP($A14,BD,11,FALSE))),IF(INDEX(BD,MATCH($A14,[0]!colo,0),MATCH(TEXT(AO$8,"JJJJ"),'BD2'!$A$10:$Q$10,0))=0,0,INDEX(BD,MATCH($A14,[0]!colo,0),MATCH(TEXT(AO$8,"JJJJ"),'BD2'!$A$10:$Q$10,0))),0),0))</f>
        <v>0</v>
      </c>
      <c r="AO14" s="60">
        <f>IF(LEN(AP$9)=0,0,IFERROR(IF(AND(AP$8&gt;=VLOOKUP($A14,BD,10,FALSE),(AP$8&lt;=VLOOKUP($A14,BD,11,FALSE))),IF(INDEX(BD,MATCH($A14,[0]!colo,0),MATCH(TEXT(AP$8,"JJJJ"),'BD2'!$A$10:$Q$10,0))=0,0,INDEX(BD,MATCH($A14,[0]!colo,0),MATCH(TEXT(AP$8,"JJJJ"),'BD2'!$A$10:$Q$10,0))),0),0))</f>
        <v>0</v>
      </c>
      <c r="AP14" s="60">
        <f>IF(LEN(AQ$9)=0,0,IFERROR(IF(AND(AQ$8&gt;=VLOOKUP($A14,BD,10,FALSE),(AQ$8&lt;=VLOOKUP($A14,BD,11,FALSE))),IF(INDEX(BD,MATCH($A14,[0]!colo,0),MATCH(TEXT(AQ$8,"JJJJ"),'BD2'!$A$10:$Q$10,0))=0,0,INDEX(BD,MATCH($A14,[0]!colo,0),MATCH(TEXT(AQ$8,"JJJJ"),'BD2'!$A$10:$Q$10,0))),0),0))</f>
        <v>0</v>
      </c>
      <c r="AQ14" s="60">
        <f>IF(LEN(AR$9)=0,0,IFERROR(IF(AND(AR$8&gt;=VLOOKUP($A14,BD,10,FALSE),(AR$8&lt;=VLOOKUP($A14,BD,11,FALSE))),IF(INDEX(BD,MATCH($A14,[0]!colo,0),MATCH(TEXT(AR$8,"JJJJ"),'BD2'!$A$10:$Q$10,0))=0,0,INDEX(BD,MATCH($A14,[0]!colo,0),MATCH(TEXT(AR$8,"JJJJ"),'BD2'!$A$10:$Q$10,0))),0),0))</f>
        <v>3</v>
      </c>
      <c r="AR14" s="60">
        <f>IF(LEN(AS$9)=0,0,IFERROR(IF(AND(AS$8&gt;=VLOOKUP($A14,BD,10,FALSE),(AS$8&lt;=VLOOKUP($A14,BD,11,FALSE))),IF(INDEX(BD,MATCH($A14,[0]!colo,0),MATCH(TEXT(AS$8,"JJJJ"),'BD2'!$A$10:$Q$10,0))=0,0,INDEX(BD,MATCH($A14,[0]!colo,0),MATCH(TEXT(AS$8,"JJJJ"),'BD2'!$A$10:$Q$10,0))),0),0))</f>
        <v>0</v>
      </c>
      <c r="AS14" s="60">
        <f>IF(LEN(AT$9)=0,0,IFERROR(IF(AND(AT$8&gt;=VLOOKUP($A14,BD,10,FALSE),(AT$8&lt;=VLOOKUP($A14,BD,11,FALSE))),IF(INDEX(BD,MATCH($A14,[0]!colo,0),MATCH(TEXT(AT$8,"JJJJ"),'BD2'!$A$10:$Q$10,0))=0,0,INDEX(BD,MATCH($A14,[0]!colo,0),MATCH(TEXT(AT$8,"JJJJ"),'BD2'!$A$10:$Q$10,0))),0),0))</f>
        <v>0</v>
      </c>
      <c r="AT14" s="60">
        <f>IF(LEN(AU$9)=0,0,IFERROR(IF(AND(AU$8&gt;=VLOOKUP($A14,BD,10,FALSE),(AU$8&lt;=VLOOKUP($A14,BD,11,FALSE))),IF(INDEX(BD,MATCH($A14,[0]!colo,0),MATCH(TEXT(AU$8,"JJJJ"),'BD2'!$A$10:$Q$10,0))=0,0,INDEX(BD,MATCH($A14,[0]!colo,0),MATCH(TEXT(AU$8,"JJJJ"),'BD2'!$A$10:$Q$10,0))),0),0))</f>
        <v>0</v>
      </c>
      <c r="AU14" s="60">
        <f>IF(LEN(AV$9)=0,0,IFERROR(IF(AND(AV$8&gt;=VLOOKUP($A14,BD,10,FALSE),(AV$8&lt;=VLOOKUP($A14,BD,11,FALSE))),IF(INDEX(BD,MATCH($A14,[0]!colo,0),MATCH(TEXT(AV$8,"JJJJ"),'BD2'!$A$10:$Q$10,0))=0,0,INDEX(BD,MATCH($A14,[0]!colo,0),MATCH(TEXT(AV$8,"JJJJ"),'BD2'!$A$10:$Q$10,0))),0),0))</f>
        <v>0</v>
      </c>
      <c r="AV14" s="60">
        <f>IF(LEN(AW$9)=0,0,IFERROR(IF(AND(AW$8&gt;=VLOOKUP($A14,BD,10,FALSE),(AW$8&lt;=VLOOKUP($A14,BD,11,FALSE))),IF(INDEX(BD,MATCH($A14,[0]!colo,0),MATCH(TEXT(AW$8,"JJJJ"),'BD2'!$A$10:$Q$10,0))=0,0,INDEX(BD,MATCH($A14,[0]!colo,0),MATCH(TEXT(AW$8,"JJJJ"),'BD2'!$A$10:$Q$10,0))),0),0))</f>
        <v>0</v>
      </c>
      <c r="AW14" s="60">
        <f>IF(LEN(AX$9)=0,0,IFERROR(IF(AND(AX$8&gt;=VLOOKUP($A14,BD,10,FALSE),(AX$8&lt;=VLOOKUP($A14,BD,11,FALSE))),IF(INDEX(BD,MATCH($A14,[0]!colo,0),MATCH(TEXT(AX$8,"JJJJ"),'BD2'!$A$10:$Q$10,0))=0,0,INDEX(BD,MATCH($A14,[0]!colo,0),MATCH(TEXT(AX$8,"JJJJ"),'BD2'!$A$10:$Q$10,0))),0),0))</f>
        <v>0</v>
      </c>
      <c r="AX14" s="60">
        <f>IF(LEN(AY$9)=0,0,IFERROR(IF(AND(AY$8&gt;=VLOOKUP($A14,BD,10,FALSE),(AY$8&lt;=VLOOKUP($A14,BD,11,FALSE))),IF(INDEX(BD,MATCH($A14,[0]!colo,0),MATCH(TEXT(AY$8,"JJJJ"),'BD2'!$A$10:$Q$10,0))=0,0,INDEX(BD,MATCH($A14,[0]!colo,0),MATCH(TEXT(AY$8,"JJJJ"),'BD2'!$A$10:$Q$10,0))),0),0))</f>
        <v>3</v>
      </c>
      <c r="AY14" s="60">
        <f>IF(LEN(AZ$9)=0,0,IFERROR(IF(AND(AZ$8&gt;=VLOOKUP($A14,BD,10,FALSE),(AZ$8&lt;=VLOOKUP($A14,BD,11,FALSE))),IF(INDEX(BD,MATCH($A14,[0]!colo,0),MATCH(TEXT(AZ$8,"JJJJ"),'BD2'!$A$10:$Q$10,0))=0,0,INDEX(BD,MATCH($A14,[0]!colo,0),MATCH(TEXT(AZ$8,"JJJJ"),'BD2'!$A$10:$Q$10,0))),0),0))</f>
        <v>0</v>
      </c>
      <c r="AZ14" s="24">
        <f>IF(LEN(BA$9)=0,0,IFERROR(IF(AND(BA$8&gt;=VLOOKUP($A14,BD,10,FALSE),(BA$8&lt;=VLOOKUP($A14,BD,11,FALSE))),IF(INDEX(BD,MATCH($A14,[0]!colo,0),MATCH(TEXT(BA$8,"JJJJ"),'BD2'!$A$10:$Q$10,0))=0,0,INDEX(BD,MATCH($A14,[0]!colo,0),MATCH(TEXT(BA$8,"JJJJ"),'BD2'!$A$10:$Q$10,0))),0),0))</f>
        <v>0</v>
      </c>
      <c r="BA14" s="24">
        <f>IF(LEN(BB$9)=0,0,IFERROR(IF(AND(BB$8&gt;=VLOOKUP($A14,BD,10,FALSE),(BB$8&lt;=VLOOKUP($A14,BD,11,FALSE))),IF(INDEX(BD,MATCH($A14,[0]!colo,0),MATCH(TEXT(BB$8,"JJJJ"),'BD2'!$A$10:$Q$10,0))=0,0,INDEX(BD,MATCH($A14,[0]!colo,0),MATCH(TEXT(BB$8,"JJJJ"),'BD2'!$A$10:$Q$10,0))),0),0))</f>
        <v>0</v>
      </c>
      <c r="BB14" s="61"/>
      <c r="BC14" s="40">
        <f>SUM(Tableau2[[#This Row],[1]:[31]])</f>
        <v>15</v>
      </c>
      <c r="BD14" s="25">
        <f t="shared" si="1"/>
        <v>345</v>
      </c>
      <c r="BE14" s="25">
        <f t="shared" si="2"/>
        <v>510</v>
      </c>
      <c r="BF14" s="26">
        <f t="shared" si="3"/>
        <v>0</v>
      </c>
      <c r="BG14" s="62" t="str">
        <f t="shared" ca="1" si="4"/>
        <v/>
      </c>
    </row>
    <row r="15" spans="1:59" ht="43.15" customHeight="1" x14ac:dyDescent="0.2">
      <c r="A15" s="54">
        <v>20</v>
      </c>
      <c r="B15" s="54" t="s">
        <v>70</v>
      </c>
      <c r="C15" s="55"/>
      <c r="D15" s="55">
        <v>3</v>
      </c>
      <c r="E15" s="55"/>
      <c r="F15" s="55"/>
      <c r="G15" s="55">
        <v>3</v>
      </c>
      <c r="H15" s="56"/>
      <c r="I15" s="56"/>
      <c r="J15" s="57">
        <v>44652</v>
      </c>
      <c r="K15" s="57">
        <v>51227</v>
      </c>
      <c r="L15" s="54">
        <v>8008</v>
      </c>
      <c r="M15" s="54" t="s">
        <v>0</v>
      </c>
      <c r="N15" s="55">
        <v>23</v>
      </c>
      <c r="O15" s="58">
        <v>34</v>
      </c>
      <c r="P15" s="54"/>
      <c r="Q15" s="59" t="s">
        <v>67</v>
      </c>
      <c r="R15" s="60"/>
      <c r="S15" s="60"/>
      <c r="T15" s="60"/>
      <c r="U15" s="60"/>
      <c r="V15" s="60"/>
      <c r="W15" s="60">
        <f>IF(LEN(W$9)=0,0,IFERROR(IF(AND(W$8&gt;=VLOOKUP($A15,BD,10,FALSE),(W$8&lt;=VLOOKUP($A15,BD,11,FALSE))),IF(INDEX(BD,MATCH($A15,[0]!colo,0),MATCH(TEXT(W$8,"JJJJ"),'BD2'!$A$10:$Q$10,0))=0,0,INDEX(BD,MATCH($A15,[0]!colo,0),MATCH(TEXT(W$8,"JJJJ"),'BD2'!$A$10:$Q$10,0))),0),0))</f>
        <v>3</v>
      </c>
      <c r="X15" s="60">
        <f>IF(LEN(Y$9)=0,0,IFERROR(IF(AND(Y$8&gt;=VLOOKUP($A15,BD,10,FALSE),(Y$8&lt;=VLOOKUP($A15,BD,11,FALSE))),IF(INDEX(BD,MATCH($A15,[0]!colo,0),MATCH(TEXT(Y$8,"JJJJ"),'BD2'!$A$10:$Q$10,0))=0,0,INDEX(BD,MATCH($A15,[0]!colo,0),MATCH(TEXT(Y$8,"JJJJ"),'BD2'!$A$10:$Q$10,0))),0),0))</f>
        <v>0</v>
      </c>
      <c r="Y15" s="60">
        <f>IF(LEN(Z$9)=0,0,IFERROR(IF(AND(Z$8&gt;=VLOOKUP($A15,BD,10,FALSE),(Z$8&lt;=VLOOKUP($A15,BD,11,FALSE))),IF(INDEX(BD,MATCH($A15,[0]!colo,0),MATCH(TEXT(Z$8,"JJJJ"),'BD2'!$A$10:$Q$10,0))=0,0,INDEX(BD,MATCH($A15,[0]!colo,0),MATCH(TEXT(Z$8,"JJJJ"),'BD2'!$A$10:$Q$10,0))),0),0))</f>
        <v>3</v>
      </c>
      <c r="Z15" s="60">
        <f>IF(LEN(AA$9)=0,0,IFERROR(IF(AND(AA$8&gt;=VLOOKUP($A15,BD,10,FALSE),(AA$8&lt;=VLOOKUP($A15,BD,11,FALSE))),IF(INDEX(BD,MATCH($A15,[0]!colo,0),MATCH(TEXT(AA$8,"JJJJ"),'BD2'!$A$10:$Q$10,0))=0,0,INDEX(BD,MATCH($A15,[0]!colo,0),MATCH(TEXT(AA$8,"JJJJ"),'BD2'!$A$10:$Q$10,0))),0),0))</f>
        <v>0</v>
      </c>
      <c r="AA15" s="60">
        <f>IF(LEN(AB$9)=0,0,IFERROR(IF(AND(AB$8&gt;=VLOOKUP($A15,BD,10,FALSE),(AB$8&lt;=VLOOKUP($A15,BD,11,FALSE))),IF(INDEX(BD,MATCH($A15,[0]!colo,0),MATCH(TEXT(AB$8,"JJJJ"),'BD2'!$A$10:$Q$10,0))=0,0,INDEX(BD,MATCH($A15,[0]!colo,0),MATCH(TEXT(AB$8,"JJJJ"),'BD2'!$A$10:$Q$10,0))),0),0))</f>
        <v>0</v>
      </c>
      <c r="AB15" s="60">
        <f>IF(LEN(AC$9)=0,0,IFERROR(IF(AND(AC$8&gt;=VLOOKUP($A15,BD,10,FALSE),(AC$8&lt;=VLOOKUP($A15,BD,11,FALSE))),IF(INDEX(BD,MATCH($A15,[0]!colo,0),MATCH(TEXT(AC$8,"JJJJ"),'BD2'!$A$10:$Q$10,0))=0,0,INDEX(BD,MATCH($A15,[0]!colo,0),MATCH(TEXT(AC$8,"JJJJ"),'BD2'!$A$10:$Q$10,0))),0),0))</f>
        <v>0</v>
      </c>
      <c r="AC15" s="60">
        <f>IF(LEN(AD$9)=0,0,IFERROR(IF(AND(AD$8&gt;=VLOOKUP($A15,BD,10,FALSE),(AD$8&lt;=VLOOKUP($A15,BD,11,FALSE))),IF(INDEX(BD,MATCH($A15,[0]!colo,0),MATCH(TEXT(AD$8,"JJJJ"),'BD2'!$A$10:$Q$10,0))=0,0,INDEX(BD,MATCH($A15,[0]!colo,0),MATCH(TEXT(AD$8,"JJJJ"),'BD2'!$A$10:$Q$10,0))),0),0))</f>
        <v>3</v>
      </c>
      <c r="AD15" s="60">
        <f>IF(LEN(AE$9)=0,0,IFERROR(IF(AND(AE$8&gt;=VLOOKUP($A15,BD,10,FALSE),(AE$8&lt;=VLOOKUP($A15,BD,11,FALSE))),IF(INDEX(BD,MATCH($A15,[0]!colo,0),MATCH(TEXT(AE$8,"JJJJ"),'BD2'!$A$10:$Q$10,0))=0,0,INDEX(BD,MATCH($A15,[0]!colo,0),MATCH(TEXT(AE$8,"JJJJ"),'BD2'!$A$10:$Q$10,0))),0),0))</f>
        <v>0</v>
      </c>
      <c r="AE15" s="60">
        <f>IF(LEN(AF$9)=0,0,IFERROR(IF(AND(AF$8&gt;=VLOOKUP($A15,BD,10,FALSE),(AF$8&lt;=VLOOKUP($A15,BD,11,FALSE))),IF(INDEX(BD,MATCH($A15,[0]!colo,0),MATCH(TEXT(AF$8,"JJJJ"),'BD2'!$A$10:$Q$10,0))=0,0,INDEX(BD,MATCH($A15,[0]!colo,0),MATCH(TEXT(AF$8,"JJJJ"),'BD2'!$A$10:$Q$10,0))),0),0))</f>
        <v>0</v>
      </c>
      <c r="AF15" s="60">
        <f>IF(LEN(AG$9)=0,0,IFERROR(IF(AND(AG$8&gt;=VLOOKUP($A15,BD,10,FALSE),(AG$8&lt;=VLOOKUP($A15,BD,11,FALSE))),IF(INDEX(BD,MATCH($A15,[0]!colo,0),MATCH(TEXT(AG$8,"JJJJ"),'BD2'!$A$10:$Q$10,0))=0,0,INDEX(BD,MATCH($A15,[0]!colo,0),MATCH(TEXT(AG$8,"JJJJ"),'BD2'!$A$10:$Q$10,0))),0),0))</f>
        <v>3</v>
      </c>
      <c r="AG15" s="60">
        <f>IF(LEN(AH$9)=0,0,IFERROR(IF(AND(AH$8&gt;=VLOOKUP($A15,BD,10,FALSE),(AH$8&lt;=VLOOKUP($A15,BD,11,FALSE))),IF(INDEX(BD,MATCH($A15,[0]!colo,0),MATCH(TEXT(AH$8,"JJJJ"),'BD2'!$A$10:$Q$10,0))=0,0,INDEX(BD,MATCH($A15,[0]!colo,0),MATCH(TEXT(AH$8,"JJJJ"),'BD2'!$A$10:$Q$10,0))),0),0))</f>
        <v>0</v>
      </c>
      <c r="AH15" s="60">
        <f>IF(LEN(AI$9)=0,0,IFERROR(IF(AND(AI$8&gt;=VLOOKUP($A15,BD,10,FALSE),(AI$8&lt;=VLOOKUP($A15,BD,11,FALSE))),IF(INDEX(BD,MATCH($A15,[0]!colo,0),MATCH(TEXT(AI$8,"JJJJ"),'BD2'!$A$10:$Q$10,0))=0,0,INDEX(BD,MATCH($A15,[0]!colo,0),MATCH(TEXT(AI$8,"JJJJ"),'BD2'!$A$10:$Q$10,0))),0),0))</f>
        <v>0</v>
      </c>
      <c r="AI15" s="60">
        <f>IF(LEN(AJ$9)=0,0,IFERROR(IF(AND(AJ$8&gt;=VLOOKUP($A15,BD,10,FALSE),(AJ$8&lt;=VLOOKUP($A15,BD,11,FALSE))),IF(INDEX(BD,MATCH($A15,[0]!colo,0),MATCH(TEXT(AJ$8,"JJJJ"),'BD2'!$A$10:$Q$10,0))=0,0,INDEX(BD,MATCH($A15,[0]!colo,0),MATCH(TEXT(AJ$8,"JJJJ"),'BD2'!$A$10:$Q$10,0))),0),0))</f>
        <v>0</v>
      </c>
      <c r="AJ15" s="60">
        <f>IF(LEN(AK$9)=0,0,IFERROR(IF(AND(AK$8&gt;=VLOOKUP($A15,BD,10,FALSE),(AK$8&lt;=VLOOKUP($A15,BD,11,FALSE))),IF(INDEX(BD,MATCH($A15,[0]!colo,0),MATCH(TEXT(AK$8,"JJJJ"),'BD2'!$A$10:$Q$10,0))=0,0,INDEX(BD,MATCH($A15,[0]!colo,0),MATCH(TEXT(AK$8,"JJJJ"),'BD2'!$A$10:$Q$10,0))),0),0))</f>
        <v>3</v>
      </c>
      <c r="AK15" s="60">
        <f>IF(LEN(AL$9)=0,0,IFERROR(IF(AND(AL$8&gt;=VLOOKUP($A15,BD,10,FALSE),(AL$8&lt;=VLOOKUP($A15,BD,11,FALSE))),IF(INDEX(BD,MATCH($A15,[0]!colo,0),MATCH(TEXT(AL$8,"JJJJ"),'BD2'!$A$10:$Q$10,0))=0,0,INDEX(BD,MATCH($A15,[0]!colo,0),MATCH(TEXT(AL$8,"JJJJ"),'BD2'!$A$10:$Q$10,0))),0),0))</f>
        <v>0</v>
      </c>
      <c r="AL15" s="60">
        <f>IF(LEN(AM$9)=0,0,IFERROR(IF(AND(AM$8&gt;=VLOOKUP($A15,BD,10,FALSE),(AM$8&lt;=VLOOKUP($A15,BD,11,FALSE))),IF(INDEX(BD,MATCH($A15,[0]!colo,0),MATCH(TEXT(AM$8,"JJJJ"),'BD2'!$A$10:$Q$10,0))=0,0,INDEX(BD,MATCH($A15,[0]!colo,0),MATCH(TEXT(AM$8,"JJJJ"),'BD2'!$A$10:$Q$10,0))),0),0))</f>
        <v>0</v>
      </c>
      <c r="AM15" s="60">
        <f>IF(LEN(AN$9)=0,0,IFERROR(IF(AND(AN$8&gt;=VLOOKUP($A15,BD,10,FALSE),(AN$8&lt;=VLOOKUP($A15,BD,11,FALSE))),IF(INDEX(BD,MATCH($A15,[0]!colo,0),MATCH(TEXT(AN$8,"JJJJ"),'BD2'!$A$10:$Q$10,0))=0,0,INDEX(BD,MATCH($A15,[0]!colo,0),MATCH(TEXT(AN$8,"JJJJ"),'BD2'!$A$10:$Q$10,0))),0),0))</f>
        <v>3</v>
      </c>
      <c r="AN15" s="60">
        <f>IF(LEN(AO$9)=0,0,IFERROR(IF(AND(AO$8&gt;=VLOOKUP($A15,BD,10,FALSE),(AO$8&lt;=VLOOKUP($A15,BD,11,FALSE))),IF(INDEX(BD,MATCH($A15,[0]!colo,0),MATCH(TEXT(AO$8,"JJJJ"),'BD2'!$A$10:$Q$10,0))=0,0,INDEX(BD,MATCH($A15,[0]!colo,0),MATCH(TEXT(AO$8,"JJJJ"),'BD2'!$A$10:$Q$10,0))),0),0))</f>
        <v>0</v>
      </c>
      <c r="AO15" s="60">
        <f>IF(LEN(AP$9)=0,0,IFERROR(IF(AND(AP$8&gt;=VLOOKUP($A15,BD,10,FALSE),(AP$8&lt;=VLOOKUP($A15,BD,11,FALSE))),IF(INDEX(BD,MATCH($A15,[0]!colo,0),MATCH(TEXT(AP$8,"JJJJ"),'BD2'!$A$10:$Q$10,0))=0,0,INDEX(BD,MATCH($A15,[0]!colo,0),MATCH(TEXT(AP$8,"JJJJ"),'BD2'!$A$10:$Q$10,0))),0),0))</f>
        <v>0</v>
      </c>
      <c r="AP15" s="60">
        <f>IF(LEN(AQ$9)=0,0,IFERROR(IF(AND(AQ$8&gt;=VLOOKUP($A15,BD,10,FALSE),(AQ$8&lt;=VLOOKUP($A15,BD,11,FALSE))),IF(INDEX(BD,MATCH($A15,[0]!colo,0),MATCH(TEXT(AQ$8,"JJJJ"),'BD2'!$A$10:$Q$10,0))=0,0,INDEX(BD,MATCH($A15,[0]!colo,0),MATCH(TEXT(AQ$8,"JJJJ"),'BD2'!$A$10:$Q$10,0))),0),0))</f>
        <v>0</v>
      </c>
      <c r="AQ15" s="60">
        <f>IF(LEN(AR$9)=0,0,IFERROR(IF(AND(AR$8&gt;=VLOOKUP($A15,BD,10,FALSE),(AR$8&lt;=VLOOKUP($A15,BD,11,FALSE))),IF(INDEX(BD,MATCH($A15,[0]!colo,0),MATCH(TEXT(AR$8,"JJJJ"),'BD2'!$A$10:$Q$10,0))=0,0,INDEX(BD,MATCH($A15,[0]!colo,0),MATCH(TEXT(AR$8,"JJJJ"),'BD2'!$A$10:$Q$10,0))),0),0))</f>
        <v>3</v>
      </c>
      <c r="AR15" s="60">
        <f>IF(LEN(AS$9)=0,0,IFERROR(IF(AND(AS$8&gt;=VLOOKUP($A15,BD,10,FALSE),(AS$8&lt;=VLOOKUP($A15,BD,11,FALSE))),IF(INDEX(BD,MATCH($A15,[0]!colo,0),MATCH(TEXT(AS$8,"JJJJ"),'BD2'!$A$10:$Q$10,0))=0,0,INDEX(BD,MATCH($A15,[0]!colo,0),MATCH(TEXT(AS$8,"JJJJ"),'BD2'!$A$10:$Q$10,0))),0),0))</f>
        <v>0</v>
      </c>
      <c r="AS15" s="60">
        <f>IF(LEN(AT$9)=0,0,IFERROR(IF(AND(AT$8&gt;=VLOOKUP($A15,BD,10,FALSE),(AT$8&lt;=VLOOKUP($A15,BD,11,FALSE))),IF(INDEX(BD,MATCH($A15,[0]!colo,0),MATCH(TEXT(AT$8,"JJJJ"),'BD2'!$A$10:$Q$10,0))=0,0,INDEX(BD,MATCH($A15,[0]!colo,0),MATCH(TEXT(AT$8,"JJJJ"),'BD2'!$A$10:$Q$10,0))),0),0))</f>
        <v>0</v>
      </c>
      <c r="AT15" s="60">
        <f>IF(LEN(AU$9)=0,0,IFERROR(IF(AND(AU$8&gt;=VLOOKUP($A15,BD,10,FALSE),(AU$8&lt;=VLOOKUP($A15,BD,11,FALSE))),IF(INDEX(BD,MATCH($A15,[0]!colo,0),MATCH(TEXT(AU$8,"JJJJ"),'BD2'!$A$10:$Q$10,0))=0,0,INDEX(BD,MATCH($A15,[0]!colo,0),MATCH(TEXT(AU$8,"JJJJ"),'BD2'!$A$10:$Q$10,0))),0),0))</f>
        <v>3</v>
      </c>
      <c r="AU15" s="60">
        <f>IF(LEN(AV$9)=0,0,IFERROR(IF(AND(AV$8&gt;=VLOOKUP($A15,BD,10,FALSE),(AV$8&lt;=VLOOKUP($A15,BD,11,FALSE))),IF(INDEX(BD,MATCH($A15,[0]!colo,0),MATCH(TEXT(AV$8,"JJJJ"),'BD2'!$A$10:$Q$10,0))=0,0,INDEX(BD,MATCH($A15,[0]!colo,0),MATCH(TEXT(AV$8,"JJJJ"),'BD2'!$A$10:$Q$10,0))),0),0))</f>
        <v>0</v>
      </c>
      <c r="AV15" s="60">
        <f>IF(LEN(AW$9)=0,0,IFERROR(IF(AND(AW$8&gt;=VLOOKUP($A15,BD,10,FALSE),(AW$8&lt;=VLOOKUP($A15,BD,11,FALSE))),IF(INDEX(BD,MATCH($A15,[0]!colo,0),MATCH(TEXT(AW$8,"JJJJ"),'BD2'!$A$10:$Q$10,0))=0,0,INDEX(BD,MATCH($A15,[0]!colo,0),MATCH(TEXT(AW$8,"JJJJ"),'BD2'!$A$10:$Q$10,0))),0),0))</f>
        <v>0</v>
      </c>
      <c r="AW15" s="60">
        <f>IF(LEN(AX$9)=0,0,IFERROR(IF(AND(AX$8&gt;=VLOOKUP($A15,BD,10,FALSE),(AX$8&lt;=VLOOKUP($A15,BD,11,FALSE))),IF(INDEX(BD,MATCH($A15,[0]!colo,0),MATCH(TEXT(AX$8,"JJJJ"),'BD2'!$A$10:$Q$10,0))=0,0,INDEX(BD,MATCH($A15,[0]!colo,0),MATCH(TEXT(AX$8,"JJJJ"),'BD2'!$A$10:$Q$10,0))),0),0))</f>
        <v>0</v>
      </c>
      <c r="AX15" s="60">
        <f>IF(LEN(AY$9)=0,0,IFERROR(IF(AND(AY$8&gt;=VLOOKUP($A15,BD,10,FALSE),(AY$8&lt;=VLOOKUP($A15,BD,11,FALSE))),IF(INDEX(BD,MATCH($A15,[0]!colo,0),MATCH(TEXT(AY$8,"JJJJ"),'BD2'!$A$10:$Q$10,0))=0,0,INDEX(BD,MATCH($A15,[0]!colo,0),MATCH(TEXT(AY$8,"JJJJ"),'BD2'!$A$10:$Q$10,0))),0),0))</f>
        <v>3</v>
      </c>
      <c r="AY15" s="60">
        <f>IF(LEN(AZ$9)=0,0,IFERROR(IF(AND(AZ$8&gt;=VLOOKUP($A15,BD,10,FALSE),(AZ$8&lt;=VLOOKUP($A15,BD,11,FALSE))),IF(INDEX(BD,MATCH($A15,[0]!colo,0),MATCH(TEXT(AZ$8,"JJJJ"),'BD2'!$A$10:$Q$10,0))=0,0,INDEX(BD,MATCH($A15,[0]!colo,0),MATCH(TEXT(AZ$8,"JJJJ"),'BD2'!$A$10:$Q$10,0))),0),0))</f>
        <v>0</v>
      </c>
      <c r="AZ15" s="24">
        <f>IF(LEN(BA$9)=0,0,IFERROR(IF(AND(BA$8&gt;=VLOOKUP($A15,BD,10,FALSE),(BA$8&lt;=VLOOKUP($A15,BD,11,FALSE))),IF(INDEX(BD,MATCH($A15,[0]!colo,0),MATCH(TEXT(BA$8,"JJJJ"),'BD2'!$A$10:$Q$10,0))=0,0,INDEX(BD,MATCH($A15,[0]!colo,0),MATCH(TEXT(BA$8,"JJJJ"),'BD2'!$A$10:$Q$10,0))),0),0))</f>
        <v>0</v>
      </c>
      <c r="BA15" s="24">
        <f>IF(LEN(BB$9)=0,0,IFERROR(IF(AND(BB$8&gt;=VLOOKUP($A15,BD,10,FALSE),(BB$8&lt;=VLOOKUP($A15,BD,11,FALSE))),IF(INDEX(BD,MATCH($A15,[0]!colo,0),MATCH(TEXT(BB$8,"JJJJ"),'BD2'!$A$10:$Q$10,0))=0,0,INDEX(BD,MATCH($A15,[0]!colo,0),MATCH(TEXT(BB$8,"JJJJ"),'BD2'!$A$10:$Q$10,0))),0),0))</f>
        <v>0</v>
      </c>
      <c r="BB15" s="61"/>
      <c r="BC15" s="40">
        <f>SUM(Tableau2[[#This Row],[1]:[31]])</f>
        <v>27</v>
      </c>
      <c r="BD15" s="25">
        <f>SUM(N15*BC15)</f>
        <v>621</v>
      </c>
      <c r="BE15" s="25">
        <f>O15*BC15</f>
        <v>918</v>
      </c>
      <c r="BF15" s="26">
        <f>P15*BC15</f>
        <v>0</v>
      </c>
      <c r="BG15" s="62" t="str">
        <f ca="1">IFERROR(IF(TODAY()-K15&gt;60,"Délai dépassé",""),"")</f>
        <v/>
      </c>
    </row>
    <row r="16" spans="1:59" x14ac:dyDescent="0.2">
      <c r="A16" s="50"/>
      <c r="B16" s="50"/>
      <c r="C16" s="50"/>
      <c r="D16" s="50"/>
      <c r="E16" s="50"/>
      <c r="F16" s="50"/>
      <c r="G16" s="50"/>
      <c r="H16" s="50"/>
      <c r="I16" s="50"/>
      <c r="J16" s="51"/>
      <c r="K16" s="51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</row>
    <row r="17" spans="1:51" x14ac:dyDescent="0.2">
      <c r="A17" s="50"/>
      <c r="B17" s="50"/>
      <c r="C17" s="50"/>
      <c r="D17" s="50"/>
      <c r="E17" s="50"/>
      <c r="F17" s="50"/>
      <c r="G17" s="50"/>
      <c r="H17" s="50"/>
      <c r="I17" s="50"/>
      <c r="J17" s="51"/>
      <c r="K17" s="51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</row>
    <row r="18" spans="1:51" x14ac:dyDescent="0.2">
      <c r="A18" s="50"/>
      <c r="B18" s="50"/>
      <c r="C18" s="50"/>
      <c r="D18" s="50"/>
      <c r="E18" s="50"/>
      <c r="F18" s="50"/>
      <c r="G18" s="50"/>
      <c r="H18" s="50"/>
      <c r="I18" s="50"/>
      <c r="J18" s="51"/>
      <c r="K18" s="51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</row>
    <row r="19" spans="1:51" x14ac:dyDescent="0.2">
      <c r="A19" s="50"/>
      <c r="B19" s="50"/>
      <c r="C19" s="50"/>
      <c r="D19" s="50"/>
      <c r="E19" s="50"/>
      <c r="F19" s="50"/>
      <c r="G19" s="50"/>
      <c r="H19" s="50"/>
      <c r="I19" s="50"/>
      <c r="J19" s="51"/>
      <c r="K19" s="51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</row>
    <row r="20" spans="1:51" x14ac:dyDescent="0.2">
      <c r="A20" s="50"/>
      <c r="B20" s="50"/>
      <c r="C20" s="50"/>
      <c r="D20" s="50"/>
      <c r="E20" s="50"/>
      <c r="F20" s="50"/>
      <c r="G20" s="50"/>
      <c r="H20" s="50"/>
      <c r="I20" s="50"/>
      <c r="J20" s="51"/>
      <c r="K20" s="51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</row>
    <row r="21" spans="1:51" x14ac:dyDescent="0.2">
      <c r="A21" s="50"/>
      <c r="B21" s="50"/>
      <c r="C21" s="50"/>
      <c r="D21" s="50"/>
      <c r="E21" s="50"/>
      <c r="F21" s="50"/>
      <c r="G21" s="50"/>
      <c r="H21" s="50"/>
      <c r="I21" s="50"/>
      <c r="J21" s="51"/>
      <c r="K21" s="51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</row>
    <row r="22" spans="1:51" x14ac:dyDescent="0.2">
      <c r="A22" s="50"/>
      <c r="B22" s="50"/>
      <c r="C22" s="50"/>
      <c r="D22" s="50"/>
      <c r="E22" s="50"/>
      <c r="F22" s="50"/>
      <c r="G22" s="50"/>
      <c r="H22" s="50"/>
      <c r="I22" s="50"/>
      <c r="J22" s="51"/>
      <c r="K22" s="51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</row>
    <row r="23" spans="1:51" x14ac:dyDescent="0.2">
      <c r="A23" s="50"/>
      <c r="B23" s="50"/>
      <c r="C23" s="50"/>
      <c r="D23" s="50"/>
      <c r="E23" s="50"/>
      <c r="F23" s="50"/>
      <c r="G23" s="50"/>
      <c r="H23" s="50"/>
      <c r="I23" s="50"/>
      <c r="J23" s="51"/>
      <c r="K23" s="51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</row>
    <row r="24" spans="1:51" x14ac:dyDescent="0.2">
      <c r="A24" s="50"/>
      <c r="B24" s="50"/>
      <c r="C24" s="50"/>
      <c r="D24" s="50"/>
      <c r="E24" s="50"/>
      <c r="F24" s="50"/>
      <c r="G24" s="50"/>
      <c r="H24" s="50"/>
      <c r="I24" s="50"/>
      <c r="J24" s="51"/>
      <c r="K24" s="51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</row>
    <row r="25" spans="1:51" x14ac:dyDescent="0.2">
      <c r="A25" s="50"/>
      <c r="B25" s="50"/>
      <c r="C25" s="50"/>
      <c r="D25" s="50"/>
      <c r="E25" s="50"/>
      <c r="F25" s="50"/>
      <c r="G25" s="50"/>
      <c r="H25" s="50"/>
      <c r="I25" s="50"/>
      <c r="J25" s="51"/>
      <c r="K25" s="51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  <c r="AY25" s="50"/>
    </row>
    <row r="26" spans="1:51" x14ac:dyDescent="0.2">
      <c r="A26" s="50"/>
      <c r="B26" s="50"/>
      <c r="C26" s="50"/>
      <c r="D26" s="50"/>
      <c r="E26" s="50"/>
      <c r="F26" s="50"/>
      <c r="G26" s="50"/>
      <c r="H26" s="50"/>
      <c r="I26" s="50"/>
      <c r="J26" s="51"/>
      <c r="K26" s="51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</row>
    <row r="27" spans="1:51" x14ac:dyDescent="0.2">
      <c r="A27" s="50"/>
      <c r="B27" s="50"/>
      <c r="C27" s="50"/>
      <c r="D27" s="50"/>
      <c r="E27" s="50"/>
      <c r="F27" s="50"/>
      <c r="G27" s="50"/>
      <c r="H27" s="50"/>
      <c r="I27" s="50"/>
      <c r="J27" s="51"/>
      <c r="K27" s="51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</row>
    <row r="28" spans="1:51" x14ac:dyDescent="0.2">
      <c r="A28" s="50"/>
      <c r="B28" s="50"/>
      <c r="C28" s="50"/>
      <c r="D28" s="50"/>
      <c r="E28" s="50"/>
      <c r="F28" s="50"/>
      <c r="G28" s="50"/>
      <c r="H28" s="50"/>
      <c r="I28" s="50"/>
      <c r="J28" s="51"/>
      <c r="K28" s="51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</row>
    <row r="29" spans="1:51" x14ac:dyDescent="0.2">
      <c r="A29" s="50"/>
      <c r="B29" s="50"/>
      <c r="C29" s="50"/>
      <c r="D29" s="50"/>
      <c r="E29" s="50"/>
      <c r="F29" s="50"/>
      <c r="G29" s="50"/>
      <c r="H29" s="50"/>
      <c r="I29" s="50"/>
      <c r="J29" s="51"/>
      <c r="K29" s="51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</row>
    <row r="30" spans="1:51" x14ac:dyDescent="0.2">
      <c r="A30" s="50"/>
      <c r="B30" s="50"/>
      <c r="C30" s="50"/>
      <c r="D30" s="50"/>
      <c r="E30" s="50"/>
      <c r="F30" s="50"/>
      <c r="G30" s="50"/>
      <c r="H30" s="50"/>
      <c r="I30" s="50"/>
      <c r="J30" s="51"/>
      <c r="K30" s="51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</row>
    <row r="31" spans="1:51" x14ac:dyDescent="0.2">
      <c r="A31" s="50"/>
      <c r="B31" s="50"/>
      <c r="C31" s="50"/>
      <c r="D31" s="50"/>
      <c r="E31" s="50"/>
      <c r="F31" s="50"/>
      <c r="G31" s="50"/>
      <c r="H31" s="50"/>
      <c r="I31" s="50"/>
      <c r="J31" s="51"/>
      <c r="K31" s="51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</row>
    <row r="32" spans="1:51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1"/>
      <c r="K32" s="51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</row>
    <row r="33" spans="1:51" x14ac:dyDescent="0.2">
      <c r="A33" s="50"/>
      <c r="B33" s="50"/>
      <c r="C33" s="50"/>
      <c r="D33" s="50"/>
      <c r="E33" s="50"/>
      <c r="F33" s="50"/>
      <c r="G33" s="50"/>
      <c r="H33" s="50"/>
      <c r="I33" s="50"/>
      <c r="J33" s="51"/>
      <c r="K33" s="51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</row>
    <row r="34" spans="1:51" x14ac:dyDescent="0.2">
      <c r="A34" s="50"/>
      <c r="B34" s="50"/>
      <c r="C34" s="50"/>
      <c r="D34" s="50"/>
      <c r="E34" s="50"/>
      <c r="F34" s="50"/>
      <c r="G34" s="50"/>
      <c r="H34" s="50"/>
      <c r="I34" s="50"/>
      <c r="J34" s="51"/>
      <c r="K34" s="51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</row>
    <row r="35" spans="1:51" x14ac:dyDescent="0.2">
      <c r="A35" s="50"/>
      <c r="B35" s="50"/>
      <c r="C35" s="50"/>
      <c r="D35" s="50"/>
      <c r="E35" s="50"/>
      <c r="F35" s="50"/>
      <c r="G35" s="50"/>
      <c r="H35" s="50"/>
      <c r="I35" s="50"/>
      <c r="J35" s="51"/>
      <c r="K35" s="51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</row>
    <row r="36" spans="1:51" x14ac:dyDescent="0.2">
      <c r="A36" s="50"/>
      <c r="B36" s="50"/>
      <c r="C36" s="50"/>
      <c r="D36" s="50"/>
      <c r="E36" s="50"/>
      <c r="F36" s="50"/>
      <c r="G36" s="50"/>
      <c r="H36" s="50"/>
      <c r="I36" s="50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</row>
    <row r="37" spans="1:51" x14ac:dyDescent="0.2">
      <c r="A37" s="50"/>
      <c r="B37" s="50"/>
      <c r="C37" s="50"/>
      <c r="D37" s="50"/>
      <c r="E37" s="50"/>
      <c r="F37" s="50"/>
      <c r="G37" s="50"/>
      <c r="H37" s="50"/>
      <c r="I37" s="50"/>
      <c r="J37" s="51"/>
      <c r="K37" s="51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</row>
    <row r="38" spans="1:51" x14ac:dyDescent="0.2">
      <c r="A38" s="50"/>
      <c r="B38" s="50"/>
      <c r="C38" s="50"/>
      <c r="D38" s="50"/>
      <c r="E38" s="50"/>
      <c r="F38" s="50"/>
      <c r="G38" s="50"/>
      <c r="H38" s="50"/>
      <c r="I38" s="50"/>
      <c r="J38" s="51"/>
      <c r="K38" s="51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</row>
    <row r="39" spans="1:51" x14ac:dyDescent="0.2">
      <c r="A39" s="50"/>
      <c r="B39" s="50"/>
      <c r="C39" s="50"/>
      <c r="D39" s="50"/>
      <c r="E39" s="50"/>
      <c r="F39" s="50"/>
      <c r="G39" s="50"/>
      <c r="H39" s="50"/>
      <c r="I39" s="50"/>
      <c r="J39" s="51"/>
      <c r="K39" s="51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</row>
    <row r="40" spans="1:51" x14ac:dyDescent="0.2">
      <c r="A40" s="50"/>
      <c r="B40" s="50"/>
      <c r="C40" s="50"/>
      <c r="D40" s="50"/>
      <c r="E40" s="50"/>
      <c r="F40" s="50"/>
      <c r="G40" s="50"/>
      <c r="H40" s="50"/>
      <c r="I40" s="50"/>
      <c r="J40" s="51"/>
      <c r="K40" s="51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</row>
    <row r="41" spans="1:51" x14ac:dyDescent="0.2">
      <c r="A41" s="50"/>
      <c r="B41" s="50"/>
      <c r="C41" s="50"/>
      <c r="D41" s="50"/>
      <c r="E41" s="50"/>
      <c r="F41" s="50"/>
      <c r="G41" s="50"/>
      <c r="H41" s="50"/>
      <c r="I41" s="50"/>
      <c r="J41" s="51"/>
      <c r="K41" s="51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</row>
    <row r="42" spans="1:51" x14ac:dyDescent="0.2">
      <c r="A42" s="50"/>
      <c r="B42" s="50"/>
      <c r="C42" s="50"/>
      <c r="D42" s="50"/>
      <c r="E42" s="50"/>
      <c r="F42" s="50"/>
      <c r="G42" s="50"/>
      <c r="H42" s="50"/>
      <c r="I42" s="50"/>
      <c r="J42" s="51"/>
      <c r="K42" s="51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</row>
    <row r="43" spans="1:51" x14ac:dyDescent="0.2">
      <c r="A43" s="50"/>
      <c r="B43" s="50"/>
      <c r="C43" s="50"/>
      <c r="D43" s="50"/>
      <c r="E43" s="50"/>
      <c r="F43" s="50"/>
      <c r="G43" s="50"/>
      <c r="H43" s="50"/>
      <c r="I43" s="50"/>
      <c r="J43" s="51"/>
      <c r="K43" s="51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</row>
    <row r="44" spans="1:51" x14ac:dyDescent="0.2">
      <c r="A44" s="50"/>
      <c r="B44" s="50"/>
      <c r="C44" s="50"/>
      <c r="D44" s="50"/>
      <c r="E44" s="50"/>
      <c r="F44" s="50"/>
      <c r="G44" s="50"/>
      <c r="H44" s="50"/>
      <c r="I44" s="50"/>
      <c r="J44" s="51"/>
      <c r="K44" s="51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</row>
    <row r="45" spans="1:51" x14ac:dyDescent="0.2">
      <c r="A45" s="50"/>
      <c r="B45" s="50"/>
      <c r="C45" s="50"/>
      <c r="D45" s="50"/>
      <c r="E45" s="50"/>
      <c r="F45" s="50"/>
      <c r="G45" s="50"/>
      <c r="H45" s="50"/>
      <c r="I45" s="50"/>
      <c r="J45" s="51"/>
      <c r="K45" s="51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</row>
    <row r="46" spans="1:51" x14ac:dyDescent="0.2">
      <c r="A46" s="50"/>
      <c r="B46" s="50"/>
      <c r="C46" s="50"/>
      <c r="D46" s="50"/>
      <c r="E46" s="50"/>
      <c r="F46" s="50"/>
      <c r="G46" s="50"/>
      <c r="H46" s="50"/>
      <c r="I46" s="50"/>
      <c r="J46" s="51"/>
      <c r="K46" s="51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</row>
    <row r="47" spans="1:51" x14ac:dyDescent="0.2">
      <c r="A47" s="50"/>
      <c r="B47" s="50"/>
      <c r="C47" s="50"/>
      <c r="D47" s="50"/>
      <c r="E47" s="50"/>
      <c r="F47" s="50"/>
      <c r="G47" s="50"/>
      <c r="H47" s="50"/>
      <c r="I47" s="50"/>
      <c r="J47" s="51"/>
      <c r="K47" s="51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</row>
    <row r="48" spans="1:51" x14ac:dyDescent="0.2">
      <c r="A48" s="50"/>
      <c r="B48" s="50"/>
      <c r="C48" s="50"/>
      <c r="D48" s="50"/>
      <c r="E48" s="50"/>
      <c r="F48" s="50"/>
      <c r="G48" s="50"/>
      <c r="H48" s="50"/>
      <c r="I48" s="50"/>
      <c r="J48" s="51"/>
      <c r="K48" s="51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</row>
    <row r="49" spans="1:51" x14ac:dyDescent="0.2">
      <c r="A49" s="50"/>
      <c r="B49" s="50"/>
      <c r="C49" s="50"/>
      <c r="D49" s="50"/>
      <c r="E49" s="50"/>
      <c r="F49" s="50"/>
      <c r="G49" s="50"/>
      <c r="H49" s="50"/>
      <c r="I49" s="50"/>
      <c r="J49" s="51"/>
      <c r="K49" s="51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</row>
    <row r="50" spans="1:51" x14ac:dyDescent="0.2">
      <c r="A50" s="50"/>
      <c r="B50" s="50"/>
      <c r="C50" s="50"/>
      <c r="D50" s="50"/>
      <c r="E50" s="50"/>
      <c r="F50" s="50"/>
      <c r="G50" s="50"/>
      <c r="H50" s="50"/>
      <c r="I50" s="50"/>
      <c r="J50" s="51"/>
      <c r="K50" s="51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</row>
    <row r="51" spans="1:51" x14ac:dyDescent="0.2">
      <c r="A51" s="50"/>
      <c r="B51" s="50"/>
      <c r="C51" s="50"/>
      <c r="D51" s="50"/>
      <c r="E51" s="50"/>
      <c r="F51" s="50"/>
      <c r="G51" s="50"/>
      <c r="H51" s="50"/>
      <c r="I51" s="50"/>
      <c r="J51" s="51"/>
      <c r="K51" s="51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</row>
    <row r="52" spans="1:51" x14ac:dyDescent="0.2">
      <c r="A52" s="50"/>
      <c r="B52" s="50"/>
      <c r="C52" s="50"/>
      <c r="D52" s="50"/>
      <c r="E52" s="50"/>
      <c r="F52" s="50"/>
      <c r="G52" s="50"/>
      <c r="H52" s="50"/>
      <c r="I52" s="50"/>
      <c r="J52" s="51"/>
      <c r="K52" s="51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</row>
    <row r="53" spans="1:51" x14ac:dyDescent="0.2">
      <c r="A53" s="50"/>
      <c r="B53" s="50"/>
      <c r="C53" s="50"/>
      <c r="D53" s="50"/>
      <c r="E53" s="50"/>
      <c r="F53" s="50"/>
      <c r="G53" s="50"/>
      <c r="H53" s="50"/>
      <c r="I53" s="50"/>
      <c r="J53" s="51"/>
      <c r="K53" s="51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</row>
    <row r="54" spans="1:51" x14ac:dyDescent="0.2">
      <c r="A54" s="50"/>
      <c r="B54" s="50"/>
      <c r="C54" s="50"/>
      <c r="D54" s="50"/>
      <c r="E54" s="50"/>
      <c r="F54" s="50"/>
      <c r="G54" s="50"/>
      <c r="H54" s="50"/>
      <c r="I54" s="50"/>
      <c r="J54" s="51"/>
      <c r="K54" s="51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</row>
    <row r="55" spans="1:51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1"/>
      <c r="K55" s="51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</row>
    <row r="56" spans="1:51" x14ac:dyDescent="0.2">
      <c r="A56" s="50"/>
      <c r="B56" s="50"/>
      <c r="C56" s="50"/>
      <c r="D56" s="50"/>
      <c r="E56" s="50"/>
      <c r="F56" s="50"/>
      <c r="G56" s="50"/>
      <c r="H56" s="50"/>
      <c r="I56" s="50"/>
      <c r="J56" s="51"/>
      <c r="K56" s="51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</row>
    <row r="57" spans="1:51" x14ac:dyDescent="0.2">
      <c r="A57" s="50"/>
      <c r="B57" s="50"/>
      <c r="C57" s="50"/>
      <c r="D57" s="50"/>
      <c r="E57" s="50"/>
      <c r="F57" s="50"/>
      <c r="G57" s="50"/>
      <c r="H57" s="50"/>
      <c r="I57" s="50"/>
      <c r="J57" s="51"/>
      <c r="K57" s="51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</row>
    <row r="58" spans="1:51" x14ac:dyDescent="0.2">
      <c r="A58" s="50"/>
      <c r="B58" s="50"/>
      <c r="C58" s="50"/>
      <c r="D58" s="50"/>
      <c r="E58" s="50"/>
      <c r="F58" s="50"/>
      <c r="G58" s="50"/>
      <c r="H58" s="50"/>
      <c r="I58" s="50"/>
      <c r="J58" s="51"/>
      <c r="K58" s="51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</row>
    <row r="59" spans="1:51" x14ac:dyDescent="0.2">
      <c r="A59" s="50"/>
      <c r="B59" s="50"/>
      <c r="C59" s="50"/>
      <c r="D59" s="50"/>
      <c r="E59" s="50"/>
      <c r="F59" s="50"/>
      <c r="G59" s="50"/>
      <c r="H59" s="50"/>
      <c r="I59" s="50"/>
      <c r="J59" s="51"/>
      <c r="K59" s="51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</row>
    <row r="60" spans="1:51" x14ac:dyDescent="0.2">
      <c r="A60" s="50"/>
      <c r="B60" s="50"/>
      <c r="C60" s="50"/>
      <c r="D60" s="50"/>
      <c r="E60" s="50"/>
      <c r="F60" s="50"/>
      <c r="G60" s="50"/>
      <c r="H60" s="50"/>
      <c r="I60" s="50"/>
      <c r="J60" s="51"/>
      <c r="K60" s="51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</row>
  </sheetData>
  <mergeCells count="10">
    <mergeCell ref="Y2:AX5"/>
    <mergeCell ref="BE2:BF2"/>
    <mergeCell ref="O3:P3"/>
    <mergeCell ref="BD3:BF3"/>
    <mergeCell ref="O4:P4"/>
    <mergeCell ref="O5:P5"/>
    <mergeCell ref="Q3:S3"/>
    <mergeCell ref="Q4:S4"/>
    <mergeCell ref="Q2:S2"/>
    <mergeCell ref="Q5:S5"/>
  </mergeCells>
  <conditionalFormatting sqref="Y2:AX5">
    <cfRule type="expression" dxfId="92" priority="15">
      <formula>$Y$2&lt;&gt;""</formula>
    </cfRule>
  </conditionalFormatting>
  <conditionalFormatting sqref="W9:BA9">
    <cfRule type="expression" dxfId="91" priority="14">
      <formula>W$9&lt;&gt;""</formula>
    </cfRule>
  </conditionalFormatting>
  <conditionalFormatting sqref="W9:BA9">
    <cfRule type="expression" dxfId="90" priority="13">
      <formula>W$9&lt;&gt;""</formula>
    </cfRule>
  </conditionalFormatting>
  <conditionalFormatting sqref="Q10:V10 Q11:BA15">
    <cfRule type="expression" dxfId="89" priority="10">
      <formula>W$9&lt;&gt;""</formula>
    </cfRule>
  </conditionalFormatting>
  <conditionalFormatting sqref="W10:BA10">
    <cfRule type="expression" dxfId="88" priority="9">
      <formula>W$9&lt;&gt;""</formula>
    </cfRule>
  </conditionalFormatting>
  <conditionalFormatting sqref="W10:BA10">
    <cfRule type="expression" dxfId="87" priority="8">
      <formula>AND(W$9&lt;&gt;"",OR(WEEKDAY(W$8,2)=6,WEEKDAY(W$8,2)=7))</formula>
    </cfRule>
  </conditionalFormatting>
  <conditionalFormatting sqref="W10:BA10">
    <cfRule type="expression" dxfId="86" priority="7">
      <formula>AND(W$9&lt;&gt;"",OR(WEEKDAY(W$8,2)=6,WEEKDAY(W$8,2)=7))</formula>
    </cfRule>
  </conditionalFormatting>
  <conditionalFormatting sqref="BB11:BB15">
    <cfRule type="cellIs" dxfId="85" priority="5" operator="lessThan">
      <formula>0</formula>
    </cfRule>
    <cfRule type="cellIs" dxfId="84" priority="6" operator="greaterThan">
      <formula>0</formula>
    </cfRule>
  </conditionalFormatting>
  <conditionalFormatting sqref="BG11:BG15">
    <cfRule type="containsText" dxfId="83" priority="4" operator="containsText" text="Délai dépassé">
      <formula>NOT(ISERROR(SEARCH("Délai dépassé",BG11)))</formula>
    </cfRule>
  </conditionalFormatting>
  <conditionalFormatting sqref="W9:BA10">
    <cfRule type="expression" dxfId="82" priority="3">
      <formula>W$8=TODAY()</formula>
    </cfRule>
  </conditionalFormatting>
  <conditionalFormatting sqref="W11:BA443">
    <cfRule type="cellIs" dxfId="81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17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36044-60AD-4827-8263-2055C8980C75}">
  <dimension ref="A2:Z1306"/>
  <sheetViews>
    <sheetView workbookViewId="0">
      <selection activeCell="G6" sqref="G6"/>
    </sheetView>
  </sheetViews>
  <sheetFormatPr defaultColWidth="10.76171875" defaultRowHeight="15" x14ac:dyDescent="0.2"/>
  <cols>
    <col min="8" max="8" width="16.94921875" customWidth="1"/>
    <col min="10" max="10" width="44.390625" customWidth="1"/>
    <col min="11" max="11" width="15.6015625" customWidth="1"/>
    <col min="15" max="16" width="32.015625" customWidth="1"/>
    <col min="18" max="18" width="14.9296875" customWidth="1"/>
    <col min="19" max="19" width="3.2265625" customWidth="1"/>
    <col min="20" max="20" width="14.796875" customWidth="1"/>
    <col min="21" max="21" width="3.765625" customWidth="1"/>
    <col min="22" max="22" width="14.796875" customWidth="1"/>
    <col min="23" max="23" width="3.49609375" customWidth="1"/>
    <col min="24" max="24" width="14.796875" customWidth="1"/>
    <col min="25" max="25" width="3.49609375" customWidth="1"/>
    <col min="26" max="26" width="14.796875" customWidth="1"/>
  </cols>
  <sheetData>
    <row r="2" spans="1:26" x14ac:dyDescent="0.2">
      <c r="A2" t="s">
        <v>71</v>
      </c>
      <c r="C2" s="64" t="s">
        <v>72</v>
      </c>
      <c r="D2" s="64" t="s">
        <v>73</v>
      </c>
      <c r="F2" s="64" t="s">
        <v>74</v>
      </c>
      <c r="H2" s="64" t="s">
        <v>13</v>
      </c>
      <c r="J2" s="65" t="s">
        <v>75</v>
      </c>
      <c r="L2" s="64" t="s">
        <v>76</v>
      </c>
      <c r="M2" s="66"/>
      <c r="O2" s="67" t="s">
        <v>77</v>
      </c>
      <c r="P2" s="68" t="s">
        <v>78</v>
      </c>
      <c r="R2" t="s">
        <v>79</v>
      </c>
      <c r="T2" t="s">
        <v>80</v>
      </c>
      <c r="V2" t="s">
        <v>81</v>
      </c>
      <c r="X2" t="s">
        <v>82</v>
      </c>
      <c r="Z2" t="s">
        <v>83</v>
      </c>
    </row>
    <row r="3" spans="1:26" x14ac:dyDescent="0.2">
      <c r="A3" s="69" t="s">
        <v>84</v>
      </c>
      <c r="C3" s="63" t="s">
        <v>85</v>
      </c>
      <c r="D3" s="63">
        <v>1</v>
      </c>
      <c r="F3" s="63">
        <v>2018</v>
      </c>
      <c r="H3" s="70" t="s">
        <v>0</v>
      </c>
      <c r="J3" s="71" t="s">
        <v>69</v>
      </c>
      <c r="L3" s="63" t="s">
        <v>0</v>
      </c>
      <c r="N3" s="72">
        <v>2019</v>
      </c>
      <c r="O3" s="73">
        <v>43466</v>
      </c>
      <c r="P3" s="74" t="s">
        <v>86</v>
      </c>
      <c r="R3">
        <v>15</v>
      </c>
      <c r="T3">
        <v>1</v>
      </c>
      <c r="V3">
        <v>2</v>
      </c>
      <c r="X3">
        <v>3</v>
      </c>
      <c r="Z3">
        <v>4</v>
      </c>
    </row>
    <row r="4" spans="1:26" x14ac:dyDescent="0.2">
      <c r="A4" s="69" t="s">
        <v>87</v>
      </c>
      <c r="C4" s="63" t="s">
        <v>88</v>
      </c>
      <c r="D4" s="63">
        <v>2</v>
      </c>
      <c r="F4" s="63">
        <v>2019</v>
      </c>
      <c r="H4" s="63"/>
      <c r="J4" s="71" t="s">
        <v>60</v>
      </c>
      <c r="L4" s="63"/>
      <c r="N4" s="75"/>
      <c r="O4" s="73">
        <v>43577</v>
      </c>
      <c r="P4" s="76" t="s">
        <v>89</v>
      </c>
    </row>
    <row r="5" spans="1:26" x14ac:dyDescent="0.2">
      <c r="A5" s="69" t="s">
        <v>90</v>
      </c>
      <c r="C5" s="63" t="s">
        <v>91</v>
      </c>
      <c r="D5" s="63">
        <v>3</v>
      </c>
      <c r="F5" s="63">
        <v>2020</v>
      </c>
      <c r="H5" s="63"/>
      <c r="J5" s="71" t="s">
        <v>61</v>
      </c>
      <c r="L5" s="63"/>
      <c r="N5" s="75"/>
      <c r="O5" s="73">
        <v>43586</v>
      </c>
      <c r="P5" s="74" t="s">
        <v>92</v>
      </c>
    </row>
    <row r="6" spans="1:26" x14ac:dyDescent="0.2">
      <c r="C6" s="63" t="s">
        <v>93</v>
      </c>
      <c r="D6" s="63">
        <v>4</v>
      </c>
      <c r="F6" s="63">
        <v>2021</v>
      </c>
      <c r="H6" s="63"/>
      <c r="J6" s="71" t="s">
        <v>61</v>
      </c>
      <c r="N6" s="75"/>
      <c r="O6" s="73">
        <v>43615</v>
      </c>
      <c r="P6" s="76" t="s">
        <v>94</v>
      </c>
    </row>
    <row r="7" spans="1:26" x14ac:dyDescent="0.2">
      <c r="C7" s="63" t="s">
        <v>95</v>
      </c>
      <c r="D7" s="63">
        <v>5</v>
      </c>
      <c r="F7" s="63">
        <v>2022</v>
      </c>
      <c r="H7" s="70"/>
      <c r="J7" s="77" t="s">
        <v>70</v>
      </c>
      <c r="N7" s="75"/>
      <c r="O7" s="73">
        <v>43626</v>
      </c>
      <c r="P7" s="76" t="s">
        <v>96</v>
      </c>
    </row>
    <row r="8" spans="1:26" x14ac:dyDescent="0.2">
      <c r="C8" s="63" t="s">
        <v>97</v>
      </c>
      <c r="D8" s="63">
        <v>6</v>
      </c>
      <c r="F8" s="63">
        <v>2023</v>
      </c>
      <c r="H8" s="70"/>
      <c r="J8" s="77"/>
      <c r="N8" s="75"/>
      <c r="O8" s="73">
        <v>43667</v>
      </c>
      <c r="P8" s="74" t="s">
        <v>98</v>
      </c>
    </row>
    <row r="9" spans="1:26" x14ac:dyDescent="0.2">
      <c r="C9" s="63" t="s">
        <v>99</v>
      </c>
      <c r="D9" s="63">
        <v>7</v>
      </c>
      <c r="F9" s="63">
        <v>2024</v>
      </c>
      <c r="H9" s="70"/>
      <c r="J9" s="77"/>
      <c r="N9" s="75"/>
      <c r="O9" s="73">
        <v>43692</v>
      </c>
      <c r="P9" s="76" t="s">
        <v>100</v>
      </c>
    </row>
    <row r="10" spans="1:26" x14ac:dyDescent="0.2">
      <c r="C10" s="63" t="s">
        <v>101</v>
      </c>
      <c r="D10" s="63">
        <v>8</v>
      </c>
      <c r="F10" s="63">
        <v>2025</v>
      </c>
      <c r="H10" s="70"/>
      <c r="J10" s="77"/>
      <c r="N10" s="75"/>
      <c r="O10" s="73">
        <v>43770</v>
      </c>
      <c r="P10" s="76" t="s">
        <v>102</v>
      </c>
    </row>
    <row r="11" spans="1:26" x14ac:dyDescent="0.2">
      <c r="C11" s="63" t="s">
        <v>103</v>
      </c>
      <c r="D11" s="63">
        <v>9</v>
      </c>
      <c r="F11" s="63">
        <v>2026</v>
      </c>
      <c r="H11" s="70"/>
      <c r="J11" s="71"/>
      <c r="N11" s="75"/>
      <c r="O11" s="73">
        <v>43780</v>
      </c>
      <c r="P11" s="74" t="s">
        <v>104</v>
      </c>
    </row>
    <row r="12" spans="1:26" x14ac:dyDescent="0.2">
      <c r="C12" s="63" t="s">
        <v>105</v>
      </c>
      <c r="D12" s="63">
        <v>10</v>
      </c>
      <c r="F12" s="63">
        <v>2027</v>
      </c>
      <c r="H12" s="70"/>
      <c r="J12" s="71"/>
      <c r="N12" s="75"/>
      <c r="O12" s="73">
        <v>43824</v>
      </c>
      <c r="P12" s="76" t="s">
        <v>106</v>
      </c>
    </row>
    <row r="13" spans="1:26" x14ac:dyDescent="0.2">
      <c r="C13" s="63" t="s">
        <v>107</v>
      </c>
      <c r="D13" s="63">
        <v>11</v>
      </c>
      <c r="F13" s="63">
        <v>2028</v>
      </c>
      <c r="H13" s="70"/>
      <c r="J13" s="71"/>
      <c r="N13" s="72">
        <v>2020</v>
      </c>
      <c r="O13" s="78">
        <v>43831</v>
      </c>
      <c r="P13" s="79" t="s">
        <v>108</v>
      </c>
    </row>
    <row r="14" spans="1:26" x14ac:dyDescent="0.2">
      <c r="C14" s="63" t="s">
        <v>109</v>
      </c>
      <c r="D14" s="63">
        <v>12</v>
      </c>
      <c r="F14" s="63">
        <v>2029</v>
      </c>
      <c r="H14" s="70"/>
      <c r="J14" s="71"/>
      <c r="N14" s="75"/>
      <c r="O14" s="78">
        <v>43933</v>
      </c>
      <c r="P14" s="79" t="s">
        <v>110</v>
      </c>
    </row>
    <row r="15" spans="1:26" x14ac:dyDescent="0.2">
      <c r="H15" s="70"/>
      <c r="J15" s="71"/>
      <c r="N15" s="75"/>
      <c r="O15" s="78">
        <v>43933</v>
      </c>
      <c r="P15" s="79" t="s">
        <v>111</v>
      </c>
    </row>
    <row r="16" spans="1:26" x14ac:dyDescent="0.2">
      <c r="H16" s="70"/>
      <c r="J16" s="71"/>
      <c r="N16" s="75"/>
      <c r="O16" s="78">
        <v>43934</v>
      </c>
      <c r="P16" s="79" t="s">
        <v>112</v>
      </c>
    </row>
    <row r="17" spans="6:16" x14ac:dyDescent="0.2">
      <c r="H17" s="70"/>
      <c r="J17" s="71"/>
      <c r="N17" s="75"/>
      <c r="O17" s="78">
        <v>43952</v>
      </c>
      <c r="P17" s="79" t="s">
        <v>113</v>
      </c>
    </row>
    <row r="18" spans="6:16" x14ac:dyDescent="0.2">
      <c r="H18" s="70"/>
      <c r="J18" s="71"/>
      <c r="N18" s="75"/>
      <c r="O18" s="78">
        <v>43972</v>
      </c>
      <c r="P18" s="79" t="s">
        <v>114</v>
      </c>
    </row>
    <row r="19" spans="6:16" x14ac:dyDescent="0.2">
      <c r="H19" s="70"/>
      <c r="J19" s="71"/>
      <c r="N19" s="75"/>
      <c r="O19" s="78">
        <v>43982</v>
      </c>
      <c r="P19" s="79" t="s">
        <v>115</v>
      </c>
    </row>
    <row r="20" spans="6:16" x14ac:dyDescent="0.2">
      <c r="H20" s="70"/>
      <c r="J20" s="71"/>
      <c r="N20" s="75"/>
      <c r="O20" s="78">
        <v>43982</v>
      </c>
      <c r="P20" s="79" t="s">
        <v>116</v>
      </c>
    </row>
    <row r="21" spans="6:16" x14ac:dyDescent="0.2">
      <c r="H21" s="70"/>
      <c r="J21" s="71"/>
      <c r="N21" s="75"/>
      <c r="O21" s="78">
        <v>43983</v>
      </c>
      <c r="P21" s="79" t="s">
        <v>117</v>
      </c>
    </row>
    <row r="22" spans="6:16" x14ac:dyDescent="0.2">
      <c r="H22" s="70"/>
      <c r="J22" s="71"/>
      <c r="N22" s="75"/>
      <c r="O22" s="78">
        <v>44033</v>
      </c>
      <c r="P22" s="79" t="s">
        <v>118</v>
      </c>
    </row>
    <row r="23" spans="6:16" x14ac:dyDescent="0.2">
      <c r="H23" s="70"/>
      <c r="J23" s="71"/>
      <c r="N23" s="75"/>
      <c r="O23" s="78">
        <v>44058</v>
      </c>
      <c r="P23" s="79" t="s">
        <v>119</v>
      </c>
    </row>
    <row r="24" spans="6:16" x14ac:dyDescent="0.2">
      <c r="H24" s="70"/>
      <c r="J24" s="71"/>
      <c r="N24" s="75"/>
      <c r="O24" s="80">
        <v>44136</v>
      </c>
      <c r="P24" s="79" t="s">
        <v>120</v>
      </c>
    </row>
    <row r="25" spans="6:16" x14ac:dyDescent="0.2">
      <c r="H25" s="70"/>
      <c r="J25" s="81"/>
      <c r="K25" s="82"/>
      <c r="L25" s="83"/>
      <c r="M25" s="83"/>
      <c r="N25" s="84"/>
      <c r="O25" s="80">
        <v>44146</v>
      </c>
      <c r="P25" s="79" t="s">
        <v>121</v>
      </c>
    </row>
    <row r="26" spans="6:16" x14ac:dyDescent="0.2">
      <c r="H26" s="70"/>
      <c r="J26" s="81"/>
      <c r="K26" s="82"/>
      <c r="L26" s="83"/>
      <c r="M26" s="83"/>
      <c r="N26" s="84"/>
      <c r="O26" s="80">
        <v>44190</v>
      </c>
      <c r="P26" s="79" t="s">
        <v>122</v>
      </c>
    </row>
    <row r="27" spans="6:16" x14ac:dyDescent="0.2">
      <c r="H27" s="70"/>
      <c r="J27" s="81"/>
      <c r="K27" s="82"/>
      <c r="L27" s="83"/>
      <c r="M27" s="83"/>
      <c r="N27" s="85">
        <v>2021</v>
      </c>
      <c r="O27" s="86">
        <v>44197</v>
      </c>
      <c r="P27" s="87" t="s">
        <v>123</v>
      </c>
    </row>
    <row r="28" spans="6:16" x14ac:dyDescent="0.2">
      <c r="J28" s="81"/>
      <c r="K28" s="82"/>
      <c r="L28" s="83"/>
      <c r="M28" s="83"/>
      <c r="N28" s="84"/>
      <c r="O28" s="86">
        <v>44290</v>
      </c>
      <c r="P28" s="87" t="s">
        <v>124</v>
      </c>
    </row>
    <row r="29" spans="6:16" x14ac:dyDescent="0.2">
      <c r="J29" s="81"/>
      <c r="K29" s="82"/>
      <c r="L29" s="83"/>
      <c r="M29" s="83"/>
      <c r="N29" s="84"/>
      <c r="O29" s="86">
        <v>44290</v>
      </c>
      <c r="P29" s="87" t="s">
        <v>125</v>
      </c>
    </row>
    <row r="30" spans="6:16" x14ac:dyDescent="0.2">
      <c r="J30" s="81"/>
      <c r="K30" s="82"/>
      <c r="L30" s="83"/>
      <c r="M30" s="83"/>
      <c r="N30" s="84"/>
      <c r="O30" s="86">
        <v>44291</v>
      </c>
      <c r="P30" s="87" t="s">
        <v>126</v>
      </c>
    </row>
    <row r="31" spans="6:16" x14ac:dyDescent="0.2">
      <c r="J31" s="81"/>
      <c r="K31" s="82"/>
      <c r="L31" s="83"/>
      <c r="M31" s="83"/>
      <c r="N31" s="84"/>
      <c r="O31" s="86">
        <v>44317</v>
      </c>
      <c r="P31" s="87" t="s">
        <v>127</v>
      </c>
    </row>
    <row r="32" spans="6:16" x14ac:dyDescent="0.2">
      <c r="F32" s="88"/>
      <c r="G32" s="82"/>
      <c r="H32" s="83"/>
      <c r="I32" s="83"/>
      <c r="J32" s="89"/>
      <c r="K32" s="82"/>
      <c r="L32" s="83"/>
      <c r="M32" s="83"/>
      <c r="N32" s="84"/>
      <c r="O32" s="86">
        <v>44329</v>
      </c>
      <c r="P32" s="87" t="s">
        <v>128</v>
      </c>
    </row>
    <row r="33" spans="5:16" x14ac:dyDescent="0.2">
      <c r="F33" s="88"/>
      <c r="G33" s="82"/>
      <c r="H33" s="83"/>
      <c r="I33" s="83"/>
      <c r="J33" s="89"/>
      <c r="K33" s="83"/>
      <c r="L33" s="83"/>
      <c r="M33" s="83"/>
      <c r="N33" s="84"/>
      <c r="O33" s="86">
        <v>44339</v>
      </c>
      <c r="P33" s="87" t="s">
        <v>129</v>
      </c>
    </row>
    <row r="34" spans="5:16" x14ac:dyDescent="0.2">
      <c r="F34" s="88"/>
      <c r="G34" s="82"/>
      <c r="H34" s="83"/>
      <c r="I34" s="83"/>
      <c r="J34" s="89"/>
      <c r="K34" s="83"/>
      <c r="L34" s="83"/>
      <c r="M34" s="83"/>
      <c r="N34" s="84"/>
      <c r="O34" s="86">
        <v>44339</v>
      </c>
      <c r="P34" s="87" t="s">
        <v>130</v>
      </c>
    </row>
    <row r="35" spans="5:16" x14ac:dyDescent="0.2">
      <c r="F35" s="88"/>
      <c r="G35" s="82"/>
      <c r="H35" s="83"/>
      <c r="I35" s="83"/>
      <c r="J35" s="89"/>
      <c r="K35" s="83"/>
      <c r="L35" s="83"/>
      <c r="M35" s="83"/>
      <c r="N35" s="75"/>
      <c r="O35" s="86">
        <v>44340</v>
      </c>
      <c r="P35" s="87" t="s">
        <v>131</v>
      </c>
    </row>
    <row r="36" spans="5:16" x14ac:dyDescent="0.2">
      <c r="F36" s="88"/>
      <c r="G36" s="82"/>
      <c r="H36" s="83"/>
      <c r="I36" s="83"/>
      <c r="J36" s="89"/>
      <c r="K36" s="83"/>
      <c r="L36" s="83"/>
      <c r="M36" s="83"/>
      <c r="N36" s="84"/>
      <c r="O36" s="86">
        <v>44398</v>
      </c>
      <c r="P36" s="87" t="s">
        <v>132</v>
      </c>
    </row>
    <row r="37" spans="5:16" x14ac:dyDescent="0.2">
      <c r="F37" s="88"/>
      <c r="G37" s="82"/>
      <c r="H37" s="83"/>
      <c r="I37" s="83"/>
      <c r="J37" s="89"/>
      <c r="K37" s="83"/>
      <c r="L37" s="83"/>
      <c r="M37" s="83"/>
      <c r="N37" s="84"/>
      <c r="O37" s="86">
        <v>44423</v>
      </c>
      <c r="P37" s="87" t="s">
        <v>133</v>
      </c>
    </row>
    <row r="38" spans="5:16" x14ac:dyDescent="0.2">
      <c r="F38" s="88"/>
      <c r="G38" s="82"/>
      <c r="H38" s="83"/>
      <c r="I38" s="83"/>
      <c r="J38" s="89"/>
      <c r="K38" s="83"/>
      <c r="N38" s="75"/>
      <c r="O38" s="86">
        <v>44501</v>
      </c>
      <c r="P38" s="87" t="s">
        <v>134</v>
      </c>
    </row>
    <row r="39" spans="5:16" x14ac:dyDescent="0.2">
      <c r="F39" s="88"/>
      <c r="G39" s="82"/>
      <c r="H39" s="83"/>
      <c r="I39" s="83"/>
      <c r="J39" s="90"/>
      <c r="K39" s="83"/>
      <c r="N39" s="75"/>
      <c r="O39" s="86">
        <v>44511</v>
      </c>
      <c r="P39" s="87" t="s">
        <v>135</v>
      </c>
    </row>
    <row r="40" spans="5:16" x14ac:dyDescent="0.2">
      <c r="F40" s="88"/>
      <c r="G40" s="82"/>
      <c r="H40" s="83"/>
      <c r="I40" s="83"/>
      <c r="J40" s="83"/>
      <c r="K40" s="83"/>
      <c r="N40" s="75"/>
      <c r="O40" s="86">
        <v>44555</v>
      </c>
      <c r="P40" s="87" t="s">
        <v>136</v>
      </c>
    </row>
    <row r="41" spans="5:16" x14ac:dyDescent="0.2">
      <c r="F41" s="88"/>
      <c r="G41" s="82"/>
      <c r="H41" s="83"/>
      <c r="I41" s="83"/>
      <c r="J41" s="83"/>
      <c r="K41" s="83"/>
      <c r="N41" s="72">
        <v>2022</v>
      </c>
      <c r="O41" s="91">
        <v>44562</v>
      </c>
      <c r="P41" s="42" t="s">
        <v>137</v>
      </c>
    </row>
    <row r="42" spans="5:16" x14ac:dyDescent="0.2">
      <c r="F42" s="88"/>
      <c r="G42" s="82"/>
      <c r="H42" s="83"/>
      <c r="I42" s="83"/>
      <c r="J42" s="83"/>
      <c r="K42" s="83"/>
      <c r="N42" s="75"/>
      <c r="O42" s="73">
        <v>44668</v>
      </c>
      <c r="P42" s="92" t="s">
        <v>138</v>
      </c>
    </row>
    <row r="43" spans="5:16" x14ac:dyDescent="0.2">
      <c r="F43" s="88"/>
      <c r="G43" s="82"/>
      <c r="H43" s="83"/>
      <c r="I43" s="83"/>
      <c r="J43" s="83"/>
      <c r="N43" s="75"/>
      <c r="O43" s="73">
        <v>44668</v>
      </c>
      <c r="P43" s="92" t="s">
        <v>139</v>
      </c>
    </row>
    <row r="44" spans="5:16" x14ac:dyDescent="0.2">
      <c r="E44" s="88"/>
      <c r="F44" s="82"/>
      <c r="G44" s="83"/>
      <c r="H44" s="83"/>
      <c r="I44" s="83"/>
      <c r="J44" s="83"/>
      <c r="N44" s="75"/>
      <c r="O44" s="73">
        <v>44669</v>
      </c>
      <c r="P44" s="92" t="s">
        <v>140</v>
      </c>
    </row>
    <row r="45" spans="5:16" x14ac:dyDescent="0.2">
      <c r="E45" s="88"/>
      <c r="F45" s="82"/>
      <c r="G45" s="83"/>
      <c r="H45" s="83"/>
      <c r="I45" s="83"/>
      <c r="N45" s="75"/>
      <c r="O45" s="73">
        <v>44682</v>
      </c>
      <c r="P45" s="92" t="s">
        <v>141</v>
      </c>
    </row>
    <row r="46" spans="5:16" x14ac:dyDescent="0.2">
      <c r="E46" s="88"/>
      <c r="F46" s="82"/>
      <c r="G46" s="83"/>
      <c r="H46" s="83"/>
      <c r="I46" s="83"/>
      <c r="N46" s="75"/>
      <c r="O46" s="73">
        <v>44707</v>
      </c>
      <c r="P46" s="92" t="s">
        <v>142</v>
      </c>
    </row>
    <row r="47" spans="5:16" x14ac:dyDescent="0.2">
      <c r="E47" s="88"/>
      <c r="F47" s="82"/>
      <c r="G47" s="83"/>
      <c r="H47" s="83"/>
      <c r="I47" s="83"/>
      <c r="N47" s="75"/>
      <c r="O47" s="73">
        <v>44717</v>
      </c>
      <c r="P47" s="92" t="s">
        <v>143</v>
      </c>
    </row>
    <row r="48" spans="5:16" x14ac:dyDescent="0.2">
      <c r="E48" s="88"/>
      <c r="F48" s="82"/>
      <c r="G48" s="83"/>
      <c r="H48" s="83"/>
      <c r="I48" s="83"/>
      <c r="N48" s="75"/>
      <c r="O48" s="73">
        <v>44717</v>
      </c>
      <c r="P48" s="92" t="s">
        <v>144</v>
      </c>
    </row>
    <row r="49" spans="5:16" x14ac:dyDescent="0.2">
      <c r="E49" s="88"/>
      <c r="F49" s="82"/>
      <c r="G49" s="83"/>
      <c r="H49" s="83"/>
      <c r="I49" s="83"/>
      <c r="N49" s="75"/>
      <c r="O49" s="73">
        <v>44718</v>
      </c>
      <c r="P49" s="92" t="s">
        <v>145</v>
      </c>
    </row>
    <row r="50" spans="5:16" x14ac:dyDescent="0.2">
      <c r="E50" s="88"/>
      <c r="F50" s="82"/>
      <c r="G50" s="83"/>
      <c r="H50" s="83"/>
      <c r="I50" s="83"/>
      <c r="N50" s="75"/>
      <c r="O50" s="73">
        <v>44763</v>
      </c>
      <c r="P50" s="92" t="s">
        <v>146</v>
      </c>
    </row>
    <row r="51" spans="5:16" x14ac:dyDescent="0.2">
      <c r="E51" s="88"/>
      <c r="F51" s="82"/>
      <c r="G51" s="83"/>
      <c r="H51" s="83"/>
      <c r="I51" s="83"/>
      <c r="N51" s="75"/>
      <c r="O51" s="73">
        <v>44788</v>
      </c>
      <c r="P51" s="92" t="s">
        <v>147</v>
      </c>
    </row>
    <row r="52" spans="5:16" x14ac:dyDescent="0.2">
      <c r="E52" s="88"/>
      <c r="F52" s="82"/>
      <c r="G52" s="83"/>
      <c r="H52" s="83"/>
      <c r="I52" s="83"/>
      <c r="N52" s="75"/>
      <c r="O52" s="73">
        <v>44866</v>
      </c>
      <c r="P52" s="92" t="s">
        <v>148</v>
      </c>
    </row>
    <row r="53" spans="5:16" x14ac:dyDescent="0.2">
      <c r="E53" s="88"/>
      <c r="F53" s="82"/>
      <c r="G53" s="83"/>
      <c r="H53" s="83"/>
      <c r="I53" s="83"/>
      <c r="N53" s="75"/>
      <c r="O53" s="73">
        <v>44876</v>
      </c>
      <c r="P53" s="92" t="s">
        <v>149</v>
      </c>
    </row>
    <row r="54" spans="5:16" x14ac:dyDescent="0.2">
      <c r="E54" s="88"/>
      <c r="F54" s="82"/>
      <c r="G54" s="83"/>
      <c r="H54" s="83"/>
      <c r="I54" s="83"/>
      <c r="N54" s="75"/>
      <c r="O54" s="73">
        <v>44920</v>
      </c>
      <c r="P54" s="92" t="s">
        <v>150</v>
      </c>
    </row>
    <row r="55" spans="5:16" x14ac:dyDescent="0.2">
      <c r="E55" s="88"/>
      <c r="F55" s="82"/>
      <c r="G55" s="83"/>
      <c r="H55" s="83"/>
      <c r="I55" s="83"/>
      <c r="N55" s="72">
        <v>2023</v>
      </c>
      <c r="O55" s="73">
        <v>44927</v>
      </c>
      <c r="P55" s="92" t="s">
        <v>151</v>
      </c>
    </row>
    <row r="56" spans="5:16" x14ac:dyDescent="0.2">
      <c r="E56" s="88"/>
      <c r="F56" s="82"/>
      <c r="G56" s="83"/>
      <c r="H56" s="83"/>
      <c r="I56" s="83"/>
      <c r="N56" s="75"/>
      <c r="O56" s="73">
        <v>45025</v>
      </c>
      <c r="P56" s="92" t="s">
        <v>152</v>
      </c>
    </row>
    <row r="57" spans="5:16" x14ac:dyDescent="0.2">
      <c r="E57" s="88"/>
      <c r="F57" s="82"/>
      <c r="G57" s="83"/>
      <c r="H57" s="83"/>
      <c r="N57" s="75"/>
      <c r="O57" s="73">
        <v>45025</v>
      </c>
      <c r="P57" s="92" t="s">
        <v>153</v>
      </c>
    </row>
    <row r="58" spans="5:16" x14ac:dyDescent="0.2">
      <c r="E58" s="93"/>
      <c r="N58" s="75"/>
      <c r="O58" s="73">
        <v>45026</v>
      </c>
      <c r="P58" s="92" t="s">
        <v>154</v>
      </c>
    </row>
    <row r="59" spans="5:16" x14ac:dyDescent="0.2">
      <c r="E59" s="93"/>
      <c r="N59" s="75"/>
      <c r="O59" s="73">
        <v>45047</v>
      </c>
      <c r="P59" s="92" t="s">
        <v>155</v>
      </c>
    </row>
    <row r="60" spans="5:16" x14ac:dyDescent="0.2">
      <c r="E60" s="93"/>
      <c r="N60" s="75"/>
      <c r="O60" s="73">
        <v>45064</v>
      </c>
      <c r="P60" s="92" t="s">
        <v>156</v>
      </c>
    </row>
    <row r="61" spans="5:16" x14ac:dyDescent="0.2">
      <c r="E61" s="93"/>
      <c r="N61" s="75"/>
      <c r="O61" s="73">
        <v>45074</v>
      </c>
      <c r="P61" s="92" t="s">
        <v>157</v>
      </c>
    </row>
    <row r="62" spans="5:16" x14ac:dyDescent="0.2">
      <c r="E62" s="93"/>
      <c r="N62" s="75"/>
      <c r="O62" s="73">
        <v>45074</v>
      </c>
      <c r="P62" s="92" t="s">
        <v>158</v>
      </c>
    </row>
    <row r="63" spans="5:16" x14ac:dyDescent="0.2">
      <c r="E63" s="93"/>
      <c r="N63" s="75"/>
      <c r="O63" s="73">
        <v>45075</v>
      </c>
      <c r="P63" s="92" t="s">
        <v>159</v>
      </c>
    </row>
    <row r="64" spans="5:16" x14ac:dyDescent="0.2">
      <c r="E64" s="93"/>
      <c r="N64" s="75"/>
      <c r="O64" s="73">
        <v>45128</v>
      </c>
      <c r="P64" s="92" t="s">
        <v>160</v>
      </c>
    </row>
    <row r="65" spans="5:16" x14ac:dyDescent="0.2">
      <c r="E65" s="93"/>
      <c r="N65" s="75"/>
      <c r="O65" s="73">
        <v>45153</v>
      </c>
      <c r="P65" s="92" t="s">
        <v>161</v>
      </c>
    </row>
    <row r="66" spans="5:16" x14ac:dyDescent="0.2">
      <c r="E66" s="93"/>
      <c r="N66" s="75"/>
      <c r="O66" s="73">
        <v>45231</v>
      </c>
      <c r="P66" s="92" t="s">
        <v>162</v>
      </c>
    </row>
    <row r="67" spans="5:16" x14ac:dyDescent="0.2">
      <c r="E67" s="93"/>
      <c r="N67" s="75"/>
      <c r="O67" s="73">
        <v>45241</v>
      </c>
      <c r="P67" s="92" t="s">
        <v>163</v>
      </c>
    </row>
    <row r="68" spans="5:16" x14ac:dyDescent="0.2">
      <c r="E68" s="93"/>
      <c r="N68" s="75"/>
      <c r="O68" s="73">
        <v>45285</v>
      </c>
      <c r="P68" s="92" t="s">
        <v>164</v>
      </c>
    </row>
    <row r="69" spans="5:16" x14ac:dyDescent="0.2">
      <c r="E69" s="93"/>
      <c r="N69" s="72">
        <v>2024</v>
      </c>
      <c r="O69" s="73"/>
      <c r="P69" s="92"/>
    </row>
    <row r="70" spans="5:16" x14ac:dyDescent="0.2">
      <c r="E70" s="93"/>
      <c r="N70" s="75"/>
      <c r="O70" s="73"/>
      <c r="P70" s="92"/>
    </row>
    <row r="71" spans="5:16" x14ac:dyDescent="0.2">
      <c r="E71" s="93"/>
      <c r="N71" s="75"/>
      <c r="O71" s="73"/>
      <c r="P71" s="92"/>
    </row>
    <row r="72" spans="5:16" x14ac:dyDescent="0.2">
      <c r="N72" s="75"/>
      <c r="O72" s="73"/>
      <c r="P72" s="92"/>
    </row>
    <row r="73" spans="5:16" x14ac:dyDescent="0.2">
      <c r="N73" s="75"/>
      <c r="O73" s="73"/>
      <c r="P73" s="92"/>
    </row>
    <row r="74" spans="5:16" x14ac:dyDescent="0.2">
      <c r="N74" s="75"/>
      <c r="O74" s="73"/>
      <c r="P74" s="92"/>
    </row>
    <row r="75" spans="5:16" x14ac:dyDescent="0.2">
      <c r="E75" s="93"/>
      <c r="N75" s="75"/>
      <c r="O75" s="73"/>
      <c r="P75" s="92"/>
    </row>
    <row r="76" spans="5:16" x14ac:dyDescent="0.2">
      <c r="E76" s="93"/>
      <c r="N76" s="75"/>
      <c r="O76" s="73"/>
      <c r="P76" s="92"/>
    </row>
    <row r="77" spans="5:16" x14ac:dyDescent="0.2">
      <c r="E77" s="93"/>
      <c r="N77" s="75"/>
      <c r="O77" s="73"/>
      <c r="P77" s="92"/>
    </row>
    <row r="78" spans="5:16" x14ac:dyDescent="0.2">
      <c r="E78" s="93"/>
      <c r="N78" s="75"/>
      <c r="O78" s="73"/>
      <c r="P78" s="92"/>
    </row>
    <row r="79" spans="5:16" x14ac:dyDescent="0.2">
      <c r="E79" s="93"/>
      <c r="N79" s="75"/>
      <c r="O79" s="73"/>
      <c r="P79" s="92"/>
    </row>
    <row r="80" spans="5:16" x14ac:dyDescent="0.2">
      <c r="E80" s="93"/>
      <c r="N80" s="75"/>
      <c r="O80" s="73"/>
      <c r="P80" s="92"/>
    </row>
    <row r="81" spans="5:16" x14ac:dyDescent="0.2">
      <c r="E81" s="93"/>
      <c r="N81" s="75"/>
      <c r="O81" s="73"/>
      <c r="P81" s="92"/>
    </row>
    <row r="82" spans="5:16" x14ac:dyDescent="0.2">
      <c r="E82" s="93"/>
      <c r="N82" s="75"/>
      <c r="O82" s="73"/>
      <c r="P82" s="92"/>
    </row>
    <row r="83" spans="5:16" x14ac:dyDescent="0.2">
      <c r="E83" s="93"/>
      <c r="N83" s="75"/>
      <c r="O83" s="73"/>
      <c r="P83" s="92"/>
    </row>
    <row r="84" spans="5:16" x14ac:dyDescent="0.2">
      <c r="E84" s="93"/>
      <c r="N84" s="75"/>
      <c r="O84" s="91"/>
      <c r="P84" s="42"/>
    </row>
    <row r="85" spans="5:16" x14ac:dyDescent="0.2">
      <c r="E85" s="93"/>
      <c r="N85" s="75"/>
      <c r="O85" s="91"/>
      <c r="P85" s="42"/>
    </row>
    <row r="86" spans="5:16" x14ac:dyDescent="0.2">
      <c r="E86" s="93"/>
      <c r="N86" s="75"/>
      <c r="O86" s="91"/>
      <c r="P86" s="42"/>
    </row>
    <row r="87" spans="5:16" x14ac:dyDescent="0.2">
      <c r="E87" s="93"/>
      <c r="N87" s="75"/>
      <c r="O87" s="91"/>
      <c r="P87" s="42"/>
    </row>
    <row r="88" spans="5:16" x14ac:dyDescent="0.2">
      <c r="E88" s="93"/>
      <c r="N88" s="75"/>
      <c r="O88" s="91"/>
      <c r="P88" s="42"/>
    </row>
    <row r="89" spans="5:16" x14ac:dyDescent="0.2">
      <c r="N89" s="75"/>
      <c r="O89" s="91"/>
      <c r="P89" s="42"/>
    </row>
    <row r="90" spans="5:16" x14ac:dyDescent="0.2">
      <c r="N90" s="75"/>
      <c r="O90" s="91"/>
      <c r="P90" s="42"/>
    </row>
    <row r="91" spans="5:16" x14ac:dyDescent="0.2">
      <c r="N91" s="75"/>
      <c r="O91" s="91"/>
      <c r="P91" s="42"/>
    </row>
    <row r="92" spans="5:16" x14ac:dyDescent="0.2">
      <c r="N92" s="75"/>
      <c r="O92" s="91"/>
      <c r="P92" s="42"/>
    </row>
    <row r="93" spans="5:16" x14ac:dyDescent="0.2">
      <c r="N93" s="75"/>
      <c r="O93" s="91"/>
      <c r="P93" s="42"/>
    </row>
    <row r="94" spans="5:16" x14ac:dyDescent="0.2">
      <c r="N94" s="75"/>
      <c r="O94" s="91"/>
      <c r="P94" s="42"/>
    </row>
    <row r="95" spans="5:16" x14ac:dyDescent="0.2">
      <c r="N95" s="75"/>
      <c r="O95" s="91"/>
      <c r="P95" s="42"/>
    </row>
    <row r="96" spans="5:16" x14ac:dyDescent="0.2">
      <c r="N96" s="75"/>
      <c r="O96" s="91"/>
      <c r="P96" s="42"/>
    </row>
    <row r="97" spans="14:16" x14ac:dyDescent="0.2">
      <c r="N97" s="75"/>
      <c r="O97" s="91"/>
      <c r="P97" s="42"/>
    </row>
    <row r="98" spans="14:16" x14ac:dyDescent="0.2">
      <c r="N98" s="75"/>
      <c r="O98" s="91"/>
      <c r="P98" s="42"/>
    </row>
    <row r="99" spans="14:16" x14ac:dyDescent="0.2">
      <c r="N99" s="75"/>
      <c r="O99" s="91"/>
      <c r="P99" s="42"/>
    </row>
    <row r="100" spans="14:16" x14ac:dyDescent="0.2">
      <c r="N100" s="75"/>
      <c r="O100" s="91"/>
      <c r="P100" s="42"/>
    </row>
    <row r="101" spans="14:16" x14ac:dyDescent="0.2">
      <c r="N101" s="75"/>
      <c r="O101" s="91"/>
      <c r="P101" s="42"/>
    </row>
    <row r="102" spans="14:16" x14ac:dyDescent="0.2">
      <c r="N102" s="75"/>
      <c r="O102" s="91"/>
      <c r="P102" s="42"/>
    </row>
    <row r="103" spans="14:16" x14ac:dyDescent="0.2">
      <c r="N103" s="75"/>
      <c r="O103" s="91"/>
      <c r="P103" s="42"/>
    </row>
    <row r="104" spans="14:16" x14ac:dyDescent="0.2">
      <c r="N104" s="75"/>
      <c r="O104" s="91"/>
      <c r="P104" s="42"/>
    </row>
    <row r="105" spans="14:16" x14ac:dyDescent="0.2">
      <c r="N105" s="75"/>
      <c r="O105" s="91"/>
      <c r="P105" s="42"/>
    </row>
    <row r="106" spans="14:16" x14ac:dyDescent="0.2">
      <c r="N106" s="75"/>
      <c r="O106" s="91"/>
      <c r="P106" s="42"/>
    </row>
    <row r="107" spans="14:16" x14ac:dyDescent="0.2">
      <c r="N107" s="75"/>
      <c r="O107" s="91"/>
      <c r="P107" s="42"/>
    </row>
    <row r="108" spans="14:16" x14ac:dyDescent="0.2">
      <c r="N108" s="75"/>
      <c r="O108" s="91"/>
      <c r="P108" s="42"/>
    </row>
    <row r="109" spans="14:16" x14ac:dyDescent="0.2">
      <c r="N109" s="75"/>
      <c r="O109" s="91"/>
      <c r="P109" s="42"/>
    </row>
    <row r="110" spans="14:16" x14ac:dyDescent="0.2">
      <c r="N110" s="75"/>
      <c r="O110" s="91"/>
      <c r="P110" s="42"/>
    </row>
    <row r="111" spans="14:16" x14ac:dyDescent="0.2">
      <c r="N111" s="75"/>
      <c r="O111" s="91"/>
      <c r="P111" s="42"/>
    </row>
    <row r="112" spans="14:16" x14ac:dyDescent="0.2">
      <c r="N112" s="75"/>
      <c r="O112" s="91"/>
      <c r="P112" s="42"/>
    </row>
    <row r="113" spans="14:16" x14ac:dyDescent="0.2">
      <c r="N113" s="75"/>
      <c r="O113" s="91"/>
      <c r="P113" s="42"/>
    </row>
    <row r="114" spans="14:16" x14ac:dyDescent="0.2">
      <c r="N114" s="75"/>
      <c r="O114" s="91"/>
      <c r="P114" s="42"/>
    </row>
    <row r="115" spans="14:16" x14ac:dyDescent="0.2">
      <c r="N115" s="75"/>
      <c r="O115" s="91"/>
      <c r="P115" s="42"/>
    </row>
    <row r="116" spans="14:16" x14ac:dyDescent="0.2">
      <c r="N116" s="75"/>
      <c r="O116" s="91"/>
      <c r="P116" s="42"/>
    </row>
    <row r="117" spans="14:16" x14ac:dyDescent="0.2">
      <c r="N117" s="75"/>
      <c r="O117" s="91"/>
      <c r="P117" s="42"/>
    </row>
    <row r="118" spans="14:16" x14ac:dyDescent="0.2">
      <c r="N118" s="75"/>
      <c r="O118" s="91"/>
      <c r="P118" s="42"/>
    </row>
    <row r="119" spans="14:16" x14ac:dyDescent="0.2">
      <c r="N119" s="75"/>
      <c r="O119" s="91"/>
      <c r="P119" s="42"/>
    </row>
    <row r="120" spans="14:16" x14ac:dyDescent="0.2">
      <c r="N120" s="75"/>
      <c r="O120" s="91"/>
      <c r="P120" s="42"/>
    </row>
    <row r="121" spans="14:16" x14ac:dyDescent="0.2">
      <c r="N121" s="75"/>
      <c r="O121" s="91"/>
      <c r="P121" s="42"/>
    </row>
    <row r="122" spans="14:16" x14ac:dyDescent="0.2">
      <c r="N122" s="75"/>
      <c r="O122" s="91"/>
      <c r="P122" s="42"/>
    </row>
    <row r="123" spans="14:16" x14ac:dyDescent="0.2">
      <c r="N123" s="75"/>
      <c r="O123" s="91"/>
      <c r="P123" s="42"/>
    </row>
    <row r="124" spans="14:16" x14ac:dyDescent="0.2">
      <c r="N124" s="75"/>
      <c r="O124" s="91"/>
      <c r="P124" s="42"/>
    </row>
    <row r="125" spans="14:16" x14ac:dyDescent="0.2">
      <c r="N125" s="75"/>
      <c r="O125" s="91"/>
      <c r="P125" s="42"/>
    </row>
    <row r="126" spans="14:16" x14ac:dyDescent="0.2">
      <c r="N126" s="75"/>
      <c r="O126" s="91"/>
      <c r="P126" s="42"/>
    </row>
    <row r="127" spans="14:16" x14ac:dyDescent="0.2">
      <c r="N127" s="75"/>
      <c r="O127" s="91"/>
      <c r="P127" s="42"/>
    </row>
    <row r="128" spans="14:16" x14ac:dyDescent="0.2">
      <c r="N128" s="75"/>
      <c r="O128" s="91"/>
      <c r="P128" s="42"/>
    </row>
    <row r="129" spans="14:16" x14ac:dyDescent="0.2">
      <c r="N129" s="75"/>
      <c r="O129" s="91"/>
      <c r="P129" s="42"/>
    </row>
    <row r="130" spans="14:16" x14ac:dyDescent="0.2">
      <c r="N130" s="75"/>
      <c r="O130" s="91"/>
      <c r="P130" s="42"/>
    </row>
    <row r="131" spans="14:16" x14ac:dyDescent="0.2">
      <c r="N131" s="75"/>
      <c r="O131" s="91"/>
      <c r="P131" s="42"/>
    </row>
    <row r="132" spans="14:16" x14ac:dyDescent="0.2">
      <c r="N132" s="75"/>
      <c r="O132" s="91"/>
      <c r="P132" s="42"/>
    </row>
    <row r="133" spans="14:16" x14ac:dyDescent="0.2">
      <c r="N133" s="75"/>
      <c r="O133" s="91"/>
      <c r="P133" s="42"/>
    </row>
    <row r="134" spans="14:16" x14ac:dyDescent="0.2">
      <c r="N134" s="75"/>
      <c r="O134" s="91"/>
      <c r="P134" s="42"/>
    </row>
    <row r="135" spans="14:16" x14ac:dyDescent="0.2">
      <c r="N135" s="75"/>
      <c r="O135" s="91"/>
      <c r="P135" s="42"/>
    </row>
    <row r="136" spans="14:16" x14ac:dyDescent="0.2">
      <c r="N136" s="75"/>
      <c r="O136" s="91"/>
      <c r="P136" s="42"/>
    </row>
    <row r="137" spans="14:16" x14ac:dyDescent="0.2">
      <c r="N137" s="75"/>
      <c r="O137" s="91"/>
      <c r="P137" s="42"/>
    </row>
    <row r="138" spans="14:16" x14ac:dyDescent="0.2">
      <c r="N138" s="75"/>
      <c r="O138" s="91"/>
      <c r="P138" s="42"/>
    </row>
    <row r="139" spans="14:16" x14ac:dyDescent="0.2">
      <c r="N139" s="75"/>
      <c r="O139" s="91"/>
      <c r="P139" s="42"/>
    </row>
    <row r="140" spans="14:16" x14ac:dyDescent="0.2">
      <c r="N140" s="75"/>
      <c r="O140" s="91"/>
      <c r="P140" s="42"/>
    </row>
    <row r="141" spans="14:16" x14ac:dyDescent="0.2">
      <c r="N141" s="75"/>
      <c r="O141" s="91"/>
      <c r="P141" s="42"/>
    </row>
    <row r="142" spans="14:16" x14ac:dyDescent="0.2">
      <c r="N142" s="75"/>
      <c r="O142" s="91"/>
      <c r="P142" s="42"/>
    </row>
    <row r="143" spans="14:16" x14ac:dyDescent="0.2">
      <c r="N143" s="75"/>
      <c r="O143" s="91"/>
      <c r="P143" s="42"/>
    </row>
    <row r="144" spans="14:16" x14ac:dyDescent="0.2">
      <c r="N144" s="75"/>
      <c r="O144" s="91"/>
      <c r="P144" s="42"/>
    </row>
    <row r="145" spans="14:16" x14ac:dyDescent="0.2">
      <c r="N145" s="75"/>
      <c r="O145" s="91"/>
      <c r="P145" s="42"/>
    </row>
    <row r="146" spans="14:16" x14ac:dyDescent="0.2">
      <c r="N146" s="75"/>
      <c r="O146" s="91"/>
      <c r="P146" s="42"/>
    </row>
    <row r="147" spans="14:16" x14ac:dyDescent="0.2">
      <c r="N147" s="75"/>
      <c r="O147" s="91"/>
      <c r="P147" s="42"/>
    </row>
    <row r="148" spans="14:16" x14ac:dyDescent="0.2">
      <c r="N148" s="75"/>
      <c r="O148" s="91"/>
      <c r="P148" s="42"/>
    </row>
    <row r="149" spans="14:16" x14ac:dyDescent="0.2">
      <c r="N149" s="75"/>
      <c r="O149" s="91"/>
      <c r="P149" s="42"/>
    </row>
    <row r="150" spans="14:16" x14ac:dyDescent="0.2">
      <c r="N150" s="75"/>
      <c r="O150" s="91"/>
      <c r="P150" s="42"/>
    </row>
    <row r="151" spans="14:16" x14ac:dyDescent="0.2">
      <c r="N151" s="75"/>
      <c r="O151" s="91"/>
      <c r="P151" s="42"/>
    </row>
    <row r="152" spans="14:16" x14ac:dyDescent="0.2">
      <c r="N152" s="75"/>
      <c r="O152" s="91"/>
      <c r="P152" s="42"/>
    </row>
    <row r="153" spans="14:16" x14ac:dyDescent="0.2">
      <c r="N153" s="75"/>
      <c r="O153" s="91"/>
      <c r="P153" s="42"/>
    </row>
    <row r="154" spans="14:16" x14ac:dyDescent="0.2">
      <c r="N154" s="75"/>
      <c r="O154" s="91"/>
      <c r="P154" s="42"/>
    </row>
    <row r="155" spans="14:16" x14ac:dyDescent="0.2">
      <c r="N155" s="75"/>
      <c r="O155" s="91"/>
      <c r="P155" s="42"/>
    </row>
    <row r="156" spans="14:16" x14ac:dyDescent="0.2">
      <c r="N156" s="75"/>
      <c r="O156" s="91"/>
      <c r="P156" s="42"/>
    </row>
    <row r="157" spans="14:16" x14ac:dyDescent="0.2">
      <c r="N157" s="75"/>
      <c r="O157" s="91"/>
      <c r="P157" s="42"/>
    </row>
    <row r="158" spans="14:16" x14ac:dyDescent="0.2">
      <c r="N158" s="75"/>
      <c r="O158" s="91"/>
      <c r="P158" s="42"/>
    </row>
    <row r="159" spans="14:16" x14ac:dyDescent="0.2">
      <c r="N159" s="75"/>
      <c r="O159" s="91"/>
      <c r="P159" s="42"/>
    </row>
    <row r="160" spans="14:16" x14ac:dyDescent="0.2">
      <c r="N160" s="75"/>
      <c r="O160" s="91"/>
      <c r="P160" s="42"/>
    </row>
    <row r="161" spans="14:16" x14ac:dyDescent="0.2">
      <c r="N161" s="75"/>
      <c r="O161" s="91"/>
      <c r="P161" s="42"/>
    </row>
    <row r="162" spans="14:16" x14ac:dyDescent="0.2">
      <c r="N162" s="75"/>
      <c r="O162" s="91"/>
      <c r="P162" s="42"/>
    </row>
    <row r="163" spans="14:16" x14ac:dyDescent="0.2">
      <c r="N163" s="75"/>
      <c r="O163" s="91"/>
      <c r="P163" s="42"/>
    </row>
    <row r="164" spans="14:16" x14ac:dyDescent="0.2">
      <c r="N164" s="75"/>
      <c r="O164" s="91"/>
      <c r="P164" s="42"/>
    </row>
    <row r="165" spans="14:16" x14ac:dyDescent="0.2">
      <c r="N165" s="75"/>
      <c r="O165" s="91"/>
      <c r="P165" s="42"/>
    </row>
    <row r="166" spans="14:16" x14ac:dyDescent="0.2">
      <c r="N166" s="75"/>
      <c r="O166" s="91"/>
      <c r="P166" s="42"/>
    </row>
    <row r="167" spans="14:16" x14ac:dyDescent="0.2">
      <c r="N167" s="75"/>
      <c r="O167" s="91"/>
      <c r="P167" s="42"/>
    </row>
    <row r="168" spans="14:16" x14ac:dyDescent="0.2">
      <c r="N168" s="75"/>
      <c r="O168" s="91"/>
      <c r="P168" s="42"/>
    </row>
    <row r="169" spans="14:16" x14ac:dyDescent="0.2">
      <c r="N169" s="75"/>
      <c r="O169" s="91"/>
      <c r="P169" s="42"/>
    </row>
    <row r="170" spans="14:16" x14ac:dyDescent="0.2">
      <c r="N170" s="75"/>
      <c r="O170" s="91"/>
      <c r="P170" s="42"/>
    </row>
    <row r="171" spans="14:16" x14ac:dyDescent="0.2">
      <c r="N171" s="75"/>
      <c r="O171" s="91"/>
      <c r="P171" s="42"/>
    </row>
    <row r="172" spans="14:16" x14ac:dyDescent="0.2">
      <c r="N172" s="75"/>
      <c r="O172" s="91"/>
      <c r="P172" s="42"/>
    </row>
    <row r="173" spans="14:16" x14ac:dyDescent="0.2">
      <c r="N173" s="75"/>
      <c r="O173" s="91"/>
      <c r="P173" s="42"/>
    </row>
    <row r="174" spans="14:16" x14ac:dyDescent="0.2">
      <c r="N174" s="75"/>
      <c r="O174" s="91"/>
      <c r="P174" s="42"/>
    </row>
    <row r="175" spans="14:16" x14ac:dyDescent="0.2">
      <c r="N175" s="75"/>
      <c r="O175" s="91"/>
      <c r="P175" s="42"/>
    </row>
    <row r="176" spans="14:16" x14ac:dyDescent="0.2">
      <c r="N176" s="75"/>
      <c r="O176" s="91"/>
      <c r="P176" s="42"/>
    </row>
    <row r="177" spans="14:16" x14ac:dyDescent="0.2">
      <c r="N177" s="75"/>
      <c r="O177" s="91"/>
      <c r="P177" s="42"/>
    </row>
    <row r="178" spans="14:16" x14ac:dyDescent="0.2">
      <c r="N178" s="75"/>
      <c r="O178" s="91"/>
      <c r="P178" s="42"/>
    </row>
    <row r="179" spans="14:16" x14ac:dyDescent="0.2">
      <c r="N179" s="75"/>
      <c r="O179" s="91"/>
      <c r="P179" s="42"/>
    </row>
    <row r="180" spans="14:16" x14ac:dyDescent="0.2">
      <c r="N180" s="75"/>
      <c r="O180" s="91"/>
      <c r="P180" s="42"/>
    </row>
    <row r="181" spans="14:16" x14ac:dyDescent="0.2">
      <c r="N181" s="75"/>
      <c r="O181" s="91"/>
      <c r="P181" s="42"/>
    </row>
    <row r="182" spans="14:16" x14ac:dyDescent="0.2">
      <c r="N182" s="75"/>
      <c r="O182" s="91"/>
      <c r="P182" s="42"/>
    </row>
    <row r="183" spans="14:16" x14ac:dyDescent="0.2">
      <c r="N183" s="75"/>
      <c r="O183" s="91"/>
      <c r="P183" s="42"/>
    </row>
    <row r="184" spans="14:16" x14ac:dyDescent="0.2">
      <c r="N184" s="75"/>
      <c r="O184" s="91"/>
      <c r="P184" s="42"/>
    </row>
    <row r="185" spans="14:16" x14ac:dyDescent="0.2">
      <c r="N185" s="75"/>
      <c r="O185" s="91"/>
      <c r="P185" s="42"/>
    </row>
    <row r="186" spans="14:16" x14ac:dyDescent="0.2">
      <c r="N186" s="75"/>
      <c r="O186" s="91"/>
      <c r="P186" s="42"/>
    </row>
    <row r="187" spans="14:16" x14ac:dyDescent="0.2">
      <c r="N187" s="75"/>
      <c r="O187" s="91"/>
      <c r="P187" s="42"/>
    </row>
    <row r="188" spans="14:16" x14ac:dyDescent="0.2">
      <c r="N188" s="75"/>
      <c r="O188" s="91"/>
      <c r="P188" s="42"/>
    </row>
    <row r="189" spans="14:16" x14ac:dyDescent="0.2">
      <c r="N189" s="75"/>
      <c r="O189" s="91"/>
      <c r="P189" s="42"/>
    </row>
    <row r="190" spans="14:16" x14ac:dyDescent="0.2">
      <c r="N190" s="75"/>
      <c r="O190" s="91"/>
      <c r="P190" s="42"/>
    </row>
    <row r="191" spans="14:16" x14ac:dyDescent="0.2">
      <c r="N191" s="75"/>
      <c r="O191" s="91"/>
      <c r="P191" s="42"/>
    </row>
    <row r="192" spans="14:16" x14ac:dyDescent="0.2">
      <c r="N192" s="75"/>
      <c r="O192" s="91"/>
      <c r="P192" s="42"/>
    </row>
    <row r="193" spans="14:16" x14ac:dyDescent="0.2">
      <c r="N193" s="75"/>
      <c r="O193" s="91"/>
      <c r="P193" s="42"/>
    </row>
    <row r="194" spans="14:16" x14ac:dyDescent="0.2">
      <c r="N194" s="75"/>
      <c r="O194" s="91"/>
      <c r="P194" s="42"/>
    </row>
    <row r="195" spans="14:16" x14ac:dyDescent="0.2">
      <c r="N195" s="75"/>
      <c r="O195" s="91"/>
      <c r="P195" s="42"/>
    </row>
    <row r="196" spans="14:16" x14ac:dyDescent="0.2">
      <c r="N196" s="75"/>
      <c r="O196" s="91"/>
      <c r="P196" s="42"/>
    </row>
    <row r="197" spans="14:16" x14ac:dyDescent="0.2">
      <c r="N197" s="75"/>
      <c r="O197" s="91"/>
      <c r="P197" s="42"/>
    </row>
    <row r="198" spans="14:16" x14ac:dyDescent="0.2">
      <c r="N198" s="75"/>
      <c r="O198" s="91"/>
      <c r="P198" s="42"/>
    </row>
    <row r="199" spans="14:16" x14ac:dyDescent="0.2">
      <c r="N199" s="75"/>
      <c r="O199" s="91"/>
      <c r="P199" s="42"/>
    </row>
    <row r="200" spans="14:16" x14ac:dyDescent="0.2">
      <c r="N200" s="75"/>
      <c r="O200" s="91"/>
      <c r="P200" s="42"/>
    </row>
    <row r="201" spans="14:16" x14ac:dyDescent="0.2">
      <c r="N201" s="75"/>
      <c r="O201" s="91"/>
      <c r="P201" s="42"/>
    </row>
    <row r="202" spans="14:16" x14ac:dyDescent="0.2">
      <c r="N202" s="75"/>
      <c r="O202" s="91"/>
      <c r="P202" s="42"/>
    </row>
    <row r="203" spans="14:16" x14ac:dyDescent="0.2">
      <c r="N203" s="75"/>
      <c r="O203" s="91"/>
      <c r="P203" s="42"/>
    </row>
    <row r="204" spans="14:16" x14ac:dyDescent="0.2">
      <c r="N204" s="75"/>
      <c r="O204" s="91"/>
      <c r="P204" s="42"/>
    </row>
    <row r="205" spans="14:16" x14ac:dyDescent="0.2">
      <c r="N205" s="75"/>
      <c r="O205" s="91"/>
      <c r="P205" s="42"/>
    </row>
    <row r="206" spans="14:16" x14ac:dyDescent="0.2">
      <c r="N206" s="75"/>
      <c r="O206" s="91"/>
      <c r="P206" s="42"/>
    </row>
    <row r="207" spans="14:16" x14ac:dyDescent="0.2">
      <c r="N207" s="75"/>
      <c r="O207" s="91"/>
      <c r="P207" s="42"/>
    </row>
    <row r="208" spans="14:16" x14ac:dyDescent="0.2">
      <c r="N208" s="75"/>
      <c r="O208" s="91"/>
      <c r="P208" s="42"/>
    </row>
    <row r="209" spans="14:16" x14ac:dyDescent="0.2">
      <c r="N209" s="75"/>
      <c r="O209" s="91"/>
      <c r="P209" s="42"/>
    </row>
    <row r="210" spans="14:16" x14ac:dyDescent="0.2">
      <c r="N210" s="75"/>
      <c r="O210" s="91"/>
      <c r="P210" s="42"/>
    </row>
    <row r="211" spans="14:16" x14ac:dyDescent="0.2">
      <c r="N211" s="75"/>
      <c r="O211" s="91"/>
      <c r="P211" s="42"/>
    </row>
    <row r="212" spans="14:16" x14ac:dyDescent="0.2">
      <c r="N212" s="75"/>
      <c r="O212" s="91"/>
      <c r="P212" s="42"/>
    </row>
    <row r="213" spans="14:16" x14ac:dyDescent="0.2">
      <c r="N213" s="75"/>
      <c r="O213" s="91"/>
      <c r="P213" s="42"/>
    </row>
    <row r="214" spans="14:16" x14ac:dyDescent="0.2">
      <c r="N214" s="75"/>
      <c r="O214" s="91"/>
      <c r="P214" s="42"/>
    </row>
    <row r="215" spans="14:16" x14ac:dyDescent="0.2">
      <c r="N215" s="75"/>
      <c r="O215" s="91"/>
      <c r="P215" s="42"/>
    </row>
    <row r="216" spans="14:16" x14ac:dyDescent="0.2">
      <c r="N216" s="75"/>
      <c r="O216" s="91"/>
      <c r="P216" s="42"/>
    </row>
    <row r="217" spans="14:16" x14ac:dyDescent="0.2">
      <c r="N217" s="75"/>
      <c r="O217" s="91"/>
      <c r="P217" s="42"/>
    </row>
    <row r="218" spans="14:16" x14ac:dyDescent="0.2">
      <c r="N218" s="75"/>
      <c r="O218" s="91"/>
      <c r="P218" s="42"/>
    </row>
    <row r="219" spans="14:16" x14ac:dyDescent="0.2">
      <c r="N219" s="75"/>
      <c r="O219" s="91"/>
      <c r="P219" s="42"/>
    </row>
    <row r="220" spans="14:16" x14ac:dyDescent="0.2">
      <c r="N220" s="75"/>
      <c r="O220" s="91"/>
      <c r="P220" s="42"/>
    </row>
    <row r="221" spans="14:16" x14ac:dyDescent="0.2">
      <c r="N221" s="75"/>
      <c r="O221" s="91"/>
      <c r="P221" s="42"/>
    </row>
    <row r="222" spans="14:16" x14ac:dyDescent="0.2">
      <c r="N222" s="75"/>
      <c r="O222" s="91"/>
      <c r="P222" s="42"/>
    </row>
    <row r="223" spans="14:16" x14ac:dyDescent="0.2">
      <c r="N223" s="75"/>
      <c r="O223" s="91"/>
      <c r="P223" s="42"/>
    </row>
    <row r="224" spans="14:16" x14ac:dyDescent="0.2">
      <c r="N224" s="75"/>
      <c r="O224" s="91"/>
      <c r="P224" s="42"/>
    </row>
    <row r="225" spans="14:16" x14ac:dyDescent="0.2">
      <c r="N225" s="75"/>
      <c r="O225" s="91"/>
      <c r="P225" s="42"/>
    </row>
    <row r="226" spans="14:16" x14ac:dyDescent="0.2">
      <c r="N226" s="75"/>
      <c r="O226" s="91"/>
      <c r="P226" s="42"/>
    </row>
    <row r="227" spans="14:16" x14ac:dyDescent="0.2">
      <c r="N227" s="75"/>
      <c r="O227" s="91"/>
      <c r="P227" s="42"/>
    </row>
    <row r="228" spans="14:16" x14ac:dyDescent="0.2">
      <c r="N228" s="75"/>
      <c r="O228" s="91"/>
      <c r="P228" s="42"/>
    </row>
    <row r="229" spans="14:16" x14ac:dyDescent="0.2">
      <c r="N229" s="75"/>
      <c r="O229" s="91"/>
      <c r="P229" s="42"/>
    </row>
    <row r="230" spans="14:16" x14ac:dyDescent="0.2">
      <c r="N230" s="75"/>
      <c r="O230" s="91"/>
      <c r="P230" s="42"/>
    </row>
    <row r="231" spans="14:16" x14ac:dyDescent="0.2">
      <c r="N231" s="75"/>
      <c r="O231" s="91"/>
      <c r="P231" s="42"/>
    </row>
    <row r="232" spans="14:16" x14ac:dyDescent="0.2">
      <c r="N232" s="75"/>
      <c r="O232" s="91"/>
      <c r="P232" s="42"/>
    </row>
    <row r="233" spans="14:16" x14ac:dyDescent="0.2">
      <c r="N233" s="75"/>
      <c r="O233" s="91"/>
      <c r="P233" s="42"/>
    </row>
    <row r="234" spans="14:16" x14ac:dyDescent="0.2">
      <c r="N234" s="75"/>
      <c r="O234" s="91"/>
      <c r="P234" s="42"/>
    </row>
    <row r="235" spans="14:16" x14ac:dyDescent="0.2">
      <c r="N235" s="75"/>
      <c r="O235" s="91"/>
      <c r="P235" s="42"/>
    </row>
    <row r="236" spans="14:16" x14ac:dyDescent="0.2">
      <c r="N236" s="75"/>
      <c r="O236" s="91"/>
      <c r="P236" s="42"/>
    </row>
    <row r="237" spans="14:16" x14ac:dyDescent="0.2">
      <c r="N237" s="75"/>
      <c r="O237" s="91"/>
      <c r="P237" s="42"/>
    </row>
    <row r="238" spans="14:16" x14ac:dyDescent="0.2">
      <c r="N238" s="75"/>
      <c r="O238" s="91"/>
      <c r="P238" s="42"/>
    </row>
    <row r="239" spans="14:16" x14ac:dyDescent="0.2">
      <c r="N239" s="75"/>
      <c r="O239" s="91"/>
      <c r="P239" s="42"/>
    </row>
    <row r="240" spans="14:16" x14ac:dyDescent="0.2">
      <c r="N240" s="75"/>
      <c r="O240" s="91"/>
      <c r="P240" s="42"/>
    </row>
    <row r="241" spans="14:16" x14ac:dyDescent="0.2">
      <c r="N241" s="75"/>
      <c r="O241" s="91"/>
      <c r="P241" s="42"/>
    </row>
    <row r="242" spans="14:16" x14ac:dyDescent="0.2">
      <c r="N242" s="75"/>
      <c r="O242" s="91"/>
      <c r="P242" s="42"/>
    </row>
    <row r="243" spans="14:16" x14ac:dyDescent="0.2">
      <c r="N243" s="75"/>
      <c r="O243" s="91"/>
      <c r="P243" s="42"/>
    </row>
    <row r="244" spans="14:16" x14ac:dyDescent="0.2">
      <c r="N244" s="75"/>
      <c r="O244" s="91"/>
      <c r="P244" s="42"/>
    </row>
    <row r="245" spans="14:16" x14ac:dyDescent="0.2">
      <c r="N245" s="75"/>
      <c r="O245" s="91"/>
      <c r="P245" s="42"/>
    </row>
    <row r="246" spans="14:16" x14ac:dyDescent="0.2">
      <c r="N246" s="75"/>
      <c r="O246" s="91"/>
      <c r="P246" s="42"/>
    </row>
    <row r="247" spans="14:16" x14ac:dyDescent="0.2">
      <c r="N247" s="75"/>
      <c r="O247" s="91"/>
      <c r="P247" s="42"/>
    </row>
    <row r="248" spans="14:16" x14ac:dyDescent="0.2">
      <c r="N248" s="75"/>
      <c r="O248" s="91"/>
      <c r="P248" s="42"/>
    </row>
    <row r="249" spans="14:16" x14ac:dyDescent="0.2">
      <c r="N249" s="75"/>
      <c r="O249" s="91"/>
      <c r="P249" s="42"/>
    </row>
    <row r="250" spans="14:16" x14ac:dyDescent="0.2">
      <c r="N250" s="75"/>
      <c r="O250" s="91"/>
      <c r="P250" s="42"/>
    </row>
    <row r="251" spans="14:16" x14ac:dyDescent="0.2">
      <c r="N251" s="75"/>
      <c r="O251" s="91"/>
      <c r="P251" s="42"/>
    </row>
    <row r="252" spans="14:16" x14ac:dyDescent="0.2">
      <c r="N252" s="75"/>
      <c r="O252" s="91"/>
      <c r="P252" s="42"/>
    </row>
    <row r="253" spans="14:16" x14ac:dyDescent="0.2">
      <c r="N253" s="75"/>
      <c r="O253" s="91"/>
      <c r="P253" s="42"/>
    </row>
    <row r="254" spans="14:16" x14ac:dyDescent="0.2">
      <c r="N254" s="75"/>
      <c r="O254" s="91"/>
      <c r="P254" s="42"/>
    </row>
    <row r="255" spans="14:16" x14ac:dyDescent="0.2">
      <c r="N255" s="75"/>
      <c r="O255" s="91"/>
      <c r="P255" s="42"/>
    </row>
    <row r="256" spans="14:16" x14ac:dyDescent="0.2">
      <c r="N256" s="75"/>
      <c r="O256" s="91"/>
      <c r="P256" s="42"/>
    </row>
    <row r="257" spans="14:16" x14ac:dyDescent="0.2">
      <c r="N257" s="75"/>
      <c r="O257" s="91"/>
      <c r="P257" s="42"/>
    </row>
    <row r="258" spans="14:16" x14ac:dyDescent="0.2">
      <c r="N258" s="75"/>
      <c r="O258" s="91"/>
      <c r="P258" s="42"/>
    </row>
    <row r="259" spans="14:16" x14ac:dyDescent="0.2">
      <c r="N259" s="75"/>
      <c r="O259" s="91"/>
      <c r="P259" s="42"/>
    </row>
    <row r="260" spans="14:16" x14ac:dyDescent="0.2">
      <c r="N260" s="75"/>
      <c r="O260" s="91"/>
      <c r="P260" s="42"/>
    </row>
    <row r="261" spans="14:16" x14ac:dyDescent="0.2">
      <c r="N261" s="75"/>
      <c r="O261" s="91"/>
      <c r="P261" s="42"/>
    </row>
    <row r="262" spans="14:16" x14ac:dyDescent="0.2">
      <c r="N262" s="75"/>
      <c r="O262" s="91"/>
      <c r="P262" s="42"/>
    </row>
    <row r="263" spans="14:16" x14ac:dyDescent="0.2">
      <c r="N263" s="75"/>
      <c r="O263" s="91"/>
      <c r="P263" s="42"/>
    </row>
    <row r="264" spans="14:16" x14ac:dyDescent="0.2">
      <c r="N264" s="75"/>
      <c r="O264" s="91"/>
      <c r="P264" s="42"/>
    </row>
    <row r="265" spans="14:16" x14ac:dyDescent="0.2">
      <c r="N265" s="75"/>
      <c r="O265" s="91"/>
      <c r="P265" s="42"/>
    </row>
    <row r="266" spans="14:16" x14ac:dyDescent="0.2">
      <c r="N266" s="75"/>
      <c r="O266" s="91"/>
      <c r="P266" s="42"/>
    </row>
    <row r="267" spans="14:16" x14ac:dyDescent="0.2">
      <c r="N267" s="75"/>
      <c r="O267" s="91"/>
      <c r="P267" s="42"/>
    </row>
    <row r="268" spans="14:16" x14ac:dyDescent="0.2">
      <c r="N268" s="75"/>
      <c r="O268" s="91"/>
      <c r="P268" s="42"/>
    </row>
    <row r="269" spans="14:16" x14ac:dyDescent="0.2">
      <c r="N269" s="75"/>
      <c r="O269" s="91"/>
      <c r="P269" s="42"/>
    </row>
    <row r="270" spans="14:16" x14ac:dyDescent="0.2">
      <c r="N270" s="75"/>
      <c r="O270" s="91"/>
      <c r="P270" s="42"/>
    </row>
    <row r="271" spans="14:16" x14ac:dyDescent="0.2">
      <c r="N271" s="75"/>
      <c r="O271" s="91"/>
      <c r="P271" s="42"/>
    </row>
    <row r="272" spans="14:16" x14ac:dyDescent="0.2">
      <c r="N272" s="75"/>
      <c r="O272" s="91"/>
      <c r="P272" s="42"/>
    </row>
    <row r="273" spans="14:16" x14ac:dyDescent="0.2">
      <c r="N273" s="75"/>
      <c r="O273" s="91"/>
      <c r="P273" s="42"/>
    </row>
    <row r="274" spans="14:16" x14ac:dyDescent="0.2">
      <c r="N274" s="75"/>
      <c r="O274" s="91"/>
      <c r="P274" s="42"/>
    </row>
    <row r="275" spans="14:16" x14ac:dyDescent="0.2">
      <c r="N275" s="75"/>
      <c r="O275" s="91"/>
      <c r="P275" s="42"/>
    </row>
    <row r="276" spans="14:16" x14ac:dyDescent="0.2">
      <c r="N276" s="75"/>
      <c r="O276" s="91"/>
      <c r="P276" s="42"/>
    </row>
    <row r="277" spans="14:16" x14ac:dyDescent="0.2">
      <c r="N277" s="75"/>
      <c r="O277" s="91"/>
      <c r="P277" s="42"/>
    </row>
    <row r="278" spans="14:16" x14ac:dyDescent="0.2">
      <c r="N278" s="75"/>
      <c r="O278" s="91"/>
      <c r="P278" s="42"/>
    </row>
    <row r="279" spans="14:16" x14ac:dyDescent="0.2">
      <c r="N279" s="75"/>
      <c r="O279" s="91"/>
      <c r="P279" s="42"/>
    </row>
    <row r="280" spans="14:16" x14ac:dyDescent="0.2">
      <c r="N280" s="75"/>
      <c r="O280" s="91"/>
      <c r="P280" s="42"/>
    </row>
    <row r="281" spans="14:16" x14ac:dyDescent="0.2">
      <c r="N281" s="75"/>
      <c r="O281" s="91"/>
      <c r="P281" s="42"/>
    </row>
    <row r="282" spans="14:16" x14ac:dyDescent="0.2">
      <c r="N282" s="75"/>
      <c r="O282" s="91"/>
      <c r="P282" s="42"/>
    </row>
    <row r="283" spans="14:16" x14ac:dyDescent="0.2">
      <c r="N283" s="75"/>
      <c r="O283" s="91"/>
      <c r="P283" s="42"/>
    </row>
    <row r="284" spans="14:16" x14ac:dyDescent="0.2">
      <c r="N284" s="75"/>
      <c r="O284" s="91"/>
      <c r="P284" s="42"/>
    </row>
    <row r="285" spans="14:16" x14ac:dyDescent="0.2">
      <c r="N285" s="75"/>
      <c r="O285" s="91"/>
      <c r="P285" s="42"/>
    </row>
    <row r="286" spans="14:16" x14ac:dyDescent="0.2">
      <c r="N286" s="75"/>
      <c r="O286" s="91"/>
      <c r="P286" s="42"/>
    </row>
    <row r="287" spans="14:16" x14ac:dyDescent="0.2">
      <c r="N287" s="75"/>
      <c r="O287" s="91"/>
      <c r="P287" s="42"/>
    </row>
    <row r="288" spans="14:16" x14ac:dyDescent="0.2">
      <c r="N288" s="75"/>
      <c r="O288" s="91"/>
      <c r="P288" s="42"/>
    </row>
    <row r="289" spans="14:16" x14ac:dyDescent="0.2">
      <c r="N289" s="75"/>
      <c r="O289" s="91"/>
      <c r="P289" s="42"/>
    </row>
    <row r="290" spans="14:16" x14ac:dyDescent="0.2">
      <c r="N290" s="75"/>
      <c r="O290" s="91"/>
      <c r="P290" s="42"/>
    </row>
    <row r="291" spans="14:16" x14ac:dyDescent="0.2">
      <c r="N291" s="75"/>
      <c r="O291" s="91"/>
      <c r="P291" s="42"/>
    </row>
    <row r="292" spans="14:16" x14ac:dyDescent="0.2">
      <c r="N292" s="75"/>
      <c r="O292" s="91"/>
      <c r="P292" s="42"/>
    </row>
    <row r="293" spans="14:16" x14ac:dyDescent="0.2">
      <c r="N293" s="75"/>
      <c r="O293" s="91"/>
      <c r="P293" s="42"/>
    </row>
    <row r="294" spans="14:16" x14ac:dyDescent="0.2">
      <c r="N294" s="75"/>
      <c r="O294" s="91"/>
      <c r="P294" s="42"/>
    </row>
    <row r="295" spans="14:16" x14ac:dyDescent="0.2">
      <c r="N295" s="75"/>
      <c r="O295" s="91"/>
      <c r="P295" s="42"/>
    </row>
    <row r="296" spans="14:16" x14ac:dyDescent="0.2">
      <c r="N296" s="75"/>
      <c r="O296" s="91"/>
      <c r="P296" s="42"/>
    </row>
    <row r="297" spans="14:16" x14ac:dyDescent="0.2">
      <c r="N297" s="75"/>
      <c r="O297" s="91"/>
      <c r="P297" s="42"/>
    </row>
    <row r="298" spans="14:16" x14ac:dyDescent="0.2">
      <c r="N298" s="75"/>
      <c r="O298" s="91"/>
      <c r="P298" s="42"/>
    </row>
    <row r="299" spans="14:16" x14ac:dyDescent="0.2">
      <c r="N299" s="75"/>
      <c r="O299" s="91"/>
      <c r="P299" s="42"/>
    </row>
    <row r="300" spans="14:16" x14ac:dyDescent="0.2">
      <c r="N300" s="75"/>
      <c r="O300" s="91"/>
      <c r="P300" s="42"/>
    </row>
    <row r="301" spans="14:16" x14ac:dyDescent="0.2">
      <c r="N301" s="75"/>
      <c r="O301" s="91"/>
      <c r="P301" s="42"/>
    </row>
    <row r="302" spans="14:16" x14ac:dyDescent="0.2">
      <c r="N302" s="75"/>
      <c r="O302" s="91"/>
      <c r="P302" s="42"/>
    </row>
    <row r="303" spans="14:16" x14ac:dyDescent="0.2">
      <c r="N303" s="75"/>
      <c r="O303" s="91"/>
      <c r="P303" s="42"/>
    </row>
    <row r="304" spans="14:16" x14ac:dyDescent="0.2">
      <c r="N304" s="75"/>
      <c r="O304" s="91"/>
      <c r="P304" s="42"/>
    </row>
    <row r="305" spans="14:16" x14ac:dyDescent="0.2">
      <c r="N305" s="75"/>
      <c r="O305" s="91"/>
      <c r="P305" s="42"/>
    </row>
    <row r="306" spans="14:16" x14ac:dyDescent="0.2">
      <c r="N306" s="75"/>
      <c r="O306" s="91"/>
      <c r="P306" s="42"/>
    </row>
    <row r="307" spans="14:16" x14ac:dyDescent="0.2">
      <c r="N307" s="75"/>
      <c r="O307" s="91"/>
      <c r="P307" s="42"/>
    </row>
    <row r="308" spans="14:16" x14ac:dyDescent="0.2">
      <c r="N308" s="75"/>
      <c r="O308" s="91"/>
      <c r="P308" s="42"/>
    </row>
    <row r="309" spans="14:16" x14ac:dyDescent="0.2">
      <c r="N309" s="75"/>
      <c r="O309" s="91"/>
      <c r="P309" s="42"/>
    </row>
    <row r="310" spans="14:16" x14ac:dyDescent="0.2">
      <c r="N310" s="75"/>
      <c r="O310" s="91"/>
      <c r="P310" s="42"/>
    </row>
    <row r="311" spans="14:16" x14ac:dyDescent="0.2">
      <c r="N311" s="75"/>
      <c r="O311" s="91"/>
      <c r="P311" s="42"/>
    </row>
    <row r="312" spans="14:16" x14ac:dyDescent="0.2">
      <c r="N312" s="75"/>
      <c r="O312" s="91"/>
      <c r="P312" s="42"/>
    </row>
    <row r="313" spans="14:16" x14ac:dyDescent="0.2">
      <c r="N313" s="75"/>
      <c r="O313" s="91"/>
      <c r="P313" s="42"/>
    </row>
    <row r="314" spans="14:16" x14ac:dyDescent="0.2">
      <c r="N314" s="75"/>
      <c r="O314" s="91"/>
      <c r="P314" s="42"/>
    </row>
    <row r="315" spans="14:16" x14ac:dyDescent="0.2">
      <c r="N315" s="75"/>
      <c r="O315" s="91"/>
      <c r="P315" s="42"/>
    </row>
    <row r="316" spans="14:16" x14ac:dyDescent="0.2">
      <c r="N316" s="75"/>
      <c r="O316" s="91"/>
      <c r="P316" s="42"/>
    </row>
    <row r="317" spans="14:16" x14ac:dyDescent="0.2">
      <c r="N317" s="75"/>
      <c r="O317" s="91"/>
      <c r="P317" s="42"/>
    </row>
    <row r="318" spans="14:16" x14ac:dyDescent="0.2">
      <c r="N318" s="75"/>
      <c r="O318" s="91"/>
      <c r="P318" s="42"/>
    </row>
    <row r="319" spans="14:16" x14ac:dyDescent="0.2">
      <c r="N319" s="75"/>
      <c r="O319" s="91"/>
      <c r="P319" s="42"/>
    </row>
    <row r="320" spans="14:16" x14ac:dyDescent="0.2">
      <c r="N320" s="75"/>
      <c r="O320" s="91"/>
      <c r="P320" s="42"/>
    </row>
    <row r="321" spans="14:16" x14ac:dyDescent="0.2">
      <c r="N321" s="75"/>
      <c r="O321" s="91"/>
      <c r="P321" s="42"/>
    </row>
    <row r="322" spans="14:16" x14ac:dyDescent="0.2">
      <c r="N322" s="75"/>
      <c r="O322" s="91"/>
      <c r="P322" s="42"/>
    </row>
    <row r="323" spans="14:16" x14ac:dyDescent="0.2">
      <c r="N323" s="75"/>
      <c r="O323" s="91"/>
      <c r="P323" s="42"/>
    </row>
    <row r="324" spans="14:16" x14ac:dyDescent="0.2">
      <c r="N324" s="75"/>
      <c r="O324" s="91"/>
      <c r="P324" s="42"/>
    </row>
    <row r="325" spans="14:16" x14ac:dyDescent="0.2">
      <c r="N325" s="75"/>
      <c r="O325" s="91"/>
      <c r="P325" s="42"/>
    </row>
    <row r="326" spans="14:16" x14ac:dyDescent="0.2">
      <c r="N326" s="75"/>
      <c r="O326" s="91"/>
      <c r="P326" s="42"/>
    </row>
    <row r="327" spans="14:16" x14ac:dyDescent="0.2">
      <c r="N327" s="75"/>
      <c r="O327" s="91"/>
      <c r="P327" s="42"/>
    </row>
    <row r="328" spans="14:16" x14ac:dyDescent="0.2">
      <c r="N328" s="75"/>
      <c r="O328" s="91"/>
      <c r="P328" s="42"/>
    </row>
    <row r="329" spans="14:16" x14ac:dyDescent="0.2">
      <c r="N329" s="75"/>
      <c r="O329" s="91"/>
      <c r="P329" s="42"/>
    </row>
    <row r="330" spans="14:16" x14ac:dyDescent="0.2">
      <c r="N330" s="75"/>
      <c r="O330" s="91"/>
      <c r="P330" s="42"/>
    </row>
    <row r="331" spans="14:16" x14ac:dyDescent="0.2">
      <c r="N331" s="75"/>
      <c r="O331" s="91"/>
      <c r="P331" s="42"/>
    </row>
    <row r="332" spans="14:16" x14ac:dyDescent="0.2">
      <c r="N332" s="75"/>
      <c r="O332" s="91"/>
      <c r="P332" s="42"/>
    </row>
    <row r="333" spans="14:16" x14ac:dyDescent="0.2">
      <c r="N333" s="75"/>
      <c r="O333" s="91"/>
      <c r="P333" s="42"/>
    </row>
    <row r="334" spans="14:16" x14ac:dyDescent="0.2">
      <c r="N334" s="75"/>
      <c r="O334" s="91"/>
      <c r="P334" s="42"/>
    </row>
    <row r="335" spans="14:16" x14ac:dyDescent="0.2">
      <c r="N335" s="75"/>
      <c r="O335" s="91"/>
      <c r="P335" s="42"/>
    </row>
    <row r="336" spans="14:16" x14ac:dyDescent="0.2">
      <c r="N336" s="75"/>
      <c r="O336" s="91"/>
      <c r="P336" s="42"/>
    </row>
    <row r="337" spans="14:16" x14ac:dyDescent="0.2">
      <c r="N337" s="75"/>
      <c r="O337" s="91"/>
      <c r="P337" s="42"/>
    </row>
    <row r="338" spans="14:16" x14ac:dyDescent="0.2">
      <c r="N338" s="75"/>
      <c r="O338" s="91"/>
      <c r="P338" s="42"/>
    </row>
    <row r="339" spans="14:16" x14ac:dyDescent="0.2">
      <c r="N339" s="75"/>
      <c r="O339" s="91"/>
      <c r="P339" s="42"/>
    </row>
    <row r="340" spans="14:16" x14ac:dyDescent="0.2">
      <c r="N340" s="75"/>
      <c r="O340" s="91"/>
      <c r="P340" s="42"/>
    </row>
    <row r="341" spans="14:16" x14ac:dyDescent="0.2">
      <c r="N341" s="75"/>
      <c r="O341" s="91"/>
      <c r="P341" s="42"/>
    </row>
    <row r="342" spans="14:16" x14ac:dyDescent="0.2">
      <c r="N342" s="75"/>
      <c r="O342" s="91"/>
      <c r="P342" s="42"/>
    </row>
    <row r="343" spans="14:16" x14ac:dyDescent="0.2">
      <c r="N343" s="75"/>
      <c r="O343" s="91"/>
      <c r="P343" s="42"/>
    </row>
    <row r="344" spans="14:16" x14ac:dyDescent="0.2">
      <c r="N344" s="75"/>
      <c r="O344" s="91"/>
      <c r="P344" s="42"/>
    </row>
    <row r="345" spans="14:16" x14ac:dyDescent="0.2">
      <c r="N345" s="75"/>
      <c r="O345" s="91"/>
      <c r="P345" s="42"/>
    </row>
    <row r="346" spans="14:16" x14ac:dyDescent="0.2">
      <c r="N346" s="75"/>
      <c r="O346" s="91"/>
      <c r="P346" s="42"/>
    </row>
    <row r="347" spans="14:16" x14ac:dyDescent="0.2">
      <c r="N347" s="75"/>
      <c r="O347" s="91"/>
      <c r="P347" s="42"/>
    </row>
    <row r="348" spans="14:16" x14ac:dyDescent="0.2">
      <c r="N348" s="75"/>
      <c r="O348" s="91"/>
      <c r="P348" s="42"/>
    </row>
    <row r="349" spans="14:16" x14ac:dyDescent="0.2">
      <c r="N349" s="75"/>
      <c r="O349" s="91"/>
      <c r="P349" s="42"/>
    </row>
    <row r="350" spans="14:16" x14ac:dyDescent="0.2">
      <c r="N350" s="75"/>
      <c r="O350" s="91"/>
      <c r="P350" s="42"/>
    </row>
    <row r="351" spans="14:16" x14ac:dyDescent="0.2">
      <c r="N351" s="75"/>
      <c r="O351" s="91"/>
      <c r="P351" s="42"/>
    </row>
    <row r="352" spans="14:16" x14ac:dyDescent="0.2">
      <c r="N352" s="75"/>
      <c r="O352" s="91"/>
      <c r="P352" s="42"/>
    </row>
    <row r="353" spans="14:16" x14ac:dyDescent="0.2">
      <c r="N353" s="75"/>
      <c r="O353" s="91"/>
      <c r="P353" s="42"/>
    </row>
    <row r="354" spans="14:16" x14ac:dyDescent="0.2">
      <c r="N354" s="75"/>
      <c r="O354" s="91"/>
      <c r="P354" s="42"/>
    </row>
    <row r="355" spans="14:16" x14ac:dyDescent="0.2">
      <c r="N355" s="75"/>
      <c r="O355" s="91"/>
      <c r="P355" s="42"/>
    </row>
    <row r="356" spans="14:16" x14ac:dyDescent="0.2">
      <c r="N356" s="75"/>
      <c r="O356" s="91"/>
      <c r="P356" s="42"/>
    </row>
    <row r="357" spans="14:16" x14ac:dyDescent="0.2">
      <c r="N357" s="75"/>
      <c r="O357" s="91"/>
      <c r="P357" s="42"/>
    </row>
    <row r="358" spans="14:16" x14ac:dyDescent="0.2">
      <c r="N358" s="75"/>
      <c r="O358" s="91"/>
      <c r="P358" s="42"/>
    </row>
    <row r="359" spans="14:16" x14ac:dyDescent="0.2">
      <c r="N359" s="75"/>
      <c r="O359" s="91"/>
      <c r="P359" s="42"/>
    </row>
    <row r="360" spans="14:16" x14ac:dyDescent="0.2">
      <c r="N360" s="75"/>
      <c r="O360" s="91"/>
      <c r="P360" s="42"/>
    </row>
    <row r="361" spans="14:16" x14ac:dyDescent="0.2">
      <c r="N361" s="75"/>
      <c r="O361" s="91"/>
      <c r="P361" s="42"/>
    </row>
    <row r="362" spans="14:16" x14ac:dyDescent="0.2">
      <c r="N362" s="75"/>
      <c r="O362" s="91"/>
      <c r="P362" s="42"/>
    </row>
    <row r="363" spans="14:16" x14ac:dyDescent="0.2">
      <c r="N363" s="75"/>
      <c r="O363" s="91"/>
      <c r="P363" s="42"/>
    </row>
    <row r="364" spans="14:16" x14ac:dyDescent="0.2">
      <c r="N364" s="75"/>
      <c r="O364" s="91"/>
      <c r="P364" s="42"/>
    </row>
    <row r="365" spans="14:16" x14ac:dyDescent="0.2">
      <c r="N365" s="75"/>
      <c r="O365" s="91"/>
      <c r="P365" s="42"/>
    </row>
    <row r="366" spans="14:16" x14ac:dyDescent="0.2">
      <c r="N366" s="75"/>
      <c r="O366" s="91"/>
      <c r="P366" s="42"/>
    </row>
    <row r="367" spans="14:16" x14ac:dyDescent="0.2">
      <c r="N367" s="75"/>
      <c r="O367" s="91"/>
      <c r="P367" s="42"/>
    </row>
    <row r="368" spans="14:16" x14ac:dyDescent="0.2">
      <c r="N368" s="75"/>
      <c r="O368" s="91"/>
      <c r="P368" s="42"/>
    </row>
    <row r="369" spans="14:16" x14ac:dyDescent="0.2">
      <c r="N369" s="75"/>
      <c r="O369" s="91"/>
      <c r="P369" s="42"/>
    </row>
    <row r="370" spans="14:16" x14ac:dyDescent="0.2">
      <c r="N370" s="75"/>
      <c r="O370" s="91"/>
      <c r="P370" s="42"/>
    </row>
    <row r="371" spans="14:16" x14ac:dyDescent="0.2">
      <c r="N371" s="75"/>
      <c r="O371" s="91"/>
      <c r="P371" s="42"/>
    </row>
    <row r="372" spans="14:16" x14ac:dyDescent="0.2">
      <c r="N372" s="75"/>
      <c r="O372" s="91"/>
      <c r="P372" s="42"/>
    </row>
    <row r="373" spans="14:16" x14ac:dyDescent="0.2">
      <c r="N373" s="75"/>
      <c r="O373" s="91"/>
      <c r="P373" s="42"/>
    </row>
    <row r="374" spans="14:16" x14ac:dyDescent="0.2">
      <c r="N374" s="75"/>
      <c r="O374" s="91"/>
      <c r="P374" s="42"/>
    </row>
    <row r="375" spans="14:16" x14ac:dyDescent="0.2">
      <c r="N375" s="75"/>
      <c r="O375" s="91"/>
      <c r="P375" s="42"/>
    </row>
    <row r="376" spans="14:16" x14ac:dyDescent="0.2">
      <c r="N376" s="75"/>
      <c r="O376" s="91"/>
      <c r="P376" s="42"/>
    </row>
    <row r="377" spans="14:16" x14ac:dyDescent="0.2">
      <c r="N377" s="75"/>
      <c r="O377" s="91"/>
      <c r="P377" s="42"/>
    </row>
    <row r="378" spans="14:16" x14ac:dyDescent="0.2">
      <c r="N378" s="75"/>
      <c r="O378" s="91"/>
      <c r="P378" s="42"/>
    </row>
    <row r="379" spans="14:16" x14ac:dyDescent="0.2">
      <c r="N379" s="75"/>
      <c r="O379" s="91"/>
      <c r="P379" s="42"/>
    </row>
    <row r="380" spans="14:16" x14ac:dyDescent="0.2">
      <c r="N380" s="75"/>
      <c r="O380" s="91"/>
      <c r="P380" s="42"/>
    </row>
    <row r="381" spans="14:16" x14ac:dyDescent="0.2">
      <c r="N381" s="75"/>
      <c r="O381" s="91"/>
      <c r="P381" s="42"/>
    </row>
    <row r="382" spans="14:16" x14ac:dyDescent="0.2">
      <c r="N382" s="75"/>
      <c r="O382" s="91"/>
      <c r="P382" s="42"/>
    </row>
    <row r="383" spans="14:16" x14ac:dyDescent="0.2">
      <c r="N383" s="75"/>
      <c r="O383" s="91"/>
      <c r="P383" s="42"/>
    </row>
    <row r="384" spans="14:16" x14ac:dyDescent="0.2">
      <c r="N384" s="75"/>
      <c r="O384" s="91"/>
      <c r="P384" s="42"/>
    </row>
    <row r="385" spans="14:16" x14ac:dyDescent="0.2">
      <c r="N385" s="75"/>
      <c r="O385" s="91"/>
      <c r="P385" s="42"/>
    </row>
    <row r="386" spans="14:16" x14ac:dyDescent="0.2">
      <c r="N386" s="75"/>
      <c r="O386" s="91"/>
      <c r="P386" s="42"/>
    </row>
    <row r="387" spans="14:16" x14ac:dyDescent="0.2">
      <c r="N387" s="75"/>
      <c r="O387" s="91"/>
      <c r="P387" s="42"/>
    </row>
    <row r="388" spans="14:16" x14ac:dyDescent="0.2">
      <c r="N388" s="75"/>
      <c r="O388" s="91"/>
      <c r="P388" s="42"/>
    </row>
    <row r="389" spans="14:16" x14ac:dyDescent="0.2">
      <c r="N389" s="75"/>
      <c r="O389" s="91"/>
      <c r="P389" s="42"/>
    </row>
    <row r="390" spans="14:16" x14ac:dyDescent="0.2">
      <c r="N390" s="75"/>
      <c r="O390" s="91"/>
      <c r="P390" s="42"/>
    </row>
    <row r="391" spans="14:16" x14ac:dyDescent="0.2">
      <c r="N391" s="75"/>
      <c r="O391" s="91"/>
      <c r="P391" s="42"/>
    </row>
    <row r="392" spans="14:16" x14ac:dyDescent="0.2">
      <c r="N392" s="75"/>
      <c r="O392" s="91"/>
      <c r="P392" s="42"/>
    </row>
    <row r="393" spans="14:16" x14ac:dyDescent="0.2">
      <c r="N393" s="75"/>
      <c r="O393" s="91"/>
      <c r="P393" s="42"/>
    </row>
    <row r="394" spans="14:16" x14ac:dyDescent="0.2">
      <c r="N394" s="75"/>
      <c r="O394" s="91"/>
      <c r="P394" s="42"/>
    </row>
    <row r="395" spans="14:16" x14ac:dyDescent="0.2">
      <c r="N395" s="75"/>
      <c r="O395" s="91"/>
      <c r="P395" s="42"/>
    </row>
    <row r="396" spans="14:16" x14ac:dyDescent="0.2">
      <c r="N396" s="75"/>
      <c r="O396" s="91"/>
      <c r="P396" s="42"/>
    </row>
    <row r="397" spans="14:16" x14ac:dyDescent="0.2">
      <c r="N397" s="75"/>
      <c r="O397" s="91"/>
      <c r="P397" s="42"/>
    </row>
    <row r="398" spans="14:16" x14ac:dyDescent="0.2">
      <c r="N398" s="75"/>
      <c r="O398" s="91"/>
      <c r="P398" s="42"/>
    </row>
    <row r="399" spans="14:16" x14ac:dyDescent="0.2">
      <c r="N399" s="75"/>
      <c r="O399" s="91"/>
      <c r="P399" s="42"/>
    </row>
    <row r="400" spans="14:16" x14ac:dyDescent="0.2">
      <c r="N400" s="75"/>
      <c r="O400" s="91"/>
      <c r="P400" s="42"/>
    </row>
    <row r="401" spans="14:16" x14ac:dyDescent="0.2">
      <c r="N401" s="75"/>
      <c r="O401" s="91"/>
      <c r="P401" s="42"/>
    </row>
    <row r="402" spans="14:16" x14ac:dyDescent="0.2">
      <c r="N402" s="75"/>
      <c r="O402" s="91"/>
      <c r="P402" s="42"/>
    </row>
    <row r="403" spans="14:16" x14ac:dyDescent="0.2">
      <c r="N403" s="75"/>
      <c r="O403" s="91"/>
      <c r="P403" s="42"/>
    </row>
    <row r="404" spans="14:16" x14ac:dyDescent="0.2">
      <c r="N404" s="75"/>
      <c r="O404" s="91"/>
      <c r="P404" s="42"/>
    </row>
    <row r="405" spans="14:16" x14ac:dyDescent="0.2">
      <c r="N405" s="75"/>
      <c r="O405" s="91"/>
      <c r="P405" s="42"/>
    </row>
    <row r="406" spans="14:16" x14ac:dyDescent="0.2">
      <c r="N406" s="75"/>
      <c r="O406" s="91"/>
      <c r="P406" s="42"/>
    </row>
    <row r="407" spans="14:16" x14ac:dyDescent="0.2">
      <c r="N407" s="75"/>
      <c r="O407" s="91"/>
      <c r="P407" s="42"/>
    </row>
    <row r="408" spans="14:16" x14ac:dyDescent="0.2">
      <c r="N408" s="75"/>
      <c r="O408" s="91"/>
      <c r="P408" s="42"/>
    </row>
    <row r="409" spans="14:16" x14ac:dyDescent="0.2">
      <c r="N409" s="75"/>
      <c r="O409" s="91"/>
      <c r="P409" s="42"/>
    </row>
    <row r="410" spans="14:16" x14ac:dyDescent="0.2">
      <c r="N410" s="75"/>
      <c r="O410" s="91"/>
      <c r="P410" s="42"/>
    </row>
    <row r="411" spans="14:16" x14ac:dyDescent="0.2">
      <c r="N411" s="75"/>
      <c r="O411" s="91"/>
      <c r="P411" s="42"/>
    </row>
    <row r="412" spans="14:16" x14ac:dyDescent="0.2">
      <c r="N412" s="75"/>
      <c r="O412" s="91"/>
      <c r="P412" s="42"/>
    </row>
    <row r="413" spans="14:16" x14ac:dyDescent="0.2">
      <c r="N413" s="75"/>
      <c r="O413" s="91"/>
      <c r="P413" s="42"/>
    </row>
    <row r="414" spans="14:16" x14ac:dyDescent="0.2">
      <c r="N414" s="75"/>
      <c r="O414" s="91"/>
      <c r="P414" s="42"/>
    </row>
    <row r="415" spans="14:16" x14ac:dyDescent="0.2">
      <c r="N415" s="75"/>
      <c r="O415" s="91"/>
      <c r="P415" s="42"/>
    </row>
    <row r="416" spans="14:16" x14ac:dyDescent="0.2">
      <c r="N416" s="75"/>
      <c r="O416" s="91"/>
      <c r="P416" s="42"/>
    </row>
    <row r="417" spans="14:16" x14ac:dyDescent="0.2">
      <c r="N417" s="75"/>
      <c r="O417" s="91"/>
      <c r="P417" s="42"/>
    </row>
    <row r="418" spans="14:16" x14ac:dyDescent="0.2">
      <c r="N418" s="75"/>
      <c r="O418" s="91"/>
      <c r="P418" s="42"/>
    </row>
    <row r="419" spans="14:16" x14ac:dyDescent="0.2">
      <c r="N419" s="75"/>
      <c r="O419" s="91"/>
      <c r="P419" s="42"/>
    </row>
    <row r="420" spans="14:16" x14ac:dyDescent="0.2">
      <c r="N420" s="75"/>
      <c r="O420" s="91"/>
      <c r="P420" s="42"/>
    </row>
    <row r="421" spans="14:16" x14ac:dyDescent="0.2">
      <c r="N421" s="75"/>
      <c r="O421" s="91"/>
      <c r="P421" s="42"/>
    </row>
    <row r="422" spans="14:16" x14ac:dyDescent="0.2">
      <c r="N422" s="75"/>
      <c r="O422" s="91"/>
      <c r="P422" s="42"/>
    </row>
    <row r="423" spans="14:16" x14ac:dyDescent="0.2">
      <c r="N423" s="75"/>
      <c r="O423" s="91"/>
      <c r="P423" s="42"/>
    </row>
    <row r="424" spans="14:16" x14ac:dyDescent="0.2">
      <c r="N424" s="75"/>
      <c r="O424" s="91"/>
      <c r="P424" s="42"/>
    </row>
    <row r="425" spans="14:16" x14ac:dyDescent="0.2">
      <c r="N425" s="75"/>
      <c r="O425" s="91"/>
      <c r="P425" s="42"/>
    </row>
    <row r="426" spans="14:16" x14ac:dyDescent="0.2">
      <c r="N426" s="75"/>
      <c r="O426" s="91"/>
      <c r="P426" s="42"/>
    </row>
    <row r="427" spans="14:16" x14ac:dyDescent="0.2">
      <c r="N427" s="75"/>
      <c r="O427" s="91"/>
      <c r="P427" s="42"/>
    </row>
    <row r="428" spans="14:16" x14ac:dyDescent="0.2">
      <c r="N428" s="75"/>
      <c r="O428" s="91"/>
      <c r="P428" s="42"/>
    </row>
    <row r="429" spans="14:16" x14ac:dyDescent="0.2">
      <c r="N429" s="75"/>
      <c r="O429" s="91"/>
      <c r="P429" s="42"/>
    </row>
    <row r="430" spans="14:16" x14ac:dyDescent="0.2">
      <c r="N430" s="75"/>
      <c r="O430" s="91"/>
      <c r="P430" s="42"/>
    </row>
    <row r="431" spans="14:16" x14ac:dyDescent="0.2">
      <c r="N431" s="75"/>
      <c r="O431" s="91"/>
      <c r="P431" s="42"/>
    </row>
    <row r="432" spans="14:16" x14ac:dyDescent="0.2">
      <c r="N432" s="75"/>
      <c r="O432" s="91"/>
      <c r="P432" s="42"/>
    </row>
    <row r="433" spans="14:16" x14ac:dyDescent="0.2">
      <c r="N433" s="75"/>
      <c r="O433" s="91"/>
      <c r="P433" s="42"/>
    </row>
    <row r="434" spans="14:16" x14ac:dyDescent="0.2">
      <c r="N434" s="75"/>
      <c r="O434" s="91"/>
      <c r="P434" s="42"/>
    </row>
    <row r="435" spans="14:16" x14ac:dyDescent="0.2">
      <c r="N435" s="75"/>
      <c r="O435" s="91"/>
      <c r="P435" s="42"/>
    </row>
    <row r="436" spans="14:16" x14ac:dyDescent="0.2">
      <c r="N436" s="75"/>
      <c r="O436" s="91"/>
      <c r="P436" s="42"/>
    </row>
    <row r="437" spans="14:16" x14ac:dyDescent="0.2">
      <c r="N437" s="75"/>
      <c r="O437" s="91"/>
      <c r="P437" s="42"/>
    </row>
    <row r="438" spans="14:16" x14ac:dyDescent="0.2">
      <c r="N438" s="75"/>
      <c r="O438" s="91"/>
      <c r="P438" s="42"/>
    </row>
    <row r="439" spans="14:16" x14ac:dyDescent="0.2">
      <c r="N439" s="75"/>
      <c r="O439" s="91"/>
      <c r="P439" s="42"/>
    </row>
    <row r="440" spans="14:16" x14ac:dyDescent="0.2">
      <c r="N440" s="75"/>
      <c r="O440" s="91"/>
      <c r="P440" s="42"/>
    </row>
    <row r="441" spans="14:16" x14ac:dyDescent="0.2">
      <c r="N441" s="75"/>
      <c r="O441" s="91"/>
      <c r="P441" s="42"/>
    </row>
    <row r="442" spans="14:16" x14ac:dyDescent="0.2">
      <c r="N442" s="75"/>
      <c r="O442" s="91"/>
      <c r="P442" s="42"/>
    </row>
    <row r="443" spans="14:16" x14ac:dyDescent="0.2">
      <c r="N443" s="75"/>
      <c r="O443" s="91"/>
      <c r="P443" s="42"/>
    </row>
    <row r="444" spans="14:16" x14ac:dyDescent="0.2">
      <c r="N444" s="75"/>
      <c r="O444" s="91"/>
      <c r="P444" s="42"/>
    </row>
    <row r="445" spans="14:16" x14ac:dyDescent="0.2">
      <c r="N445" s="75"/>
      <c r="O445" s="91"/>
      <c r="P445" s="42"/>
    </row>
    <row r="446" spans="14:16" x14ac:dyDescent="0.2">
      <c r="N446" s="75"/>
      <c r="O446" s="91"/>
      <c r="P446" s="42"/>
    </row>
    <row r="447" spans="14:16" x14ac:dyDescent="0.2">
      <c r="N447" s="75"/>
      <c r="O447" s="91"/>
      <c r="P447" s="42"/>
    </row>
    <row r="448" spans="14:16" x14ac:dyDescent="0.2">
      <c r="N448" s="75"/>
      <c r="O448" s="91"/>
      <c r="P448" s="42"/>
    </row>
    <row r="449" spans="14:16" x14ac:dyDescent="0.2">
      <c r="N449" s="75"/>
      <c r="O449" s="91"/>
      <c r="P449" s="42"/>
    </row>
    <row r="450" spans="14:16" x14ac:dyDescent="0.2">
      <c r="N450" s="75"/>
      <c r="O450" s="91"/>
      <c r="P450" s="42"/>
    </row>
    <row r="451" spans="14:16" x14ac:dyDescent="0.2">
      <c r="N451" s="75"/>
      <c r="O451" s="91"/>
      <c r="P451" s="42"/>
    </row>
    <row r="452" spans="14:16" x14ac:dyDescent="0.2">
      <c r="N452" s="75"/>
      <c r="O452" s="91"/>
      <c r="P452" s="42"/>
    </row>
    <row r="453" spans="14:16" x14ac:dyDescent="0.2">
      <c r="N453" s="75"/>
      <c r="O453" s="91"/>
      <c r="P453" s="42"/>
    </row>
    <row r="454" spans="14:16" x14ac:dyDescent="0.2">
      <c r="N454" s="75"/>
      <c r="O454" s="91"/>
      <c r="P454" s="42"/>
    </row>
    <row r="455" spans="14:16" x14ac:dyDescent="0.2">
      <c r="N455" s="75"/>
      <c r="O455" s="91"/>
      <c r="P455" s="42"/>
    </row>
    <row r="456" spans="14:16" x14ac:dyDescent="0.2">
      <c r="N456" s="75"/>
      <c r="O456" s="91"/>
      <c r="P456" s="42"/>
    </row>
    <row r="457" spans="14:16" x14ac:dyDescent="0.2">
      <c r="N457" s="75"/>
      <c r="O457" s="91"/>
      <c r="P457" s="42"/>
    </row>
    <row r="458" spans="14:16" x14ac:dyDescent="0.2">
      <c r="N458" s="75"/>
      <c r="O458" s="91"/>
      <c r="P458" s="42"/>
    </row>
    <row r="459" spans="14:16" x14ac:dyDescent="0.2">
      <c r="N459" s="75"/>
      <c r="O459" s="91"/>
      <c r="P459" s="42"/>
    </row>
    <row r="460" spans="14:16" x14ac:dyDescent="0.2">
      <c r="N460" s="75"/>
      <c r="O460" s="91"/>
      <c r="P460" s="42"/>
    </row>
    <row r="461" spans="14:16" x14ac:dyDescent="0.2">
      <c r="N461" s="75"/>
      <c r="O461" s="91"/>
      <c r="P461" s="42"/>
    </row>
    <row r="462" spans="14:16" x14ac:dyDescent="0.2">
      <c r="N462" s="75"/>
      <c r="O462" s="91"/>
      <c r="P462" s="42"/>
    </row>
    <row r="463" spans="14:16" x14ac:dyDescent="0.2">
      <c r="N463" s="75"/>
      <c r="O463" s="91"/>
      <c r="P463" s="42"/>
    </row>
    <row r="464" spans="14:16" x14ac:dyDescent="0.2">
      <c r="N464" s="75"/>
      <c r="O464" s="91"/>
      <c r="P464" s="42"/>
    </row>
    <row r="465" spans="14:16" x14ac:dyDescent="0.2">
      <c r="N465" s="75"/>
      <c r="O465" s="91"/>
      <c r="P465" s="42"/>
    </row>
    <row r="466" spans="14:16" x14ac:dyDescent="0.2">
      <c r="N466" s="75"/>
      <c r="O466" s="91"/>
      <c r="P466" s="42"/>
    </row>
    <row r="467" spans="14:16" x14ac:dyDescent="0.2">
      <c r="N467" s="75"/>
      <c r="O467" s="91"/>
      <c r="P467" s="42"/>
    </row>
    <row r="468" spans="14:16" x14ac:dyDescent="0.2">
      <c r="N468" s="75"/>
      <c r="O468" s="91"/>
      <c r="P468" s="42"/>
    </row>
    <row r="469" spans="14:16" x14ac:dyDescent="0.2">
      <c r="N469" s="75"/>
      <c r="O469" s="91"/>
      <c r="P469" s="42"/>
    </row>
    <row r="470" spans="14:16" x14ac:dyDescent="0.2">
      <c r="N470" s="75"/>
      <c r="O470" s="91"/>
      <c r="P470" s="42"/>
    </row>
    <row r="471" spans="14:16" x14ac:dyDescent="0.2">
      <c r="N471" s="75"/>
      <c r="O471" s="91"/>
      <c r="P471" s="42"/>
    </row>
    <row r="472" spans="14:16" x14ac:dyDescent="0.2">
      <c r="N472" s="75"/>
      <c r="O472" s="91"/>
      <c r="P472" s="42"/>
    </row>
    <row r="473" spans="14:16" x14ac:dyDescent="0.2">
      <c r="N473" s="75"/>
      <c r="O473" s="91"/>
      <c r="P473" s="42"/>
    </row>
    <row r="474" spans="14:16" x14ac:dyDescent="0.2">
      <c r="N474" s="75"/>
      <c r="O474" s="91"/>
      <c r="P474" s="42"/>
    </row>
    <row r="475" spans="14:16" x14ac:dyDescent="0.2">
      <c r="N475" s="75"/>
      <c r="O475" s="91"/>
      <c r="P475" s="42"/>
    </row>
    <row r="476" spans="14:16" x14ac:dyDescent="0.2">
      <c r="N476" s="75"/>
      <c r="O476" s="91"/>
      <c r="P476" s="42"/>
    </row>
    <row r="477" spans="14:16" x14ac:dyDescent="0.2">
      <c r="N477" s="75"/>
      <c r="O477" s="91"/>
      <c r="P477" s="42"/>
    </row>
    <row r="478" spans="14:16" x14ac:dyDescent="0.2">
      <c r="N478" s="75"/>
      <c r="O478" s="91"/>
      <c r="P478" s="42"/>
    </row>
    <row r="479" spans="14:16" x14ac:dyDescent="0.2">
      <c r="N479" s="75"/>
      <c r="O479" s="91"/>
      <c r="P479" s="42"/>
    </row>
    <row r="480" spans="14:16" x14ac:dyDescent="0.2">
      <c r="N480" s="75"/>
      <c r="O480" s="91"/>
      <c r="P480" s="42"/>
    </row>
    <row r="481" spans="14:16" x14ac:dyDescent="0.2">
      <c r="N481" s="75"/>
      <c r="O481" s="91"/>
      <c r="P481" s="42"/>
    </row>
    <row r="482" spans="14:16" x14ac:dyDescent="0.2">
      <c r="N482" s="75"/>
      <c r="O482" s="91"/>
      <c r="P482" s="42"/>
    </row>
    <row r="483" spans="14:16" x14ac:dyDescent="0.2">
      <c r="N483" s="75"/>
      <c r="O483" s="91"/>
      <c r="P483" s="42"/>
    </row>
    <row r="484" spans="14:16" x14ac:dyDescent="0.2">
      <c r="N484" s="75"/>
      <c r="O484" s="91"/>
      <c r="P484" s="42"/>
    </row>
    <row r="485" spans="14:16" x14ac:dyDescent="0.2">
      <c r="N485" s="75"/>
      <c r="O485" s="91"/>
      <c r="P485" s="42"/>
    </row>
    <row r="486" spans="14:16" x14ac:dyDescent="0.2">
      <c r="N486" s="75"/>
      <c r="O486" s="91"/>
      <c r="P486" s="42"/>
    </row>
    <row r="487" spans="14:16" x14ac:dyDescent="0.2">
      <c r="N487" s="75"/>
      <c r="O487" s="91"/>
      <c r="P487" s="42"/>
    </row>
    <row r="488" spans="14:16" x14ac:dyDescent="0.2">
      <c r="N488" s="75"/>
      <c r="O488" s="91"/>
      <c r="P488" s="42"/>
    </row>
    <row r="489" spans="14:16" x14ac:dyDescent="0.2">
      <c r="N489" s="75"/>
      <c r="O489" s="91"/>
      <c r="P489" s="42"/>
    </row>
    <row r="490" spans="14:16" x14ac:dyDescent="0.2">
      <c r="N490" s="75"/>
      <c r="O490" s="91"/>
      <c r="P490" s="42"/>
    </row>
    <row r="491" spans="14:16" x14ac:dyDescent="0.2">
      <c r="N491" s="75"/>
      <c r="O491" s="91"/>
      <c r="P491" s="42"/>
    </row>
    <row r="492" spans="14:16" x14ac:dyDescent="0.2">
      <c r="N492" s="75"/>
      <c r="O492" s="91"/>
      <c r="P492" s="42"/>
    </row>
    <row r="493" spans="14:16" x14ac:dyDescent="0.2">
      <c r="N493" s="75"/>
      <c r="O493" s="91"/>
      <c r="P493" s="42"/>
    </row>
    <row r="494" spans="14:16" x14ac:dyDescent="0.2">
      <c r="N494" s="75"/>
      <c r="O494" s="91"/>
      <c r="P494" s="42"/>
    </row>
    <row r="495" spans="14:16" x14ac:dyDescent="0.2">
      <c r="N495" s="75"/>
      <c r="O495" s="91"/>
      <c r="P495" s="42"/>
    </row>
    <row r="496" spans="14:16" x14ac:dyDescent="0.2">
      <c r="N496" s="75"/>
      <c r="O496" s="91"/>
      <c r="P496" s="42"/>
    </row>
    <row r="497" spans="14:16" x14ac:dyDescent="0.2">
      <c r="N497" s="75"/>
      <c r="O497" s="91"/>
      <c r="P497" s="42"/>
    </row>
    <row r="498" spans="14:16" x14ac:dyDescent="0.2">
      <c r="N498" s="75"/>
      <c r="O498" s="91"/>
      <c r="P498" s="42"/>
    </row>
    <row r="499" spans="14:16" x14ac:dyDescent="0.2">
      <c r="N499" s="75"/>
      <c r="O499" s="91"/>
      <c r="P499" s="42"/>
    </row>
    <row r="500" spans="14:16" x14ac:dyDescent="0.2">
      <c r="N500" s="75"/>
      <c r="O500" s="91"/>
      <c r="P500" s="42"/>
    </row>
    <row r="501" spans="14:16" x14ac:dyDescent="0.2">
      <c r="N501" s="75"/>
      <c r="O501" s="91"/>
      <c r="P501" s="42"/>
    </row>
    <row r="502" spans="14:16" x14ac:dyDescent="0.2">
      <c r="N502" s="75"/>
      <c r="O502" s="91"/>
      <c r="P502" s="42"/>
    </row>
    <row r="503" spans="14:16" x14ac:dyDescent="0.2">
      <c r="N503" s="75"/>
      <c r="O503" s="91"/>
      <c r="P503" s="42"/>
    </row>
    <row r="504" spans="14:16" x14ac:dyDescent="0.2">
      <c r="N504" s="75"/>
      <c r="O504" s="91"/>
      <c r="P504" s="42"/>
    </row>
    <row r="505" spans="14:16" x14ac:dyDescent="0.2">
      <c r="N505" s="75"/>
      <c r="O505" s="91"/>
      <c r="P505" s="42"/>
    </row>
    <row r="506" spans="14:16" x14ac:dyDescent="0.2">
      <c r="N506" s="75"/>
      <c r="O506" s="91"/>
      <c r="P506" s="42"/>
    </row>
    <row r="507" spans="14:16" x14ac:dyDescent="0.2">
      <c r="N507" s="75"/>
      <c r="O507" s="91"/>
      <c r="P507" s="42"/>
    </row>
    <row r="508" spans="14:16" x14ac:dyDescent="0.2">
      <c r="N508" s="75"/>
      <c r="O508" s="91"/>
      <c r="P508" s="42"/>
    </row>
    <row r="509" spans="14:16" x14ac:dyDescent="0.2">
      <c r="N509" s="75"/>
      <c r="O509" s="91"/>
      <c r="P509" s="42"/>
    </row>
    <row r="510" spans="14:16" x14ac:dyDescent="0.2">
      <c r="N510" s="75"/>
      <c r="O510" s="91"/>
      <c r="P510" s="42"/>
    </row>
    <row r="511" spans="14:16" x14ac:dyDescent="0.2">
      <c r="N511" s="75"/>
      <c r="O511" s="91"/>
      <c r="P511" s="42"/>
    </row>
    <row r="512" spans="14:16" x14ac:dyDescent="0.2">
      <c r="N512" s="75"/>
      <c r="O512" s="91"/>
      <c r="P512" s="42"/>
    </row>
    <row r="513" spans="14:16" x14ac:dyDescent="0.2">
      <c r="N513" s="75"/>
      <c r="O513" s="91"/>
      <c r="P513" s="42"/>
    </row>
    <row r="514" spans="14:16" x14ac:dyDescent="0.2">
      <c r="N514" s="75"/>
      <c r="O514" s="91"/>
      <c r="P514" s="42"/>
    </row>
    <row r="515" spans="14:16" x14ac:dyDescent="0.2">
      <c r="N515" s="75"/>
      <c r="O515" s="91"/>
      <c r="P515" s="42"/>
    </row>
    <row r="516" spans="14:16" x14ac:dyDescent="0.2">
      <c r="N516" s="75"/>
      <c r="O516" s="91"/>
      <c r="P516" s="42"/>
    </row>
    <row r="517" spans="14:16" x14ac:dyDescent="0.2">
      <c r="N517" s="75"/>
      <c r="O517" s="91"/>
      <c r="P517" s="42"/>
    </row>
    <row r="518" spans="14:16" x14ac:dyDescent="0.2">
      <c r="N518" s="75"/>
      <c r="O518" s="91"/>
      <c r="P518" s="42"/>
    </row>
    <row r="519" spans="14:16" x14ac:dyDescent="0.2">
      <c r="N519" s="75"/>
      <c r="O519" s="91"/>
      <c r="P519" s="42"/>
    </row>
    <row r="520" spans="14:16" x14ac:dyDescent="0.2">
      <c r="N520" s="75"/>
      <c r="O520" s="91"/>
      <c r="P520" s="42"/>
    </row>
    <row r="521" spans="14:16" x14ac:dyDescent="0.2">
      <c r="N521" s="75"/>
      <c r="O521" s="91"/>
      <c r="P521" s="42"/>
    </row>
    <row r="522" spans="14:16" x14ac:dyDescent="0.2">
      <c r="N522" s="75"/>
      <c r="O522" s="91"/>
      <c r="P522" s="42"/>
    </row>
    <row r="523" spans="14:16" x14ac:dyDescent="0.2">
      <c r="N523" s="75"/>
      <c r="O523" s="91"/>
      <c r="P523" s="42"/>
    </row>
    <row r="524" spans="14:16" x14ac:dyDescent="0.2">
      <c r="N524" s="75"/>
      <c r="O524" s="91"/>
      <c r="P524" s="42"/>
    </row>
    <row r="525" spans="14:16" x14ac:dyDescent="0.2">
      <c r="N525" s="75"/>
      <c r="O525" s="91"/>
      <c r="P525" s="42"/>
    </row>
    <row r="526" spans="14:16" x14ac:dyDescent="0.2">
      <c r="N526" s="75"/>
      <c r="O526" s="91"/>
      <c r="P526" s="42"/>
    </row>
    <row r="527" spans="14:16" x14ac:dyDescent="0.2">
      <c r="N527" s="75"/>
      <c r="O527" s="91"/>
      <c r="P527" s="42"/>
    </row>
    <row r="528" spans="14:16" x14ac:dyDescent="0.2">
      <c r="N528" s="75"/>
      <c r="O528" s="91"/>
      <c r="P528" s="42"/>
    </row>
    <row r="529" spans="14:16" x14ac:dyDescent="0.2">
      <c r="N529" s="75"/>
      <c r="O529" s="91"/>
      <c r="P529" s="42"/>
    </row>
    <row r="530" spans="14:16" x14ac:dyDescent="0.2">
      <c r="N530" s="75"/>
      <c r="O530" s="91"/>
      <c r="P530" s="42"/>
    </row>
    <row r="531" spans="14:16" x14ac:dyDescent="0.2">
      <c r="N531" s="75"/>
      <c r="O531" s="91"/>
      <c r="P531" s="42"/>
    </row>
    <row r="532" spans="14:16" x14ac:dyDescent="0.2">
      <c r="N532" s="75"/>
      <c r="O532" s="91"/>
      <c r="P532" s="42"/>
    </row>
    <row r="533" spans="14:16" x14ac:dyDescent="0.2">
      <c r="N533" s="75"/>
      <c r="O533" s="91"/>
      <c r="P533" s="42"/>
    </row>
    <row r="534" spans="14:16" x14ac:dyDescent="0.2">
      <c r="N534" s="75"/>
      <c r="O534" s="91"/>
      <c r="P534" s="42"/>
    </row>
    <row r="535" spans="14:16" x14ac:dyDescent="0.2">
      <c r="N535" s="75"/>
      <c r="O535" s="91"/>
      <c r="P535" s="42"/>
    </row>
    <row r="536" spans="14:16" x14ac:dyDescent="0.2">
      <c r="N536" s="75"/>
      <c r="O536" s="91"/>
      <c r="P536" s="42"/>
    </row>
    <row r="537" spans="14:16" x14ac:dyDescent="0.2">
      <c r="N537" s="75"/>
      <c r="O537" s="91"/>
      <c r="P537" s="42"/>
    </row>
    <row r="538" spans="14:16" x14ac:dyDescent="0.2">
      <c r="N538" s="75"/>
      <c r="O538" s="91"/>
      <c r="P538" s="42"/>
    </row>
    <row r="539" spans="14:16" x14ac:dyDescent="0.2">
      <c r="N539" s="75"/>
      <c r="O539" s="91"/>
      <c r="P539" s="42"/>
    </row>
    <row r="540" spans="14:16" x14ac:dyDescent="0.2">
      <c r="N540" s="75"/>
      <c r="O540" s="91"/>
      <c r="P540" s="42"/>
    </row>
    <row r="541" spans="14:16" x14ac:dyDescent="0.2">
      <c r="N541" s="75"/>
      <c r="O541" s="91"/>
      <c r="P541" s="42"/>
    </row>
    <row r="542" spans="14:16" x14ac:dyDescent="0.2">
      <c r="N542" s="75"/>
      <c r="O542" s="91"/>
      <c r="P542" s="42"/>
    </row>
    <row r="543" spans="14:16" x14ac:dyDescent="0.2">
      <c r="N543" s="75"/>
      <c r="O543" s="91"/>
      <c r="P543" s="42"/>
    </row>
    <row r="544" spans="14:16" x14ac:dyDescent="0.2">
      <c r="N544" s="75"/>
      <c r="O544" s="91"/>
      <c r="P544" s="42"/>
    </row>
    <row r="545" spans="14:16" x14ac:dyDescent="0.2">
      <c r="N545" s="75"/>
      <c r="O545" s="91"/>
      <c r="P545" s="42"/>
    </row>
    <row r="546" spans="14:16" x14ac:dyDescent="0.2">
      <c r="N546" s="75"/>
      <c r="O546" s="91"/>
      <c r="P546" s="42"/>
    </row>
    <row r="547" spans="14:16" x14ac:dyDescent="0.2">
      <c r="N547" s="75"/>
      <c r="O547" s="91"/>
      <c r="P547" s="42"/>
    </row>
    <row r="548" spans="14:16" x14ac:dyDescent="0.2">
      <c r="N548" s="75"/>
      <c r="O548" s="91"/>
      <c r="P548" s="42"/>
    </row>
    <row r="549" spans="14:16" x14ac:dyDescent="0.2">
      <c r="N549" s="75"/>
      <c r="O549" s="91"/>
      <c r="P549" s="42"/>
    </row>
    <row r="550" spans="14:16" x14ac:dyDescent="0.2">
      <c r="N550" s="75"/>
      <c r="O550" s="91"/>
      <c r="P550" s="42"/>
    </row>
    <row r="551" spans="14:16" x14ac:dyDescent="0.2">
      <c r="N551" s="75"/>
      <c r="O551" s="91"/>
      <c r="P551" s="42"/>
    </row>
    <row r="552" spans="14:16" x14ac:dyDescent="0.2">
      <c r="N552" s="75"/>
      <c r="O552" s="91"/>
      <c r="P552" s="42"/>
    </row>
    <row r="553" spans="14:16" x14ac:dyDescent="0.2">
      <c r="N553" s="75"/>
      <c r="O553" s="91"/>
      <c r="P553" s="42"/>
    </row>
    <row r="554" spans="14:16" x14ac:dyDescent="0.2">
      <c r="N554" s="75"/>
      <c r="O554" s="91"/>
      <c r="P554" s="42"/>
    </row>
    <row r="555" spans="14:16" x14ac:dyDescent="0.2">
      <c r="N555" s="75"/>
      <c r="O555" s="91"/>
      <c r="P555" s="42"/>
    </row>
    <row r="556" spans="14:16" x14ac:dyDescent="0.2">
      <c r="N556" s="75"/>
      <c r="O556" s="91"/>
      <c r="P556" s="42"/>
    </row>
    <row r="557" spans="14:16" x14ac:dyDescent="0.2">
      <c r="N557" s="75"/>
      <c r="O557" s="91"/>
      <c r="P557" s="42"/>
    </row>
    <row r="558" spans="14:16" x14ac:dyDescent="0.2">
      <c r="N558" s="75"/>
      <c r="O558" s="91"/>
      <c r="P558" s="42"/>
    </row>
    <row r="559" spans="14:16" x14ac:dyDescent="0.2">
      <c r="N559" s="75"/>
      <c r="O559" s="91"/>
      <c r="P559" s="42"/>
    </row>
    <row r="560" spans="14:16" x14ac:dyDescent="0.2">
      <c r="N560" s="75"/>
      <c r="O560" s="91"/>
      <c r="P560" s="42"/>
    </row>
    <row r="561" spans="14:16" x14ac:dyDescent="0.2">
      <c r="N561" s="75"/>
      <c r="O561" s="91"/>
      <c r="P561" s="42"/>
    </row>
    <row r="562" spans="14:16" x14ac:dyDescent="0.2">
      <c r="N562" s="75"/>
      <c r="O562" s="91"/>
      <c r="P562" s="42"/>
    </row>
    <row r="563" spans="14:16" x14ac:dyDescent="0.2">
      <c r="N563" s="75"/>
      <c r="O563" s="91"/>
      <c r="P563" s="42"/>
    </row>
    <row r="564" spans="14:16" x14ac:dyDescent="0.2">
      <c r="N564" s="75"/>
      <c r="O564" s="91"/>
      <c r="P564" s="42"/>
    </row>
    <row r="565" spans="14:16" x14ac:dyDescent="0.2">
      <c r="N565" s="75"/>
      <c r="O565" s="91"/>
      <c r="P565" s="42"/>
    </row>
    <row r="566" spans="14:16" x14ac:dyDescent="0.2">
      <c r="N566" s="75"/>
      <c r="O566" s="91"/>
      <c r="P566" s="42"/>
    </row>
    <row r="567" spans="14:16" x14ac:dyDescent="0.2">
      <c r="N567" s="75"/>
      <c r="O567" s="91"/>
      <c r="P567" s="42"/>
    </row>
    <row r="568" spans="14:16" x14ac:dyDescent="0.2">
      <c r="N568" s="75"/>
      <c r="O568" s="91"/>
      <c r="P568" s="42"/>
    </row>
    <row r="569" spans="14:16" x14ac:dyDescent="0.2">
      <c r="N569" s="75"/>
      <c r="O569" s="91"/>
      <c r="P569" s="42"/>
    </row>
    <row r="570" spans="14:16" x14ac:dyDescent="0.2">
      <c r="N570" s="75"/>
      <c r="O570" s="91"/>
      <c r="P570" s="42"/>
    </row>
    <row r="571" spans="14:16" x14ac:dyDescent="0.2">
      <c r="N571" s="75"/>
      <c r="O571" s="91"/>
      <c r="P571" s="42"/>
    </row>
    <row r="572" spans="14:16" x14ac:dyDescent="0.2">
      <c r="N572" s="75"/>
      <c r="O572" s="91"/>
      <c r="P572" s="42"/>
    </row>
    <row r="573" spans="14:16" x14ac:dyDescent="0.2">
      <c r="N573" s="75"/>
      <c r="O573" s="91"/>
      <c r="P573" s="42"/>
    </row>
    <row r="574" spans="14:16" x14ac:dyDescent="0.2">
      <c r="N574" s="75"/>
      <c r="O574" s="91"/>
      <c r="P574" s="42"/>
    </row>
    <row r="575" spans="14:16" x14ac:dyDescent="0.2">
      <c r="N575" s="75"/>
      <c r="O575" s="91"/>
      <c r="P575" s="42"/>
    </row>
    <row r="576" spans="14:16" x14ac:dyDescent="0.2">
      <c r="N576" s="75"/>
      <c r="O576" s="91"/>
      <c r="P576" s="42"/>
    </row>
    <row r="577" spans="14:16" x14ac:dyDescent="0.2">
      <c r="N577" s="75"/>
      <c r="O577" s="91"/>
      <c r="P577" s="42"/>
    </row>
    <row r="578" spans="14:16" x14ac:dyDescent="0.2">
      <c r="N578" s="75"/>
      <c r="O578" s="91"/>
      <c r="P578" s="42"/>
    </row>
    <row r="579" spans="14:16" x14ac:dyDescent="0.2">
      <c r="N579" s="75"/>
      <c r="O579" s="91"/>
      <c r="P579" s="42"/>
    </row>
    <row r="580" spans="14:16" x14ac:dyDescent="0.2">
      <c r="N580" s="75"/>
      <c r="O580" s="91"/>
      <c r="P580" s="42"/>
    </row>
    <row r="581" spans="14:16" x14ac:dyDescent="0.2">
      <c r="N581" s="75"/>
      <c r="O581" s="91"/>
      <c r="P581" s="42"/>
    </row>
    <row r="582" spans="14:16" x14ac:dyDescent="0.2">
      <c r="N582" s="75"/>
      <c r="O582" s="91"/>
      <c r="P582" s="42"/>
    </row>
    <row r="583" spans="14:16" x14ac:dyDescent="0.2">
      <c r="N583" s="75"/>
      <c r="O583" s="91"/>
      <c r="P583" s="42"/>
    </row>
    <row r="584" spans="14:16" x14ac:dyDescent="0.2">
      <c r="N584" s="75"/>
      <c r="O584" s="91"/>
      <c r="P584" s="42"/>
    </row>
    <row r="585" spans="14:16" x14ac:dyDescent="0.2">
      <c r="N585" s="75"/>
      <c r="O585" s="91"/>
      <c r="P585" s="42"/>
    </row>
    <row r="586" spans="14:16" x14ac:dyDescent="0.2">
      <c r="N586" s="75"/>
      <c r="O586" s="91"/>
      <c r="P586" s="42"/>
    </row>
    <row r="587" spans="14:16" x14ac:dyDescent="0.2">
      <c r="N587" s="75"/>
      <c r="O587" s="91"/>
      <c r="P587" s="42"/>
    </row>
    <row r="588" spans="14:16" x14ac:dyDescent="0.2">
      <c r="N588" s="75"/>
      <c r="O588" s="91"/>
      <c r="P588" s="42"/>
    </row>
    <row r="589" spans="14:16" x14ac:dyDescent="0.2">
      <c r="N589" s="75"/>
      <c r="O589" s="91"/>
      <c r="P589" s="42"/>
    </row>
    <row r="590" spans="14:16" x14ac:dyDescent="0.2">
      <c r="N590" s="75"/>
      <c r="O590" s="91"/>
      <c r="P590" s="42"/>
    </row>
    <row r="591" spans="14:16" x14ac:dyDescent="0.2">
      <c r="N591" s="75"/>
      <c r="O591" s="91"/>
      <c r="P591" s="42"/>
    </row>
    <row r="592" spans="14:16" x14ac:dyDescent="0.2">
      <c r="N592" s="75"/>
      <c r="O592" s="91"/>
      <c r="P592" s="42"/>
    </row>
    <row r="593" spans="14:16" x14ac:dyDescent="0.2">
      <c r="N593" s="75"/>
      <c r="O593" s="91"/>
      <c r="P593" s="42"/>
    </row>
    <row r="594" spans="14:16" x14ac:dyDescent="0.2">
      <c r="N594" s="75"/>
      <c r="O594" s="91"/>
      <c r="P594" s="42"/>
    </row>
    <row r="595" spans="14:16" x14ac:dyDescent="0.2">
      <c r="N595" s="75"/>
      <c r="O595" s="91"/>
      <c r="P595" s="42"/>
    </row>
    <row r="596" spans="14:16" x14ac:dyDescent="0.2">
      <c r="N596" s="75"/>
      <c r="O596" s="91"/>
      <c r="P596" s="42"/>
    </row>
    <row r="597" spans="14:16" x14ac:dyDescent="0.2">
      <c r="N597" s="75"/>
      <c r="O597" s="91"/>
      <c r="P597" s="42"/>
    </row>
    <row r="598" spans="14:16" x14ac:dyDescent="0.2">
      <c r="N598" s="75"/>
      <c r="O598" s="91"/>
      <c r="P598" s="42"/>
    </row>
    <row r="599" spans="14:16" x14ac:dyDescent="0.2">
      <c r="N599" s="75"/>
      <c r="O599" s="91"/>
      <c r="P599" s="42"/>
    </row>
    <row r="600" spans="14:16" x14ac:dyDescent="0.2">
      <c r="N600" s="75"/>
      <c r="O600" s="91"/>
      <c r="P600" s="42"/>
    </row>
    <row r="601" spans="14:16" x14ac:dyDescent="0.2">
      <c r="N601" s="75"/>
      <c r="O601" s="91"/>
      <c r="P601" s="42"/>
    </row>
    <row r="602" spans="14:16" x14ac:dyDescent="0.2">
      <c r="N602" s="75"/>
      <c r="O602" s="91"/>
      <c r="P602" s="42"/>
    </row>
    <row r="603" spans="14:16" x14ac:dyDescent="0.2">
      <c r="N603" s="75"/>
      <c r="O603" s="91"/>
      <c r="P603" s="42"/>
    </row>
    <row r="604" spans="14:16" x14ac:dyDescent="0.2">
      <c r="N604" s="75"/>
      <c r="O604" s="91"/>
      <c r="P604" s="42"/>
    </row>
    <row r="605" spans="14:16" x14ac:dyDescent="0.2">
      <c r="N605" s="75"/>
      <c r="O605" s="91"/>
      <c r="P605" s="42"/>
    </row>
    <row r="606" spans="14:16" x14ac:dyDescent="0.2">
      <c r="N606" s="75"/>
      <c r="O606" s="91"/>
      <c r="P606" s="42"/>
    </row>
    <row r="607" spans="14:16" x14ac:dyDescent="0.2">
      <c r="N607" s="75"/>
      <c r="O607" s="91"/>
      <c r="P607" s="42"/>
    </row>
    <row r="608" spans="14:16" x14ac:dyDescent="0.2">
      <c r="N608" s="75"/>
      <c r="O608" s="91"/>
      <c r="P608" s="42"/>
    </row>
    <row r="609" spans="14:16" x14ac:dyDescent="0.2">
      <c r="N609" s="75"/>
      <c r="O609" s="91"/>
      <c r="P609" s="42"/>
    </row>
    <row r="610" spans="14:16" x14ac:dyDescent="0.2">
      <c r="N610" s="75"/>
      <c r="O610" s="91"/>
      <c r="P610" s="42"/>
    </row>
    <row r="611" spans="14:16" x14ac:dyDescent="0.2">
      <c r="N611" s="75"/>
      <c r="O611" s="91"/>
      <c r="P611" s="42"/>
    </row>
    <row r="612" spans="14:16" x14ac:dyDescent="0.2">
      <c r="N612" s="75"/>
      <c r="O612" s="91"/>
      <c r="P612" s="42"/>
    </row>
    <row r="613" spans="14:16" x14ac:dyDescent="0.2">
      <c r="N613" s="75"/>
      <c r="O613" s="91"/>
      <c r="P613" s="42"/>
    </row>
    <row r="614" spans="14:16" x14ac:dyDescent="0.2">
      <c r="N614" s="75"/>
      <c r="O614" s="91"/>
      <c r="P614" s="42"/>
    </row>
    <row r="615" spans="14:16" x14ac:dyDescent="0.2">
      <c r="N615" s="75"/>
      <c r="O615" s="91"/>
      <c r="P615" s="42"/>
    </row>
    <row r="616" spans="14:16" x14ac:dyDescent="0.2">
      <c r="N616" s="75"/>
      <c r="O616" s="91"/>
      <c r="P616" s="42"/>
    </row>
    <row r="617" spans="14:16" x14ac:dyDescent="0.2">
      <c r="N617" s="75"/>
      <c r="O617" s="91"/>
      <c r="P617" s="42"/>
    </row>
    <row r="618" spans="14:16" x14ac:dyDescent="0.2">
      <c r="N618" s="75"/>
      <c r="O618" s="91"/>
      <c r="P618" s="42"/>
    </row>
    <row r="619" spans="14:16" x14ac:dyDescent="0.2">
      <c r="N619" s="75"/>
      <c r="O619" s="91"/>
      <c r="P619" s="42"/>
    </row>
    <row r="620" spans="14:16" x14ac:dyDescent="0.2">
      <c r="N620" s="75"/>
      <c r="O620" s="91"/>
      <c r="P620" s="42"/>
    </row>
    <row r="621" spans="14:16" x14ac:dyDescent="0.2">
      <c r="N621" s="75"/>
      <c r="O621" s="91"/>
      <c r="P621" s="42"/>
    </row>
    <row r="622" spans="14:16" x14ac:dyDescent="0.2">
      <c r="N622" s="75"/>
      <c r="O622" s="91"/>
      <c r="P622" s="42"/>
    </row>
    <row r="623" spans="14:16" x14ac:dyDescent="0.2">
      <c r="N623" s="75"/>
      <c r="O623" s="91"/>
      <c r="P623" s="42"/>
    </row>
    <row r="624" spans="14:16" x14ac:dyDescent="0.2">
      <c r="N624" s="75"/>
      <c r="O624" s="91"/>
      <c r="P624" s="42"/>
    </row>
    <row r="625" spans="14:16" x14ac:dyDescent="0.2">
      <c r="N625" s="75"/>
      <c r="O625" s="91"/>
      <c r="P625" s="42"/>
    </row>
    <row r="626" spans="14:16" x14ac:dyDescent="0.2">
      <c r="N626" s="75"/>
      <c r="O626" s="91"/>
      <c r="P626" s="42"/>
    </row>
    <row r="627" spans="14:16" x14ac:dyDescent="0.2">
      <c r="N627" s="75"/>
      <c r="O627" s="91"/>
      <c r="P627" s="42"/>
    </row>
    <row r="628" spans="14:16" x14ac:dyDescent="0.2">
      <c r="N628" s="75"/>
      <c r="O628" s="91"/>
      <c r="P628" s="42"/>
    </row>
    <row r="629" spans="14:16" x14ac:dyDescent="0.2">
      <c r="N629" s="75"/>
      <c r="O629" s="91"/>
      <c r="P629" s="42"/>
    </row>
    <row r="630" spans="14:16" x14ac:dyDescent="0.2">
      <c r="N630" s="75"/>
      <c r="O630" s="91"/>
      <c r="P630" s="42"/>
    </row>
    <row r="631" spans="14:16" x14ac:dyDescent="0.2">
      <c r="N631" s="75"/>
      <c r="O631" s="91"/>
      <c r="P631" s="42"/>
    </row>
    <row r="632" spans="14:16" x14ac:dyDescent="0.2">
      <c r="N632" s="75"/>
      <c r="O632" s="91"/>
      <c r="P632" s="42"/>
    </row>
    <row r="633" spans="14:16" x14ac:dyDescent="0.2">
      <c r="N633" s="75"/>
      <c r="O633" s="91"/>
      <c r="P633" s="42"/>
    </row>
    <row r="634" spans="14:16" x14ac:dyDescent="0.2">
      <c r="N634" s="75"/>
      <c r="O634" s="91"/>
      <c r="P634" s="42"/>
    </row>
    <row r="635" spans="14:16" x14ac:dyDescent="0.2">
      <c r="N635" s="75"/>
      <c r="O635" s="91"/>
      <c r="P635" s="42"/>
    </row>
    <row r="636" spans="14:16" x14ac:dyDescent="0.2">
      <c r="N636" s="75"/>
      <c r="O636" s="91"/>
      <c r="P636" s="42"/>
    </row>
    <row r="637" spans="14:16" x14ac:dyDescent="0.2">
      <c r="N637" s="75"/>
      <c r="O637" s="91"/>
      <c r="P637" s="42"/>
    </row>
    <row r="638" spans="14:16" x14ac:dyDescent="0.2">
      <c r="N638" s="75"/>
      <c r="O638" s="91"/>
      <c r="P638" s="42"/>
    </row>
    <row r="639" spans="14:16" x14ac:dyDescent="0.2">
      <c r="N639" s="75"/>
      <c r="O639" s="91"/>
      <c r="P639" s="42"/>
    </row>
    <row r="640" spans="14:16" x14ac:dyDescent="0.2">
      <c r="N640" s="75"/>
      <c r="O640" s="91"/>
      <c r="P640" s="42"/>
    </row>
    <row r="641" spans="14:16" x14ac:dyDescent="0.2">
      <c r="N641" s="75"/>
      <c r="O641" s="91"/>
      <c r="P641" s="42"/>
    </row>
    <row r="642" spans="14:16" x14ac:dyDescent="0.2">
      <c r="N642" s="75"/>
      <c r="O642" s="91"/>
      <c r="P642" s="42"/>
    </row>
    <row r="643" spans="14:16" x14ac:dyDescent="0.2">
      <c r="N643" s="75"/>
      <c r="O643" s="91"/>
      <c r="P643" s="42"/>
    </row>
    <row r="644" spans="14:16" x14ac:dyDescent="0.2">
      <c r="N644" s="75"/>
      <c r="O644" s="91"/>
      <c r="P644" s="42"/>
    </row>
    <row r="645" spans="14:16" x14ac:dyDescent="0.2">
      <c r="N645" s="75"/>
      <c r="O645" s="91"/>
      <c r="P645" s="42"/>
    </row>
    <row r="646" spans="14:16" x14ac:dyDescent="0.2">
      <c r="N646" s="75"/>
      <c r="O646" s="91"/>
      <c r="P646" s="42"/>
    </row>
    <row r="647" spans="14:16" x14ac:dyDescent="0.2">
      <c r="N647" s="75"/>
      <c r="O647" s="91"/>
      <c r="P647" s="42"/>
    </row>
    <row r="648" spans="14:16" x14ac:dyDescent="0.2">
      <c r="N648" s="75"/>
      <c r="O648" s="91"/>
      <c r="P648" s="42"/>
    </row>
    <row r="649" spans="14:16" x14ac:dyDescent="0.2">
      <c r="N649" s="75"/>
      <c r="O649" s="91"/>
      <c r="P649" s="42"/>
    </row>
    <row r="650" spans="14:16" x14ac:dyDescent="0.2">
      <c r="N650" s="75"/>
      <c r="O650" s="91"/>
      <c r="P650" s="42"/>
    </row>
    <row r="651" spans="14:16" x14ac:dyDescent="0.2">
      <c r="N651" s="75"/>
      <c r="O651" s="91"/>
      <c r="P651" s="42"/>
    </row>
    <row r="652" spans="14:16" x14ac:dyDescent="0.2">
      <c r="N652" s="75"/>
      <c r="O652" s="91"/>
      <c r="P652" s="42"/>
    </row>
    <row r="653" spans="14:16" x14ac:dyDescent="0.2">
      <c r="N653" s="75"/>
      <c r="O653" s="91"/>
      <c r="P653" s="42"/>
    </row>
    <row r="654" spans="14:16" x14ac:dyDescent="0.2">
      <c r="N654" s="75"/>
      <c r="O654" s="91"/>
      <c r="P654" s="42"/>
    </row>
    <row r="655" spans="14:16" x14ac:dyDescent="0.2">
      <c r="N655" s="75"/>
      <c r="O655" s="91"/>
      <c r="P655" s="42"/>
    </row>
    <row r="656" spans="14:16" x14ac:dyDescent="0.2">
      <c r="N656" s="75"/>
      <c r="O656" s="91"/>
      <c r="P656" s="42"/>
    </row>
    <row r="657" spans="14:16" x14ac:dyDescent="0.2">
      <c r="N657" s="75"/>
      <c r="O657" s="91"/>
      <c r="P657" s="42"/>
    </row>
    <row r="658" spans="14:16" x14ac:dyDescent="0.2">
      <c r="N658" s="75"/>
      <c r="O658" s="91"/>
      <c r="P658" s="42"/>
    </row>
    <row r="659" spans="14:16" x14ac:dyDescent="0.2">
      <c r="N659" s="75"/>
      <c r="O659" s="91"/>
      <c r="P659" s="42"/>
    </row>
    <row r="660" spans="14:16" x14ac:dyDescent="0.2">
      <c r="N660" s="75"/>
      <c r="O660" s="91"/>
      <c r="P660" s="42"/>
    </row>
    <row r="661" spans="14:16" x14ac:dyDescent="0.2">
      <c r="N661" s="75"/>
      <c r="O661" s="91"/>
      <c r="P661" s="42"/>
    </row>
    <row r="662" spans="14:16" x14ac:dyDescent="0.2">
      <c r="N662" s="75"/>
      <c r="O662" s="91"/>
      <c r="P662" s="42"/>
    </row>
    <row r="663" spans="14:16" x14ac:dyDescent="0.2">
      <c r="N663" s="75"/>
      <c r="O663" s="91"/>
      <c r="P663" s="42"/>
    </row>
    <row r="664" spans="14:16" x14ac:dyDescent="0.2">
      <c r="N664" s="75"/>
      <c r="O664" s="91"/>
      <c r="P664" s="42"/>
    </row>
    <row r="665" spans="14:16" x14ac:dyDescent="0.2">
      <c r="N665" s="75"/>
      <c r="O665" s="91"/>
      <c r="P665" s="42"/>
    </row>
    <row r="666" spans="14:16" x14ac:dyDescent="0.2">
      <c r="N666" s="75"/>
      <c r="O666" s="91"/>
      <c r="P666" s="42"/>
    </row>
    <row r="667" spans="14:16" x14ac:dyDescent="0.2">
      <c r="N667" s="75"/>
      <c r="O667" s="91"/>
      <c r="P667" s="42"/>
    </row>
    <row r="668" spans="14:16" x14ac:dyDescent="0.2">
      <c r="N668" s="75"/>
      <c r="O668" s="91"/>
      <c r="P668" s="42"/>
    </row>
    <row r="669" spans="14:16" x14ac:dyDescent="0.2">
      <c r="N669" s="75"/>
      <c r="O669" s="91"/>
      <c r="P669" s="42"/>
    </row>
    <row r="670" spans="14:16" x14ac:dyDescent="0.2">
      <c r="N670" s="75"/>
      <c r="O670" s="91"/>
      <c r="P670" s="42"/>
    </row>
    <row r="671" spans="14:16" x14ac:dyDescent="0.2">
      <c r="N671" s="75"/>
      <c r="O671" s="91"/>
      <c r="P671" s="42"/>
    </row>
    <row r="672" spans="14:16" x14ac:dyDescent="0.2">
      <c r="N672" s="75"/>
      <c r="O672" s="91"/>
      <c r="P672" s="42"/>
    </row>
    <row r="673" spans="14:16" x14ac:dyDescent="0.2">
      <c r="N673" s="75"/>
      <c r="O673" s="91"/>
      <c r="P673" s="42"/>
    </row>
    <row r="674" spans="14:16" x14ac:dyDescent="0.2">
      <c r="N674" s="75"/>
      <c r="O674" s="91"/>
      <c r="P674" s="42"/>
    </row>
    <row r="675" spans="14:16" x14ac:dyDescent="0.2">
      <c r="N675" s="75"/>
      <c r="O675" s="91"/>
      <c r="P675" s="42"/>
    </row>
    <row r="676" spans="14:16" x14ac:dyDescent="0.2">
      <c r="N676" s="75"/>
      <c r="O676" s="91"/>
      <c r="P676" s="42"/>
    </row>
    <row r="677" spans="14:16" x14ac:dyDescent="0.2">
      <c r="N677" s="75"/>
      <c r="O677" s="91"/>
      <c r="P677" s="42"/>
    </row>
    <row r="678" spans="14:16" x14ac:dyDescent="0.2">
      <c r="N678" s="75"/>
      <c r="O678" s="91"/>
      <c r="P678" s="42"/>
    </row>
    <row r="679" spans="14:16" x14ac:dyDescent="0.2">
      <c r="N679" s="75"/>
      <c r="O679" s="91"/>
      <c r="P679" s="42"/>
    </row>
    <row r="680" spans="14:16" x14ac:dyDescent="0.2">
      <c r="N680" s="75"/>
      <c r="O680" s="91"/>
      <c r="P680" s="42"/>
    </row>
    <row r="681" spans="14:16" x14ac:dyDescent="0.2">
      <c r="N681" s="75"/>
      <c r="O681" s="91"/>
      <c r="P681" s="42"/>
    </row>
    <row r="682" spans="14:16" x14ac:dyDescent="0.2">
      <c r="N682" s="75"/>
      <c r="O682" s="91"/>
      <c r="P682" s="42"/>
    </row>
    <row r="683" spans="14:16" x14ac:dyDescent="0.2">
      <c r="N683" s="75"/>
      <c r="O683" s="91"/>
      <c r="P683" s="42"/>
    </row>
    <row r="684" spans="14:16" x14ac:dyDescent="0.2">
      <c r="N684" s="75"/>
      <c r="O684" s="91"/>
      <c r="P684" s="42"/>
    </row>
    <row r="685" spans="14:16" x14ac:dyDescent="0.2">
      <c r="N685" s="75"/>
      <c r="O685" s="91"/>
      <c r="P685" s="42"/>
    </row>
    <row r="686" spans="14:16" x14ac:dyDescent="0.2">
      <c r="N686" s="75"/>
      <c r="O686" s="91"/>
      <c r="P686" s="42"/>
    </row>
    <row r="687" spans="14:16" x14ac:dyDescent="0.2">
      <c r="N687" s="75"/>
      <c r="O687" s="91"/>
      <c r="P687" s="42"/>
    </row>
    <row r="688" spans="14:16" x14ac:dyDescent="0.2">
      <c r="N688" s="75"/>
      <c r="O688" s="91"/>
      <c r="P688" s="42"/>
    </row>
    <row r="689" spans="14:16" x14ac:dyDescent="0.2">
      <c r="N689" s="75"/>
      <c r="O689" s="91"/>
      <c r="P689" s="42"/>
    </row>
    <row r="690" spans="14:16" x14ac:dyDescent="0.2">
      <c r="N690" s="75"/>
      <c r="O690" s="91"/>
      <c r="P690" s="42"/>
    </row>
    <row r="691" spans="14:16" x14ac:dyDescent="0.2">
      <c r="N691" s="75"/>
      <c r="O691" s="91"/>
      <c r="P691" s="42"/>
    </row>
    <row r="692" spans="14:16" x14ac:dyDescent="0.2">
      <c r="N692" s="75"/>
      <c r="O692" s="91"/>
      <c r="P692" s="42"/>
    </row>
    <row r="693" spans="14:16" x14ac:dyDescent="0.2">
      <c r="N693" s="75"/>
      <c r="O693" s="91"/>
      <c r="P693" s="42"/>
    </row>
    <row r="694" spans="14:16" x14ac:dyDescent="0.2">
      <c r="N694" s="75"/>
      <c r="O694" s="91"/>
      <c r="P694" s="42"/>
    </row>
    <row r="695" spans="14:16" x14ac:dyDescent="0.2">
      <c r="N695" s="75"/>
      <c r="O695" s="91"/>
      <c r="P695" s="42"/>
    </row>
    <row r="696" spans="14:16" x14ac:dyDescent="0.2">
      <c r="N696" s="75"/>
      <c r="O696" s="91"/>
      <c r="P696" s="42"/>
    </row>
    <row r="697" spans="14:16" x14ac:dyDescent="0.2">
      <c r="N697" s="75"/>
      <c r="O697" s="91"/>
      <c r="P697" s="42"/>
    </row>
    <row r="698" spans="14:16" x14ac:dyDescent="0.2">
      <c r="N698" s="75"/>
      <c r="O698" s="91"/>
      <c r="P698" s="42"/>
    </row>
    <row r="699" spans="14:16" x14ac:dyDescent="0.2">
      <c r="N699" s="75"/>
      <c r="O699" s="91"/>
      <c r="P699" s="42"/>
    </row>
    <row r="700" spans="14:16" x14ac:dyDescent="0.2">
      <c r="N700" s="75"/>
      <c r="O700" s="91"/>
      <c r="P700" s="42"/>
    </row>
    <row r="701" spans="14:16" x14ac:dyDescent="0.2">
      <c r="N701" s="75"/>
      <c r="O701" s="91"/>
      <c r="P701" s="42"/>
    </row>
    <row r="702" spans="14:16" x14ac:dyDescent="0.2">
      <c r="N702" s="75"/>
      <c r="O702" s="91"/>
      <c r="P702" s="42"/>
    </row>
    <row r="703" spans="14:16" x14ac:dyDescent="0.2">
      <c r="N703" s="75"/>
      <c r="O703" s="91"/>
      <c r="P703" s="42"/>
    </row>
    <row r="704" spans="14:16" x14ac:dyDescent="0.2">
      <c r="N704" s="75"/>
      <c r="O704" s="91"/>
      <c r="P704" s="42"/>
    </row>
    <row r="705" spans="14:16" x14ac:dyDescent="0.2">
      <c r="N705" s="75"/>
      <c r="O705" s="91"/>
      <c r="P705" s="42"/>
    </row>
    <row r="706" spans="14:16" x14ac:dyDescent="0.2">
      <c r="N706" s="75"/>
      <c r="O706" s="91"/>
      <c r="P706" s="42"/>
    </row>
    <row r="707" spans="14:16" x14ac:dyDescent="0.2">
      <c r="N707" s="75"/>
      <c r="O707" s="91"/>
      <c r="P707" s="42"/>
    </row>
    <row r="708" spans="14:16" x14ac:dyDescent="0.2">
      <c r="N708" s="75"/>
      <c r="O708" s="91"/>
      <c r="P708" s="42"/>
    </row>
    <row r="709" spans="14:16" x14ac:dyDescent="0.2">
      <c r="N709" s="75"/>
      <c r="O709" s="91"/>
      <c r="P709" s="42"/>
    </row>
    <row r="710" spans="14:16" x14ac:dyDescent="0.2">
      <c r="N710" s="75"/>
      <c r="O710" s="91"/>
      <c r="P710" s="42"/>
    </row>
    <row r="711" spans="14:16" x14ac:dyDescent="0.2">
      <c r="N711" s="75"/>
      <c r="O711" s="91"/>
      <c r="P711" s="42"/>
    </row>
    <row r="712" spans="14:16" x14ac:dyDescent="0.2">
      <c r="N712" s="75"/>
      <c r="O712" s="91"/>
      <c r="P712" s="42"/>
    </row>
    <row r="713" spans="14:16" x14ac:dyDescent="0.2">
      <c r="N713" s="75"/>
      <c r="O713" s="91"/>
      <c r="P713" s="42"/>
    </row>
    <row r="714" spans="14:16" x14ac:dyDescent="0.2">
      <c r="N714" s="75"/>
      <c r="O714" s="91"/>
      <c r="P714" s="42"/>
    </row>
    <row r="715" spans="14:16" x14ac:dyDescent="0.2">
      <c r="N715" s="75"/>
      <c r="O715" s="91"/>
      <c r="P715" s="42"/>
    </row>
    <row r="716" spans="14:16" x14ac:dyDescent="0.2">
      <c r="N716" s="75"/>
      <c r="O716" s="91"/>
      <c r="P716" s="42"/>
    </row>
    <row r="717" spans="14:16" x14ac:dyDescent="0.2">
      <c r="N717" s="75"/>
      <c r="O717" s="91"/>
      <c r="P717" s="42"/>
    </row>
    <row r="718" spans="14:16" x14ac:dyDescent="0.2">
      <c r="N718" s="75"/>
      <c r="O718" s="91"/>
      <c r="P718" s="42"/>
    </row>
    <row r="719" spans="14:16" x14ac:dyDescent="0.2">
      <c r="N719" s="75"/>
      <c r="O719" s="91"/>
      <c r="P719" s="42"/>
    </row>
    <row r="720" spans="14:16" x14ac:dyDescent="0.2">
      <c r="N720" s="75"/>
      <c r="O720" s="91"/>
      <c r="P720" s="42"/>
    </row>
    <row r="721" spans="14:16" x14ac:dyDescent="0.2">
      <c r="N721" s="75"/>
      <c r="O721" s="91"/>
      <c r="P721" s="42"/>
    </row>
    <row r="722" spans="14:16" x14ac:dyDescent="0.2">
      <c r="N722" s="75"/>
      <c r="O722" s="91"/>
      <c r="P722" s="42"/>
    </row>
    <row r="723" spans="14:16" x14ac:dyDescent="0.2">
      <c r="N723" s="75"/>
      <c r="O723" s="91"/>
      <c r="P723" s="42"/>
    </row>
    <row r="724" spans="14:16" x14ac:dyDescent="0.2">
      <c r="N724" s="75"/>
      <c r="O724" s="91"/>
      <c r="P724" s="42"/>
    </row>
    <row r="725" spans="14:16" x14ac:dyDescent="0.2">
      <c r="N725" s="75"/>
      <c r="O725" s="91"/>
      <c r="P725" s="42"/>
    </row>
    <row r="726" spans="14:16" x14ac:dyDescent="0.2">
      <c r="N726" s="75"/>
      <c r="O726" s="91"/>
      <c r="P726" s="42"/>
    </row>
    <row r="727" spans="14:16" x14ac:dyDescent="0.2">
      <c r="N727" s="75"/>
      <c r="O727" s="91"/>
      <c r="P727" s="42"/>
    </row>
    <row r="728" spans="14:16" x14ac:dyDescent="0.2">
      <c r="N728" s="75"/>
      <c r="O728" s="91"/>
      <c r="P728" s="42"/>
    </row>
    <row r="729" spans="14:16" x14ac:dyDescent="0.2">
      <c r="N729" s="75"/>
      <c r="O729" s="91"/>
      <c r="P729" s="42"/>
    </row>
    <row r="730" spans="14:16" x14ac:dyDescent="0.2">
      <c r="N730" s="75"/>
      <c r="O730" s="91"/>
      <c r="P730" s="42"/>
    </row>
    <row r="731" spans="14:16" x14ac:dyDescent="0.2">
      <c r="N731" s="75"/>
      <c r="O731" s="91"/>
      <c r="P731" s="42"/>
    </row>
    <row r="732" spans="14:16" x14ac:dyDescent="0.2">
      <c r="N732" s="75"/>
      <c r="O732" s="91"/>
      <c r="P732" s="42"/>
    </row>
    <row r="733" spans="14:16" x14ac:dyDescent="0.2">
      <c r="N733" s="75"/>
      <c r="O733" s="91"/>
      <c r="P733" s="42"/>
    </row>
    <row r="734" spans="14:16" x14ac:dyDescent="0.2">
      <c r="N734" s="75"/>
      <c r="O734" s="91"/>
      <c r="P734" s="42"/>
    </row>
    <row r="735" spans="14:16" x14ac:dyDescent="0.2">
      <c r="N735" s="75"/>
      <c r="O735" s="91"/>
      <c r="P735" s="42"/>
    </row>
    <row r="736" spans="14:16" x14ac:dyDescent="0.2">
      <c r="N736" s="75"/>
      <c r="O736" s="91"/>
      <c r="P736" s="42"/>
    </row>
    <row r="737" spans="14:16" x14ac:dyDescent="0.2">
      <c r="N737" s="75"/>
      <c r="O737" s="91"/>
      <c r="P737" s="42"/>
    </row>
    <row r="738" spans="14:16" x14ac:dyDescent="0.2">
      <c r="N738" s="75"/>
      <c r="O738" s="91"/>
      <c r="P738" s="42"/>
    </row>
    <row r="739" spans="14:16" x14ac:dyDescent="0.2">
      <c r="N739" s="75"/>
      <c r="O739" s="91"/>
      <c r="P739" s="42"/>
    </row>
    <row r="740" spans="14:16" x14ac:dyDescent="0.2">
      <c r="N740" s="75"/>
      <c r="O740" s="91"/>
      <c r="P740" s="42"/>
    </row>
    <row r="741" spans="14:16" x14ac:dyDescent="0.2">
      <c r="N741" s="75"/>
      <c r="O741" s="91"/>
      <c r="P741" s="42"/>
    </row>
    <row r="742" spans="14:16" x14ac:dyDescent="0.2">
      <c r="N742" s="75"/>
      <c r="O742" s="91"/>
      <c r="P742" s="42"/>
    </row>
    <row r="743" spans="14:16" x14ac:dyDescent="0.2">
      <c r="N743" s="75"/>
      <c r="O743" s="91"/>
      <c r="P743" s="42"/>
    </row>
    <row r="744" spans="14:16" x14ac:dyDescent="0.2">
      <c r="N744" s="75"/>
      <c r="O744" s="91"/>
      <c r="P744" s="42"/>
    </row>
    <row r="745" spans="14:16" x14ac:dyDescent="0.2">
      <c r="N745" s="75"/>
      <c r="O745" s="91"/>
      <c r="P745" s="42"/>
    </row>
    <row r="746" spans="14:16" x14ac:dyDescent="0.2">
      <c r="N746" s="75"/>
      <c r="O746" s="91"/>
      <c r="P746" s="42"/>
    </row>
    <row r="747" spans="14:16" x14ac:dyDescent="0.2">
      <c r="N747" s="75"/>
      <c r="O747" s="91"/>
      <c r="P747" s="42"/>
    </row>
    <row r="748" spans="14:16" x14ac:dyDescent="0.2">
      <c r="N748" s="75"/>
      <c r="O748" s="91"/>
      <c r="P748" s="42"/>
    </row>
    <row r="749" spans="14:16" x14ac:dyDescent="0.2">
      <c r="N749" s="75"/>
      <c r="O749" s="91"/>
      <c r="P749" s="42"/>
    </row>
    <row r="750" spans="14:16" x14ac:dyDescent="0.2">
      <c r="N750" s="75"/>
      <c r="O750" s="91"/>
      <c r="P750" s="42"/>
    </row>
    <row r="751" spans="14:16" x14ac:dyDescent="0.2">
      <c r="N751" s="75"/>
      <c r="O751" s="91"/>
      <c r="P751" s="42"/>
    </row>
    <row r="752" spans="14:16" x14ac:dyDescent="0.2">
      <c r="N752" s="75"/>
      <c r="O752" s="91"/>
      <c r="P752" s="42"/>
    </row>
    <row r="753" spans="14:16" x14ac:dyDescent="0.2">
      <c r="N753" s="75"/>
      <c r="O753" s="91"/>
      <c r="P753" s="42"/>
    </row>
    <row r="754" spans="14:16" x14ac:dyDescent="0.2">
      <c r="N754" s="75"/>
      <c r="O754" s="91"/>
      <c r="P754" s="42"/>
    </row>
    <row r="755" spans="14:16" x14ac:dyDescent="0.2">
      <c r="N755" s="75"/>
      <c r="O755" s="91"/>
      <c r="P755" s="42"/>
    </row>
    <row r="756" spans="14:16" x14ac:dyDescent="0.2">
      <c r="N756" s="75"/>
      <c r="O756" s="91"/>
      <c r="P756" s="42"/>
    </row>
    <row r="757" spans="14:16" x14ac:dyDescent="0.2">
      <c r="N757" s="75"/>
      <c r="O757" s="91"/>
      <c r="P757" s="42"/>
    </row>
    <row r="758" spans="14:16" x14ac:dyDescent="0.2">
      <c r="N758" s="75"/>
      <c r="O758" s="91"/>
      <c r="P758" s="42"/>
    </row>
    <row r="759" spans="14:16" x14ac:dyDescent="0.2">
      <c r="N759" s="75"/>
      <c r="O759" s="91"/>
      <c r="P759" s="42"/>
    </row>
    <row r="760" spans="14:16" x14ac:dyDescent="0.2">
      <c r="N760" s="75"/>
      <c r="O760" s="91"/>
      <c r="P760" s="42"/>
    </row>
    <row r="761" spans="14:16" x14ac:dyDescent="0.2">
      <c r="N761" s="75"/>
      <c r="O761" s="91"/>
      <c r="P761" s="42"/>
    </row>
    <row r="762" spans="14:16" x14ac:dyDescent="0.2">
      <c r="N762" s="75"/>
      <c r="O762" s="91"/>
      <c r="P762" s="42"/>
    </row>
    <row r="763" spans="14:16" x14ac:dyDescent="0.2">
      <c r="N763" s="75"/>
      <c r="O763" s="91"/>
      <c r="P763" s="42"/>
    </row>
    <row r="764" spans="14:16" x14ac:dyDescent="0.2">
      <c r="N764" s="75"/>
      <c r="O764" s="91"/>
      <c r="P764" s="42"/>
    </row>
    <row r="765" spans="14:16" x14ac:dyDescent="0.2">
      <c r="N765" s="75"/>
      <c r="O765" s="91"/>
      <c r="P765" s="42"/>
    </row>
    <row r="766" spans="14:16" x14ac:dyDescent="0.2">
      <c r="N766" s="75"/>
      <c r="O766" s="91"/>
      <c r="P766" s="42"/>
    </row>
    <row r="767" spans="14:16" x14ac:dyDescent="0.2">
      <c r="N767" s="75"/>
      <c r="O767" s="91"/>
      <c r="P767" s="42"/>
    </row>
    <row r="768" spans="14:16" x14ac:dyDescent="0.2">
      <c r="N768" s="75"/>
      <c r="O768" s="91"/>
      <c r="P768" s="42"/>
    </row>
    <row r="769" spans="14:16" x14ac:dyDescent="0.2">
      <c r="N769" s="75"/>
      <c r="O769" s="91"/>
      <c r="P769" s="42"/>
    </row>
    <row r="770" spans="14:16" x14ac:dyDescent="0.2">
      <c r="N770" s="75"/>
      <c r="O770" s="91"/>
      <c r="P770" s="42"/>
    </row>
    <row r="771" spans="14:16" x14ac:dyDescent="0.2">
      <c r="N771" s="75"/>
      <c r="O771" s="91"/>
      <c r="P771" s="42"/>
    </row>
    <row r="772" spans="14:16" x14ac:dyDescent="0.2">
      <c r="N772" s="75"/>
      <c r="O772" s="91"/>
      <c r="P772" s="42"/>
    </row>
    <row r="773" spans="14:16" x14ac:dyDescent="0.2">
      <c r="N773" s="75"/>
      <c r="O773" s="91"/>
      <c r="P773" s="42"/>
    </row>
    <row r="774" spans="14:16" x14ac:dyDescent="0.2">
      <c r="N774" s="75"/>
      <c r="O774" s="91"/>
      <c r="P774" s="42"/>
    </row>
    <row r="775" spans="14:16" x14ac:dyDescent="0.2">
      <c r="N775" s="75"/>
      <c r="O775" s="91"/>
      <c r="P775" s="42"/>
    </row>
    <row r="776" spans="14:16" x14ac:dyDescent="0.2">
      <c r="N776" s="75"/>
      <c r="O776" s="91"/>
      <c r="P776" s="42"/>
    </row>
    <row r="777" spans="14:16" x14ac:dyDescent="0.2">
      <c r="N777" s="75"/>
      <c r="O777" s="91"/>
      <c r="P777" s="42"/>
    </row>
    <row r="778" spans="14:16" x14ac:dyDescent="0.2">
      <c r="N778" s="75"/>
      <c r="O778" s="91"/>
      <c r="P778" s="42"/>
    </row>
    <row r="779" spans="14:16" x14ac:dyDescent="0.2">
      <c r="N779" s="75"/>
      <c r="O779" s="91"/>
      <c r="P779" s="42"/>
    </row>
    <row r="780" spans="14:16" x14ac:dyDescent="0.2">
      <c r="N780" s="75"/>
      <c r="O780" s="91"/>
      <c r="P780" s="42"/>
    </row>
    <row r="781" spans="14:16" x14ac:dyDescent="0.2">
      <c r="N781" s="75"/>
      <c r="O781" s="91"/>
      <c r="P781" s="42"/>
    </row>
    <row r="782" spans="14:16" x14ac:dyDescent="0.2">
      <c r="N782" s="75"/>
      <c r="O782" s="91"/>
      <c r="P782" s="42"/>
    </row>
    <row r="783" spans="14:16" x14ac:dyDescent="0.2">
      <c r="N783" s="75"/>
      <c r="O783" s="91"/>
      <c r="P783" s="42"/>
    </row>
    <row r="784" spans="14:16" x14ac:dyDescent="0.2">
      <c r="N784" s="75"/>
      <c r="O784" s="91"/>
      <c r="P784" s="42"/>
    </row>
    <row r="785" spans="14:16" x14ac:dyDescent="0.2">
      <c r="N785" s="75"/>
      <c r="O785" s="91"/>
      <c r="P785" s="42"/>
    </row>
    <row r="786" spans="14:16" x14ac:dyDescent="0.2">
      <c r="N786" s="75"/>
      <c r="O786" s="91"/>
      <c r="P786" s="42"/>
    </row>
    <row r="787" spans="14:16" x14ac:dyDescent="0.2">
      <c r="N787" s="75"/>
      <c r="O787" s="91"/>
      <c r="P787" s="42"/>
    </row>
    <row r="788" spans="14:16" x14ac:dyDescent="0.2">
      <c r="N788" s="75"/>
      <c r="O788" s="91"/>
      <c r="P788" s="42"/>
    </row>
    <row r="789" spans="14:16" x14ac:dyDescent="0.2">
      <c r="N789" s="75"/>
      <c r="O789" s="91"/>
      <c r="P789" s="42"/>
    </row>
    <row r="790" spans="14:16" x14ac:dyDescent="0.2">
      <c r="N790" s="75"/>
      <c r="O790" s="91"/>
      <c r="P790" s="42"/>
    </row>
    <row r="791" spans="14:16" x14ac:dyDescent="0.2">
      <c r="N791" s="75"/>
      <c r="O791" s="91"/>
      <c r="P791" s="42"/>
    </row>
    <row r="792" spans="14:16" x14ac:dyDescent="0.2">
      <c r="N792" s="75"/>
      <c r="O792" s="91"/>
      <c r="P792" s="42"/>
    </row>
    <row r="793" spans="14:16" x14ac:dyDescent="0.2">
      <c r="N793" s="75"/>
      <c r="O793" s="91"/>
      <c r="P793" s="42"/>
    </row>
    <row r="794" spans="14:16" x14ac:dyDescent="0.2">
      <c r="N794" s="75"/>
      <c r="O794" s="91"/>
      <c r="P794" s="42"/>
    </row>
    <row r="795" spans="14:16" x14ac:dyDescent="0.2">
      <c r="N795" s="75"/>
      <c r="O795" s="91"/>
      <c r="P795" s="42"/>
    </row>
    <row r="796" spans="14:16" x14ac:dyDescent="0.2">
      <c r="N796" s="75"/>
      <c r="O796" s="91"/>
      <c r="P796" s="42"/>
    </row>
    <row r="797" spans="14:16" x14ac:dyDescent="0.2">
      <c r="N797" s="75"/>
      <c r="O797" s="91"/>
      <c r="P797" s="42"/>
    </row>
    <row r="798" spans="14:16" x14ac:dyDescent="0.2">
      <c r="N798" s="75"/>
      <c r="O798" s="91"/>
      <c r="P798" s="42"/>
    </row>
    <row r="799" spans="14:16" x14ac:dyDescent="0.2">
      <c r="N799" s="75"/>
      <c r="O799" s="91"/>
      <c r="P799" s="42"/>
    </row>
    <row r="800" spans="14:16" x14ac:dyDescent="0.2">
      <c r="N800" s="75"/>
      <c r="O800" s="91"/>
      <c r="P800" s="42"/>
    </row>
    <row r="801" spans="14:16" x14ac:dyDescent="0.2">
      <c r="N801" s="75"/>
      <c r="O801" s="91"/>
      <c r="P801" s="42"/>
    </row>
    <row r="802" spans="14:16" x14ac:dyDescent="0.2">
      <c r="N802" s="75"/>
      <c r="O802" s="91"/>
      <c r="P802" s="42"/>
    </row>
    <row r="803" spans="14:16" x14ac:dyDescent="0.2">
      <c r="N803" s="75"/>
      <c r="O803" s="91"/>
      <c r="P803" s="42"/>
    </row>
    <row r="804" spans="14:16" x14ac:dyDescent="0.2">
      <c r="N804" s="75"/>
      <c r="O804" s="91"/>
      <c r="P804" s="42"/>
    </row>
    <row r="805" spans="14:16" x14ac:dyDescent="0.2">
      <c r="N805" s="75"/>
      <c r="O805" s="91"/>
      <c r="P805" s="42"/>
    </row>
    <row r="806" spans="14:16" x14ac:dyDescent="0.2">
      <c r="N806" s="75"/>
      <c r="O806" s="91"/>
      <c r="P806" s="42"/>
    </row>
    <row r="807" spans="14:16" x14ac:dyDescent="0.2">
      <c r="N807" s="75"/>
      <c r="O807" s="91"/>
      <c r="P807" s="42"/>
    </row>
    <row r="808" spans="14:16" x14ac:dyDescent="0.2">
      <c r="N808" s="75"/>
      <c r="O808" s="91"/>
      <c r="P808" s="42"/>
    </row>
    <row r="809" spans="14:16" x14ac:dyDescent="0.2">
      <c r="N809" s="75"/>
      <c r="O809" s="91"/>
      <c r="P809" s="42"/>
    </row>
    <row r="810" spans="14:16" x14ac:dyDescent="0.2">
      <c r="N810" s="75"/>
      <c r="O810" s="91"/>
      <c r="P810" s="42"/>
    </row>
    <row r="811" spans="14:16" x14ac:dyDescent="0.2">
      <c r="N811" s="75"/>
      <c r="O811" s="91"/>
      <c r="P811" s="42"/>
    </row>
    <row r="812" spans="14:16" x14ac:dyDescent="0.2">
      <c r="N812" s="75"/>
      <c r="O812" s="91"/>
      <c r="P812" s="42"/>
    </row>
    <row r="813" spans="14:16" x14ac:dyDescent="0.2">
      <c r="N813" s="75"/>
      <c r="O813" s="91"/>
      <c r="P813" s="42"/>
    </row>
    <row r="814" spans="14:16" x14ac:dyDescent="0.2">
      <c r="N814" s="75"/>
      <c r="O814" s="91"/>
      <c r="P814" s="42"/>
    </row>
    <row r="815" spans="14:16" x14ac:dyDescent="0.2">
      <c r="N815" s="75"/>
      <c r="O815" s="91"/>
      <c r="P815" s="42"/>
    </row>
    <row r="816" spans="14:16" x14ac:dyDescent="0.2">
      <c r="N816" s="75"/>
      <c r="O816" s="91"/>
      <c r="P816" s="42"/>
    </row>
    <row r="817" spans="14:16" x14ac:dyDescent="0.2">
      <c r="N817" s="75"/>
      <c r="O817" s="91"/>
      <c r="P817" s="42"/>
    </row>
    <row r="818" spans="14:16" x14ac:dyDescent="0.2">
      <c r="N818" s="75"/>
      <c r="O818" s="91"/>
      <c r="P818" s="42"/>
    </row>
    <row r="819" spans="14:16" x14ac:dyDescent="0.2">
      <c r="N819" s="75"/>
      <c r="O819" s="91"/>
      <c r="P819" s="42"/>
    </row>
    <row r="820" spans="14:16" x14ac:dyDescent="0.2">
      <c r="N820" s="75"/>
      <c r="O820" s="91"/>
      <c r="P820" s="42"/>
    </row>
    <row r="821" spans="14:16" x14ac:dyDescent="0.2">
      <c r="N821" s="75"/>
      <c r="O821" s="91"/>
      <c r="P821" s="42"/>
    </row>
    <row r="822" spans="14:16" x14ac:dyDescent="0.2">
      <c r="N822" s="75"/>
      <c r="O822" s="91"/>
      <c r="P822" s="42"/>
    </row>
    <row r="823" spans="14:16" x14ac:dyDescent="0.2">
      <c r="N823" s="75"/>
      <c r="O823" s="91"/>
      <c r="P823" s="42"/>
    </row>
    <row r="824" spans="14:16" x14ac:dyDescent="0.2">
      <c r="N824" s="75"/>
      <c r="O824" s="91"/>
      <c r="P824" s="42"/>
    </row>
    <row r="825" spans="14:16" x14ac:dyDescent="0.2">
      <c r="N825" s="75"/>
      <c r="O825" s="91"/>
      <c r="P825" s="42"/>
    </row>
    <row r="826" spans="14:16" x14ac:dyDescent="0.2">
      <c r="N826" s="75"/>
      <c r="O826" s="91"/>
      <c r="P826" s="42"/>
    </row>
    <row r="827" spans="14:16" x14ac:dyDescent="0.2">
      <c r="N827" s="75"/>
      <c r="O827" s="91"/>
      <c r="P827" s="42"/>
    </row>
    <row r="828" spans="14:16" x14ac:dyDescent="0.2">
      <c r="N828" s="75"/>
      <c r="O828" s="91"/>
      <c r="P828" s="42"/>
    </row>
    <row r="829" spans="14:16" x14ac:dyDescent="0.2">
      <c r="N829" s="75"/>
      <c r="O829" s="91"/>
      <c r="P829" s="42"/>
    </row>
    <row r="830" spans="14:16" x14ac:dyDescent="0.2">
      <c r="N830" s="75"/>
      <c r="O830" s="91"/>
      <c r="P830" s="42"/>
    </row>
    <row r="831" spans="14:16" x14ac:dyDescent="0.2">
      <c r="N831" s="75"/>
      <c r="O831" s="91"/>
      <c r="P831" s="42"/>
    </row>
    <row r="832" spans="14:16" x14ac:dyDescent="0.2">
      <c r="N832" s="75"/>
      <c r="O832" s="91"/>
      <c r="P832" s="42"/>
    </row>
    <row r="833" spans="14:16" x14ac:dyDescent="0.2">
      <c r="N833" s="75"/>
      <c r="O833" s="91"/>
      <c r="P833" s="42"/>
    </row>
    <row r="834" spans="14:16" x14ac:dyDescent="0.2">
      <c r="N834" s="75"/>
      <c r="O834" s="91"/>
      <c r="P834" s="42"/>
    </row>
    <row r="835" spans="14:16" x14ac:dyDescent="0.2">
      <c r="N835" s="75"/>
      <c r="O835" s="91"/>
      <c r="P835" s="42"/>
    </row>
    <row r="836" spans="14:16" x14ac:dyDescent="0.2">
      <c r="N836" s="75"/>
      <c r="O836" s="91"/>
      <c r="P836" s="42"/>
    </row>
    <row r="837" spans="14:16" x14ac:dyDescent="0.2">
      <c r="N837" s="75"/>
      <c r="O837" s="91"/>
      <c r="P837" s="42"/>
    </row>
    <row r="838" spans="14:16" x14ac:dyDescent="0.2">
      <c r="N838" s="75"/>
      <c r="O838" s="91"/>
      <c r="P838" s="42"/>
    </row>
    <row r="839" spans="14:16" x14ac:dyDescent="0.2">
      <c r="N839" s="75"/>
      <c r="O839" s="91"/>
      <c r="P839" s="42"/>
    </row>
    <row r="840" spans="14:16" x14ac:dyDescent="0.2">
      <c r="N840" s="75"/>
      <c r="O840" s="91"/>
      <c r="P840" s="42"/>
    </row>
    <row r="841" spans="14:16" x14ac:dyDescent="0.2">
      <c r="N841" s="75"/>
      <c r="O841" s="91"/>
      <c r="P841" s="42"/>
    </row>
    <row r="842" spans="14:16" x14ac:dyDescent="0.2">
      <c r="N842" s="75"/>
      <c r="O842" s="91"/>
      <c r="P842" s="42"/>
    </row>
    <row r="843" spans="14:16" x14ac:dyDescent="0.2">
      <c r="N843" s="75"/>
      <c r="O843" s="91"/>
      <c r="P843" s="42"/>
    </row>
    <row r="844" spans="14:16" x14ac:dyDescent="0.2">
      <c r="N844" s="75"/>
      <c r="O844" s="91"/>
      <c r="P844" s="42"/>
    </row>
    <row r="845" spans="14:16" x14ac:dyDescent="0.2">
      <c r="N845" s="75"/>
      <c r="O845" s="91"/>
      <c r="P845" s="42"/>
    </row>
    <row r="846" spans="14:16" x14ac:dyDescent="0.2">
      <c r="N846" s="75"/>
      <c r="O846" s="91"/>
      <c r="P846" s="42"/>
    </row>
    <row r="847" spans="14:16" x14ac:dyDescent="0.2">
      <c r="N847" s="75"/>
      <c r="O847" s="91"/>
      <c r="P847" s="42"/>
    </row>
    <row r="848" spans="14:16" x14ac:dyDescent="0.2">
      <c r="N848" s="75"/>
      <c r="O848" s="91"/>
      <c r="P848" s="42"/>
    </row>
    <row r="849" spans="14:16" x14ac:dyDescent="0.2">
      <c r="N849" s="75"/>
      <c r="O849" s="91"/>
      <c r="P849" s="42"/>
    </row>
    <row r="850" spans="14:16" x14ac:dyDescent="0.2">
      <c r="N850" s="75"/>
      <c r="O850" s="91"/>
      <c r="P850" s="42"/>
    </row>
    <row r="851" spans="14:16" x14ac:dyDescent="0.2">
      <c r="N851" s="75"/>
      <c r="O851" s="91"/>
      <c r="P851" s="42"/>
    </row>
    <row r="852" spans="14:16" x14ac:dyDescent="0.2">
      <c r="N852" s="75"/>
      <c r="O852" s="91"/>
      <c r="P852" s="42"/>
    </row>
    <row r="853" spans="14:16" x14ac:dyDescent="0.2">
      <c r="N853" s="75"/>
      <c r="O853" s="91"/>
      <c r="P853" s="42"/>
    </row>
    <row r="854" spans="14:16" x14ac:dyDescent="0.2">
      <c r="N854" s="75"/>
      <c r="O854" s="91"/>
      <c r="P854" s="42"/>
    </row>
    <row r="855" spans="14:16" x14ac:dyDescent="0.2">
      <c r="N855" s="75"/>
      <c r="O855" s="91"/>
      <c r="P855" s="42"/>
    </row>
    <row r="856" spans="14:16" x14ac:dyDescent="0.2">
      <c r="N856" s="75"/>
      <c r="O856" s="91"/>
      <c r="P856" s="42"/>
    </row>
    <row r="857" spans="14:16" x14ac:dyDescent="0.2">
      <c r="N857" s="75"/>
      <c r="O857" s="91"/>
      <c r="P857" s="42"/>
    </row>
    <row r="858" spans="14:16" x14ac:dyDescent="0.2">
      <c r="N858" s="75"/>
      <c r="O858" s="91"/>
      <c r="P858" s="42"/>
    </row>
    <row r="859" spans="14:16" x14ac:dyDescent="0.2">
      <c r="N859" s="75"/>
      <c r="O859" s="91"/>
      <c r="P859" s="42"/>
    </row>
    <row r="860" spans="14:16" x14ac:dyDescent="0.2">
      <c r="N860" s="75"/>
      <c r="O860" s="91"/>
      <c r="P860" s="42"/>
    </row>
    <row r="861" spans="14:16" x14ac:dyDescent="0.2">
      <c r="N861" s="75"/>
      <c r="O861" s="91"/>
      <c r="P861" s="42"/>
    </row>
    <row r="862" spans="14:16" x14ac:dyDescent="0.2">
      <c r="N862" s="75"/>
      <c r="O862" s="91"/>
      <c r="P862" s="42"/>
    </row>
    <row r="863" spans="14:16" x14ac:dyDescent="0.2">
      <c r="N863" s="75"/>
      <c r="O863" s="91"/>
      <c r="P863" s="42"/>
    </row>
    <row r="864" spans="14:16" x14ac:dyDescent="0.2">
      <c r="N864" s="75"/>
      <c r="O864" s="91"/>
      <c r="P864" s="42"/>
    </row>
    <row r="865" spans="14:16" x14ac:dyDescent="0.2">
      <c r="N865" s="75"/>
      <c r="O865" s="91"/>
      <c r="P865" s="42"/>
    </row>
    <row r="866" spans="14:16" x14ac:dyDescent="0.2">
      <c r="N866" s="75"/>
      <c r="O866" s="91"/>
      <c r="P866" s="42"/>
    </row>
    <row r="867" spans="14:16" x14ac:dyDescent="0.2">
      <c r="N867" s="75"/>
      <c r="O867" s="91"/>
      <c r="P867" s="42"/>
    </row>
    <row r="868" spans="14:16" x14ac:dyDescent="0.2">
      <c r="N868" s="75"/>
      <c r="O868" s="91"/>
      <c r="P868" s="42"/>
    </row>
    <row r="869" spans="14:16" x14ac:dyDescent="0.2">
      <c r="N869" s="75"/>
      <c r="O869" s="91"/>
      <c r="P869" s="42"/>
    </row>
    <row r="870" spans="14:16" x14ac:dyDescent="0.2">
      <c r="N870" s="75"/>
      <c r="O870" s="91"/>
      <c r="P870" s="42"/>
    </row>
    <row r="871" spans="14:16" x14ac:dyDescent="0.2">
      <c r="N871" s="75"/>
      <c r="O871" s="91"/>
      <c r="P871" s="42"/>
    </row>
    <row r="872" spans="14:16" x14ac:dyDescent="0.2">
      <c r="N872" s="75"/>
      <c r="O872" s="91"/>
      <c r="P872" s="42"/>
    </row>
    <row r="873" spans="14:16" x14ac:dyDescent="0.2">
      <c r="N873" s="75"/>
      <c r="O873" s="91"/>
      <c r="P873" s="42"/>
    </row>
    <row r="874" spans="14:16" x14ac:dyDescent="0.2">
      <c r="N874" s="75"/>
      <c r="O874" s="91"/>
      <c r="P874" s="42"/>
    </row>
    <row r="875" spans="14:16" x14ac:dyDescent="0.2">
      <c r="N875" s="75"/>
      <c r="O875" s="91"/>
      <c r="P875" s="42"/>
    </row>
    <row r="876" spans="14:16" x14ac:dyDescent="0.2">
      <c r="N876" s="75"/>
      <c r="O876" s="91"/>
      <c r="P876" s="42"/>
    </row>
    <row r="877" spans="14:16" x14ac:dyDescent="0.2">
      <c r="N877" s="75"/>
      <c r="O877" s="91"/>
      <c r="P877" s="42"/>
    </row>
    <row r="878" spans="14:16" x14ac:dyDescent="0.2">
      <c r="N878" s="75"/>
      <c r="O878" s="91"/>
      <c r="P878" s="42"/>
    </row>
    <row r="879" spans="14:16" x14ac:dyDescent="0.2">
      <c r="N879" s="75"/>
      <c r="O879" s="91"/>
      <c r="P879" s="42"/>
    </row>
    <row r="880" spans="14:16" x14ac:dyDescent="0.2">
      <c r="N880" s="75"/>
      <c r="O880" s="91"/>
      <c r="P880" s="42"/>
    </row>
    <row r="881" spans="14:16" x14ac:dyDescent="0.2">
      <c r="N881" s="75"/>
      <c r="O881" s="91"/>
      <c r="P881" s="42"/>
    </row>
    <row r="882" spans="14:16" x14ac:dyDescent="0.2">
      <c r="N882" s="75"/>
      <c r="O882" s="91"/>
      <c r="P882" s="42"/>
    </row>
    <row r="883" spans="14:16" x14ac:dyDescent="0.2">
      <c r="N883" s="75"/>
      <c r="O883" s="91"/>
      <c r="P883" s="42"/>
    </row>
    <row r="884" spans="14:16" x14ac:dyDescent="0.2">
      <c r="N884" s="75"/>
      <c r="O884" s="91"/>
      <c r="P884" s="42"/>
    </row>
    <row r="885" spans="14:16" x14ac:dyDescent="0.2">
      <c r="N885" s="75"/>
      <c r="O885" s="91"/>
      <c r="P885" s="42"/>
    </row>
    <row r="886" spans="14:16" x14ac:dyDescent="0.2">
      <c r="N886" s="75"/>
      <c r="O886" s="91"/>
      <c r="P886" s="42"/>
    </row>
    <row r="887" spans="14:16" x14ac:dyDescent="0.2">
      <c r="N887" s="75"/>
      <c r="O887" s="91"/>
      <c r="P887" s="42"/>
    </row>
    <row r="888" spans="14:16" x14ac:dyDescent="0.2">
      <c r="N888" s="75"/>
      <c r="O888" s="91"/>
      <c r="P888" s="42"/>
    </row>
    <row r="889" spans="14:16" x14ac:dyDescent="0.2">
      <c r="N889" s="75"/>
      <c r="O889" s="91"/>
      <c r="P889" s="42"/>
    </row>
    <row r="890" spans="14:16" x14ac:dyDescent="0.2">
      <c r="N890" s="75"/>
      <c r="O890" s="91"/>
      <c r="P890" s="42"/>
    </row>
    <row r="891" spans="14:16" x14ac:dyDescent="0.2">
      <c r="N891" s="75"/>
      <c r="O891" s="91"/>
      <c r="P891" s="42"/>
    </row>
    <row r="892" spans="14:16" x14ac:dyDescent="0.2">
      <c r="N892" s="75"/>
      <c r="O892" s="91"/>
      <c r="P892" s="42"/>
    </row>
    <row r="893" spans="14:16" x14ac:dyDescent="0.2">
      <c r="N893" s="75"/>
      <c r="O893" s="91"/>
      <c r="P893" s="42"/>
    </row>
    <row r="894" spans="14:16" x14ac:dyDescent="0.2">
      <c r="N894" s="75"/>
      <c r="O894" s="91"/>
      <c r="P894" s="42"/>
    </row>
    <row r="895" spans="14:16" x14ac:dyDescent="0.2">
      <c r="N895" s="75"/>
      <c r="O895" s="91"/>
      <c r="P895" s="42"/>
    </row>
    <row r="896" spans="14:16" x14ac:dyDescent="0.2">
      <c r="N896" s="75"/>
      <c r="O896" s="91"/>
      <c r="P896" s="42"/>
    </row>
    <row r="897" spans="14:16" x14ac:dyDescent="0.2">
      <c r="N897" s="75"/>
      <c r="O897" s="91"/>
      <c r="P897" s="42"/>
    </row>
    <row r="898" spans="14:16" x14ac:dyDescent="0.2">
      <c r="N898" s="75"/>
      <c r="O898" s="91"/>
      <c r="P898" s="42"/>
    </row>
    <row r="899" spans="14:16" x14ac:dyDescent="0.2">
      <c r="N899" s="75"/>
      <c r="O899" s="91"/>
      <c r="P899" s="42"/>
    </row>
    <row r="900" spans="14:16" x14ac:dyDescent="0.2">
      <c r="N900" s="75"/>
      <c r="O900" s="91"/>
      <c r="P900" s="42"/>
    </row>
    <row r="901" spans="14:16" x14ac:dyDescent="0.2">
      <c r="N901" s="75"/>
      <c r="O901" s="91"/>
      <c r="P901" s="42"/>
    </row>
    <row r="902" spans="14:16" x14ac:dyDescent="0.2">
      <c r="N902" s="75"/>
      <c r="O902" s="91"/>
      <c r="P902" s="42"/>
    </row>
    <row r="903" spans="14:16" x14ac:dyDescent="0.2">
      <c r="N903" s="75"/>
      <c r="O903" s="91"/>
      <c r="P903" s="42"/>
    </row>
    <row r="904" spans="14:16" x14ac:dyDescent="0.2">
      <c r="N904" s="75"/>
      <c r="O904" s="91"/>
      <c r="P904" s="42"/>
    </row>
    <row r="905" spans="14:16" x14ac:dyDescent="0.2">
      <c r="N905" s="75"/>
      <c r="O905" s="91"/>
      <c r="P905" s="42"/>
    </row>
    <row r="906" spans="14:16" x14ac:dyDescent="0.2">
      <c r="N906" s="75"/>
      <c r="O906" s="91"/>
      <c r="P906" s="42"/>
    </row>
    <row r="907" spans="14:16" x14ac:dyDescent="0.2">
      <c r="N907" s="75"/>
      <c r="O907" s="91"/>
      <c r="P907" s="42"/>
    </row>
    <row r="908" spans="14:16" x14ac:dyDescent="0.2">
      <c r="N908" s="75"/>
      <c r="O908" s="91"/>
      <c r="P908" s="42"/>
    </row>
    <row r="909" spans="14:16" x14ac:dyDescent="0.2">
      <c r="N909" s="75"/>
      <c r="O909" s="91"/>
      <c r="P909" s="42"/>
    </row>
    <row r="910" spans="14:16" x14ac:dyDescent="0.2">
      <c r="N910" s="75"/>
      <c r="O910" s="91"/>
      <c r="P910" s="42"/>
    </row>
    <row r="911" spans="14:16" x14ac:dyDescent="0.2">
      <c r="N911" s="75"/>
      <c r="O911" s="91"/>
      <c r="P911" s="42"/>
    </row>
    <row r="912" spans="14:16" x14ac:dyDescent="0.2">
      <c r="N912" s="75"/>
      <c r="O912" s="91"/>
      <c r="P912" s="42"/>
    </row>
    <row r="913" spans="14:16" x14ac:dyDescent="0.2">
      <c r="N913" s="75"/>
      <c r="O913" s="91"/>
      <c r="P913" s="42"/>
    </row>
    <row r="914" spans="14:16" x14ac:dyDescent="0.2">
      <c r="N914" s="75"/>
      <c r="O914" s="91"/>
      <c r="P914" s="42"/>
    </row>
    <row r="915" spans="14:16" x14ac:dyDescent="0.2">
      <c r="N915" s="75"/>
      <c r="O915" s="91"/>
      <c r="P915" s="42"/>
    </row>
    <row r="916" spans="14:16" x14ac:dyDescent="0.2">
      <c r="N916" s="75"/>
      <c r="O916" s="91"/>
      <c r="P916" s="42"/>
    </row>
    <row r="917" spans="14:16" x14ac:dyDescent="0.2">
      <c r="N917" s="75"/>
      <c r="O917" s="91"/>
      <c r="P917" s="42"/>
    </row>
    <row r="918" spans="14:16" x14ac:dyDescent="0.2">
      <c r="N918" s="75"/>
      <c r="O918" s="91"/>
      <c r="P918" s="42"/>
    </row>
    <row r="919" spans="14:16" x14ac:dyDescent="0.2">
      <c r="N919" s="75"/>
      <c r="O919" s="91"/>
      <c r="P919" s="42"/>
    </row>
    <row r="920" spans="14:16" x14ac:dyDescent="0.2">
      <c r="N920" s="75"/>
      <c r="O920" s="91"/>
      <c r="P920" s="42"/>
    </row>
    <row r="921" spans="14:16" x14ac:dyDescent="0.2">
      <c r="N921" s="75"/>
      <c r="O921" s="91"/>
      <c r="P921" s="42"/>
    </row>
    <row r="922" spans="14:16" x14ac:dyDescent="0.2">
      <c r="N922" s="75"/>
      <c r="O922" s="91"/>
      <c r="P922" s="42"/>
    </row>
    <row r="923" spans="14:16" x14ac:dyDescent="0.2">
      <c r="N923" s="75"/>
      <c r="O923" s="91"/>
      <c r="P923" s="42"/>
    </row>
    <row r="924" spans="14:16" x14ac:dyDescent="0.2">
      <c r="N924" s="75"/>
      <c r="O924" s="91"/>
      <c r="P924" s="42"/>
    </row>
    <row r="925" spans="14:16" x14ac:dyDescent="0.2">
      <c r="N925" s="75"/>
      <c r="O925" s="91"/>
      <c r="P925" s="42"/>
    </row>
    <row r="926" spans="14:16" x14ac:dyDescent="0.2">
      <c r="N926" s="75"/>
      <c r="O926" s="91"/>
      <c r="P926" s="42"/>
    </row>
    <row r="927" spans="14:16" x14ac:dyDescent="0.2">
      <c r="N927" s="75"/>
      <c r="O927" s="91"/>
      <c r="P927" s="42"/>
    </row>
    <row r="928" spans="14:16" x14ac:dyDescent="0.2">
      <c r="N928" s="75"/>
      <c r="O928" s="91"/>
      <c r="P928" s="42"/>
    </row>
    <row r="929" spans="14:16" x14ac:dyDescent="0.2">
      <c r="N929" s="75"/>
      <c r="O929" s="91"/>
      <c r="P929" s="42"/>
    </row>
    <row r="930" spans="14:16" x14ac:dyDescent="0.2">
      <c r="N930" s="75"/>
      <c r="O930" s="91"/>
      <c r="P930" s="42"/>
    </row>
    <row r="931" spans="14:16" x14ac:dyDescent="0.2">
      <c r="N931" s="75"/>
      <c r="O931" s="91"/>
      <c r="P931" s="42"/>
    </row>
    <row r="932" spans="14:16" x14ac:dyDescent="0.2">
      <c r="N932" s="75"/>
      <c r="O932" s="91"/>
      <c r="P932" s="42"/>
    </row>
    <row r="933" spans="14:16" x14ac:dyDescent="0.2">
      <c r="N933" s="75"/>
      <c r="O933" s="91"/>
      <c r="P933" s="42"/>
    </row>
    <row r="934" spans="14:16" x14ac:dyDescent="0.2">
      <c r="N934" s="75"/>
      <c r="O934" s="91"/>
      <c r="P934" s="42"/>
    </row>
    <row r="935" spans="14:16" x14ac:dyDescent="0.2">
      <c r="N935" s="75"/>
      <c r="O935" s="91"/>
      <c r="P935" s="42"/>
    </row>
    <row r="936" spans="14:16" x14ac:dyDescent="0.2">
      <c r="N936" s="75"/>
      <c r="O936" s="91"/>
      <c r="P936" s="42"/>
    </row>
    <row r="937" spans="14:16" x14ac:dyDescent="0.2">
      <c r="N937" s="75"/>
      <c r="O937" s="91"/>
      <c r="P937" s="42"/>
    </row>
    <row r="938" spans="14:16" x14ac:dyDescent="0.2">
      <c r="N938" s="75"/>
      <c r="O938" s="91"/>
      <c r="P938" s="42"/>
    </row>
    <row r="939" spans="14:16" x14ac:dyDescent="0.2">
      <c r="N939" s="75"/>
      <c r="O939" s="91"/>
      <c r="P939" s="42"/>
    </row>
    <row r="940" spans="14:16" x14ac:dyDescent="0.2">
      <c r="N940" s="75"/>
      <c r="O940" s="91"/>
      <c r="P940" s="42"/>
    </row>
    <row r="941" spans="14:16" x14ac:dyDescent="0.2">
      <c r="N941" s="75"/>
      <c r="O941" s="91"/>
      <c r="P941" s="42"/>
    </row>
    <row r="942" spans="14:16" x14ac:dyDescent="0.2">
      <c r="N942" s="75"/>
      <c r="O942" s="91"/>
      <c r="P942" s="42"/>
    </row>
    <row r="943" spans="14:16" x14ac:dyDescent="0.2">
      <c r="N943" s="75"/>
      <c r="O943" s="91"/>
      <c r="P943" s="42"/>
    </row>
    <row r="944" spans="14:16" x14ac:dyDescent="0.2">
      <c r="N944" s="75"/>
      <c r="O944" s="91"/>
      <c r="P944" s="42"/>
    </row>
    <row r="945" spans="14:16" x14ac:dyDescent="0.2">
      <c r="N945" s="75"/>
      <c r="O945" s="91"/>
      <c r="P945" s="42"/>
    </row>
    <row r="946" spans="14:16" x14ac:dyDescent="0.2">
      <c r="N946" s="75"/>
      <c r="O946" s="91"/>
      <c r="P946" s="42"/>
    </row>
    <row r="947" spans="14:16" x14ac:dyDescent="0.2">
      <c r="N947" s="75"/>
      <c r="O947" s="91"/>
      <c r="P947" s="42"/>
    </row>
    <row r="948" spans="14:16" x14ac:dyDescent="0.2">
      <c r="N948" s="75"/>
      <c r="O948" s="91"/>
      <c r="P948" s="42"/>
    </row>
    <row r="949" spans="14:16" x14ac:dyDescent="0.2">
      <c r="N949" s="75"/>
      <c r="O949" s="91"/>
      <c r="P949" s="42"/>
    </row>
    <row r="950" spans="14:16" x14ac:dyDescent="0.2">
      <c r="N950" s="75"/>
      <c r="O950" s="91"/>
      <c r="P950" s="42"/>
    </row>
    <row r="951" spans="14:16" x14ac:dyDescent="0.2">
      <c r="N951" s="75"/>
      <c r="O951" s="91"/>
      <c r="P951" s="42"/>
    </row>
    <row r="952" spans="14:16" x14ac:dyDescent="0.2">
      <c r="N952" s="75"/>
      <c r="O952" s="91"/>
      <c r="P952" s="42"/>
    </row>
    <row r="953" spans="14:16" x14ac:dyDescent="0.2">
      <c r="N953" s="75"/>
      <c r="O953" s="91"/>
      <c r="P953" s="42"/>
    </row>
    <row r="954" spans="14:16" x14ac:dyDescent="0.2">
      <c r="N954" s="75"/>
      <c r="O954" s="91"/>
      <c r="P954" s="42"/>
    </row>
    <row r="955" spans="14:16" x14ac:dyDescent="0.2">
      <c r="N955" s="75"/>
      <c r="O955" s="91"/>
      <c r="P955" s="42"/>
    </row>
    <row r="956" spans="14:16" x14ac:dyDescent="0.2">
      <c r="N956" s="75"/>
      <c r="O956" s="91"/>
      <c r="P956" s="42"/>
    </row>
    <row r="957" spans="14:16" x14ac:dyDescent="0.2">
      <c r="N957" s="75"/>
      <c r="O957" s="91"/>
      <c r="P957" s="42"/>
    </row>
    <row r="958" spans="14:16" x14ac:dyDescent="0.2">
      <c r="N958" s="75"/>
      <c r="O958" s="91"/>
      <c r="P958" s="42"/>
    </row>
    <row r="959" spans="14:16" x14ac:dyDescent="0.2">
      <c r="N959" s="75"/>
      <c r="O959" s="91"/>
      <c r="P959" s="42"/>
    </row>
    <row r="960" spans="14:16" x14ac:dyDescent="0.2">
      <c r="N960" s="75"/>
      <c r="O960" s="91"/>
      <c r="P960" s="42"/>
    </row>
    <row r="961" spans="14:16" x14ac:dyDescent="0.2">
      <c r="N961" s="75"/>
      <c r="O961" s="91"/>
      <c r="P961" s="42"/>
    </row>
    <row r="962" spans="14:16" x14ac:dyDescent="0.2">
      <c r="N962" s="75"/>
      <c r="O962" s="91"/>
      <c r="P962" s="42"/>
    </row>
    <row r="963" spans="14:16" x14ac:dyDescent="0.2">
      <c r="N963" s="75"/>
      <c r="O963" s="91"/>
      <c r="P963" s="42"/>
    </row>
    <row r="964" spans="14:16" x14ac:dyDescent="0.2">
      <c r="N964" s="75"/>
      <c r="O964" s="91"/>
      <c r="P964" s="42"/>
    </row>
    <row r="965" spans="14:16" x14ac:dyDescent="0.2">
      <c r="N965" s="75"/>
      <c r="O965" s="91"/>
      <c r="P965" s="42"/>
    </row>
    <row r="966" spans="14:16" x14ac:dyDescent="0.2">
      <c r="N966" s="75"/>
      <c r="O966" s="91"/>
      <c r="P966" s="42"/>
    </row>
    <row r="967" spans="14:16" x14ac:dyDescent="0.2">
      <c r="N967" s="75"/>
      <c r="O967" s="91"/>
      <c r="P967" s="42"/>
    </row>
    <row r="968" spans="14:16" x14ac:dyDescent="0.2">
      <c r="N968" s="75"/>
      <c r="O968" s="91"/>
      <c r="P968" s="42"/>
    </row>
    <row r="969" spans="14:16" x14ac:dyDescent="0.2">
      <c r="N969" s="75"/>
      <c r="O969" s="91"/>
      <c r="P969" s="42"/>
    </row>
    <row r="970" spans="14:16" x14ac:dyDescent="0.2">
      <c r="N970" s="75"/>
      <c r="O970" s="91"/>
      <c r="P970" s="42"/>
    </row>
    <row r="971" spans="14:16" x14ac:dyDescent="0.2">
      <c r="N971" s="75"/>
      <c r="O971" s="91"/>
      <c r="P971" s="42"/>
    </row>
    <row r="972" spans="14:16" x14ac:dyDescent="0.2">
      <c r="N972" s="75"/>
      <c r="O972" s="91"/>
      <c r="P972" s="42"/>
    </row>
    <row r="973" spans="14:16" x14ac:dyDescent="0.2">
      <c r="N973" s="75"/>
      <c r="O973" s="91"/>
      <c r="P973" s="42"/>
    </row>
    <row r="974" spans="14:16" x14ac:dyDescent="0.2">
      <c r="N974" s="75"/>
      <c r="O974" s="91"/>
      <c r="P974" s="42"/>
    </row>
    <row r="975" spans="14:16" x14ac:dyDescent="0.2">
      <c r="N975" s="75"/>
      <c r="O975" s="91"/>
      <c r="P975" s="42"/>
    </row>
    <row r="976" spans="14:16" x14ac:dyDescent="0.2">
      <c r="N976" s="75"/>
      <c r="O976" s="91"/>
      <c r="P976" s="42"/>
    </row>
    <row r="977" spans="14:16" x14ac:dyDescent="0.2">
      <c r="N977" s="75"/>
      <c r="O977" s="91"/>
      <c r="P977" s="42"/>
    </row>
    <row r="978" spans="14:16" x14ac:dyDescent="0.2">
      <c r="N978" s="75"/>
      <c r="O978" s="91"/>
      <c r="P978" s="42"/>
    </row>
    <row r="979" spans="14:16" x14ac:dyDescent="0.2">
      <c r="N979" s="75"/>
      <c r="O979" s="91"/>
      <c r="P979" s="42"/>
    </row>
    <row r="980" spans="14:16" x14ac:dyDescent="0.2">
      <c r="N980" s="75"/>
      <c r="O980" s="91"/>
      <c r="P980" s="42"/>
    </row>
    <row r="981" spans="14:16" x14ac:dyDescent="0.2">
      <c r="N981" s="75"/>
      <c r="O981" s="91"/>
      <c r="P981" s="42"/>
    </row>
    <row r="982" spans="14:16" x14ac:dyDescent="0.2">
      <c r="N982" s="75"/>
      <c r="O982" s="91"/>
      <c r="P982" s="42"/>
    </row>
    <row r="983" spans="14:16" x14ac:dyDescent="0.2">
      <c r="N983" s="75"/>
      <c r="O983" s="91"/>
      <c r="P983" s="42"/>
    </row>
    <row r="984" spans="14:16" x14ac:dyDescent="0.2">
      <c r="N984" s="75"/>
      <c r="O984" s="91"/>
      <c r="P984" s="42"/>
    </row>
    <row r="985" spans="14:16" x14ac:dyDescent="0.2">
      <c r="N985" s="75"/>
      <c r="O985" s="91"/>
      <c r="P985" s="42"/>
    </row>
    <row r="986" spans="14:16" x14ac:dyDescent="0.2">
      <c r="N986" s="75"/>
      <c r="O986" s="91"/>
      <c r="P986" s="42"/>
    </row>
    <row r="987" spans="14:16" x14ac:dyDescent="0.2">
      <c r="N987" s="75"/>
      <c r="O987" s="91"/>
      <c r="P987" s="42"/>
    </row>
    <row r="988" spans="14:16" x14ac:dyDescent="0.2">
      <c r="N988" s="75"/>
      <c r="O988" s="91"/>
      <c r="P988" s="42"/>
    </row>
    <row r="989" spans="14:16" x14ac:dyDescent="0.2">
      <c r="N989" s="75"/>
      <c r="O989" s="91"/>
      <c r="P989" s="42"/>
    </row>
    <row r="990" spans="14:16" x14ac:dyDescent="0.2">
      <c r="N990" s="75"/>
      <c r="O990" s="91"/>
      <c r="P990" s="42"/>
    </row>
    <row r="991" spans="14:16" x14ac:dyDescent="0.2">
      <c r="N991" s="75"/>
      <c r="O991" s="91"/>
      <c r="P991" s="42"/>
    </row>
    <row r="992" spans="14:16" x14ac:dyDescent="0.2">
      <c r="N992" s="75"/>
      <c r="O992" s="91"/>
      <c r="P992" s="42"/>
    </row>
    <row r="993" spans="14:16" x14ac:dyDescent="0.2">
      <c r="N993" s="75"/>
      <c r="O993" s="91"/>
      <c r="P993" s="42"/>
    </row>
    <row r="994" spans="14:16" x14ac:dyDescent="0.2">
      <c r="N994" s="75"/>
      <c r="O994" s="91"/>
      <c r="P994" s="42"/>
    </row>
    <row r="995" spans="14:16" x14ac:dyDescent="0.2">
      <c r="N995" s="75"/>
      <c r="O995" s="91"/>
      <c r="P995" s="42"/>
    </row>
    <row r="996" spans="14:16" x14ac:dyDescent="0.2">
      <c r="N996" s="75"/>
      <c r="O996" s="91"/>
      <c r="P996" s="42"/>
    </row>
    <row r="997" spans="14:16" x14ac:dyDescent="0.2">
      <c r="N997" s="75"/>
      <c r="O997" s="91"/>
      <c r="P997" s="42"/>
    </row>
    <row r="998" spans="14:16" x14ac:dyDescent="0.2">
      <c r="N998" s="75"/>
      <c r="O998" s="91"/>
      <c r="P998" s="42"/>
    </row>
    <row r="999" spans="14:16" x14ac:dyDescent="0.2">
      <c r="N999" s="75"/>
      <c r="O999" s="91"/>
      <c r="P999" s="42"/>
    </row>
    <row r="1000" spans="14:16" x14ac:dyDescent="0.2">
      <c r="N1000" s="75"/>
      <c r="O1000" s="91"/>
      <c r="P1000" s="42"/>
    </row>
    <row r="1001" spans="14:16" x14ac:dyDescent="0.2">
      <c r="N1001" s="75"/>
      <c r="O1001" s="91"/>
      <c r="P1001" s="42"/>
    </row>
    <row r="1002" spans="14:16" x14ac:dyDescent="0.2">
      <c r="N1002" s="75"/>
      <c r="O1002" s="91"/>
      <c r="P1002" s="42"/>
    </row>
    <row r="1003" spans="14:16" x14ac:dyDescent="0.2">
      <c r="N1003" s="75"/>
      <c r="O1003" s="91"/>
      <c r="P1003" s="42"/>
    </row>
    <row r="1004" spans="14:16" x14ac:dyDescent="0.2">
      <c r="N1004" s="75"/>
      <c r="O1004" s="91"/>
      <c r="P1004" s="42"/>
    </row>
    <row r="1005" spans="14:16" x14ac:dyDescent="0.2">
      <c r="N1005" s="75"/>
      <c r="O1005" s="91"/>
      <c r="P1005" s="42"/>
    </row>
    <row r="1006" spans="14:16" x14ac:dyDescent="0.2">
      <c r="N1006" s="75"/>
      <c r="O1006" s="91"/>
      <c r="P1006" s="42"/>
    </row>
    <row r="1007" spans="14:16" x14ac:dyDescent="0.2">
      <c r="N1007" s="75"/>
      <c r="O1007" s="91"/>
      <c r="P1007" s="42"/>
    </row>
    <row r="1008" spans="14:16" x14ac:dyDescent="0.2">
      <c r="N1008" s="75"/>
      <c r="O1008" s="91"/>
      <c r="P1008" s="42"/>
    </row>
    <row r="1009" spans="14:16" x14ac:dyDescent="0.2">
      <c r="N1009" s="75"/>
      <c r="O1009" s="91"/>
      <c r="P1009" s="42"/>
    </row>
    <row r="1010" spans="14:16" x14ac:dyDescent="0.2">
      <c r="N1010" s="75"/>
      <c r="O1010" s="91"/>
      <c r="P1010" s="42"/>
    </row>
    <row r="1011" spans="14:16" x14ac:dyDescent="0.2">
      <c r="N1011" s="75"/>
      <c r="O1011" s="91"/>
      <c r="P1011" s="42"/>
    </row>
    <row r="1012" spans="14:16" x14ac:dyDescent="0.2">
      <c r="N1012" s="75"/>
      <c r="O1012" s="91"/>
      <c r="P1012" s="42"/>
    </row>
    <row r="1013" spans="14:16" x14ac:dyDescent="0.2">
      <c r="N1013" s="75"/>
      <c r="O1013" s="91"/>
      <c r="P1013" s="42"/>
    </row>
    <row r="1014" spans="14:16" x14ac:dyDescent="0.2">
      <c r="N1014" s="75"/>
      <c r="O1014" s="91"/>
      <c r="P1014" s="42"/>
    </row>
    <row r="1015" spans="14:16" x14ac:dyDescent="0.2">
      <c r="N1015" s="75"/>
      <c r="O1015" s="91"/>
      <c r="P1015" s="42"/>
    </row>
    <row r="1016" spans="14:16" x14ac:dyDescent="0.2">
      <c r="N1016" s="75"/>
      <c r="O1016" s="91"/>
      <c r="P1016" s="42"/>
    </row>
    <row r="1017" spans="14:16" x14ac:dyDescent="0.2">
      <c r="N1017" s="75"/>
      <c r="O1017" s="91"/>
      <c r="P1017" s="42"/>
    </row>
    <row r="1018" spans="14:16" x14ac:dyDescent="0.2">
      <c r="N1018" s="75"/>
      <c r="O1018" s="91"/>
      <c r="P1018" s="42"/>
    </row>
    <row r="1019" spans="14:16" x14ac:dyDescent="0.2">
      <c r="N1019" s="75"/>
      <c r="O1019" s="91"/>
      <c r="P1019" s="42"/>
    </row>
    <row r="1020" spans="14:16" x14ac:dyDescent="0.2">
      <c r="N1020" s="75"/>
      <c r="O1020" s="91"/>
      <c r="P1020" s="42"/>
    </row>
    <row r="1021" spans="14:16" x14ac:dyDescent="0.2">
      <c r="N1021" s="75"/>
      <c r="O1021" s="91"/>
      <c r="P1021" s="42"/>
    </row>
    <row r="1022" spans="14:16" x14ac:dyDescent="0.2">
      <c r="N1022" s="75"/>
      <c r="O1022" s="91"/>
      <c r="P1022" s="42"/>
    </row>
    <row r="1023" spans="14:16" x14ac:dyDescent="0.2">
      <c r="N1023" s="75"/>
      <c r="O1023" s="91"/>
      <c r="P1023" s="42"/>
    </row>
    <row r="1024" spans="14:16" x14ac:dyDescent="0.2">
      <c r="N1024" s="75"/>
      <c r="O1024" s="91"/>
      <c r="P1024" s="42"/>
    </row>
    <row r="1025" spans="14:16" x14ac:dyDescent="0.2">
      <c r="N1025" s="75"/>
      <c r="O1025" s="91"/>
      <c r="P1025" s="42"/>
    </row>
    <row r="1026" spans="14:16" x14ac:dyDescent="0.2">
      <c r="N1026" s="75"/>
      <c r="O1026" s="91"/>
      <c r="P1026" s="42"/>
    </row>
    <row r="1027" spans="14:16" x14ac:dyDescent="0.2">
      <c r="N1027" s="75"/>
      <c r="O1027" s="91"/>
      <c r="P1027" s="42"/>
    </row>
    <row r="1028" spans="14:16" x14ac:dyDescent="0.2">
      <c r="N1028" s="75"/>
      <c r="O1028" s="91"/>
      <c r="P1028" s="42"/>
    </row>
    <row r="1029" spans="14:16" x14ac:dyDescent="0.2">
      <c r="N1029" s="75"/>
      <c r="O1029" s="91"/>
      <c r="P1029" s="42"/>
    </row>
    <row r="1030" spans="14:16" x14ac:dyDescent="0.2">
      <c r="N1030" s="75"/>
      <c r="O1030" s="91"/>
      <c r="P1030" s="42"/>
    </row>
    <row r="1031" spans="14:16" x14ac:dyDescent="0.2">
      <c r="N1031" s="75"/>
      <c r="O1031" s="91"/>
      <c r="P1031" s="42"/>
    </row>
    <row r="1032" spans="14:16" x14ac:dyDescent="0.2">
      <c r="N1032" s="75"/>
      <c r="O1032" s="91"/>
      <c r="P1032" s="42"/>
    </row>
    <row r="1033" spans="14:16" x14ac:dyDescent="0.2">
      <c r="N1033" s="75"/>
      <c r="O1033" s="91"/>
      <c r="P1033" s="42"/>
    </row>
    <row r="1034" spans="14:16" x14ac:dyDescent="0.2">
      <c r="N1034" s="75"/>
      <c r="O1034" s="91"/>
      <c r="P1034" s="42"/>
    </row>
    <row r="1035" spans="14:16" x14ac:dyDescent="0.2">
      <c r="N1035" s="75"/>
      <c r="O1035" s="91"/>
      <c r="P1035" s="42"/>
    </row>
    <row r="1036" spans="14:16" x14ac:dyDescent="0.2">
      <c r="N1036" s="75"/>
      <c r="O1036" s="91"/>
      <c r="P1036" s="42"/>
    </row>
    <row r="1037" spans="14:16" x14ac:dyDescent="0.2">
      <c r="N1037" s="75"/>
      <c r="O1037" s="91"/>
      <c r="P1037" s="42"/>
    </row>
    <row r="1038" spans="14:16" x14ac:dyDescent="0.2">
      <c r="N1038" s="75"/>
      <c r="O1038" s="91"/>
      <c r="P1038" s="42"/>
    </row>
    <row r="1039" spans="14:16" x14ac:dyDescent="0.2">
      <c r="N1039" s="75"/>
      <c r="O1039" s="91"/>
      <c r="P1039" s="42"/>
    </row>
    <row r="1040" spans="14:16" x14ac:dyDescent="0.2">
      <c r="N1040" s="75"/>
      <c r="O1040" s="91"/>
      <c r="P1040" s="42"/>
    </row>
    <row r="1041" spans="14:16" x14ac:dyDescent="0.2">
      <c r="N1041" s="75"/>
      <c r="O1041" s="91"/>
      <c r="P1041" s="42"/>
    </row>
    <row r="1042" spans="14:16" x14ac:dyDescent="0.2">
      <c r="N1042" s="75"/>
      <c r="O1042" s="91"/>
      <c r="P1042" s="42"/>
    </row>
    <row r="1043" spans="14:16" x14ac:dyDescent="0.2">
      <c r="N1043" s="75"/>
      <c r="O1043" s="91"/>
      <c r="P1043" s="42"/>
    </row>
    <row r="1044" spans="14:16" x14ac:dyDescent="0.2">
      <c r="N1044" s="75"/>
      <c r="O1044" s="91"/>
      <c r="P1044" s="42"/>
    </row>
    <row r="1045" spans="14:16" x14ac:dyDescent="0.2">
      <c r="N1045" s="75"/>
      <c r="O1045" s="91"/>
      <c r="P1045" s="42"/>
    </row>
    <row r="1046" spans="14:16" x14ac:dyDescent="0.2">
      <c r="N1046" s="75"/>
      <c r="O1046" s="91"/>
      <c r="P1046" s="42"/>
    </row>
    <row r="1047" spans="14:16" x14ac:dyDescent="0.2">
      <c r="N1047" s="75"/>
      <c r="O1047" s="91"/>
      <c r="P1047" s="42"/>
    </row>
    <row r="1048" spans="14:16" x14ac:dyDescent="0.2">
      <c r="N1048" s="75"/>
      <c r="O1048" s="91"/>
      <c r="P1048" s="42"/>
    </row>
    <row r="1049" spans="14:16" x14ac:dyDescent="0.2">
      <c r="N1049" s="75"/>
      <c r="O1049" s="91"/>
      <c r="P1049" s="42"/>
    </row>
    <row r="1050" spans="14:16" x14ac:dyDescent="0.2">
      <c r="N1050" s="75"/>
      <c r="O1050" s="91"/>
      <c r="P1050" s="42"/>
    </row>
    <row r="1051" spans="14:16" x14ac:dyDescent="0.2">
      <c r="N1051" s="75"/>
      <c r="O1051" s="91"/>
      <c r="P1051" s="42"/>
    </row>
    <row r="1052" spans="14:16" x14ac:dyDescent="0.2">
      <c r="N1052" s="75"/>
      <c r="O1052" s="91"/>
      <c r="P1052" s="42"/>
    </row>
    <row r="1053" spans="14:16" x14ac:dyDescent="0.2">
      <c r="N1053" s="75"/>
      <c r="O1053" s="91"/>
      <c r="P1053" s="42"/>
    </row>
    <row r="1054" spans="14:16" x14ac:dyDescent="0.2">
      <c r="N1054" s="75"/>
      <c r="O1054" s="91"/>
      <c r="P1054" s="42"/>
    </row>
    <row r="1055" spans="14:16" x14ac:dyDescent="0.2">
      <c r="N1055" s="75"/>
      <c r="O1055" s="91"/>
      <c r="P1055" s="42"/>
    </row>
    <row r="1056" spans="14:16" x14ac:dyDescent="0.2">
      <c r="N1056" s="75"/>
      <c r="O1056" s="91"/>
      <c r="P1056" s="42"/>
    </row>
    <row r="1057" spans="14:16" x14ac:dyDescent="0.2">
      <c r="N1057" s="75"/>
      <c r="O1057" s="91"/>
      <c r="P1057" s="42"/>
    </row>
    <row r="1058" spans="14:16" x14ac:dyDescent="0.2">
      <c r="N1058" s="75"/>
      <c r="O1058" s="91"/>
      <c r="P1058" s="42"/>
    </row>
    <row r="1059" spans="14:16" x14ac:dyDescent="0.2">
      <c r="N1059" s="75"/>
      <c r="O1059" s="91"/>
      <c r="P1059" s="42"/>
    </row>
    <row r="1060" spans="14:16" x14ac:dyDescent="0.2">
      <c r="N1060" s="75"/>
      <c r="O1060" s="91"/>
      <c r="P1060" s="42"/>
    </row>
    <row r="1061" spans="14:16" x14ac:dyDescent="0.2">
      <c r="N1061" s="75"/>
      <c r="O1061" s="91"/>
      <c r="P1061" s="42"/>
    </row>
    <row r="1062" spans="14:16" x14ac:dyDescent="0.2">
      <c r="N1062" s="75"/>
      <c r="O1062" s="91"/>
      <c r="P1062" s="42"/>
    </row>
    <row r="1063" spans="14:16" x14ac:dyDescent="0.2">
      <c r="N1063" s="75"/>
      <c r="O1063" s="91"/>
      <c r="P1063" s="42"/>
    </row>
    <row r="1064" spans="14:16" x14ac:dyDescent="0.2">
      <c r="N1064" s="75"/>
      <c r="O1064" s="91"/>
      <c r="P1064" s="42"/>
    </row>
    <row r="1065" spans="14:16" x14ac:dyDescent="0.2">
      <c r="N1065" s="75"/>
      <c r="O1065" s="91"/>
      <c r="P1065" s="42"/>
    </row>
    <row r="1066" spans="14:16" x14ac:dyDescent="0.2">
      <c r="N1066" s="75"/>
      <c r="O1066" s="91"/>
      <c r="P1066" s="42"/>
    </row>
    <row r="1067" spans="14:16" x14ac:dyDescent="0.2">
      <c r="N1067" s="75"/>
      <c r="O1067" s="91"/>
      <c r="P1067" s="42"/>
    </row>
    <row r="1068" spans="14:16" x14ac:dyDescent="0.2">
      <c r="N1068" s="75"/>
      <c r="O1068" s="91"/>
      <c r="P1068" s="42"/>
    </row>
    <row r="1069" spans="14:16" x14ac:dyDescent="0.2">
      <c r="N1069" s="75"/>
      <c r="O1069" s="91"/>
      <c r="P1069" s="42"/>
    </row>
    <row r="1070" spans="14:16" x14ac:dyDescent="0.2">
      <c r="N1070" s="75"/>
      <c r="O1070" s="91"/>
      <c r="P1070" s="42"/>
    </row>
    <row r="1071" spans="14:16" x14ac:dyDescent="0.2">
      <c r="N1071" s="75"/>
      <c r="O1071" s="91"/>
      <c r="P1071" s="42"/>
    </row>
    <row r="1072" spans="14:16" x14ac:dyDescent="0.2">
      <c r="N1072" s="75"/>
      <c r="O1072" s="91"/>
      <c r="P1072" s="42"/>
    </row>
    <row r="1073" spans="14:16" x14ac:dyDescent="0.2">
      <c r="N1073" s="75"/>
      <c r="O1073" s="91"/>
      <c r="P1073" s="42"/>
    </row>
    <row r="1074" spans="14:16" x14ac:dyDescent="0.2">
      <c r="N1074" s="75"/>
      <c r="O1074" s="91"/>
      <c r="P1074" s="42"/>
    </row>
    <row r="1075" spans="14:16" x14ac:dyDescent="0.2">
      <c r="N1075" s="75"/>
      <c r="O1075" s="91"/>
      <c r="P1075" s="42"/>
    </row>
    <row r="1076" spans="14:16" x14ac:dyDescent="0.2">
      <c r="N1076" s="75"/>
      <c r="O1076" s="91"/>
      <c r="P1076" s="42"/>
    </row>
    <row r="1077" spans="14:16" x14ac:dyDescent="0.2">
      <c r="N1077" s="75"/>
      <c r="O1077" s="91"/>
      <c r="P1077" s="42"/>
    </row>
    <row r="1078" spans="14:16" x14ac:dyDescent="0.2">
      <c r="N1078" s="75"/>
      <c r="O1078" s="91"/>
      <c r="P1078" s="42"/>
    </row>
    <row r="1079" spans="14:16" x14ac:dyDescent="0.2">
      <c r="N1079" s="75"/>
      <c r="O1079" s="91"/>
      <c r="P1079" s="42"/>
    </row>
    <row r="1080" spans="14:16" x14ac:dyDescent="0.2">
      <c r="N1080" s="75"/>
      <c r="O1080" s="91"/>
      <c r="P1080" s="42"/>
    </row>
    <row r="1081" spans="14:16" x14ac:dyDescent="0.2">
      <c r="N1081" s="75"/>
      <c r="O1081" s="91"/>
      <c r="P1081" s="42"/>
    </row>
    <row r="1082" spans="14:16" x14ac:dyDescent="0.2">
      <c r="N1082" s="75"/>
      <c r="O1082" s="91"/>
      <c r="P1082" s="42"/>
    </row>
    <row r="1083" spans="14:16" x14ac:dyDescent="0.2">
      <c r="N1083" s="75"/>
      <c r="O1083" s="91"/>
      <c r="P1083" s="42"/>
    </row>
    <row r="1084" spans="14:16" x14ac:dyDescent="0.2">
      <c r="N1084" s="75"/>
      <c r="O1084" s="91"/>
      <c r="P1084" s="42"/>
    </row>
    <row r="1085" spans="14:16" x14ac:dyDescent="0.2">
      <c r="N1085" s="75"/>
      <c r="O1085" s="91"/>
      <c r="P1085" s="42"/>
    </row>
    <row r="1086" spans="14:16" x14ac:dyDescent="0.2">
      <c r="N1086" s="75"/>
      <c r="O1086" s="91"/>
      <c r="P1086" s="42"/>
    </row>
    <row r="1087" spans="14:16" x14ac:dyDescent="0.2">
      <c r="N1087" s="75"/>
      <c r="O1087" s="91"/>
      <c r="P1087" s="42"/>
    </row>
    <row r="1088" spans="14:16" x14ac:dyDescent="0.2">
      <c r="N1088" s="75"/>
      <c r="O1088" s="91"/>
      <c r="P1088" s="42"/>
    </row>
    <row r="1089" spans="14:16" x14ac:dyDescent="0.2">
      <c r="N1089" s="75"/>
      <c r="O1089" s="91"/>
      <c r="P1089" s="42"/>
    </row>
    <row r="1090" spans="14:16" x14ac:dyDescent="0.2">
      <c r="N1090" s="75"/>
      <c r="O1090" s="91"/>
      <c r="P1090" s="42"/>
    </row>
    <row r="1091" spans="14:16" x14ac:dyDescent="0.2">
      <c r="N1091" s="75"/>
      <c r="O1091" s="91"/>
      <c r="P1091" s="42"/>
    </row>
    <row r="1092" spans="14:16" x14ac:dyDescent="0.2">
      <c r="N1092" s="75"/>
      <c r="O1092" s="91"/>
      <c r="P1092" s="42"/>
    </row>
    <row r="1093" spans="14:16" x14ac:dyDescent="0.2">
      <c r="N1093" s="75"/>
      <c r="O1093" s="91"/>
      <c r="P1093" s="42"/>
    </row>
    <row r="1094" spans="14:16" x14ac:dyDescent="0.2">
      <c r="N1094" s="75"/>
      <c r="O1094" s="91"/>
      <c r="P1094" s="42"/>
    </row>
    <row r="1095" spans="14:16" x14ac:dyDescent="0.2">
      <c r="N1095" s="75"/>
      <c r="O1095" s="91"/>
      <c r="P1095" s="42"/>
    </row>
    <row r="1096" spans="14:16" x14ac:dyDescent="0.2">
      <c r="N1096" s="75"/>
      <c r="O1096" s="91"/>
      <c r="P1096" s="42"/>
    </row>
    <row r="1097" spans="14:16" x14ac:dyDescent="0.2">
      <c r="N1097" s="75"/>
      <c r="O1097" s="91"/>
      <c r="P1097" s="42"/>
    </row>
    <row r="1098" spans="14:16" x14ac:dyDescent="0.2">
      <c r="N1098" s="75"/>
      <c r="O1098" s="91"/>
      <c r="P1098" s="42"/>
    </row>
    <row r="1099" spans="14:16" x14ac:dyDescent="0.2">
      <c r="N1099" s="75"/>
      <c r="O1099" s="91"/>
      <c r="P1099" s="42"/>
    </row>
    <row r="1100" spans="14:16" x14ac:dyDescent="0.2">
      <c r="N1100" s="75"/>
      <c r="O1100" s="91"/>
      <c r="P1100" s="42"/>
    </row>
    <row r="1101" spans="14:16" x14ac:dyDescent="0.2">
      <c r="N1101" s="75"/>
      <c r="O1101" s="91"/>
      <c r="P1101" s="42"/>
    </row>
    <row r="1102" spans="14:16" x14ac:dyDescent="0.2">
      <c r="N1102" s="75"/>
      <c r="O1102" s="91"/>
      <c r="P1102" s="42"/>
    </row>
    <row r="1103" spans="14:16" x14ac:dyDescent="0.2">
      <c r="N1103" s="75"/>
      <c r="O1103" s="91"/>
      <c r="P1103" s="42"/>
    </row>
    <row r="1104" spans="14:16" x14ac:dyDescent="0.2">
      <c r="N1104" s="75"/>
      <c r="O1104" s="91"/>
      <c r="P1104" s="42"/>
    </row>
    <row r="1105" spans="14:16" x14ac:dyDescent="0.2">
      <c r="N1105" s="75"/>
      <c r="O1105" s="91"/>
      <c r="P1105" s="42"/>
    </row>
    <row r="1106" spans="14:16" x14ac:dyDescent="0.2">
      <c r="N1106" s="75"/>
      <c r="O1106" s="91"/>
      <c r="P1106" s="42"/>
    </row>
    <row r="1107" spans="14:16" x14ac:dyDescent="0.2">
      <c r="N1107" s="75"/>
      <c r="O1107" s="91"/>
      <c r="P1107" s="42"/>
    </row>
    <row r="1108" spans="14:16" x14ac:dyDescent="0.2">
      <c r="N1108" s="75"/>
      <c r="O1108" s="91"/>
      <c r="P1108" s="42"/>
    </row>
    <row r="1109" spans="14:16" x14ac:dyDescent="0.2">
      <c r="N1109" s="75"/>
      <c r="O1109" s="91"/>
      <c r="P1109" s="42"/>
    </row>
    <row r="1110" spans="14:16" x14ac:dyDescent="0.2">
      <c r="N1110" s="75"/>
      <c r="O1110" s="91"/>
      <c r="P1110" s="42"/>
    </row>
    <row r="1111" spans="14:16" x14ac:dyDescent="0.2">
      <c r="N1111" s="75"/>
      <c r="O1111" s="91"/>
      <c r="P1111" s="42"/>
    </row>
    <row r="1112" spans="14:16" x14ac:dyDescent="0.2">
      <c r="N1112" s="75"/>
      <c r="O1112" s="91"/>
      <c r="P1112" s="42"/>
    </row>
    <row r="1113" spans="14:16" x14ac:dyDescent="0.2">
      <c r="N1113" s="75"/>
      <c r="O1113" s="91"/>
      <c r="P1113" s="42"/>
    </row>
    <row r="1114" spans="14:16" x14ac:dyDescent="0.2">
      <c r="N1114" s="75"/>
      <c r="O1114" s="91"/>
      <c r="P1114" s="42"/>
    </row>
    <row r="1115" spans="14:16" x14ac:dyDescent="0.2">
      <c r="N1115" s="75"/>
      <c r="O1115" s="91"/>
      <c r="P1115" s="42"/>
    </row>
    <row r="1116" spans="14:16" x14ac:dyDescent="0.2">
      <c r="N1116" s="75"/>
      <c r="O1116" s="91"/>
      <c r="P1116" s="42"/>
    </row>
    <row r="1117" spans="14:16" x14ac:dyDescent="0.2">
      <c r="N1117" s="75"/>
      <c r="O1117" s="91"/>
      <c r="P1117" s="42"/>
    </row>
    <row r="1118" spans="14:16" x14ac:dyDescent="0.2">
      <c r="N1118" s="75"/>
      <c r="O1118" s="91"/>
      <c r="P1118" s="42"/>
    </row>
    <row r="1119" spans="14:16" x14ac:dyDescent="0.2">
      <c r="N1119" s="75"/>
      <c r="O1119" s="91"/>
      <c r="P1119" s="42"/>
    </row>
    <row r="1120" spans="14:16" x14ac:dyDescent="0.2">
      <c r="N1120" s="75"/>
      <c r="O1120" s="91"/>
      <c r="P1120" s="42"/>
    </row>
    <row r="1121" spans="14:16" x14ac:dyDescent="0.2">
      <c r="N1121" s="75"/>
      <c r="O1121" s="91"/>
      <c r="P1121" s="42"/>
    </row>
    <row r="1122" spans="14:16" x14ac:dyDescent="0.2">
      <c r="N1122" s="75"/>
      <c r="O1122" s="91"/>
      <c r="P1122" s="42"/>
    </row>
    <row r="1123" spans="14:16" x14ac:dyDescent="0.2">
      <c r="N1123" s="75"/>
      <c r="O1123" s="91"/>
      <c r="P1123" s="42"/>
    </row>
    <row r="1124" spans="14:16" x14ac:dyDescent="0.2">
      <c r="N1124" s="75"/>
      <c r="O1124" s="91"/>
      <c r="P1124" s="42"/>
    </row>
    <row r="1125" spans="14:16" x14ac:dyDescent="0.2">
      <c r="N1125" s="75"/>
      <c r="O1125" s="91"/>
      <c r="P1125" s="42"/>
    </row>
    <row r="1126" spans="14:16" x14ac:dyDescent="0.2">
      <c r="N1126" s="75"/>
      <c r="O1126" s="91"/>
      <c r="P1126" s="42"/>
    </row>
    <row r="1127" spans="14:16" x14ac:dyDescent="0.2">
      <c r="N1127" s="75"/>
      <c r="O1127" s="91"/>
      <c r="P1127" s="42"/>
    </row>
    <row r="1128" spans="14:16" x14ac:dyDescent="0.2">
      <c r="N1128" s="75"/>
      <c r="O1128" s="91"/>
      <c r="P1128" s="42"/>
    </row>
    <row r="1129" spans="14:16" x14ac:dyDescent="0.2">
      <c r="N1129" s="75"/>
      <c r="O1129" s="91"/>
      <c r="P1129" s="42"/>
    </row>
    <row r="1130" spans="14:16" x14ac:dyDescent="0.2">
      <c r="N1130" s="75"/>
      <c r="O1130" s="91"/>
      <c r="P1130" s="42"/>
    </row>
    <row r="1131" spans="14:16" x14ac:dyDescent="0.2">
      <c r="N1131" s="75"/>
      <c r="O1131" s="91"/>
      <c r="P1131" s="42"/>
    </row>
    <row r="1132" spans="14:16" x14ac:dyDescent="0.2">
      <c r="N1132" s="75"/>
      <c r="O1132" s="91"/>
      <c r="P1132" s="42"/>
    </row>
    <row r="1133" spans="14:16" x14ac:dyDescent="0.2">
      <c r="N1133" s="75"/>
      <c r="O1133" s="91"/>
      <c r="P1133" s="42"/>
    </row>
    <row r="1134" spans="14:16" x14ac:dyDescent="0.2">
      <c r="N1134" s="75"/>
      <c r="O1134" s="91"/>
      <c r="P1134" s="42"/>
    </row>
    <row r="1135" spans="14:16" x14ac:dyDescent="0.2">
      <c r="N1135" s="75"/>
      <c r="O1135" s="91"/>
      <c r="P1135" s="42"/>
    </row>
    <row r="1136" spans="14:16" x14ac:dyDescent="0.2">
      <c r="N1136" s="75"/>
      <c r="O1136" s="91"/>
      <c r="P1136" s="42"/>
    </row>
    <row r="1137" spans="14:16" x14ac:dyDescent="0.2">
      <c r="N1137" s="75"/>
      <c r="O1137" s="91"/>
      <c r="P1137" s="42"/>
    </row>
    <row r="1138" spans="14:16" x14ac:dyDescent="0.2">
      <c r="N1138" s="75"/>
      <c r="O1138" s="91"/>
      <c r="P1138" s="42"/>
    </row>
    <row r="1139" spans="14:16" x14ac:dyDescent="0.2">
      <c r="N1139" s="75"/>
      <c r="O1139" s="91"/>
      <c r="P1139" s="42"/>
    </row>
    <row r="1140" spans="14:16" x14ac:dyDescent="0.2">
      <c r="N1140" s="75"/>
      <c r="O1140" s="91"/>
      <c r="P1140" s="42"/>
    </row>
    <row r="1141" spans="14:16" x14ac:dyDescent="0.2">
      <c r="N1141" s="75"/>
      <c r="O1141" s="91"/>
      <c r="P1141" s="42"/>
    </row>
    <row r="1142" spans="14:16" x14ac:dyDescent="0.2">
      <c r="N1142" s="75"/>
      <c r="O1142" s="91"/>
      <c r="P1142" s="42"/>
    </row>
    <row r="1143" spans="14:16" x14ac:dyDescent="0.2">
      <c r="N1143" s="75"/>
      <c r="O1143" s="91"/>
      <c r="P1143" s="42"/>
    </row>
    <row r="1144" spans="14:16" x14ac:dyDescent="0.2">
      <c r="N1144" s="75"/>
      <c r="O1144" s="91"/>
      <c r="P1144" s="42"/>
    </row>
    <row r="1145" spans="14:16" x14ac:dyDescent="0.2">
      <c r="N1145" s="75"/>
      <c r="O1145" s="91"/>
      <c r="P1145" s="42"/>
    </row>
    <row r="1146" spans="14:16" x14ac:dyDescent="0.2">
      <c r="N1146" s="75"/>
      <c r="O1146" s="91"/>
      <c r="P1146" s="42"/>
    </row>
    <row r="1147" spans="14:16" x14ac:dyDescent="0.2">
      <c r="N1147" s="75"/>
      <c r="O1147" s="91"/>
      <c r="P1147" s="42"/>
    </row>
    <row r="1148" spans="14:16" x14ac:dyDescent="0.2">
      <c r="N1148" s="75"/>
      <c r="O1148" s="91"/>
      <c r="P1148" s="42"/>
    </row>
    <row r="1149" spans="14:16" x14ac:dyDescent="0.2">
      <c r="N1149" s="75"/>
      <c r="O1149" s="91"/>
      <c r="P1149" s="42"/>
    </row>
    <row r="1150" spans="14:16" x14ac:dyDescent="0.2">
      <c r="N1150" s="75"/>
      <c r="O1150" s="91"/>
      <c r="P1150" s="42"/>
    </row>
    <row r="1151" spans="14:16" x14ac:dyDescent="0.2">
      <c r="N1151" s="75"/>
      <c r="O1151" s="91"/>
      <c r="P1151" s="42"/>
    </row>
    <row r="1152" spans="14:16" x14ac:dyDescent="0.2">
      <c r="N1152" s="75"/>
      <c r="O1152" s="91"/>
      <c r="P1152" s="42"/>
    </row>
    <row r="1153" spans="14:16" x14ac:dyDescent="0.2">
      <c r="N1153" s="75"/>
      <c r="O1153" s="91"/>
      <c r="P1153" s="42"/>
    </row>
    <row r="1154" spans="14:16" x14ac:dyDescent="0.2">
      <c r="N1154" s="75"/>
      <c r="O1154" s="91"/>
      <c r="P1154" s="42"/>
    </row>
    <row r="1155" spans="14:16" x14ac:dyDescent="0.2">
      <c r="N1155" s="75"/>
      <c r="O1155" s="91"/>
      <c r="P1155" s="42"/>
    </row>
    <row r="1156" spans="14:16" x14ac:dyDescent="0.2">
      <c r="N1156" s="75"/>
      <c r="O1156" s="91"/>
      <c r="P1156" s="42"/>
    </row>
    <row r="1157" spans="14:16" x14ac:dyDescent="0.2">
      <c r="N1157" s="75"/>
      <c r="O1157" s="91"/>
      <c r="P1157" s="42"/>
    </row>
    <row r="1158" spans="14:16" x14ac:dyDescent="0.2">
      <c r="N1158" s="75"/>
      <c r="O1158" s="91"/>
      <c r="P1158" s="42"/>
    </row>
    <row r="1159" spans="14:16" x14ac:dyDescent="0.2">
      <c r="N1159" s="75"/>
      <c r="O1159" s="91"/>
      <c r="P1159" s="42"/>
    </row>
    <row r="1160" spans="14:16" x14ac:dyDescent="0.2">
      <c r="N1160" s="75"/>
      <c r="O1160" s="91"/>
      <c r="P1160" s="42"/>
    </row>
    <row r="1161" spans="14:16" x14ac:dyDescent="0.2">
      <c r="N1161" s="75"/>
      <c r="O1161" s="91"/>
      <c r="P1161" s="42"/>
    </row>
    <row r="1162" spans="14:16" x14ac:dyDescent="0.2">
      <c r="N1162" s="75"/>
      <c r="O1162" s="91"/>
      <c r="P1162" s="42"/>
    </row>
    <row r="1163" spans="14:16" x14ac:dyDescent="0.2">
      <c r="N1163" s="75"/>
      <c r="O1163" s="91"/>
      <c r="P1163" s="42"/>
    </row>
    <row r="1164" spans="14:16" x14ac:dyDescent="0.2">
      <c r="N1164" s="75"/>
      <c r="O1164" s="91"/>
      <c r="P1164" s="42"/>
    </row>
    <row r="1165" spans="14:16" x14ac:dyDescent="0.2">
      <c r="N1165" s="75"/>
      <c r="O1165" s="91"/>
      <c r="P1165" s="42"/>
    </row>
    <row r="1166" spans="14:16" x14ac:dyDescent="0.2">
      <c r="N1166" s="75"/>
      <c r="O1166" s="91"/>
      <c r="P1166" s="42"/>
    </row>
    <row r="1167" spans="14:16" x14ac:dyDescent="0.2">
      <c r="N1167" s="75"/>
      <c r="O1167" s="91"/>
      <c r="P1167" s="42"/>
    </row>
    <row r="1168" spans="14:16" x14ac:dyDescent="0.2">
      <c r="N1168" s="75"/>
      <c r="O1168" s="91"/>
      <c r="P1168" s="42"/>
    </row>
    <row r="1169" spans="14:16" x14ac:dyDescent="0.2">
      <c r="N1169" s="75"/>
      <c r="O1169" s="91"/>
      <c r="P1169" s="42"/>
    </row>
    <row r="1170" spans="14:16" x14ac:dyDescent="0.2">
      <c r="N1170" s="75"/>
      <c r="O1170" s="91"/>
      <c r="P1170" s="42"/>
    </row>
    <row r="1171" spans="14:16" x14ac:dyDescent="0.2">
      <c r="N1171" s="75"/>
      <c r="O1171" s="91"/>
      <c r="P1171" s="42"/>
    </row>
    <row r="1172" spans="14:16" x14ac:dyDescent="0.2">
      <c r="N1172" s="75"/>
      <c r="O1172" s="91"/>
      <c r="P1172" s="42"/>
    </row>
    <row r="1173" spans="14:16" x14ac:dyDescent="0.2">
      <c r="N1173" s="75"/>
      <c r="O1173" s="91"/>
      <c r="P1173" s="42"/>
    </row>
    <row r="1174" spans="14:16" x14ac:dyDescent="0.2">
      <c r="N1174" s="75"/>
      <c r="O1174" s="91"/>
      <c r="P1174" s="42"/>
    </row>
    <row r="1175" spans="14:16" x14ac:dyDescent="0.2">
      <c r="N1175" s="75"/>
      <c r="O1175" s="91"/>
      <c r="P1175" s="42"/>
    </row>
    <row r="1176" spans="14:16" x14ac:dyDescent="0.2">
      <c r="N1176" s="75"/>
      <c r="O1176" s="91"/>
      <c r="P1176" s="42"/>
    </row>
    <row r="1177" spans="14:16" x14ac:dyDescent="0.2">
      <c r="N1177" s="75"/>
      <c r="O1177" s="91"/>
      <c r="P1177" s="42"/>
    </row>
    <row r="1178" spans="14:16" x14ac:dyDescent="0.2">
      <c r="N1178" s="75"/>
      <c r="O1178" s="91"/>
      <c r="P1178" s="42"/>
    </row>
    <row r="1179" spans="14:16" x14ac:dyDescent="0.2">
      <c r="N1179" s="75"/>
      <c r="O1179" s="91"/>
      <c r="P1179" s="42"/>
    </row>
    <row r="1180" spans="14:16" x14ac:dyDescent="0.2">
      <c r="N1180" s="75"/>
      <c r="O1180" s="91"/>
      <c r="P1180" s="42"/>
    </row>
    <row r="1181" spans="14:16" x14ac:dyDescent="0.2">
      <c r="N1181" s="75"/>
      <c r="O1181" s="91"/>
      <c r="P1181" s="42"/>
    </row>
    <row r="1182" spans="14:16" x14ac:dyDescent="0.2">
      <c r="N1182" s="75"/>
      <c r="O1182" s="91"/>
      <c r="P1182" s="42"/>
    </row>
    <row r="1183" spans="14:16" x14ac:dyDescent="0.2">
      <c r="N1183" s="75"/>
      <c r="O1183" s="91"/>
      <c r="P1183" s="42"/>
    </row>
    <row r="1184" spans="14:16" x14ac:dyDescent="0.2">
      <c r="N1184" s="75"/>
      <c r="O1184" s="91"/>
      <c r="P1184" s="42"/>
    </row>
    <row r="1185" spans="14:16" x14ac:dyDescent="0.2">
      <c r="N1185" s="75"/>
      <c r="O1185" s="91"/>
      <c r="P1185" s="42"/>
    </row>
    <row r="1186" spans="14:16" x14ac:dyDescent="0.2">
      <c r="N1186" s="75"/>
      <c r="O1186" s="91"/>
      <c r="P1186" s="42"/>
    </row>
    <row r="1187" spans="14:16" x14ac:dyDescent="0.2">
      <c r="N1187" s="75"/>
      <c r="O1187" s="91"/>
      <c r="P1187" s="42"/>
    </row>
    <row r="1188" spans="14:16" x14ac:dyDescent="0.2">
      <c r="N1188" s="75"/>
      <c r="O1188" s="91"/>
      <c r="P1188" s="42"/>
    </row>
    <row r="1189" spans="14:16" x14ac:dyDescent="0.2">
      <c r="N1189" s="75"/>
      <c r="O1189" s="91"/>
      <c r="P1189" s="42"/>
    </row>
    <row r="1190" spans="14:16" x14ac:dyDescent="0.2">
      <c r="N1190" s="75"/>
      <c r="O1190" s="91"/>
      <c r="P1190" s="42"/>
    </row>
    <row r="1191" spans="14:16" x14ac:dyDescent="0.2">
      <c r="N1191" s="75"/>
      <c r="O1191" s="91"/>
      <c r="P1191" s="42"/>
    </row>
    <row r="1192" spans="14:16" x14ac:dyDescent="0.2">
      <c r="N1192" s="75"/>
      <c r="O1192" s="91"/>
      <c r="P1192" s="42"/>
    </row>
    <row r="1193" spans="14:16" x14ac:dyDescent="0.2">
      <c r="N1193" s="75"/>
      <c r="O1193" s="91"/>
      <c r="P1193" s="42"/>
    </row>
    <row r="1194" spans="14:16" x14ac:dyDescent="0.2">
      <c r="N1194" s="75"/>
      <c r="O1194" s="91"/>
      <c r="P1194" s="42"/>
    </row>
    <row r="1195" spans="14:16" x14ac:dyDescent="0.2">
      <c r="N1195" s="75"/>
      <c r="O1195" s="91"/>
      <c r="P1195" s="42"/>
    </row>
    <row r="1196" spans="14:16" x14ac:dyDescent="0.2">
      <c r="N1196" s="75"/>
      <c r="O1196" s="91"/>
      <c r="P1196" s="42"/>
    </row>
    <row r="1197" spans="14:16" x14ac:dyDescent="0.2">
      <c r="N1197" s="75"/>
      <c r="O1197" s="91"/>
      <c r="P1197" s="42"/>
    </row>
    <row r="1198" spans="14:16" x14ac:dyDescent="0.2">
      <c r="N1198" s="75"/>
      <c r="O1198" s="91"/>
      <c r="P1198" s="42"/>
    </row>
    <row r="1199" spans="14:16" x14ac:dyDescent="0.2">
      <c r="N1199" s="75"/>
      <c r="O1199" s="91"/>
      <c r="P1199" s="42"/>
    </row>
    <row r="1200" spans="14:16" x14ac:dyDescent="0.2">
      <c r="N1200" s="75"/>
      <c r="O1200" s="91"/>
      <c r="P1200" s="42"/>
    </row>
    <row r="1201" spans="14:16" x14ac:dyDescent="0.2">
      <c r="N1201" s="75"/>
      <c r="O1201" s="91"/>
      <c r="P1201" s="42"/>
    </row>
    <row r="1202" spans="14:16" x14ac:dyDescent="0.2">
      <c r="N1202" s="75"/>
      <c r="O1202" s="91"/>
      <c r="P1202" s="42"/>
    </row>
    <row r="1203" spans="14:16" x14ac:dyDescent="0.2">
      <c r="N1203" s="75"/>
      <c r="O1203" s="91"/>
      <c r="P1203" s="42"/>
    </row>
    <row r="1204" spans="14:16" x14ac:dyDescent="0.2">
      <c r="N1204" s="75"/>
      <c r="O1204" s="91"/>
      <c r="P1204" s="42"/>
    </row>
    <row r="1205" spans="14:16" x14ac:dyDescent="0.2">
      <c r="N1205" s="75"/>
      <c r="O1205" s="91"/>
      <c r="P1205" s="42"/>
    </row>
    <row r="1206" spans="14:16" x14ac:dyDescent="0.2">
      <c r="N1206" s="75"/>
      <c r="O1206" s="91"/>
      <c r="P1206" s="42"/>
    </row>
    <row r="1207" spans="14:16" x14ac:dyDescent="0.2">
      <c r="N1207" s="75"/>
      <c r="O1207" s="91"/>
      <c r="P1207" s="42"/>
    </row>
    <row r="1208" spans="14:16" x14ac:dyDescent="0.2">
      <c r="N1208" s="75"/>
      <c r="O1208" s="91"/>
      <c r="P1208" s="42"/>
    </row>
    <row r="1209" spans="14:16" x14ac:dyDescent="0.2">
      <c r="N1209" s="75"/>
      <c r="O1209" s="91"/>
      <c r="P1209" s="42"/>
    </row>
    <row r="1210" spans="14:16" x14ac:dyDescent="0.2">
      <c r="N1210" s="75"/>
      <c r="O1210" s="91"/>
      <c r="P1210" s="42"/>
    </row>
    <row r="1211" spans="14:16" x14ac:dyDescent="0.2">
      <c r="N1211" s="75"/>
      <c r="O1211" s="91"/>
      <c r="P1211" s="42"/>
    </row>
    <row r="1212" spans="14:16" x14ac:dyDescent="0.2">
      <c r="N1212" s="75"/>
      <c r="O1212" s="91"/>
      <c r="P1212" s="42"/>
    </row>
    <row r="1213" spans="14:16" x14ac:dyDescent="0.2">
      <c r="N1213" s="75"/>
      <c r="O1213" s="91"/>
      <c r="P1213" s="42"/>
    </row>
    <row r="1214" spans="14:16" x14ac:dyDescent="0.2">
      <c r="N1214" s="75"/>
      <c r="O1214" s="91"/>
      <c r="P1214" s="42"/>
    </row>
    <row r="1215" spans="14:16" x14ac:dyDescent="0.2">
      <c r="N1215" s="75"/>
      <c r="O1215" s="91"/>
      <c r="P1215" s="42"/>
    </row>
    <row r="1216" spans="14:16" x14ac:dyDescent="0.2">
      <c r="N1216" s="75"/>
      <c r="O1216" s="91"/>
      <c r="P1216" s="42"/>
    </row>
    <row r="1217" spans="14:16" x14ac:dyDescent="0.2">
      <c r="N1217" s="75"/>
      <c r="O1217" s="91"/>
      <c r="P1217" s="42"/>
    </row>
    <row r="1218" spans="14:16" x14ac:dyDescent="0.2">
      <c r="N1218" s="75"/>
      <c r="O1218" s="91"/>
      <c r="P1218" s="42"/>
    </row>
    <row r="1219" spans="14:16" x14ac:dyDescent="0.2">
      <c r="N1219" s="75"/>
      <c r="O1219" s="91"/>
      <c r="P1219" s="42"/>
    </row>
    <row r="1220" spans="14:16" x14ac:dyDescent="0.2">
      <c r="N1220" s="75"/>
      <c r="O1220" s="91"/>
      <c r="P1220" s="42"/>
    </row>
    <row r="1221" spans="14:16" x14ac:dyDescent="0.2">
      <c r="N1221" s="75"/>
      <c r="O1221" s="91"/>
      <c r="P1221" s="42"/>
    </row>
    <row r="1222" spans="14:16" x14ac:dyDescent="0.2">
      <c r="N1222" s="75"/>
      <c r="O1222" s="91"/>
      <c r="P1222" s="42"/>
    </row>
    <row r="1223" spans="14:16" x14ac:dyDescent="0.2">
      <c r="N1223" s="75"/>
      <c r="O1223" s="91"/>
      <c r="P1223" s="42"/>
    </row>
    <row r="1224" spans="14:16" x14ac:dyDescent="0.2">
      <c r="N1224" s="75"/>
      <c r="O1224" s="91"/>
      <c r="P1224" s="42"/>
    </row>
    <row r="1225" spans="14:16" x14ac:dyDescent="0.2">
      <c r="N1225" s="75"/>
      <c r="O1225" s="91"/>
      <c r="P1225" s="42"/>
    </row>
    <row r="1226" spans="14:16" x14ac:dyDescent="0.2">
      <c r="N1226" s="75"/>
      <c r="O1226" s="91"/>
      <c r="P1226" s="42"/>
    </row>
    <row r="1227" spans="14:16" x14ac:dyDescent="0.2">
      <c r="N1227" s="75"/>
      <c r="O1227" s="91"/>
      <c r="P1227" s="42"/>
    </row>
    <row r="1228" spans="14:16" x14ac:dyDescent="0.2">
      <c r="N1228" s="75"/>
      <c r="O1228" s="91"/>
      <c r="P1228" s="42"/>
    </row>
    <row r="1229" spans="14:16" x14ac:dyDescent="0.2">
      <c r="N1229" s="75"/>
      <c r="O1229" s="91"/>
      <c r="P1229" s="42"/>
    </row>
    <row r="1230" spans="14:16" x14ac:dyDescent="0.2">
      <c r="N1230" s="75"/>
      <c r="O1230" s="91"/>
      <c r="P1230" s="42"/>
    </row>
    <row r="1231" spans="14:16" x14ac:dyDescent="0.2">
      <c r="N1231" s="75"/>
      <c r="O1231" s="91"/>
      <c r="P1231" s="42"/>
    </row>
    <row r="1232" spans="14:16" x14ac:dyDescent="0.2">
      <c r="N1232" s="75"/>
      <c r="O1232" s="91"/>
      <c r="P1232" s="42"/>
    </row>
    <row r="1233" spans="14:16" x14ac:dyDescent="0.2">
      <c r="N1233" s="75"/>
      <c r="O1233" s="91"/>
      <c r="P1233" s="42"/>
    </row>
    <row r="1234" spans="14:16" x14ac:dyDescent="0.2">
      <c r="N1234" s="75"/>
      <c r="O1234" s="91"/>
      <c r="P1234" s="42"/>
    </row>
    <row r="1235" spans="14:16" x14ac:dyDescent="0.2">
      <c r="N1235" s="75"/>
      <c r="O1235" s="91"/>
      <c r="P1235" s="42"/>
    </row>
    <row r="1236" spans="14:16" x14ac:dyDescent="0.2">
      <c r="N1236" s="75"/>
      <c r="O1236" s="91"/>
      <c r="P1236" s="42"/>
    </row>
    <row r="1237" spans="14:16" x14ac:dyDescent="0.2">
      <c r="N1237" s="75"/>
      <c r="O1237" s="91"/>
      <c r="P1237" s="42"/>
    </row>
    <row r="1238" spans="14:16" x14ac:dyDescent="0.2">
      <c r="N1238" s="75"/>
      <c r="O1238" s="91"/>
      <c r="P1238" s="42"/>
    </row>
    <row r="1239" spans="14:16" x14ac:dyDescent="0.2">
      <c r="N1239" s="75"/>
      <c r="O1239" s="91"/>
      <c r="P1239" s="42"/>
    </row>
    <row r="1240" spans="14:16" x14ac:dyDescent="0.2">
      <c r="N1240" s="75"/>
      <c r="O1240" s="91"/>
      <c r="P1240" s="42"/>
    </row>
    <row r="1241" spans="14:16" x14ac:dyDescent="0.2">
      <c r="N1241" s="75"/>
      <c r="O1241" s="91"/>
      <c r="P1241" s="42"/>
    </row>
    <row r="1242" spans="14:16" x14ac:dyDescent="0.2">
      <c r="N1242" s="75"/>
      <c r="O1242" s="91"/>
      <c r="P1242" s="42"/>
    </row>
    <row r="1243" spans="14:16" x14ac:dyDescent="0.2">
      <c r="N1243" s="75"/>
      <c r="O1243" s="91"/>
      <c r="P1243" s="42"/>
    </row>
    <row r="1244" spans="14:16" x14ac:dyDescent="0.2">
      <c r="N1244" s="75"/>
      <c r="O1244" s="91"/>
      <c r="P1244" s="42"/>
    </row>
    <row r="1245" spans="14:16" x14ac:dyDescent="0.2">
      <c r="N1245" s="75"/>
      <c r="O1245" s="91"/>
      <c r="P1245" s="42"/>
    </row>
    <row r="1246" spans="14:16" x14ac:dyDescent="0.2">
      <c r="N1246" s="75"/>
      <c r="O1246" s="91"/>
      <c r="P1246" s="42"/>
    </row>
    <row r="1247" spans="14:16" x14ac:dyDescent="0.2">
      <c r="N1247" s="75"/>
      <c r="O1247" s="91"/>
      <c r="P1247" s="42"/>
    </row>
    <row r="1248" spans="14:16" x14ac:dyDescent="0.2">
      <c r="N1248" s="75"/>
      <c r="O1248" s="91"/>
      <c r="P1248" s="42"/>
    </row>
    <row r="1249" spans="14:16" x14ac:dyDescent="0.2">
      <c r="N1249" s="75"/>
      <c r="O1249" s="91"/>
      <c r="P1249" s="42"/>
    </row>
    <row r="1250" spans="14:16" x14ac:dyDescent="0.2">
      <c r="N1250" s="75"/>
      <c r="O1250" s="91"/>
      <c r="P1250" s="42"/>
    </row>
    <row r="1251" spans="14:16" x14ac:dyDescent="0.2">
      <c r="N1251" s="75"/>
      <c r="O1251" s="91"/>
      <c r="P1251" s="42"/>
    </row>
    <row r="1252" spans="14:16" x14ac:dyDescent="0.2">
      <c r="N1252" s="75"/>
      <c r="O1252" s="91"/>
      <c r="P1252" s="42"/>
    </row>
    <row r="1253" spans="14:16" x14ac:dyDescent="0.2">
      <c r="N1253" s="75"/>
      <c r="O1253" s="91"/>
      <c r="P1253" s="42"/>
    </row>
    <row r="1254" spans="14:16" x14ac:dyDescent="0.2">
      <c r="N1254" s="75"/>
      <c r="O1254" s="91"/>
      <c r="P1254" s="42"/>
    </row>
    <row r="1255" spans="14:16" x14ac:dyDescent="0.2">
      <c r="N1255" s="75"/>
      <c r="O1255" s="91"/>
      <c r="P1255" s="42"/>
    </row>
    <row r="1256" spans="14:16" x14ac:dyDescent="0.2">
      <c r="N1256" s="75"/>
      <c r="O1256" s="91"/>
      <c r="P1256" s="42"/>
    </row>
    <row r="1257" spans="14:16" x14ac:dyDescent="0.2">
      <c r="N1257" s="75"/>
      <c r="O1257" s="91"/>
      <c r="P1257" s="42"/>
    </row>
    <row r="1258" spans="14:16" x14ac:dyDescent="0.2">
      <c r="N1258" s="75"/>
      <c r="O1258" s="91"/>
      <c r="P1258" s="42"/>
    </row>
    <row r="1259" spans="14:16" x14ac:dyDescent="0.2">
      <c r="N1259" s="75"/>
      <c r="O1259" s="91"/>
      <c r="P1259" s="42"/>
    </row>
    <row r="1260" spans="14:16" x14ac:dyDescent="0.2">
      <c r="N1260" s="75"/>
      <c r="O1260" s="91"/>
      <c r="P1260" s="42"/>
    </row>
    <row r="1261" spans="14:16" x14ac:dyDescent="0.2">
      <c r="N1261" s="75"/>
      <c r="O1261" s="91"/>
      <c r="P1261" s="42"/>
    </row>
    <row r="1262" spans="14:16" x14ac:dyDescent="0.2">
      <c r="N1262" s="75"/>
      <c r="O1262" s="91"/>
      <c r="P1262" s="42"/>
    </row>
    <row r="1263" spans="14:16" x14ac:dyDescent="0.2">
      <c r="N1263" s="75"/>
      <c r="O1263" s="91"/>
      <c r="P1263" s="42"/>
    </row>
    <row r="1264" spans="14:16" x14ac:dyDescent="0.2">
      <c r="N1264" s="75"/>
      <c r="O1264" s="91"/>
      <c r="P1264" s="42"/>
    </row>
    <row r="1265" spans="14:16" x14ac:dyDescent="0.2">
      <c r="N1265" s="75"/>
      <c r="O1265" s="91"/>
      <c r="P1265" s="42"/>
    </row>
    <row r="1266" spans="14:16" x14ac:dyDescent="0.2">
      <c r="N1266" s="75"/>
      <c r="O1266" s="91"/>
      <c r="P1266" s="42"/>
    </row>
    <row r="1267" spans="14:16" x14ac:dyDescent="0.2">
      <c r="N1267" s="75"/>
      <c r="O1267" s="91"/>
      <c r="P1267" s="42"/>
    </row>
    <row r="1268" spans="14:16" x14ac:dyDescent="0.2">
      <c r="N1268" s="75"/>
      <c r="O1268" s="91"/>
      <c r="P1268" s="42"/>
    </row>
    <row r="1269" spans="14:16" x14ac:dyDescent="0.2">
      <c r="N1269" s="75"/>
      <c r="O1269" s="91"/>
      <c r="P1269" s="42"/>
    </row>
    <row r="1270" spans="14:16" x14ac:dyDescent="0.2">
      <c r="N1270" s="75"/>
      <c r="O1270" s="91"/>
      <c r="P1270" s="42"/>
    </row>
    <row r="1271" spans="14:16" x14ac:dyDescent="0.2">
      <c r="N1271" s="75"/>
      <c r="O1271" s="91"/>
      <c r="P1271" s="42"/>
    </row>
    <row r="1272" spans="14:16" x14ac:dyDescent="0.2">
      <c r="N1272" s="75"/>
      <c r="O1272" s="91"/>
      <c r="P1272" s="42"/>
    </row>
    <row r="1273" spans="14:16" x14ac:dyDescent="0.2">
      <c r="N1273" s="75"/>
      <c r="O1273" s="91"/>
      <c r="P1273" s="42"/>
    </row>
    <row r="1274" spans="14:16" x14ac:dyDescent="0.2">
      <c r="N1274" s="75"/>
      <c r="O1274" s="91"/>
      <c r="P1274" s="42"/>
    </row>
    <row r="1275" spans="14:16" x14ac:dyDescent="0.2">
      <c r="N1275" s="75"/>
      <c r="O1275" s="91"/>
      <c r="P1275" s="42"/>
    </row>
    <row r="1276" spans="14:16" x14ac:dyDescent="0.2">
      <c r="N1276" s="75"/>
      <c r="O1276" s="91"/>
      <c r="P1276" s="42"/>
    </row>
    <row r="1277" spans="14:16" x14ac:dyDescent="0.2">
      <c r="N1277" s="75"/>
      <c r="O1277" s="91"/>
      <c r="P1277" s="42"/>
    </row>
    <row r="1278" spans="14:16" x14ac:dyDescent="0.2">
      <c r="N1278" s="75"/>
      <c r="O1278" s="91"/>
      <c r="P1278" s="42"/>
    </row>
    <row r="1279" spans="14:16" x14ac:dyDescent="0.2">
      <c r="N1279" s="75"/>
      <c r="O1279" s="91"/>
      <c r="P1279" s="42"/>
    </row>
    <row r="1280" spans="14:16" x14ac:dyDescent="0.2">
      <c r="N1280" s="75"/>
      <c r="O1280" s="91"/>
      <c r="P1280" s="42"/>
    </row>
    <row r="1281" spans="14:16" x14ac:dyDescent="0.2">
      <c r="N1281" s="75"/>
      <c r="O1281" s="91"/>
      <c r="P1281" s="42"/>
    </row>
    <row r="1282" spans="14:16" x14ac:dyDescent="0.2">
      <c r="N1282" s="75"/>
      <c r="O1282" s="91"/>
      <c r="P1282" s="42"/>
    </row>
    <row r="1283" spans="14:16" x14ac:dyDescent="0.2">
      <c r="N1283" s="75"/>
      <c r="O1283" s="91"/>
      <c r="P1283" s="42"/>
    </row>
    <row r="1284" spans="14:16" x14ac:dyDescent="0.2">
      <c r="N1284" s="75"/>
      <c r="O1284" s="91"/>
      <c r="P1284" s="42"/>
    </row>
    <row r="1285" spans="14:16" x14ac:dyDescent="0.2">
      <c r="N1285" s="75"/>
      <c r="O1285" s="91"/>
      <c r="P1285" s="42"/>
    </row>
    <row r="1286" spans="14:16" x14ac:dyDescent="0.2">
      <c r="N1286" s="75"/>
      <c r="O1286" s="91"/>
      <c r="P1286" s="42"/>
    </row>
    <row r="1287" spans="14:16" x14ac:dyDescent="0.2">
      <c r="N1287" s="75"/>
      <c r="O1287" s="91"/>
      <c r="P1287" s="42"/>
    </row>
    <row r="1288" spans="14:16" x14ac:dyDescent="0.2">
      <c r="N1288" s="75"/>
      <c r="O1288" s="91"/>
      <c r="P1288" s="42"/>
    </row>
    <row r="1289" spans="14:16" x14ac:dyDescent="0.2">
      <c r="N1289" s="75"/>
      <c r="O1289" s="91"/>
      <c r="P1289" s="42"/>
    </row>
    <row r="1290" spans="14:16" x14ac:dyDescent="0.2">
      <c r="N1290" s="75"/>
      <c r="O1290" s="91"/>
      <c r="P1290" s="42"/>
    </row>
    <row r="1291" spans="14:16" x14ac:dyDescent="0.2">
      <c r="N1291" s="75"/>
      <c r="O1291" s="91"/>
      <c r="P1291" s="42"/>
    </row>
    <row r="1292" spans="14:16" x14ac:dyDescent="0.2">
      <c r="N1292" s="75"/>
      <c r="O1292" s="91"/>
      <c r="P1292" s="42"/>
    </row>
    <row r="1293" spans="14:16" x14ac:dyDescent="0.2">
      <c r="N1293" s="75"/>
      <c r="O1293" s="91"/>
      <c r="P1293" s="42"/>
    </row>
    <row r="1294" spans="14:16" x14ac:dyDescent="0.2">
      <c r="N1294" s="75"/>
      <c r="O1294" s="91"/>
      <c r="P1294" s="42"/>
    </row>
    <row r="1295" spans="14:16" x14ac:dyDescent="0.2">
      <c r="N1295" s="75"/>
      <c r="O1295" s="91"/>
      <c r="P1295" s="42"/>
    </row>
    <row r="1296" spans="14:16" x14ac:dyDescent="0.2">
      <c r="N1296" s="75"/>
      <c r="O1296" s="91"/>
      <c r="P1296" s="42"/>
    </row>
    <row r="1297" spans="14:16" x14ac:dyDescent="0.2">
      <c r="N1297" s="75"/>
      <c r="O1297" s="91"/>
      <c r="P1297" s="42"/>
    </row>
    <row r="1298" spans="14:16" x14ac:dyDescent="0.2">
      <c r="N1298" s="75"/>
      <c r="O1298" s="91"/>
      <c r="P1298" s="42"/>
    </row>
    <row r="1299" spans="14:16" x14ac:dyDescent="0.2">
      <c r="N1299" s="75"/>
      <c r="O1299" s="91"/>
      <c r="P1299" s="42"/>
    </row>
    <row r="1300" spans="14:16" x14ac:dyDescent="0.2">
      <c r="N1300" s="75"/>
      <c r="O1300" s="91"/>
      <c r="P1300" s="42"/>
    </row>
    <row r="1301" spans="14:16" x14ac:dyDescent="0.2">
      <c r="N1301" s="75"/>
      <c r="O1301" s="91"/>
      <c r="P1301" s="42"/>
    </row>
    <row r="1302" spans="14:16" x14ac:dyDescent="0.2">
      <c r="N1302" s="75"/>
      <c r="O1302" s="91"/>
      <c r="P1302" s="42"/>
    </row>
    <row r="1303" spans="14:16" x14ac:dyDescent="0.2">
      <c r="O1303" s="91"/>
      <c r="P1303" s="42"/>
    </row>
    <row r="1304" spans="14:16" x14ac:dyDescent="0.2">
      <c r="O1304" s="91"/>
      <c r="P1304" s="42"/>
    </row>
    <row r="1305" spans="14:16" x14ac:dyDescent="0.2">
      <c r="O1305" s="42"/>
      <c r="P1305" s="42"/>
    </row>
    <row r="1306" spans="14:16" x14ac:dyDescent="0.2">
      <c r="O1306" s="42"/>
      <c r="P1306" s="42"/>
    </row>
  </sheetData>
  <conditionalFormatting sqref="A3:A5">
    <cfRule type="expression" dxfId="20" priority="1">
      <formula>$A3&lt;&gt;""</formula>
    </cfRule>
  </conditionalFormatting>
  <hyperlinks>
    <hyperlink ref="P4" r:id="rId1" display="https://www.joursferies.fr/lundi-de-paques.php" xr:uid="{2EC17312-A9DB-4A59-AD1D-7B88BD99FCBA}"/>
    <hyperlink ref="P6" r:id="rId2" display="https://www.joursferies.fr/ascension.php" xr:uid="{9F0D7F2F-59B0-4553-B60E-33CFE830F8E5}"/>
    <hyperlink ref="P7" r:id="rId3" display="https://www.joursferies.fr/pentecote.php" xr:uid="{DF0ECA40-5FC1-43AA-8646-981A87867D22}"/>
    <hyperlink ref="P9" r:id="rId4" display="https://www.joursferies.fr/assomption.php" xr:uid="{2D041C88-AC1D-4A37-8CA6-5F149BFF5BE1}"/>
    <hyperlink ref="P10" r:id="rId5" display="https://www.joursferies.fr/toussaint.php" xr:uid="{E23B69D8-5A58-42E0-89E0-E1ED1F7EDCEE}"/>
    <hyperlink ref="P12" r:id="rId6" display="https://www.joursferies.fr/noel.php" xr:uid="{826299D4-ADE0-4D71-BDA1-AD20D56DB7C6}"/>
    <hyperlink ref="O13" r:id="rId7" location="note" display="http://joursferies-be.be/jours-feries-2020/ - note" xr:uid="{7D4EDF95-6747-48EE-9DC2-DA8BD8D84398}"/>
    <hyperlink ref="O14" r:id="rId8" location="note" display="http://joursferies-be.be/jours-feries-2020/ - note" xr:uid="{F70121DE-2DA1-4B4A-9DC1-A2FEEA1F98BF}"/>
    <hyperlink ref="O15" r:id="rId9" location="note" display="http://joursferies-be.be/jours-feries-2020/ - note" xr:uid="{C82EE15D-F4CF-4A48-85CF-4BEF23393313}"/>
    <hyperlink ref="O16" r:id="rId10" location="note" display="http://joursferies-be.be/jours-feries-2020/ - note" xr:uid="{6A7C3AF8-D2AA-45A5-9A8C-4C04707E400D}"/>
    <hyperlink ref="O17" r:id="rId11" location="note" display="http://joursferies-be.be/jours-feries-2020/ - note" xr:uid="{A5308C70-B975-46E0-B4EF-2CD0F7987A73}"/>
    <hyperlink ref="O18" r:id="rId12" location="note" display="http://joursferies-be.be/jours-feries-2020/ - note" xr:uid="{4833D389-D427-44CC-B26F-8FA8C39DB390}"/>
    <hyperlink ref="O19" r:id="rId13" location="note" display="http://joursferies-be.be/jours-feries-2020/ - note" xr:uid="{AFC5ACC0-6576-46DB-B524-40D01A463EA4}"/>
    <hyperlink ref="O20" r:id="rId14" location="note" display="http://joursferies-be.be/jours-feries-2020/ - note" xr:uid="{D3977E93-7E97-4BF7-BBF9-77E7028F1471}"/>
    <hyperlink ref="O21" r:id="rId15" location="note" display="http://joursferies-be.be/jours-feries-2020/ - note" xr:uid="{FABCA15E-3116-4669-B4FD-048D6A7054FA}"/>
    <hyperlink ref="O22" r:id="rId16" location="note" display="http://joursferies-be.be/jours-feries-2020/ - note" xr:uid="{A77F9156-0EF9-4EDC-BD64-E7715EAD9BA0}"/>
    <hyperlink ref="O23" r:id="rId17" location="note" display="note" xr:uid="{6093CD1A-8C41-4BD6-BFAE-5E6D459F2E13}"/>
    <hyperlink ref="P13" r:id="rId18" tooltip="Jour de l'an 2020" display="http://joursferies-be.be/jour-de-lan/" xr:uid="{DD1503E8-72EE-4CF5-A5FE-C87053C501CC}"/>
    <hyperlink ref="P14" r:id="rId19" tooltip="Dimanche de Pâques 2020" display="http://joursferies-be.be/dimanche-de-paques/" xr:uid="{DD66317D-C12B-4B7A-BC7A-20CBDF808374}"/>
    <hyperlink ref="P15" r:id="rId20" tooltip="Pâques 2020" display="http://joursferies-be.be/paques/" xr:uid="{EB31E0AA-294F-4BAB-B4EA-5B3ADDB88DF2}"/>
    <hyperlink ref="P16" r:id="rId21" tooltip="Lundi de Pâques 2020" display="http://joursferies-be.be/lundi-de-paques/" xr:uid="{9F77DCCE-D633-4D0F-A4CB-720BE0C2068A}"/>
    <hyperlink ref="P17" r:id="rId22" tooltip="Fête du travail 2020" display="http://joursferies-be.be/fete-du-travail/" xr:uid="{6BBC7993-EAAB-4DEB-B8DA-B4B065ABB21D}"/>
    <hyperlink ref="P18" r:id="rId23" tooltip="Ascension 2020" display="http://joursferies-be.be/ascension/" xr:uid="{F9F3A07B-565F-48F2-B02A-2C578C682DE2}"/>
    <hyperlink ref="P19" r:id="rId24" tooltip="Dimanche de Pentecôte 2020" display="http://joursferies-be.be/dimanche-de-pentecote/" xr:uid="{2B2F4B8C-D232-4555-98F4-1FF5F7A061C5}"/>
    <hyperlink ref="P20" r:id="rId25" tooltip="Pentecôte 2020" display="http://joursferies-be.be/pentecote/" xr:uid="{281722C4-6B3B-4DEB-987B-78C696387770}"/>
    <hyperlink ref="P21" r:id="rId26" tooltip="Lundi de Pentecôte 2020" display="http://joursferies-be.be/lundi-de-pentecote/" xr:uid="{BDF53385-80C5-4EFA-86D2-E5783113B5DB}"/>
    <hyperlink ref="P22" r:id="rId27" tooltip="Fête Nationale 2020" display="http://joursferies-be.be/fete-nationale/" xr:uid="{9C14C441-055C-428F-98EC-E1D88EFC2058}"/>
    <hyperlink ref="P23" r:id="rId28" tooltip="Assomption 2020" display="http://joursferies-be.be/assomption/" xr:uid="{E7943FC5-58AE-49F4-A6DE-0D62E123BC64}"/>
    <hyperlink ref="P24" r:id="rId29" tooltip="Toussaint 2020" display="http://joursferies-be.be/toussaint/" xr:uid="{F39FEC9A-75F7-4DA8-B369-4CE3B9B5A3A2}"/>
    <hyperlink ref="P25" r:id="rId30" tooltip="Armistice de 1918 2020" display="http://joursferies-be.be/armistice-de-1918/" xr:uid="{78CC54F0-BC36-4629-BE47-9CF4448E6D3D}"/>
    <hyperlink ref="P26" r:id="rId31" tooltip="Jour de Noël 2020" display="http://joursferies-be.be/jour-de-noel/" xr:uid="{ABA8913C-F493-483E-95CE-B2344CA01ABE}"/>
    <hyperlink ref="O27" r:id="rId32" location="note" display="http://joursferies-be.be/jours-feries-2021/ - note" xr:uid="{9D5EB87E-F7EB-4EEE-A1A8-FD4888F56E38}"/>
    <hyperlink ref="O28" r:id="rId33" location="note" display="http://joursferies-be.be/jours-feries-2021/ - note" xr:uid="{219E94C2-7262-4388-8D2D-BEF52A24CD10}"/>
    <hyperlink ref="O29" r:id="rId34" location="note" display="http://joursferies-be.be/jours-feries-2021/ - note" xr:uid="{3484ED98-EFAF-4385-86B1-87E437B44775}"/>
    <hyperlink ref="O30" r:id="rId35" location="note" display="http://joursferies-be.be/jours-feries-2021/ - note" xr:uid="{5D98377F-C84E-4641-BA33-A04F7E713A1C}"/>
    <hyperlink ref="O31" r:id="rId36" location="note" display="http://joursferies-be.be/jours-feries-2021/ - note" xr:uid="{66FCB709-89C6-4C52-BC7A-0BB6A9B0B745}"/>
    <hyperlink ref="O32" r:id="rId37" location="note" display="http://joursferies-be.be/jours-feries-2021/ - note" xr:uid="{ABB622F3-6CAC-409B-8CF7-336B673BF423}"/>
    <hyperlink ref="O33" r:id="rId38" location="note" display="http://joursferies-be.be/jours-feries-2021/ - note" xr:uid="{F9CC5960-6A6A-4FD6-99B6-74789974EC7A}"/>
    <hyperlink ref="O34" r:id="rId39" location="note" display="http://joursferies-be.be/jours-feries-2021/ - note" xr:uid="{C155E172-AA49-4627-BE98-D2C2932CC117}"/>
    <hyperlink ref="O35" r:id="rId40" location="note" display="http://joursferies-be.be/jours-feries-2021/ - note" xr:uid="{A797CD7F-B534-4574-97DB-A7F05F0B509B}"/>
    <hyperlink ref="O36" r:id="rId41" location="note" display="http://joursferies-be.be/jours-feries-2021/ - note" xr:uid="{53BA67D3-7A3A-4F18-AC9C-A05EACC80927}"/>
    <hyperlink ref="O37" r:id="rId42" location="note" display="http://joursferies-be.be/jours-feries-2021/ - note" xr:uid="{EE49805D-5C39-475C-8C1B-16A7E3FC5CD1}"/>
    <hyperlink ref="O38" r:id="rId43" location="note" display="http://joursferies-be.be/jours-feries-2021/ - note" xr:uid="{216CC4D7-092C-4623-BECB-00F37FAE0395}"/>
    <hyperlink ref="O39" r:id="rId44" location="note" display="http://joursferies-be.be/jours-feries-2021/ - note" xr:uid="{2813783E-53D3-4FA3-B07B-8A0D418E7771}"/>
    <hyperlink ref="O40" r:id="rId45" location="note" display="http://joursferies-be.be/jours-feries-2021/ - note" xr:uid="{865129CB-888A-434B-B0EB-E7D7F8587290}"/>
    <hyperlink ref="P27" r:id="rId46" tooltip="Jour de l'an 2021" display="http://joursferies-be.be/jour-de-lan/" xr:uid="{A6976C03-81D8-4C9E-88E7-971FCF31C682}"/>
    <hyperlink ref="P28" r:id="rId47" tooltip="Dimanche de Pâques 2021" display="http://joursferies-be.be/dimanche-de-paques/" xr:uid="{8A559BC0-925A-476A-A5B1-792D1CDE1681}"/>
    <hyperlink ref="P29" r:id="rId48" tooltip="Pâques 2021" display="http://joursferies-be.be/paques/" xr:uid="{843455AB-9F9A-4554-861E-2CE44ADD7850}"/>
    <hyperlink ref="P30" r:id="rId49" tooltip="Lundi de Pâques 2021" display="http://joursferies-be.be/lundi-de-paques/" xr:uid="{5B170655-F79B-46B1-8870-68A9811415CC}"/>
    <hyperlink ref="P31" r:id="rId50" tooltip="Fête du travail 2021" display="http://joursferies-be.be/fete-du-travail/" xr:uid="{C7B984B8-CA52-44A8-A748-384AD704EDBF}"/>
    <hyperlink ref="P32" r:id="rId51" tooltip="Ascension 2021" display="http://joursferies-be.be/ascension/" xr:uid="{AAFB8E21-A9D9-4639-909D-3A5D771FA5A3}"/>
    <hyperlink ref="P33" r:id="rId52" tooltip="Dimanche de Pentecôte 2021" display="http://joursferies-be.be/dimanche-de-pentecote/" xr:uid="{79F06D1D-CCA9-4556-834F-BEB4CEDD42C5}"/>
    <hyperlink ref="P34" r:id="rId53" tooltip="Pentecôte 2021" display="http://joursferies-be.be/pentecote/" xr:uid="{12D8FBBA-82B0-4783-9748-D098F16548D1}"/>
    <hyperlink ref="P35" r:id="rId54" tooltip="Lundi de Pentecôte 2021" display="http://joursferies-be.be/lundi-de-pentecote/" xr:uid="{2D7A9F0A-6755-4BC5-9B45-C02F46C6B289}"/>
    <hyperlink ref="P36" r:id="rId55" tooltip="Fête Nationale 2021" display="http://joursferies-be.be/fete-nationale/" xr:uid="{C0655444-B592-489E-B475-A224C06B97CA}"/>
    <hyperlink ref="P37" r:id="rId56" tooltip="Assomption 2021" display="http://joursferies-be.be/assomption/" xr:uid="{55DDD92C-0DE1-418B-BF83-2369EE3F6B0B}"/>
    <hyperlink ref="P38" r:id="rId57" tooltip="Toussaint 2021" display="http://joursferies-be.be/toussaint/" xr:uid="{BF58B7C6-3A02-4BAA-A02A-66E0A07903A9}"/>
    <hyperlink ref="P39" r:id="rId58" tooltip="Armistice de 1918 2021" display="http://joursferies-be.be/armistice-de-1918/" xr:uid="{02D69F55-63F7-420F-9D78-DBCA3B8B5040}"/>
    <hyperlink ref="P40" r:id="rId59" tooltip="Jour de Noël 2021" display="http://joursferies-be.be/jour-de-noel/" xr:uid="{3EEAC526-72F5-4CD6-8494-84EF94618766}"/>
  </hyperlinks>
  <pageMargins left="0.7" right="0.7" top="0.75" bottom="0.75" header="0.3" footer="0.3"/>
  <tableParts count="9">
    <tablePart r:id="rId60"/>
    <tablePart r:id="rId61"/>
    <tablePart r:id="rId62"/>
    <tablePart r:id="rId63"/>
    <tablePart r:id="rId64"/>
    <tablePart r:id="rId65"/>
    <tablePart r:id="rId66"/>
    <tablePart r:id="rId67"/>
    <tablePart r:id="rId6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BD2</vt:lpstr>
      <vt:lpstr>Sources</vt:lpstr>
      <vt:lpstr>BD</vt:lpstr>
      <vt:lpstr>colo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CleanUp-Tosh</dc:creator>
  <cp:lastModifiedBy>CleanUp-Tosh</cp:lastModifiedBy>
  <cp:lastPrinted>2022-12-10T07:26:31Z</cp:lastPrinted>
  <dcterms:created xsi:type="dcterms:W3CDTF">2022-12-09T20:26:18Z</dcterms:created>
  <dcterms:modified xsi:type="dcterms:W3CDTF">2022-12-10T07:31:11Z</dcterms:modified>
</cp:coreProperties>
</file>