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estbruxelles\Desktop\"/>
    </mc:Choice>
  </mc:AlternateContent>
  <xr:revisionPtr revIDLastSave="0" documentId="13_ncr:1_{52B0C50E-DEFB-43C4-BBF9-2FD28BACAD1D}" xr6:coauthVersionLast="45" xr6:coauthVersionMax="45" xr10:uidLastSave="{00000000-0000-0000-0000-000000000000}"/>
  <bookViews>
    <workbookView xWindow="-108" yWindow="-108" windowWidth="23256" windowHeight="12576" tabRatio="833" activeTab="1" xr2:uid="{1A16437F-7567-4011-9829-F78FC98B38B0}"/>
  </bookViews>
  <sheets>
    <sheet name="BD1" sheetId="1" r:id="rId1"/>
    <sheet name="RECAP" sheetId="19" r:id="rId2"/>
    <sheet name="Sources" sheetId="2" r:id="rId3"/>
  </sheets>
  <functionGroups builtInGroupCount="19"/>
  <definedNames>
    <definedName name="BD" localSheetId="1">RECAP!$A:$H</definedName>
    <definedName name="BD">'BD1'!$A:$Q</definedName>
    <definedName name="colo" localSheetId="1">RECAP!$A:$A</definedName>
    <definedName name="colo">'BD1'!$A:$A</definedName>
    <definedName name="RECAPPRESTATIONS">#REF!</definedName>
    <definedName name="Tableaubd" localSheetId="1">Tableau57[[ID]:[Technicien]]</definedName>
    <definedName name="Tableaubd">Tableau5[[ID]:[Technicien]]</definedName>
    <definedName name="Tableaucomplet" localSheetId="1">Tableau57[#All]</definedName>
    <definedName name="Tableaucomplet">Tableau5[#All]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O11" i="19" l="1"/>
  <c r="AO12" i="19"/>
  <c r="H4" i="19"/>
  <c r="H5" i="19"/>
  <c r="H3" i="19"/>
  <c r="F2" i="19"/>
  <c r="B1" i="19"/>
  <c r="AM8" i="19" l="1"/>
  <c r="AI8" i="19"/>
  <c r="AE8" i="19"/>
  <c r="AA8" i="19"/>
  <c r="W8" i="19"/>
  <c r="S8" i="19"/>
  <c r="O8" i="19"/>
  <c r="K8" i="19"/>
  <c r="AL8" i="19"/>
  <c r="N8" i="19"/>
  <c r="AK8" i="19"/>
  <c r="AG8" i="19"/>
  <c r="AC8" i="19"/>
  <c r="Y8" i="19"/>
  <c r="U8" i="19"/>
  <c r="Q8" i="19"/>
  <c r="M8" i="19"/>
  <c r="I8" i="19"/>
  <c r="I9" i="19" s="1"/>
  <c r="AJ8" i="19"/>
  <c r="AF8" i="19"/>
  <c r="AB8" i="19"/>
  <c r="X8" i="19"/>
  <c r="T8" i="19"/>
  <c r="P8" i="19"/>
  <c r="L8" i="19"/>
  <c r="K2" i="19"/>
  <c r="AH8" i="19"/>
  <c r="AD8" i="19"/>
  <c r="Z8" i="19"/>
  <c r="V8" i="19"/>
  <c r="R8" i="19"/>
  <c r="J8" i="19"/>
  <c r="B1" i="1"/>
  <c r="T9" i="19" l="1"/>
  <c r="Y9" i="19"/>
  <c r="N9" i="19"/>
  <c r="S9" i="19"/>
  <c r="W9" i="19"/>
  <c r="U9" i="19"/>
  <c r="V9" i="19"/>
  <c r="X9" i="19"/>
  <c r="M9" i="19"/>
  <c r="AM9" i="19"/>
  <c r="AL9" i="19"/>
  <c r="AJ9" i="19"/>
  <c r="L9" i="19"/>
  <c r="AI9" i="19"/>
  <c r="AB9" i="19"/>
  <c r="AD9" i="19"/>
  <c r="P9" i="19"/>
  <c r="AF9" i="19"/>
  <c r="K9" i="19"/>
  <c r="Z9" i="19"/>
  <c r="Q9" i="19"/>
  <c r="AG9" i="19"/>
  <c r="J9" i="19"/>
  <c r="AA9" i="19"/>
  <c r="AC9" i="19"/>
  <c r="R9" i="19"/>
  <c r="AH9" i="19"/>
  <c r="AK9" i="19"/>
  <c r="O9" i="19"/>
  <c r="AE9" i="19"/>
  <c r="AP12" i="19"/>
  <c r="AO13" i="19"/>
  <c r="AR11" i="19"/>
  <c r="AQ11" i="19"/>
  <c r="AP11" i="19"/>
  <c r="AO15" i="19"/>
  <c r="AO14" i="19"/>
  <c r="AR15" i="19" l="1"/>
  <c r="AQ15" i="19"/>
  <c r="AP15" i="19"/>
  <c r="AR12" i="19"/>
  <c r="AQ12" i="19"/>
  <c r="AQ13" i="19"/>
  <c r="AP13" i="19"/>
  <c r="AR13" i="19"/>
  <c r="AR14" i="19"/>
  <c r="AQ14" i="19"/>
  <c r="AP14" i="19"/>
  <c r="T2" i="1"/>
  <c r="S8" i="1" l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AN8" i="1"/>
  <c r="AO8" i="1"/>
  <c r="AP8" i="1"/>
  <c r="AQ8" i="1"/>
  <c r="AR8" i="1"/>
  <c r="AS8" i="1"/>
  <c r="AT8" i="1"/>
  <c r="AU8" i="1"/>
  <c r="AV8" i="1"/>
  <c r="R8" i="1"/>
  <c r="R9" i="1" l="1"/>
  <c r="S9" i="1"/>
  <c r="AT9" i="1"/>
  <c r="AP9" i="1"/>
  <c r="AL9" i="1"/>
  <c r="AH9" i="1"/>
  <c r="AD9" i="1"/>
  <c r="Z9" i="1"/>
  <c r="V9" i="1"/>
  <c r="AO9" i="1"/>
  <c r="AG9" i="1"/>
  <c r="Y9" i="1"/>
  <c r="AV9" i="1"/>
  <c r="AR9" i="1"/>
  <c r="AN9" i="1"/>
  <c r="AJ9" i="1"/>
  <c r="AF9" i="1"/>
  <c r="AB9" i="1"/>
  <c r="X9" i="1"/>
  <c r="T9" i="1"/>
  <c r="AS9" i="1"/>
  <c r="AK9" i="1"/>
  <c r="AC9" i="1"/>
  <c r="U9" i="1"/>
  <c r="AU9" i="1"/>
  <c r="AQ9" i="1"/>
  <c r="AM9" i="1"/>
  <c r="AI9" i="1"/>
  <c r="AE9" i="1"/>
  <c r="AA9" i="1"/>
  <c r="W9" i="1"/>
  <c r="AI11" i="1" l="1"/>
  <c r="AI14" i="1"/>
  <c r="AI19" i="1"/>
  <c r="AI18" i="1"/>
  <c r="Y11" i="1"/>
  <c r="Y18" i="1"/>
  <c r="Y19" i="1"/>
  <c r="Y14" i="1"/>
  <c r="W11" i="1"/>
  <c r="W14" i="1"/>
  <c r="W19" i="1"/>
  <c r="W18" i="1"/>
  <c r="X11" i="1"/>
  <c r="X19" i="1"/>
  <c r="X18" i="1"/>
  <c r="X14" i="1"/>
  <c r="AG11" i="1"/>
  <c r="AG18" i="1"/>
  <c r="AG19" i="1"/>
  <c r="AG14" i="1"/>
  <c r="AT11" i="1"/>
  <c r="AT14" i="1"/>
  <c r="AT18" i="1"/>
  <c r="AT19" i="1"/>
  <c r="T11" i="1"/>
  <c r="T19" i="1"/>
  <c r="T18" i="1"/>
  <c r="T14" i="1"/>
  <c r="Z11" i="1"/>
  <c r="Z14" i="1"/>
  <c r="Z18" i="1"/>
  <c r="Z19" i="1"/>
  <c r="AM11" i="1"/>
  <c r="AM14" i="1"/>
  <c r="AM19" i="1"/>
  <c r="AM18" i="1"/>
  <c r="AN11" i="1"/>
  <c r="AN19" i="1"/>
  <c r="AN18" i="1"/>
  <c r="AN14" i="1"/>
  <c r="AD11" i="1"/>
  <c r="AD14" i="1"/>
  <c r="AD18" i="1"/>
  <c r="AD19" i="1"/>
  <c r="AA11" i="1"/>
  <c r="AA14" i="1"/>
  <c r="AA19" i="1"/>
  <c r="AA18" i="1"/>
  <c r="AQ11" i="1"/>
  <c r="AQ14" i="1"/>
  <c r="AQ19" i="1"/>
  <c r="AQ18" i="1"/>
  <c r="AK11" i="1"/>
  <c r="AK18" i="1"/>
  <c r="AK19" i="1"/>
  <c r="AK14" i="1"/>
  <c r="AB11" i="1"/>
  <c r="AB19" i="1"/>
  <c r="AB18" i="1"/>
  <c r="AB14" i="1"/>
  <c r="AR11" i="1"/>
  <c r="AR19" i="1"/>
  <c r="AR18" i="1"/>
  <c r="AR14" i="1"/>
  <c r="AO11" i="1"/>
  <c r="AO18" i="1"/>
  <c r="AO19" i="1"/>
  <c r="AO14" i="1"/>
  <c r="AH11" i="1"/>
  <c r="AH14" i="1"/>
  <c r="AH18" i="1"/>
  <c r="AH19" i="1"/>
  <c r="S11" i="1"/>
  <c r="S14" i="1"/>
  <c r="S19" i="1"/>
  <c r="S18" i="1"/>
  <c r="U11" i="1"/>
  <c r="U18" i="1"/>
  <c r="U19" i="1"/>
  <c r="U14" i="1"/>
  <c r="AJ11" i="1"/>
  <c r="AJ19" i="1"/>
  <c r="AJ18" i="1"/>
  <c r="AJ14" i="1"/>
  <c r="AP11" i="1"/>
  <c r="AP14" i="1"/>
  <c r="AP18" i="1"/>
  <c r="AP19" i="1"/>
  <c r="AC11" i="1"/>
  <c r="AC18" i="1"/>
  <c r="AC19" i="1"/>
  <c r="AC14" i="1"/>
  <c r="AE11" i="1"/>
  <c r="AE14" i="1"/>
  <c r="AE19" i="1"/>
  <c r="AE18" i="1"/>
  <c r="AU11" i="1"/>
  <c r="AU14" i="1"/>
  <c r="AU19" i="1"/>
  <c r="AU18" i="1"/>
  <c r="AS11" i="1"/>
  <c r="AS18" i="1"/>
  <c r="AS19" i="1"/>
  <c r="AS14" i="1"/>
  <c r="AF11" i="1"/>
  <c r="AF19" i="1"/>
  <c r="AF18" i="1"/>
  <c r="AF14" i="1"/>
  <c r="AV11" i="1"/>
  <c r="AV19" i="1"/>
  <c r="AV18" i="1"/>
  <c r="AV14" i="1"/>
  <c r="V11" i="1"/>
  <c r="V14" i="1"/>
  <c r="V18" i="1"/>
  <c r="V19" i="1"/>
  <c r="AL11" i="1"/>
  <c r="AL14" i="1"/>
  <c r="AL18" i="1"/>
  <c r="AL19" i="1"/>
  <c r="R11" i="1"/>
  <c r="R14" i="1"/>
  <c r="R19" i="1"/>
  <c r="R18" i="1"/>
  <c r="AX11" i="1"/>
  <c r="AI12" i="1"/>
  <c r="AI17" i="1"/>
  <c r="U12" i="1"/>
  <c r="U17" i="1"/>
  <c r="T12" i="1"/>
  <c r="T17" i="1"/>
  <c r="AJ12" i="1"/>
  <c r="AJ17" i="1"/>
  <c r="Y12" i="1"/>
  <c r="Y17" i="1"/>
  <c r="Z12" i="1"/>
  <c r="Z17" i="1"/>
  <c r="AP12" i="1"/>
  <c r="AP17" i="1"/>
  <c r="AM12" i="1"/>
  <c r="AM17" i="1"/>
  <c r="X12" i="1"/>
  <c r="X17" i="1"/>
  <c r="AG12" i="1"/>
  <c r="AG17" i="1"/>
  <c r="AT12" i="1"/>
  <c r="AT17" i="1"/>
  <c r="AQ12" i="1"/>
  <c r="AQ17" i="1"/>
  <c r="AK12" i="1"/>
  <c r="AK17" i="1"/>
  <c r="AB12" i="1"/>
  <c r="AB17" i="1"/>
  <c r="AR12" i="1"/>
  <c r="AR17" i="1"/>
  <c r="AO12" i="1"/>
  <c r="AO17" i="1"/>
  <c r="AH12" i="1"/>
  <c r="AH17" i="1"/>
  <c r="S12" i="1"/>
  <c r="S17" i="1"/>
  <c r="W12" i="1"/>
  <c r="W17" i="1"/>
  <c r="AC12" i="1"/>
  <c r="AC17" i="1"/>
  <c r="AN12" i="1"/>
  <c r="AN17" i="1"/>
  <c r="AD12" i="1"/>
  <c r="AD17" i="1"/>
  <c r="AA12" i="1"/>
  <c r="AA17" i="1"/>
  <c r="AE12" i="1"/>
  <c r="AE17" i="1"/>
  <c r="AU12" i="1"/>
  <c r="AU17" i="1"/>
  <c r="AS12" i="1"/>
  <c r="AS17" i="1"/>
  <c r="AF12" i="1"/>
  <c r="AF17" i="1"/>
  <c r="AV12" i="1"/>
  <c r="AV17" i="1"/>
  <c r="V12" i="1"/>
  <c r="V17" i="1"/>
  <c r="AL12" i="1"/>
  <c r="AL17" i="1"/>
  <c r="R12" i="1"/>
  <c r="R17" i="1"/>
  <c r="AA13" i="1"/>
  <c r="AA16" i="1"/>
  <c r="AA15" i="1"/>
  <c r="AI15" i="1"/>
  <c r="AI13" i="1"/>
  <c r="AI16" i="1"/>
  <c r="U16" i="1"/>
  <c r="U13" i="1"/>
  <c r="U15" i="1"/>
  <c r="T15" i="1"/>
  <c r="T16" i="1"/>
  <c r="T13" i="1"/>
  <c r="AJ16" i="1"/>
  <c r="AJ15" i="1"/>
  <c r="AJ13" i="1"/>
  <c r="Y16" i="1"/>
  <c r="Y13" i="1"/>
  <c r="Y15" i="1"/>
  <c r="Z16" i="1"/>
  <c r="Z15" i="1"/>
  <c r="Z13" i="1"/>
  <c r="AP16" i="1"/>
  <c r="AP13" i="1"/>
  <c r="AP15" i="1"/>
  <c r="W13" i="1"/>
  <c r="W15" i="1"/>
  <c r="W16" i="1"/>
  <c r="AM15" i="1"/>
  <c r="AM16" i="1"/>
  <c r="AM13" i="1"/>
  <c r="AC15" i="1"/>
  <c r="AC16" i="1"/>
  <c r="AC13" i="1"/>
  <c r="X15" i="1"/>
  <c r="X16" i="1"/>
  <c r="X13" i="1"/>
  <c r="AN16" i="1"/>
  <c r="AN15" i="1"/>
  <c r="AN13" i="1"/>
  <c r="AG13" i="1"/>
  <c r="AG15" i="1"/>
  <c r="AG16" i="1"/>
  <c r="AD13" i="1"/>
  <c r="AD15" i="1"/>
  <c r="AD16" i="1"/>
  <c r="AT16" i="1"/>
  <c r="AT13" i="1"/>
  <c r="AT15" i="1"/>
  <c r="AQ15" i="1"/>
  <c r="AQ13" i="1"/>
  <c r="AQ16" i="1"/>
  <c r="AK16" i="1"/>
  <c r="AK13" i="1"/>
  <c r="AK15" i="1"/>
  <c r="AB16" i="1"/>
  <c r="AB13" i="1"/>
  <c r="AB15" i="1"/>
  <c r="AR13" i="1"/>
  <c r="AR15" i="1"/>
  <c r="AR16" i="1"/>
  <c r="AO15" i="1"/>
  <c r="AO16" i="1"/>
  <c r="AO13" i="1"/>
  <c r="AH13" i="1"/>
  <c r="AH16" i="1"/>
  <c r="AH15" i="1"/>
  <c r="S13" i="1"/>
  <c r="S15" i="1"/>
  <c r="S16" i="1"/>
  <c r="AE15" i="1"/>
  <c r="AE13" i="1"/>
  <c r="AE16" i="1"/>
  <c r="AU13" i="1"/>
  <c r="AU15" i="1"/>
  <c r="AU16" i="1"/>
  <c r="AS15" i="1"/>
  <c r="AS16" i="1"/>
  <c r="AS13" i="1"/>
  <c r="AF16" i="1"/>
  <c r="AF13" i="1"/>
  <c r="AF15" i="1"/>
  <c r="AV13" i="1"/>
  <c r="AV15" i="1"/>
  <c r="AV16" i="1"/>
  <c r="V13" i="1"/>
  <c r="V15" i="1"/>
  <c r="V16" i="1"/>
  <c r="AL13" i="1"/>
  <c r="AL16" i="1"/>
  <c r="AL15" i="1"/>
  <c r="R13" i="1"/>
  <c r="R15" i="1"/>
  <c r="R16" i="1"/>
  <c r="AX19" i="1" l="1"/>
  <c r="AX18" i="1"/>
  <c r="AX14" i="1"/>
  <c r="AZ11" i="1"/>
  <c r="BA11" i="1"/>
  <c r="AY11" i="1"/>
  <c r="AX12" i="1"/>
  <c r="BA12" i="1" s="1"/>
  <c r="AX17" i="1"/>
  <c r="BA17" i="1" s="1"/>
  <c r="AX13" i="1"/>
  <c r="BA13" i="1" s="1"/>
  <c r="AX16" i="1"/>
  <c r="BA16" i="1" s="1"/>
  <c r="AX15" i="1"/>
  <c r="BA15" i="1" s="1"/>
  <c r="AY14" i="1" l="1"/>
  <c r="AZ14" i="1"/>
  <c r="BA14" i="1"/>
  <c r="BA18" i="1"/>
  <c r="AY18" i="1"/>
  <c r="AZ18" i="1"/>
  <c r="AY19" i="1"/>
  <c r="BA19" i="1"/>
  <c r="AZ19" i="1"/>
  <c r="AY17" i="1"/>
  <c r="AZ17" i="1"/>
  <c r="AY15" i="1"/>
  <c r="AZ15" i="1"/>
  <c r="AY16" i="1"/>
  <c r="AZ16" i="1"/>
  <c r="AY12" i="1"/>
  <c r="AZ12" i="1"/>
  <c r="AY13" i="1"/>
  <c r="AZ13" i="1"/>
</calcChain>
</file>

<file path=xl/sharedStrings.xml><?xml version="1.0" encoding="utf-8"?>
<sst xmlns="http://schemas.openxmlformats.org/spreadsheetml/2006/main" count="261" uniqueCount="154">
  <si>
    <t>Février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</si>
  <si>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</si>
  <si>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</si>
  <si>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</si>
  <si>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</si>
  <si>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</si>
  <si>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</si>
  <si>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</si>
  <si>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</si>
  <si>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</si>
  <si>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</si>
  <si>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</si>
  <si>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Années</t>
  </si>
  <si>
    <t>Mois</t>
  </si>
  <si>
    <t>Tranches</t>
  </si>
  <si>
    <t>Num</t>
  </si>
  <si>
    <t>ACERTA SUD SECRET. SOC. LOUVAIN-LA-NEUVE</t>
  </si>
  <si>
    <t>Chrono Clean Auvelais</t>
  </si>
  <si>
    <t>EMASPHERE</t>
  </si>
  <si>
    <t>L'AUBERGE DES CRETES</t>
  </si>
  <si>
    <t>SPF FINANCES NAMUR</t>
  </si>
  <si>
    <t>Belgique</t>
  </si>
  <si>
    <t>Jour de l'an</t>
  </si>
  <si>
    <t>Lundi de Pâques</t>
  </si>
  <si>
    <t>Fête du Travail</t>
  </si>
  <si>
    <t>Jeudi de l'Ascension</t>
  </si>
  <si>
    <t>Lundi de Pentecôte</t>
  </si>
  <si>
    <t>Fête nationale</t>
  </si>
  <si>
    <t>Assomption</t>
  </si>
  <si>
    <t>La Toussaint</t>
  </si>
  <si>
    <t>Armistice 1918</t>
  </si>
  <si>
    <t>Noël</t>
  </si>
  <si>
    <t>2019</t>
  </si>
  <si>
    <t>Jour de l'an 2020</t>
  </si>
  <si>
    <t>Dimanche de Pâques 2020</t>
  </si>
  <si>
    <t>Pâques 2020</t>
  </si>
  <si>
    <t>Lundi de Pâques 2020</t>
  </si>
  <si>
    <t>Fête du travail 2020</t>
  </si>
  <si>
    <t>Ascension 2020</t>
  </si>
  <si>
    <t>Dimanche de Pentecôte 2020</t>
  </si>
  <si>
    <t>Pentecôte 2020</t>
  </si>
  <si>
    <t>Lundi de Pentecôte 2020</t>
  </si>
  <si>
    <t>Fête Nationale 2020</t>
  </si>
  <si>
    <t>Assomption 2020</t>
  </si>
  <si>
    <t>Toussaint 2020</t>
  </si>
  <si>
    <t>Armistice de 1918 2020</t>
  </si>
  <si>
    <t>Jour de Noël 2020</t>
  </si>
  <si>
    <t>Jour de l'an 2021</t>
  </si>
  <si>
    <t>Dimanche de Pâques 2021</t>
  </si>
  <si>
    <t>Pâques 2021</t>
  </si>
  <si>
    <t>Lundi de Pâques 2021</t>
  </si>
  <si>
    <t>Fête du travail 2021</t>
  </si>
  <si>
    <t>Ascension 2021</t>
  </si>
  <si>
    <t>Dimanche de Pentecôte 2021</t>
  </si>
  <si>
    <t>Pentecôte 2021</t>
  </si>
  <si>
    <t>Lundi de Pentecôte 2021</t>
  </si>
  <si>
    <t>Fête Nationale 2021</t>
  </si>
  <si>
    <t>Assomption 2021</t>
  </si>
  <si>
    <t>Toussaint 2021</t>
  </si>
  <si>
    <t>Armistice de 1918 2021</t>
  </si>
  <si>
    <t>Jour de Noël 2021</t>
  </si>
  <si>
    <t>Jour de l'an 2022</t>
  </si>
  <si>
    <t>Dimanche de Pâques 2022</t>
  </si>
  <si>
    <t>Pâques 2022</t>
  </si>
  <si>
    <t>Lundi de Pâques 2022</t>
  </si>
  <si>
    <t>Fête du travail 2022</t>
  </si>
  <si>
    <t>Ascension 2022</t>
  </si>
  <si>
    <t>Dimanche de Pentecôte 2022</t>
  </si>
  <si>
    <t>Pentecôte 2022</t>
  </si>
  <si>
    <t>Lundi de Pentecôte 2022</t>
  </si>
  <si>
    <t>Fête Nationale 2022</t>
  </si>
  <si>
    <t>Assomption 2022</t>
  </si>
  <si>
    <t>Toussaint 2022</t>
  </si>
  <si>
    <t>Armistice de 1918 2022</t>
  </si>
  <si>
    <t>Jour de Noël 2022</t>
  </si>
  <si>
    <t>Jour de l'an 2023</t>
  </si>
  <si>
    <t>Dimanche de Pâques 2023</t>
  </si>
  <si>
    <t>Pâques 2023</t>
  </si>
  <si>
    <t>Lundi de Pâques 2023</t>
  </si>
  <si>
    <t>Fête du travail 2023</t>
  </si>
  <si>
    <t>Ascension 2023</t>
  </si>
  <si>
    <t>Dimanche de Pentecôte 2023</t>
  </si>
  <si>
    <t>Pentecôte 2023</t>
  </si>
  <si>
    <t>Lundi de Pentecôte 2023</t>
  </si>
  <si>
    <t>Fête Nationale 2023</t>
  </si>
  <si>
    <t>Assomption 2023</t>
  </si>
  <si>
    <t>Toussaint 2023</t>
  </si>
  <si>
    <t>Armistice de 1918 2023</t>
  </si>
  <si>
    <t>Jour de Noël 2023</t>
  </si>
  <si>
    <t>Gestionnaire</t>
  </si>
  <si>
    <t>Gestanet</t>
  </si>
  <si>
    <t>chantiers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</si>
  <si>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</si>
  <si>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</si>
  <si>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</si>
  <si>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</si>
  <si>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</si>
  <si>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</si>
  <si>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</si>
  <si>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</si>
  <si>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</si>
  <si>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</si>
  <si>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</si>
  <si>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</si>
  <si>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</si>
  <si>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</si>
  <si>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</si>
  <si>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</si>
  <si>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</si>
  <si>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</si>
  <si>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</si>
  <si>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</si>
  <si>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</si>
  <si>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</si>
  <si>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</si>
  <si>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</si>
  <si>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</si>
  <si>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</si>
  <si>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</si>
  <si>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</si>
  <si>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</si>
  <si>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</si>
  <si>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</si>
  <si>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VIDE</t>
  </si>
  <si>
    <t>TOTALE</t>
  </si>
  <si>
    <t>Chantier</t>
  </si>
  <si>
    <t>Client</t>
  </si>
  <si>
    <t>Tarif2</t>
  </si>
  <si>
    <t>Technicien</t>
  </si>
  <si>
    <t>ID</t>
  </si>
  <si>
    <t>Lundi</t>
  </si>
  <si>
    <t>Mardi</t>
  </si>
  <si>
    <t>Mercredi</t>
  </si>
  <si>
    <t>Jeudi</t>
  </si>
  <si>
    <t>Vendredi</t>
  </si>
  <si>
    <t>Samedi</t>
  </si>
  <si>
    <t>Dimanche</t>
  </si>
  <si>
    <t xml:space="preserve">Date de fin </t>
  </si>
  <si>
    <t>Date de début</t>
  </si>
  <si>
    <t>AGENCE DU NUMERIQUE</t>
  </si>
  <si>
    <t>ATELIERS MEURICE</t>
  </si>
  <si>
    <t>CEWALOR COURCELLES</t>
  </si>
  <si>
    <t>CHÂTEAU DE SENEFFE</t>
  </si>
  <si>
    <t>CATHY</t>
  </si>
  <si>
    <t>Tarif1</t>
  </si>
  <si>
    <t>Tarif-technicien</t>
  </si>
  <si>
    <t>LCM</t>
  </si>
  <si>
    <t>COLLE</t>
  </si>
  <si>
    <t>Totale heures TS</t>
  </si>
  <si>
    <t>Totale heures ST H</t>
  </si>
  <si>
    <t>Totale heures ST F</t>
  </si>
  <si>
    <t>CATHY5</t>
  </si>
  <si>
    <t>v</t>
  </si>
  <si>
    <t>Denys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</si>
</sst>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€&quot;* #,##0.00_);_(&quot;€&quot;* \(#,##0.00\);_(&quot;€&quot;* &quot;-&quot;??_);_(@_)"/>
    <numFmt numFmtId="165" formatCode="[$-F800]dddd\,\ mmmm\ dd\,\ yyyy"/>
    <numFmt numFmtId="166" formatCode="_-* #.##.\ [$€-40C]_-;\-* #.##.\ [$€-40C]_-;_-* &quot;-&quot;??\ [$€-40C]_-;_-@_ⴆ"/>
    <numFmt numFmtId="172" formatCode="h:mm"/>
  </numFmts>
  <fonts count="2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b/>
      <sz val="11"/>
      <color theme="2" tint="-0.74999237037263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2E3C1F"/>
      <name val="Lucida Sans Unicode"/>
      <family val="2"/>
    </font>
    <font>
      <u/>
      <sz val="11"/>
      <color theme="10"/>
      <name val="Calibri"/>
      <family val="2"/>
      <scheme val="minor"/>
    </font>
    <font>
      <sz val="11"/>
      <color rgb="FF333333"/>
      <name val="Arial"/>
      <family val="2"/>
    </font>
    <font>
      <u/>
      <sz val="11"/>
      <name val="Calibri"/>
      <family val="2"/>
      <scheme val="minor"/>
    </font>
    <font>
      <sz val="11"/>
      <name val="Calibri"/>
      <family val="2"/>
      <scheme val="minor"/>
    </font>
    <font>
      <sz val="11"/>
      <name val="Lucida Sans Unicode"/>
      <family val="2"/>
    </font>
    <font>
      <sz val="11"/>
      <name val="Arial"/>
      <family val="2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0"/>
      <name val="Calibri"/>
      <family val="2"/>
      <scheme val="minor"/>
    </font>
    <font>
      <sz val="36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14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7" tint="0.80001220740379042"/>
        </stop>
      </gradient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6" fillId="0" borderId="0" applyNumberFormat="0" applyFill="0" applyBorder="0" applyAlignment="0" applyProtection="0"/>
    <xf numFmtId="164" fontId="13" fillId="0" borderId="0" applyFont="0" applyFill="0" applyBorder="0" applyAlignment="0" applyProtection="0"/>
    <xf numFmtId="0" fontId="21" fillId="0" borderId="0"/>
  </cellStyleXfs>
  <cellXfs count="110">
    <xf numFmtId="0" fontId="0" fillId="0" borderId="0" xfId="0"/>
    <xf numFmtId="0" fontId="4" fillId="2" borderId="4" xfId="0" applyFont="1" applyFill="1" applyBorder="1"/>
    <xf numFmtId="0" fontId="0" fillId="0" borderId="4" xfId="0" applyBorder="1"/>
    <xf numFmtId="0" fontId="2" fillId="0" borderId="4" xfId="0" applyFont="1" applyBorder="1"/>
    <xf numFmtId="0" fontId="0" fillId="0" borderId="0" xfId="0" applyBorder="1"/>
    <xf numFmtId="0" fontId="4" fillId="2" borderId="6" xfId="0" applyFont="1" applyFill="1" applyBorder="1"/>
    <xf numFmtId="0" fontId="5" fillId="0" borderId="4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0" xfId="1" applyAlignment="1">
      <alignment horizontal="left" vertical="center" wrapText="1" indent="1"/>
    </xf>
    <xf numFmtId="15" fontId="0" fillId="0" borderId="0" xfId="0" applyNumberFormat="1"/>
    <xf numFmtId="15" fontId="6" fillId="0" borderId="0" xfId="1" applyNumberFormat="1" applyAlignment="1">
      <alignment horizontal="left" vertical="center" wrapText="1" indent="1"/>
    </xf>
    <xf numFmtId="0" fontId="7" fillId="0" borderId="0" xfId="0" applyFont="1" applyAlignment="1">
      <alignment horizontal="left" vertical="center" wrapText="1" indent="1"/>
    </xf>
    <xf numFmtId="165" fontId="10" fillId="0" borderId="4" xfId="0" applyNumberFormat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165" fontId="9" fillId="0" borderId="4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165" fontId="10" fillId="3" borderId="4" xfId="1" applyNumberFormat="1" applyFont="1" applyFill="1" applyBorder="1" applyAlignment="1">
      <alignment horizontal="center" vertical="center" wrapText="1"/>
    </xf>
    <xf numFmtId="0" fontId="8" fillId="3" borderId="4" xfId="1" applyFont="1" applyFill="1" applyBorder="1" applyAlignment="1">
      <alignment horizontal="center" vertical="center" wrapText="1"/>
    </xf>
    <xf numFmtId="165" fontId="9" fillId="3" borderId="4" xfId="1" applyNumberFormat="1" applyFont="1" applyFill="1" applyBorder="1" applyAlignment="1">
      <alignment horizontal="center" vertical="center" wrapText="1"/>
    </xf>
    <xf numFmtId="165" fontId="9" fillId="4" borderId="4" xfId="1" applyNumberFormat="1" applyFont="1" applyFill="1" applyBorder="1" applyAlignment="1">
      <alignment horizontal="center" vertical="center" wrapText="1"/>
    </xf>
    <xf numFmtId="0" fontId="8" fillId="4" borderId="4" xfId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7" fillId="5" borderId="0" xfId="0" applyFont="1" applyFill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4" fillId="2" borderId="0" xfId="0" applyFont="1" applyFill="1" applyBorder="1"/>
    <xf numFmtId="20" fontId="9" fillId="0" borderId="5" xfId="0" applyNumberFormat="1" applyFont="1" applyBorder="1" applyAlignment="1">
      <alignment horizontal="center" vertical="center"/>
    </xf>
    <xf numFmtId="20" fontId="9" fillId="0" borderId="7" xfId="0" applyNumberFormat="1" applyFont="1" applyBorder="1" applyAlignment="1">
      <alignment horizontal="center" vertical="center"/>
    </xf>
    <xf numFmtId="20" fontId="9" fillId="0" borderId="5" xfId="1" applyNumberFormat="1" applyFont="1" applyBorder="1" applyAlignment="1">
      <alignment horizontal="center" vertical="center" wrapText="1"/>
    </xf>
    <xf numFmtId="20" fontId="11" fillId="0" borderId="5" xfId="0" applyNumberFormat="1" applyFont="1" applyBorder="1" applyAlignment="1">
      <alignment horizontal="center" vertical="center" wrapText="1"/>
    </xf>
    <xf numFmtId="20" fontId="11" fillId="0" borderId="7" xfId="0" applyNumberFormat="1" applyFont="1" applyBorder="1" applyAlignment="1">
      <alignment horizontal="center" vertical="center" wrapText="1"/>
    </xf>
    <xf numFmtId="14" fontId="0" fillId="0" borderId="0" xfId="0" applyNumberFormat="1"/>
    <xf numFmtId="2" fontId="0" fillId="0" borderId="0" xfId="0" applyNumberFormat="1"/>
    <xf numFmtId="0" fontId="0" fillId="0" borderId="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2" fontId="0" fillId="0" borderId="8" xfId="0" applyNumberFormat="1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 wrapText="1"/>
    </xf>
    <xf numFmtId="20" fontId="3" fillId="0" borderId="8" xfId="0" applyNumberFormat="1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2" fontId="0" fillId="0" borderId="9" xfId="0" applyNumberFormat="1" applyBorder="1" applyAlignment="1">
      <alignment horizontal="center" vertical="center" wrapText="1"/>
    </xf>
    <xf numFmtId="2" fontId="0" fillId="0" borderId="9" xfId="0" applyNumberFormat="1" applyBorder="1"/>
    <xf numFmtId="166" fontId="0" fillId="0" borderId="0" xfId="2" applyNumberFormat="1" applyFont="1"/>
    <xf numFmtId="0" fontId="0" fillId="0" borderId="0" xfId="0" applyAlignment="1">
      <alignment wrapText="1"/>
    </xf>
    <xf numFmtId="2" fontId="13" fillId="0" borderId="8" xfId="2" applyNumberFormat="1" applyFont="1" applyBorder="1" applyAlignment="1">
      <alignment horizontal="center" vertical="center" wrapText="1"/>
    </xf>
    <xf numFmtId="0" fontId="15" fillId="7" borderId="10" xfId="0" applyFont="1" applyFill="1" applyBorder="1" applyAlignment="1">
      <alignment horizontal="center" vertical="center" textRotation="90" wrapText="1"/>
    </xf>
    <xf numFmtId="0" fontId="15" fillId="7" borderId="11" xfId="0" applyFont="1" applyFill="1" applyBorder="1" applyAlignment="1">
      <alignment horizontal="center" vertical="center" textRotation="90" wrapText="1"/>
    </xf>
    <xf numFmtId="2" fontId="15" fillId="7" borderId="11" xfId="0" applyNumberFormat="1" applyFont="1" applyFill="1" applyBorder="1" applyAlignment="1">
      <alignment horizontal="center" vertical="center" textRotation="90" wrapText="1"/>
    </xf>
    <xf numFmtId="14" fontId="15" fillId="7" borderId="11" xfId="0" applyNumberFormat="1" applyFont="1" applyFill="1" applyBorder="1" applyAlignment="1">
      <alignment horizontal="center" vertical="center" textRotation="90" wrapText="1"/>
    </xf>
    <xf numFmtId="166" fontId="15" fillId="7" borderId="11" xfId="2" applyNumberFormat="1" applyFont="1" applyFill="1" applyBorder="1" applyAlignment="1">
      <alignment horizontal="center" vertical="center" textRotation="90" wrapText="1"/>
    </xf>
    <xf numFmtId="0" fontId="15" fillId="7" borderId="12" xfId="0" applyFont="1" applyFill="1" applyBorder="1" applyAlignment="1">
      <alignment horizontal="center" vertical="center" textRotation="90" wrapText="1"/>
    </xf>
    <xf numFmtId="20" fontId="15" fillId="7" borderId="10" xfId="0" applyNumberFormat="1" applyFont="1" applyFill="1" applyBorder="1" applyAlignment="1">
      <alignment horizontal="center" vertical="center" textRotation="90" wrapText="1"/>
    </xf>
    <xf numFmtId="0" fontId="16" fillId="7" borderId="11" xfId="0" applyFont="1" applyFill="1" applyBorder="1" applyAlignment="1">
      <alignment horizontal="center" vertical="center" textRotation="90"/>
    </xf>
    <xf numFmtId="14" fontId="0" fillId="0" borderId="9" xfId="0" applyNumberFormat="1" applyBorder="1" applyAlignment="1">
      <alignment horizontal="center" vertical="center" wrapText="1"/>
    </xf>
    <xf numFmtId="2" fontId="17" fillId="6" borderId="1" xfId="0" applyNumberFormat="1" applyFont="1" applyFill="1" applyBorder="1" applyAlignment="1">
      <alignment horizontal="center" vertical="center"/>
    </xf>
    <xf numFmtId="0" fontId="0" fillId="8" borderId="0" xfId="0" applyFill="1"/>
    <xf numFmtId="0" fontId="0" fillId="8" borderId="0" xfId="0" applyFill="1" applyAlignment="1">
      <alignment wrapText="1"/>
    </xf>
    <xf numFmtId="2" fontId="0" fillId="8" borderId="0" xfId="0" applyNumberFormat="1" applyFill="1"/>
    <xf numFmtId="14" fontId="0" fillId="8" borderId="0" xfId="0" applyNumberFormat="1" applyFill="1"/>
    <xf numFmtId="166" fontId="0" fillId="8" borderId="0" xfId="2" applyNumberFormat="1" applyFont="1" applyFill="1"/>
    <xf numFmtId="0" fontId="1" fillId="8" borderId="0" xfId="0" applyFont="1" applyFill="1" applyAlignment="1">
      <alignment vertical="center"/>
    </xf>
    <xf numFmtId="0" fontId="0" fillId="8" borderId="0" xfId="0" applyFill="1" applyBorder="1"/>
    <xf numFmtId="165" fontId="0" fillId="8" borderId="0" xfId="0" applyNumberFormat="1" applyFill="1"/>
    <xf numFmtId="0" fontId="0" fillId="8" borderId="4" xfId="0" applyFill="1" applyBorder="1"/>
    <xf numFmtId="165" fontId="0" fillId="8" borderId="4" xfId="0" applyNumberFormat="1" applyFill="1" applyBorder="1" applyAlignment="1">
      <alignment textRotation="90" wrapText="1"/>
    </xf>
    <xf numFmtId="0" fontId="0" fillId="8" borderId="0" xfId="0" applyFill="1" applyBorder="1" applyAlignment="1">
      <alignment wrapText="1"/>
    </xf>
    <xf numFmtId="2" fontId="0" fillId="8" borderId="0" xfId="0" applyNumberFormat="1" applyFill="1" applyBorder="1"/>
    <xf numFmtId="14" fontId="0" fillId="8" borderId="0" xfId="0" applyNumberFormat="1" applyFill="1" applyBorder="1"/>
    <xf numFmtId="166" fontId="0" fillId="8" borderId="0" xfId="2" applyNumberFormat="1" applyFont="1" applyFill="1" applyBorder="1"/>
    <xf numFmtId="0" fontId="0" fillId="8" borderId="0" xfId="0" applyFill="1" applyAlignment="1">
      <alignment textRotation="43"/>
    </xf>
    <xf numFmtId="165" fontId="18" fillId="8" borderId="0" xfId="0" applyNumberFormat="1" applyFont="1" applyFill="1" applyAlignment="1">
      <alignment horizontal="center" textRotation="90"/>
    </xf>
    <xf numFmtId="0" fontId="18" fillId="8" borderId="0" xfId="0" applyFont="1" applyFill="1" applyBorder="1" applyAlignment="1">
      <alignment horizontal="center" textRotation="90"/>
    </xf>
    <xf numFmtId="0" fontId="18" fillId="8" borderId="0" xfId="0" applyFont="1" applyFill="1" applyAlignment="1">
      <alignment horizontal="center" textRotation="90"/>
    </xf>
    <xf numFmtId="0" fontId="0" fillId="0" borderId="2" xfId="0" applyBorder="1" applyAlignment="1">
      <alignment horizontal="center" vertical="center" wrapText="1"/>
    </xf>
    <xf numFmtId="2" fontId="0" fillId="0" borderId="9" xfId="2" applyNumberFormat="1" applyFont="1" applyBorder="1" applyAlignment="1">
      <alignment horizontal="center" vertical="center" wrapText="1"/>
    </xf>
    <xf numFmtId="2" fontId="0" fillId="0" borderId="1" xfId="0" applyNumberFormat="1" applyBorder="1"/>
    <xf numFmtId="2" fontId="0" fillId="9" borderId="8" xfId="0" applyNumberFormat="1" applyFill="1" applyBorder="1" applyAlignment="1">
      <alignment horizontal="center" vertical="center" wrapText="1"/>
    </xf>
    <xf numFmtId="2" fontId="0" fillId="9" borderId="9" xfId="0" applyNumberFormat="1" applyFill="1" applyBorder="1" applyAlignment="1">
      <alignment horizontal="center" vertical="center" wrapText="1"/>
    </xf>
    <xf numFmtId="0" fontId="20" fillId="8" borderId="0" xfId="0" applyFont="1" applyFill="1" applyBorder="1" applyAlignment="1">
      <alignment horizontal="center" vertical="center"/>
    </xf>
    <xf numFmtId="14" fontId="16" fillId="8" borderId="0" xfId="0" applyNumberFormat="1" applyFont="1" applyFill="1" applyAlignment="1">
      <alignment wrapText="1"/>
    </xf>
    <xf numFmtId="14" fontId="0" fillId="0" borderId="8" xfId="0" applyNumberFormat="1" applyFill="1" applyBorder="1" applyAlignment="1">
      <alignment horizontal="center" vertical="center" wrapText="1"/>
    </xf>
    <xf numFmtId="14" fontId="0" fillId="0" borderId="9" xfId="0" applyNumberFormat="1" applyFill="1" applyBorder="1" applyAlignment="1">
      <alignment horizontal="center" vertical="center" wrapText="1"/>
    </xf>
    <xf numFmtId="2" fontId="0" fillId="0" borderId="8" xfId="2" applyNumberFormat="1" applyFont="1" applyBorder="1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0" fontId="14" fillId="6" borderId="12" xfId="0" applyFont="1" applyFill="1" applyBorder="1" applyAlignment="1">
      <alignment horizontal="center" vertical="center" textRotation="90"/>
    </xf>
    <xf numFmtId="2" fontId="22" fillId="0" borderId="4" xfId="0" applyNumberFormat="1" applyFont="1" applyBorder="1" applyAlignment="1">
      <alignment horizontal="center" vertical="center" textRotation="90"/>
    </xf>
    <xf numFmtId="0" fontId="22" fillId="0" borderId="4" xfId="0" applyFont="1" applyBorder="1" applyAlignment="1">
      <alignment horizontal="center" vertical="center" textRotation="90"/>
    </xf>
    <xf numFmtId="2" fontId="9" fillId="0" borderId="4" xfId="0" applyNumberFormat="1" applyFont="1" applyBorder="1" applyAlignment="1">
      <alignment horizontal="center" vertical="center"/>
    </xf>
    <xf numFmtId="2" fontId="0" fillId="8" borderId="0" xfId="0" applyNumberFormat="1" applyFill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20" fillId="8" borderId="0" xfId="0" applyFont="1" applyFill="1" applyBorder="1" applyAlignment="1">
      <alignment horizontal="center" vertical="center"/>
    </xf>
    <xf numFmtId="0" fontId="20" fillId="8" borderId="0" xfId="2" applyNumberFormat="1" applyFont="1" applyFill="1" applyBorder="1" applyAlignment="1">
      <alignment horizontal="right" vertical="center"/>
    </xf>
    <xf numFmtId="0" fontId="19" fillId="8" borderId="0" xfId="0" applyFont="1" applyFill="1" applyAlignment="1">
      <alignment horizontal="center" vertical="center"/>
    </xf>
    <xf numFmtId="166" fontId="20" fillId="8" borderId="0" xfId="2" applyNumberFormat="1" applyFont="1" applyFill="1" applyBorder="1" applyAlignment="1">
      <alignment horizontal="center" vertical="center"/>
    </xf>
    <xf numFmtId="0" fontId="20" fillId="8" borderId="0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172" fontId="3" fillId="0" borderId="9" xfId="0" applyNumberFormat="1" applyFont="1" applyBorder="1" applyAlignment="1">
      <alignment horizontal="center" vertical="center" wrapText="1"/>
    </xf>
    <xf numFmtId="2" fontId="17" fillId="6" borderId="9" xfId="0" applyNumberFormat="1" applyFont="1" applyFill="1" applyBorder="1" applyAlignment="1">
      <alignment horizontal="center" vertical="center"/>
    </xf>
    <xf numFmtId="0" fontId="9" fillId="0" borderId="4" xfId="0" applyNumberFormat="1" applyFont="1" applyBorder="1" applyAlignment="1">
      <alignment horizontal="center" vertical="center"/>
    </xf>
    <xf numFmtId="2" fontId="9" fillId="0" borderId="9" xfId="0" applyNumberFormat="1" applyFont="1" applyBorder="1" applyAlignment="1">
      <alignment horizontal="center" vertical="center"/>
    </xf>
    <xf numFmtId="0" fontId="9" fillId="0" borderId="9" xfId="0" applyNumberFormat="1" applyFont="1" applyBorder="1" applyAlignment="1">
      <alignment horizontal="center" vertical="center"/>
    </xf>
    <xf numFmtId="20" fontId="3" fillId="10" borderId="8" xfId="0" applyNumberFormat="1" applyFont="1" applyFill="1" applyBorder="1" applyAlignment="1">
      <alignment horizontal="center" vertical="center" wrapText="1"/>
    </xf>
    <xf numFmtId="20" fontId="3" fillId="11" borderId="8" xfId="0" applyNumberFormat="1" applyFont="1" applyFill="1" applyBorder="1" applyAlignment="1">
      <alignment horizontal="center" vertical="center" wrapText="1"/>
    </xf>
    <xf numFmtId="2" fontId="0" fillId="6" borderId="9" xfId="0" applyNumberFormat="1" applyFill="1" applyBorder="1" applyAlignment="1">
      <alignment horizontal="center" vertical="center" wrapText="1"/>
    </xf>
    <xf numFmtId="20" fontId="3" fillId="8" borderId="8" xfId="0" applyNumberFormat="1" applyFont="1" applyFill="1" applyBorder="1" applyAlignment="1">
      <alignment horizontal="center" vertical="center" wrapText="1"/>
    </xf>
    <xf numFmtId="2" fontId="0" fillId="6" borderId="9" xfId="0" applyNumberFormat="1" applyFill="1" applyBorder="1"/>
    <xf numFmtId="20" fontId="3" fillId="12" borderId="8" xfId="0" applyNumberFormat="1" applyFont="1" applyFill="1" applyBorder="1" applyAlignment="1">
      <alignment horizontal="center" vertical="center" wrapText="1"/>
    </xf>
    <xf numFmtId="172" fontId="3" fillId="12" borderId="9" xfId="0" applyNumberFormat="1" applyFont="1" applyFill="1" applyBorder="1" applyAlignment="1">
      <alignment horizontal="center" vertical="center" wrapText="1"/>
    </xf>
    <xf numFmtId="2" fontId="0" fillId="12" borderId="9" xfId="0" applyNumberFormat="1" applyFill="1" applyBorder="1" applyAlignment="1">
      <alignment horizontal="center" vertical="center" wrapText="1"/>
    </xf>
  </cellXfs>
  <cellStyles count="4">
    <cellStyle name="Excel Built-in Normal" xfId="3" xr:uid="{C0C5331B-15C9-43C2-89AE-56F4E4EEEAE7}"/>
    <cellStyle name="Lien hypertexte" xfId="1" builtinId="8"/>
    <cellStyle name="Monétaire" xfId="2" builtinId="4"/>
    <cellStyle name="Normal" xfId="0" builtinId="0"/>
  </cellStyles>
  <dxfs count="170"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 patternType="lightDown"/>
      </fill>
    </dxf>
    <dxf>
      <fill>
        <patternFill patternType="lightDown"/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lightDown"/>
      </fill>
    </dxf>
    <dxf>
      <fill>
        <patternFill patternType="lightDown"/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 patternType="solid">
          <fgColor auto="1"/>
          <bgColor theme="0" tint="-0.34998626667073579"/>
        </patternFill>
      </fill>
    </dxf>
    <dxf>
      <font>
        <b/>
        <i val="0"/>
      </font>
      <fill>
        <patternFill patternType="solid">
          <fgColor auto="1"/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 patternType="lightDown"/>
      </fill>
    </dxf>
    <dxf>
      <fill>
        <patternFill patternType="lightDown"/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lightDown"/>
      </fill>
    </dxf>
    <dxf>
      <fill>
        <patternFill patternType="lightDown"/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 patternType="solid">
          <fgColor auto="1"/>
          <bgColor theme="0" tint="-0.34998626667073579"/>
        </patternFill>
      </fill>
    </dxf>
    <dxf>
      <font>
        <b/>
        <i val="0"/>
      </font>
      <fill>
        <patternFill patternType="solid">
          <fgColor auto="1"/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9" formatCode="m/d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auto="1"/>
        </top>
        <bottom/>
      </border>
    </dxf>
    <dxf>
      <numFmt numFmtId="19" formatCode="m/d/yyyy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numFmt numFmtId="0" formatCode="General"/>
      <alignment horizontal="center" vertical="center" wrapText="0" indent="0" justifyLastLine="0" shrinkToFit="0" readingOrder="0"/>
      <border diagonalUp="0" diagonalDown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numFmt numFmtId="2" formatCode="0.00"/>
      <alignment horizontal="center" vertical="center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numFmt numFmtId="2" formatCode="0.00"/>
      <alignment horizontal="center" vertical="center" wrapText="0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b/>
      </font>
      <numFmt numFmtId="2" formatCode="0.00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/>
      </border>
    </dxf>
    <dxf>
      <numFmt numFmtId="2" formatCode="0.0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numFmt numFmtId="2" formatCode="0.0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border diagonalUp="0" diagonalDown="0" outline="0">
        <left style="thin">
          <color indexed="64"/>
        </left>
        <right style="thin">
          <color auto="1"/>
        </right>
        <top style="thin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2" tint="-0.749992370372631"/>
        <name val="Calibri"/>
        <family val="2"/>
        <scheme val="minor"/>
      </font>
      <numFmt numFmtId="172" formatCode="h:mm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auto="1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auto="1"/>
        </top>
        <bottom/>
      </border>
    </dxf>
    <dxf>
      <numFmt numFmtId="2" formatCode="0.00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auto="1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auto="1"/>
        </right>
        <top style="thin">
          <color auto="1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auto="1"/>
        </right>
        <top style="thin">
          <color auto="1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rgb="FF000000"/>
        </top>
      </border>
    </dxf>
    <dxf>
      <border>
        <bottom style="medium">
          <color rgb="FF000000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alignment horizontal="center" vertical="center" textRotation="9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 val="0"/>
        <strike val="0"/>
        <outline val="0"/>
        <shadow val="0"/>
        <vertAlign val="baseline"/>
        <sz val="11"/>
        <color auto="1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indexed="64"/>
        </right>
      </border>
    </dxf>
    <dxf>
      <font>
        <b val="0"/>
        <strike val="0"/>
        <outline val="0"/>
        <shadow val="0"/>
        <vertAlign val="baseline"/>
        <sz val="11"/>
        <color auto="1"/>
      </font>
      <alignment horizontal="center" vertical="center" textRotation="0" wrapText="1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2E3C1F"/>
        <name val="Lucida Sans Unicode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Lucida Sans Unicode"/>
        <family val="2"/>
        <scheme val="none"/>
      </font>
      <numFmt numFmtId="165" formatCode="[$-F800]dddd\,\ mmmm\ dd\,\ yyyy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1"/>
        <color auto="1"/>
      </font>
      <numFmt numFmtId="165" formatCode="[$-F800]dddd\,\ mmmm\ dd\,\ yyyy"/>
      <alignment horizontal="center" vertical="center" textRotation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2E3C1F"/>
        <name val="Lucida Sans Unicode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</font>
      <numFmt numFmtId="172" formatCode="h:mm"/>
      <alignment horizontal="center" vertical="center" textRotation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auto="1"/>
      </font>
      <alignment horizontal="center" vertical="center" textRotation="0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family val="2"/>
        <scheme val="minor"/>
      </font>
      <fill>
        <gradientFill degree="90">
          <stop position="0">
            <color theme="0"/>
          </stop>
          <stop position="1">
            <color theme="7" tint="0.80001220740379042"/>
          </stop>
        </gradient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numFmt numFmtId="0" formatCode="General"/>
      <alignment horizontal="center" vertical="center" wrapText="0" indent="0" justifyLastLine="0" shrinkToFit="0" readingOrder="0"/>
      <border diagonalUp="0" diagonalDown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numFmt numFmtId="2" formatCode="0.00"/>
      <alignment horizontal="center" vertical="center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numFmt numFmtId="2" formatCode="0.00"/>
      <alignment horizontal="center" vertical="center" wrapText="0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b/>
      </font>
      <numFmt numFmtId="2" formatCode="0.00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/>
      </border>
    </dxf>
    <dxf>
      <numFmt numFmtId="2" formatCode="0.0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numFmt numFmtId="2" formatCode="0.0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border diagonalUp="0" diagonalDown="0" outline="0">
        <left style="thin">
          <color indexed="64"/>
        </left>
        <right style="thin">
          <color auto="1"/>
        </right>
        <top style="thin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2" tint="-0.749992370372631"/>
        <name val="Calibri"/>
        <family val="2"/>
        <scheme val="minor"/>
      </font>
      <numFmt numFmtId="172" formatCode="h:mm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auto="1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auto="1"/>
        </top>
        <bottom/>
      </border>
    </dxf>
    <dxf>
      <numFmt numFmtId="2" formatCode="0.00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auto="1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auto="1"/>
        </right>
        <top style="thin">
          <color auto="1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5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5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auto="1"/>
        </top>
        <bottom/>
      </border>
    </dxf>
    <dxf>
      <numFmt numFmtId="2" formatCode="0.00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auto="1"/>
        </top>
        <bottom/>
      </border>
    </dxf>
    <dxf>
      <numFmt numFmtId="2" formatCode="0.0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auto="1"/>
        </right>
        <top style="thin">
          <color auto="1"/>
        </top>
        <bottom/>
      </border>
    </dxf>
    <dxf>
      <numFmt numFmtId="2" formatCode="0.0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auto="1"/>
        </right>
        <top style="thin">
          <color auto="1"/>
        </top>
        <bottom/>
      </border>
    </dxf>
    <dxf>
      <numFmt numFmtId="2" formatCode="0.0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auto="1"/>
        </right>
        <top style="thin">
          <color auto="1"/>
        </top>
        <bottom/>
      </border>
    </dxf>
    <dxf>
      <numFmt numFmtId="2" formatCode="0.0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auto="1"/>
        </right>
        <top style="thin">
          <color auto="1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auto="1"/>
        </right>
        <top style="thin">
          <color auto="1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alignment horizontal="center" vertical="center" textRotation="9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0</xdr:row>
      <xdr:rowOff>198120</xdr:rowOff>
    </xdr:from>
    <xdr:ext cx="8854440" cy="1341120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2865120" y="198120"/>
          <a:ext cx="8854440" cy="1341120"/>
        </a:xfrm>
        <a:prstGeom prst="rect">
          <a:avLst/>
        </a:prstGeom>
        <a:noFill/>
        <a:ln>
          <a:noFill/>
        </a:ln>
        <a:effectLst>
          <a:outerShdw blurRad="50800" dist="88900" dir="2700000" algn="tl" rotWithShape="0">
            <a:prstClr val="black">
              <a:alpha val="63000"/>
            </a:prstClr>
          </a:outerShdw>
        </a:effectLst>
      </xdr:spPr>
      <xdr:txBody>
        <a:bodyPr wrap="square" lIns="91440" tIns="45720" rIns="91440" bIns="45720">
          <a:noAutofit/>
          <a:scene3d>
            <a:camera prst="orthographicFront"/>
            <a:lightRig rig="threePt" dir="t"/>
          </a:scene3d>
          <a:sp3d extrusionH="120650">
            <a:bevelT w="260350" h="139700"/>
            <a:bevelB w="57150" h="222250"/>
          </a:sp3d>
        </a:bodyPr>
        <a:lstStyle/>
        <a:p>
          <a:pPr algn="ctr"/>
          <a:r>
            <a:rPr lang="fr-FR" sz="6600" b="1" cap="none" spc="0">
              <a:ln w="13462">
                <a:solidFill>
                  <a:srgbClr val="7030A0"/>
                </a:solidFill>
                <a:prstDash val="solid"/>
              </a:ln>
              <a:solidFill>
                <a:srgbClr val="00FF00"/>
              </a:solidFill>
              <a:effectLst>
                <a:glow rad="63500">
                  <a:srgbClr val="00B0F0">
                    <a:alpha val="27000"/>
                  </a:srgbClr>
                </a:glow>
                <a:outerShdw dist="38100" dir="2700000" algn="bl" rotWithShape="0">
                  <a:schemeClr val="accent5"/>
                </a:outerShdw>
              </a:effectLst>
            </a:rPr>
            <a:t>Suivi </a:t>
          </a:r>
          <a:r>
            <a:rPr lang="fr-FR" sz="6600" b="1" cap="none" spc="0">
              <a:ln w="13462">
                <a:solidFill>
                  <a:srgbClr val="7030A0"/>
                </a:solidFill>
                <a:prstDash val="solid"/>
              </a:ln>
              <a:solidFill>
                <a:srgbClr val="00FF00"/>
              </a:solidFill>
              <a:effectLst>
                <a:glow rad="63500">
                  <a:srgbClr val="00B0F0">
                    <a:alpha val="27000"/>
                  </a:srgbClr>
                </a:glow>
                <a:outerShdw dist="38100" dir="2700000" algn="bl" rotWithShape="0">
                  <a:schemeClr val="accent5"/>
                </a:outerShdw>
                <a:reflection stA="0" endPos="65000" dir="5400000" sy="-100000" algn="bl" rotWithShape="0"/>
              </a:effectLst>
            </a:rPr>
            <a:t>des</a:t>
          </a:r>
          <a:r>
            <a:rPr lang="fr-FR" sz="6600" b="1" cap="none" spc="0">
              <a:ln w="13462">
                <a:solidFill>
                  <a:srgbClr val="7030A0"/>
                </a:solidFill>
                <a:prstDash val="solid"/>
              </a:ln>
              <a:solidFill>
                <a:srgbClr val="00FF00"/>
              </a:solidFill>
              <a:effectLst>
                <a:glow rad="63500">
                  <a:srgbClr val="00B0F0">
                    <a:alpha val="27000"/>
                  </a:srgbClr>
                </a:glow>
                <a:outerShdw dist="38100" dir="2700000" algn="bl" rotWithShape="0">
                  <a:schemeClr val="accent5"/>
                </a:outerShdw>
              </a:effectLst>
            </a:rPr>
            <a:t> activités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00E898F-26EE-4955-B01F-270EDA9B5DEF}" name="Tableau5" displayName="Tableau5" ref="A10:BA19" totalsRowShown="0" headerRowDxfId="169" headerRowBorderDxfId="168" tableBorderDxfId="167" totalsRowBorderDxfId="166">
  <autoFilter ref="A10:BA19" xr:uid="{29175F6E-2A6A-4F11-97A3-860D94F20FBD}"/>
  <sortState xmlns:xlrd2="http://schemas.microsoft.com/office/spreadsheetml/2017/richdata2" ref="A11:BA17">
    <sortCondition ref="B10:B17"/>
  </sortState>
  <tableColumns count="53">
    <tableColumn id="1" xr3:uid="{CD48C90D-26C5-442E-B6C3-308411C74FAE}" name="ID" dataDxfId="165"/>
    <tableColumn id="2" xr3:uid="{7963B943-9461-4E48-BD49-42123C1998F1}" name="Chantier" dataDxfId="164"/>
    <tableColumn id="3" xr3:uid="{47B712B4-5D83-4064-9C60-5856A0059068}" name="Lundi" dataDxfId="163"/>
    <tableColumn id="4" xr3:uid="{52FC13A4-DD0E-40D3-9CA7-EBDAD06907A3}" name="Mardi" dataDxfId="162"/>
    <tableColumn id="5" xr3:uid="{376A34B3-E0E6-41B1-81CC-C67F727A6782}" name="Mercredi" dataDxfId="161"/>
    <tableColumn id="6" xr3:uid="{247E08C5-C4DB-4DE6-9C5C-422D6D6D8ED7}" name="Jeudi" dataDxfId="160"/>
    <tableColumn id="7" xr3:uid="{263C54F0-D23F-44F3-B304-8FC6005A6201}" name="Vendredi" dataDxfId="159"/>
    <tableColumn id="8" xr3:uid="{A4E25DF3-9861-48A3-AF70-B422C044FAFB}" name="Samedi" dataDxfId="158"/>
    <tableColumn id="9" xr3:uid="{6BF8CDF1-4134-4505-A1C3-FABD1EE15335}" name="Dimanche" dataDxfId="157"/>
    <tableColumn id="10" xr3:uid="{1D314BBA-85A2-4561-AA9E-51D337A4C927}" name="Date de début" dataDxfId="48"/>
    <tableColumn id="11" xr3:uid="{6618B80B-99FA-4659-8956-7F62941C524D}" name="Date de fin " dataDxfId="47"/>
    <tableColumn id="12" xr3:uid="{CA39ADEE-8F41-4919-AAAC-39FC24D82621}" name="Client" dataDxfId="156"/>
    <tableColumn id="13" xr3:uid="{810E2DD0-E96F-4393-8BAB-2F0ECBA85FD8}" name="Gestionnaire" dataDxfId="155"/>
    <tableColumn id="14" xr3:uid="{194BE917-E43A-4C71-9087-44D91C29029B}" name="Tarif-technicien" dataDxfId="154"/>
    <tableColumn id="15" xr3:uid="{C835AAB6-4324-4B64-8B69-EADDDCFA7E80}" name="Tarif1" dataDxfId="153" dataCellStyle="Monétaire"/>
    <tableColumn id="16" xr3:uid="{648419AD-90A5-43C7-9F65-0E1A63A6EBAB}" name="Tarif2" dataDxfId="152"/>
    <tableColumn id="17" xr3:uid="{4AF20684-5D9D-4EB8-AB1D-C58AEE779347}" name="Technicien" dataDxfId="151"/>
    <tableColumn id="18" xr3:uid="{450BE5F7-DEC5-4DB5-9F85-A2575A669C70}" name="1" dataDxfId="150">
      <calculatedColumnFormula>IF(LEN(R$9)=0,0,IFERROR(IF(AND(R$8&gt;=VLOOKUP($A11,BD,10,FALSE),(R$8&lt;=VLOOKUP($A11,BD,11,FALSE))),IF(INDEX(BD,MATCH($A11,[0]!colo,0),MATCH(TEXT(R$8,"JJJJ"),'BD1'!$A$10:$Q$10,0))=0,0,INDEX(BD,MATCH($A11,[0]!colo,0),MATCH(TEXT(R$8,"JJJJ"),'BD1'!$A$10:$Q$10,0))),0),0))</calculatedColumnFormula>
    </tableColumn>
    <tableColumn id="19" xr3:uid="{807F9F74-482F-490F-9E82-052079398D1B}" name="2" dataDxfId="149">
      <calculatedColumnFormula>IF(LEN(S$9)=0,0,IFERROR(IF(AND(S$8&gt;=VLOOKUP($A11,BD,10,FALSE),(S$8&lt;=VLOOKUP($A11,BD,11,FALSE))),IF(INDEX(BD,MATCH($A11,[0]!colo,0),MATCH(TEXT(S$8,"JJJJ"),'BD1'!$A$10:$Q$10,0))=0,0,INDEX(BD,MATCH($A11,[0]!colo,0),MATCH(TEXT(S$8,"JJJJ"),'BD1'!$A$10:$Q$10,0))),0),0))</calculatedColumnFormula>
    </tableColumn>
    <tableColumn id="20" xr3:uid="{3806FFB3-2776-4A7B-937A-47594E25AB50}" name="3" dataDxfId="148">
      <calculatedColumnFormula>IF(LEN(T$9)=0,0,IFERROR(IF(AND(T$8&gt;=VLOOKUP($A11,BD,10,FALSE),(T$8&lt;=VLOOKUP($A11,BD,11,FALSE))),IF(INDEX(BD,MATCH($A11,[0]!colo,0),MATCH(TEXT(T$8,"JJJJ"),'BD1'!$A$10:$Q$10,0))=0,0,INDEX(BD,MATCH($A11,[0]!colo,0),MATCH(TEXT(T$8,"JJJJ"),'BD1'!$A$10:$Q$10,0))),0),0))</calculatedColumnFormula>
    </tableColumn>
    <tableColumn id="21" xr3:uid="{5F3FABCA-D3D5-425F-A26B-A0DCF0027CF7}" name="4" dataDxfId="147">
      <calculatedColumnFormula>IF(LEN(U$9)=0,0,IFERROR(IF(AND(U$8&gt;=VLOOKUP($A11,BD,10,FALSE),(U$8&lt;=VLOOKUP($A11,BD,11,FALSE))),IF(INDEX(BD,MATCH($A11,[0]!colo,0),MATCH(TEXT(U$8,"JJJJ"),'BD1'!$A$10:$Q$10,0))=0,0,INDEX(BD,MATCH($A11,[0]!colo,0),MATCH(TEXT(U$8,"JJJJ"),'BD1'!$A$10:$Q$10,0))),0),0))</calculatedColumnFormula>
    </tableColumn>
    <tableColumn id="22" xr3:uid="{D8B42BDA-CB9F-4ACC-A90E-A3431D37F480}" name="5" dataDxfId="146">
      <calculatedColumnFormula>IF(LEN(V$9)=0,0,IFERROR(IF(AND(V$8&gt;=VLOOKUP($A11,BD,10,FALSE),(V$8&lt;=VLOOKUP($A11,BD,11,FALSE))),IF(INDEX(BD,MATCH($A11,[0]!colo,0),MATCH(TEXT(V$8,"JJJJ"),'BD1'!$A$10:$Q$10,0))=0,0,INDEX(BD,MATCH($A11,[0]!colo,0),MATCH(TEXT(V$8,"JJJJ"),'BD1'!$A$10:$Q$10,0))),0),0))</calculatedColumnFormula>
    </tableColumn>
    <tableColumn id="23" xr3:uid="{C4967782-FCA1-4B32-BEB2-0F8E3F6412A2}" name="6" dataDxfId="145">
      <calculatedColumnFormula>IF(LEN(W$9)=0,0,IFERROR(IF(AND(W$8&gt;=VLOOKUP($A11,BD,10,FALSE),(W$8&lt;=VLOOKUP($A11,BD,11,FALSE))),IF(INDEX(BD,MATCH($A11,[0]!colo,0),MATCH(TEXT(W$8,"JJJJ"),'BD1'!$A$10:$Q$10,0))=0,0,INDEX(BD,MATCH($A11,[0]!colo,0),MATCH(TEXT(W$8,"JJJJ"),'BD1'!$A$10:$Q$10,0))),0),0))</calculatedColumnFormula>
    </tableColumn>
    <tableColumn id="24" xr3:uid="{C7097FEC-CF62-4192-8CDD-36F8FCDFE1FD}" name="7" dataDxfId="144">
      <calculatedColumnFormula>IF(LEN(X$9)=0,0,IFERROR(IF(AND(X$8&gt;=VLOOKUP($A11,BD,10,FALSE),(X$8&lt;=VLOOKUP($A11,BD,11,FALSE))),IF(INDEX(BD,MATCH($A11,[0]!colo,0),MATCH(TEXT(X$8,"JJJJ"),'BD1'!$A$10:$Q$10,0))=0,0,INDEX(BD,MATCH($A11,[0]!colo,0),MATCH(TEXT(X$8,"JJJJ"),'BD1'!$A$10:$Q$10,0))),0),0))</calculatedColumnFormula>
    </tableColumn>
    <tableColumn id="25" xr3:uid="{56D12B6D-3A9B-4C09-A02F-CFDAE91D0588}" name="8" dataDxfId="143">
      <calculatedColumnFormula>IF(LEN(Y$9)=0,0,IFERROR(IF(AND(Y$8&gt;=VLOOKUP($A11,BD,10,FALSE),(Y$8&lt;=VLOOKUP($A11,BD,11,FALSE))),IF(INDEX(BD,MATCH($A11,[0]!colo,0),MATCH(TEXT(Y$8,"JJJJ"),'BD1'!$A$10:$Q$10,0))=0,0,INDEX(BD,MATCH($A11,[0]!colo,0),MATCH(TEXT(Y$8,"JJJJ"),'BD1'!$A$10:$Q$10,0))),0),0))</calculatedColumnFormula>
    </tableColumn>
    <tableColumn id="26" xr3:uid="{BA60956A-A86F-466E-8CC7-5195FAC1D557}" name="9" dataDxfId="142">
      <calculatedColumnFormula>IF(LEN(Z$9)=0,0,IFERROR(IF(AND(Z$8&gt;=VLOOKUP($A11,BD,10,FALSE),(Z$8&lt;=VLOOKUP($A11,BD,11,FALSE))),IF(INDEX(BD,MATCH($A11,[0]!colo,0),MATCH(TEXT(Z$8,"JJJJ"),'BD1'!$A$10:$Q$10,0))=0,0,INDEX(BD,MATCH($A11,[0]!colo,0),MATCH(TEXT(Z$8,"JJJJ"),'BD1'!$A$10:$Q$10,0))),0),0))</calculatedColumnFormula>
    </tableColumn>
    <tableColumn id="27" xr3:uid="{C7DDDC7A-ADA0-41E0-96DE-78115BDC9F15}" name="10" dataDxfId="141">
      <calculatedColumnFormula>IF(LEN(AA$9)=0,0,IFERROR(IF(AND(AA$8&gt;=VLOOKUP($A11,BD,10,FALSE),(AA$8&lt;=VLOOKUP($A11,BD,11,FALSE))),IF(INDEX(BD,MATCH($A11,[0]!colo,0),MATCH(TEXT(AA$8,"JJJJ"),'BD1'!$A$10:$Q$10,0))=0,0,INDEX(BD,MATCH($A11,[0]!colo,0),MATCH(TEXT(AA$8,"JJJJ"),'BD1'!$A$10:$Q$10,0))),0),0))</calculatedColumnFormula>
    </tableColumn>
    <tableColumn id="28" xr3:uid="{B921EF95-F54C-40CA-8573-97E59776E81C}" name="11" dataDxfId="140">
      <calculatedColumnFormula>IF(LEN(AB$9)=0,0,IFERROR(IF(AND(AB$8&gt;=VLOOKUP($A11,BD,10,FALSE),(AB$8&lt;=VLOOKUP($A11,BD,11,FALSE))),IF(INDEX(BD,MATCH($A11,[0]!colo,0),MATCH(TEXT(AB$8,"JJJJ"),'BD1'!$A$10:$Q$10,0))=0,0,INDEX(BD,MATCH($A11,[0]!colo,0),MATCH(TEXT(AB$8,"JJJJ"),'BD1'!$A$10:$Q$10,0))),0),0))</calculatedColumnFormula>
    </tableColumn>
    <tableColumn id="29" xr3:uid="{CA49A5F3-87FE-48C3-80A6-C8C8571033E9}" name="12" dataDxfId="139">
      <calculatedColumnFormula>IF(LEN(AC$9)=0,0,IFERROR(IF(AND(AC$8&gt;=VLOOKUP($A11,BD,10,FALSE),(AC$8&lt;=VLOOKUP($A11,BD,11,FALSE))),IF(INDEX(BD,MATCH($A11,[0]!colo,0),MATCH(TEXT(AC$8,"JJJJ"),'BD1'!$A$10:$Q$10,0))=0,0,INDEX(BD,MATCH($A11,[0]!colo,0),MATCH(TEXT(AC$8,"JJJJ"),'BD1'!$A$10:$Q$10,0))),0),0))</calculatedColumnFormula>
    </tableColumn>
    <tableColumn id="30" xr3:uid="{2B8F18C5-0F0F-48C3-A854-11FB95ED9664}" name="13" dataDxfId="138">
      <calculatedColumnFormula>IF(LEN(AD$9)=0,0,IFERROR(IF(AND(AD$8&gt;=VLOOKUP($A11,BD,10,FALSE),(AD$8&lt;=VLOOKUP($A11,BD,11,FALSE))),IF(INDEX(BD,MATCH($A11,[0]!colo,0),MATCH(TEXT(AD$8,"JJJJ"),'BD1'!$A$10:$Q$10,0))=0,0,INDEX(BD,MATCH($A11,[0]!colo,0),MATCH(TEXT(AD$8,"JJJJ"),'BD1'!$A$10:$Q$10,0))),0),0))</calculatedColumnFormula>
    </tableColumn>
    <tableColumn id="31" xr3:uid="{70B968A7-C0E7-4DFE-9B37-E2B57403ED65}" name="14" dataDxfId="137">
      <calculatedColumnFormula>IF(LEN(AE$9)=0,0,IFERROR(IF(AND(AE$8&gt;=VLOOKUP($A11,BD,10,FALSE),(AE$8&lt;=VLOOKUP($A11,BD,11,FALSE))),IF(INDEX(BD,MATCH($A11,[0]!colo,0),MATCH(TEXT(AE$8,"JJJJ"),'BD1'!$A$10:$Q$10,0))=0,0,INDEX(BD,MATCH($A11,[0]!colo,0),MATCH(TEXT(AE$8,"JJJJ"),'BD1'!$A$10:$Q$10,0))),0),0))</calculatedColumnFormula>
    </tableColumn>
    <tableColumn id="32" xr3:uid="{D2D48E96-F9C4-4D11-B1F8-C9445DD936F8}" name="15" dataDxfId="136">
      <calculatedColumnFormula>IF(LEN(AF$9)=0,0,IFERROR(IF(AND(AF$8&gt;=VLOOKUP($A11,BD,10,FALSE),(AF$8&lt;=VLOOKUP($A11,BD,11,FALSE))),IF(INDEX(BD,MATCH($A11,[0]!colo,0),MATCH(TEXT(AF$8,"JJJJ"),'BD1'!$A$10:$Q$10,0))=0,0,INDEX(BD,MATCH($A11,[0]!colo,0),MATCH(TEXT(AF$8,"JJJJ"),'BD1'!$A$10:$Q$10,0))),0),0))</calculatedColumnFormula>
    </tableColumn>
    <tableColumn id="33" xr3:uid="{7214485D-15A8-417C-8E0C-C79723FE5737}" name="16" dataDxfId="135">
      <calculatedColumnFormula>IF(LEN(AG$9)=0,0,IFERROR(IF(AND(AG$8&gt;=VLOOKUP($A11,BD,10,FALSE),(AG$8&lt;=VLOOKUP($A11,BD,11,FALSE))),IF(INDEX(BD,MATCH($A11,[0]!colo,0),MATCH(TEXT(AG$8,"JJJJ"),'BD1'!$A$10:$Q$10,0))=0,0,INDEX(BD,MATCH($A11,[0]!colo,0),MATCH(TEXT(AG$8,"JJJJ"),'BD1'!$A$10:$Q$10,0))),0),0))</calculatedColumnFormula>
    </tableColumn>
    <tableColumn id="34" xr3:uid="{1467FA31-BBFF-4775-BE1A-871E6F9FF96D}" name="17" dataDxfId="134">
      <calculatedColumnFormula>IF(LEN(AH$9)=0,0,IFERROR(IF(AND(AH$8&gt;=VLOOKUP($A11,BD,10,FALSE),(AH$8&lt;=VLOOKUP($A11,BD,11,FALSE))),IF(INDEX(BD,MATCH($A11,[0]!colo,0),MATCH(TEXT(AH$8,"JJJJ"),'BD1'!$A$10:$Q$10,0))=0,0,INDEX(BD,MATCH($A11,[0]!colo,0),MATCH(TEXT(AH$8,"JJJJ"),'BD1'!$A$10:$Q$10,0))),0),0))</calculatedColumnFormula>
    </tableColumn>
    <tableColumn id="35" xr3:uid="{0C78A256-B22A-4AA4-839D-AA86D43C1A0C}" name="18" dataDxfId="133">
      <calculatedColumnFormula>IF(LEN(AI$9)=0,0,IFERROR(IF(AND(AI$8&gt;=VLOOKUP($A11,BD,10,FALSE),(AI$8&lt;=VLOOKUP($A11,BD,11,FALSE))),IF(INDEX(BD,MATCH($A11,[0]!colo,0),MATCH(TEXT(AI$8,"JJJJ"),'BD1'!$A$10:$Q$10,0))=0,0,INDEX(BD,MATCH($A11,[0]!colo,0),MATCH(TEXT(AI$8,"JJJJ"),'BD1'!$A$10:$Q$10,0))),0),0))</calculatedColumnFormula>
    </tableColumn>
    <tableColumn id="36" xr3:uid="{5ADFCB7D-6114-40F0-9D48-4932CBDE106E}" name="19" dataDxfId="132">
      <calculatedColumnFormula>IF(LEN(AJ$9)=0,0,IFERROR(IF(AND(AJ$8&gt;=VLOOKUP($A11,BD,10,FALSE),(AJ$8&lt;=VLOOKUP($A11,BD,11,FALSE))),IF(INDEX(BD,MATCH($A11,[0]!colo,0),MATCH(TEXT(AJ$8,"JJJJ"),'BD1'!$A$10:$Q$10,0))=0,0,INDEX(BD,MATCH($A11,[0]!colo,0),MATCH(TEXT(AJ$8,"JJJJ"),'BD1'!$A$10:$Q$10,0))),0),0))</calculatedColumnFormula>
    </tableColumn>
    <tableColumn id="37" xr3:uid="{EDFA7AF4-BC0D-42D3-A423-33FD3B36333D}" name="20" dataDxfId="131">
      <calculatedColumnFormula>IF(LEN(AK$9)=0,0,IFERROR(IF(AND(AK$8&gt;=VLOOKUP($A11,BD,10,FALSE),(AK$8&lt;=VLOOKUP($A11,BD,11,FALSE))),IF(INDEX(BD,MATCH($A11,[0]!colo,0),MATCH(TEXT(AK$8,"JJJJ"),'BD1'!$A$10:$Q$10,0))=0,0,INDEX(BD,MATCH($A11,[0]!colo,0),MATCH(TEXT(AK$8,"JJJJ"),'BD1'!$A$10:$Q$10,0))),0),0))</calculatedColumnFormula>
    </tableColumn>
    <tableColumn id="38" xr3:uid="{AC06FCA6-51F9-4198-940B-18A6D0F9ACD3}" name="21" dataDxfId="130">
      <calculatedColumnFormula>IF(LEN(AL$9)=0,0,IFERROR(IF(AND(AL$8&gt;=VLOOKUP($A11,BD,10,FALSE),(AL$8&lt;=VLOOKUP($A11,BD,11,FALSE))),IF(INDEX(BD,MATCH($A11,[0]!colo,0),MATCH(TEXT(AL$8,"JJJJ"),'BD1'!$A$10:$Q$10,0))=0,0,INDEX(BD,MATCH($A11,[0]!colo,0),MATCH(TEXT(AL$8,"JJJJ"),'BD1'!$A$10:$Q$10,0))),0),0))</calculatedColumnFormula>
    </tableColumn>
    <tableColumn id="39" xr3:uid="{C11A249D-D56B-4D96-9822-EA7CEC37A85F}" name="22" dataDxfId="129">
      <calculatedColumnFormula>IF(LEN(AM$9)=0,0,IFERROR(IF(AND(AM$8&gt;=VLOOKUP($A11,BD,10,FALSE),(AM$8&lt;=VLOOKUP($A11,BD,11,FALSE))),IF(INDEX(BD,MATCH($A11,[0]!colo,0),MATCH(TEXT(AM$8,"JJJJ"),'BD1'!$A$10:$Q$10,0))=0,0,INDEX(BD,MATCH($A11,[0]!colo,0),MATCH(TEXT(AM$8,"JJJJ"),'BD1'!$A$10:$Q$10,0))),0),0))</calculatedColumnFormula>
    </tableColumn>
    <tableColumn id="40" xr3:uid="{7C031252-86A8-4AF0-8DD9-53D4B6B69FD0}" name="23" dataDxfId="128">
      <calculatedColumnFormula>IF(LEN(AN$9)=0,0,IFERROR(IF(AND(AN$8&gt;=VLOOKUP($A11,BD,10,FALSE),(AN$8&lt;=VLOOKUP($A11,BD,11,FALSE))),IF(INDEX(BD,MATCH($A11,[0]!colo,0),MATCH(TEXT(AN$8,"JJJJ"),'BD1'!$A$10:$Q$10,0))=0,0,INDEX(BD,MATCH($A11,[0]!colo,0),MATCH(TEXT(AN$8,"JJJJ"),'BD1'!$A$10:$Q$10,0))),0),0))</calculatedColumnFormula>
    </tableColumn>
    <tableColumn id="41" xr3:uid="{80A7AB3E-BE9D-4CD2-BD73-91E297D3C5A6}" name="24" dataDxfId="127">
      <calculatedColumnFormula>IF(LEN(AO$9)=0,0,IFERROR(IF(AND(AO$8&gt;=VLOOKUP($A11,BD,10,FALSE),(AO$8&lt;=VLOOKUP($A11,BD,11,FALSE))),IF(INDEX(BD,MATCH($A11,[0]!colo,0),MATCH(TEXT(AO$8,"JJJJ"),'BD1'!$A$10:$Q$10,0))=0,0,INDEX(BD,MATCH($A11,[0]!colo,0),MATCH(TEXT(AO$8,"JJJJ"),'BD1'!$A$10:$Q$10,0))),0),0))</calculatedColumnFormula>
    </tableColumn>
    <tableColumn id="42" xr3:uid="{16634EB1-870F-47E4-AE6E-01F1F6F1D37A}" name="25" dataDxfId="126">
      <calculatedColumnFormula>IF(LEN(AP$9)=0,0,IFERROR(IF(AND(AP$8&gt;=VLOOKUP($A11,BD,10,FALSE),(AP$8&lt;=VLOOKUP($A11,BD,11,FALSE))),IF(INDEX(BD,MATCH($A11,[0]!colo,0),MATCH(TEXT(AP$8,"JJJJ"),'BD1'!$A$10:$Q$10,0))=0,0,INDEX(BD,MATCH($A11,[0]!colo,0),MATCH(TEXT(AP$8,"JJJJ"),'BD1'!$A$10:$Q$10,0))),0),0))</calculatedColumnFormula>
    </tableColumn>
    <tableColumn id="43" xr3:uid="{C205606E-2CF0-44E8-9949-6156BB57893E}" name="26" dataDxfId="125">
      <calculatedColumnFormula>IF(LEN(AQ$9)=0,0,IFERROR(IF(AND(AQ$8&gt;=VLOOKUP($A11,BD,10,FALSE),(AQ$8&lt;=VLOOKUP($A11,BD,11,FALSE))),IF(INDEX(BD,MATCH($A11,[0]!colo,0),MATCH(TEXT(AQ$8,"JJJJ"),'BD1'!$A$10:$Q$10,0))=0,0,INDEX(BD,MATCH($A11,[0]!colo,0),MATCH(TEXT(AQ$8,"JJJJ"),'BD1'!$A$10:$Q$10,0))),0),0))</calculatedColumnFormula>
    </tableColumn>
    <tableColumn id="44" xr3:uid="{953DE356-EB57-4F6C-87F2-BABA9C7AD404}" name="27" dataDxfId="124">
      <calculatedColumnFormula>IF(LEN(AR$9)=0,0,IFERROR(IF(AND(AR$8&gt;=VLOOKUP($A11,BD,10,FALSE),(AR$8&lt;=VLOOKUP($A11,BD,11,FALSE))),IF(INDEX(BD,MATCH($A11,[0]!colo,0),MATCH(TEXT(AR$8,"JJJJ"),'BD1'!$A$10:$Q$10,0))=0,0,INDEX(BD,MATCH($A11,[0]!colo,0),MATCH(TEXT(AR$8,"JJJJ"),'BD1'!$A$10:$Q$10,0))),0),0))</calculatedColumnFormula>
    </tableColumn>
    <tableColumn id="45" xr3:uid="{1B886262-0CB3-41C9-96DF-3995EAC4002F}" name="28" dataDxfId="123">
      <calculatedColumnFormula>IF(LEN(AS$9)=0,0,IFERROR(IF(AND(AS$8&gt;=VLOOKUP($A11,BD,10,FALSE),(AS$8&lt;=VLOOKUP($A11,BD,11,FALSE))),IF(INDEX(BD,MATCH($A11,[0]!colo,0),MATCH(TEXT(AS$8,"JJJJ"),'BD1'!$A$10:$Q$10,0))=0,0,INDEX(BD,MATCH($A11,[0]!colo,0),MATCH(TEXT(AS$8,"JJJJ"),'BD1'!$A$10:$Q$10,0))),0),0))</calculatedColumnFormula>
    </tableColumn>
    <tableColumn id="46" xr3:uid="{72C86EE6-8A7E-42DB-ADFE-447D3D3ACD86}" name="29" dataDxfId="122">
      <calculatedColumnFormula>IF(LEN(AT$9)=0,0,IFERROR(IF(AND(AT$8&gt;=VLOOKUP($A11,BD,10,FALSE),(AT$8&lt;=VLOOKUP($A11,BD,11,FALSE))),IF(INDEX(BD,MATCH($A11,[0]!colo,0),MATCH(TEXT(AT$8,"JJJJ"),'BD1'!$A$10:$Q$10,0))=0,0,INDEX(BD,MATCH($A11,[0]!colo,0),MATCH(TEXT(AT$8,"JJJJ"),'BD1'!$A$10:$Q$10,0))),0),0))</calculatedColumnFormula>
    </tableColumn>
    <tableColumn id="47" xr3:uid="{C51ED47C-88DA-4106-B128-8EBABED05071}" name="30" dataDxfId="121">
      <calculatedColumnFormula>IF(LEN(AU$9)=0,0,IFERROR(IF(AND(AU$8&gt;=VLOOKUP($A11,BD,10,FALSE),(AU$8&lt;=VLOOKUP($A11,BD,11,FALSE))),IF(INDEX(BD,MATCH($A11,[0]!colo,0),MATCH(TEXT(AU$8,"JJJJ"),'BD1'!$A$10:$Q$10,0))=0,0,INDEX(BD,MATCH($A11,[0]!colo,0),MATCH(TEXT(AU$8,"JJJJ"),'BD1'!$A$10:$Q$10,0))),0),0))</calculatedColumnFormula>
    </tableColumn>
    <tableColumn id="48" xr3:uid="{2DAD458E-C718-46E7-BC3B-555F1BF37FBE}" name="31" dataDxfId="120">
      <calculatedColumnFormula>IF(LEN(AV$9)=0,0,IFERROR(IF(AND(AV$8&gt;=VLOOKUP($A11,BD,10,FALSE),(AV$8&lt;=VLOOKUP($A11,BD,11,FALSE))),IF(INDEX(BD,MATCH($A11,[0]!colo,0),MATCH(TEXT(AV$8,"JJJJ"),'BD1'!$A$10:$Q$10,0))=0,0,INDEX(BD,MATCH($A11,[0]!colo,0),MATCH(TEXT(AV$8,"JJJJ"),'BD1'!$A$10:$Q$10,0))),0),0))</calculatedColumnFormula>
    </tableColumn>
    <tableColumn id="49" xr3:uid="{05199507-4B9B-4F6D-8960-C704BC8DDF05}" name="VIDE" dataDxfId="119"/>
    <tableColumn id="50" xr3:uid="{0059E4DD-B97C-4B8C-8D60-578FD2468ABD}" name="TOTALE" dataDxfId="118">
      <calculatedColumnFormula>SUM(Tableau5[[#This Row],[1]:[31]])</calculatedColumnFormula>
    </tableColumn>
    <tableColumn id="51" xr3:uid="{177446B0-1885-4E2A-BD2D-A8819479617D}" name="Totale heures TS" dataDxfId="117">
      <calculatedColumnFormula>SUM(N11*AX11)</calculatedColumnFormula>
    </tableColumn>
    <tableColumn id="52" xr3:uid="{6A5F74D3-0F32-42D1-AE84-248D5AFC4D3D}" name="Totale heures ST H" dataDxfId="116">
      <calculatedColumnFormula>O11*AX11</calculatedColumnFormula>
    </tableColumn>
    <tableColumn id="53" xr3:uid="{73433D8B-D238-4257-8E8F-F47601C36D93}" name="Totale heures ST F" dataDxfId="115">
      <calculatedColumnFormula>P11*AX11</calculatedColumnFormula>
    </tableColumn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FFC14B7-C2AF-42DB-AA15-3110440D30A1}" name="Tableau57" displayName="Tableau57" ref="A10:AR15" totalsRowShown="0" headerRowDxfId="96" headerRowBorderDxfId="94" tableBorderDxfId="95" totalsRowBorderDxfId="93">
  <autoFilter ref="A10:AR15" xr:uid="{29175F6E-2A6A-4F11-97A3-860D94F20FBD}"/>
  <sortState xmlns:xlrd2="http://schemas.microsoft.com/office/spreadsheetml/2017/richdata2" ref="A11:AR15">
    <sortCondition ref="B10:B15"/>
  </sortState>
  <tableColumns count="44">
    <tableColumn id="1" xr3:uid="{AC25DFBC-8655-46C1-957B-A1569CE4F607}" name="ID" dataDxfId="92"/>
    <tableColumn id="2" xr3:uid="{1E097014-6EE5-4EC7-ADAE-7F5A45087F14}" name="Chantier" dataDxfId="91"/>
    <tableColumn id="12" xr3:uid="{33B7B81D-CD91-4AB3-9399-DF963F3B5503}" name="Client" dataDxfId="90"/>
    <tableColumn id="13" xr3:uid="{288658F5-8C76-4CA3-81C0-9B0827ADA8D2}" name="Gestionnaire" dataDxfId="89"/>
    <tableColumn id="14" xr3:uid="{CA2EAD35-6D63-4A1B-9F6C-C302964F81B2}" name="Tarif-technicien" dataDxfId="88"/>
    <tableColumn id="15" xr3:uid="{36E98DD4-2BE8-4E5C-961F-B112F83F5949}" name="Tarif1" dataDxfId="87" dataCellStyle="Monétaire"/>
    <tableColumn id="16" xr3:uid="{5050C229-F1AF-49BA-86DF-695EDFA20450}" name="Tarif2" dataDxfId="86"/>
    <tableColumn id="17" xr3:uid="{7AC7A4BD-23F9-4D41-88F3-34E3FCCD37AA}" name="Technicien" dataDxfId="85"/>
    <tableColumn id="18" xr3:uid="{64CBB5A9-4049-46F6-96F9-4350B140B55A}" name="1" dataDxfId="84"/>
    <tableColumn id="19" xr3:uid="{1E52D1B2-85C3-4E66-A364-7B6E875B54C0}" name="2" dataDxfId="83"/>
    <tableColumn id="20" xr3:uid="{1951A90C-F15C-4548-B4E6-017F2A95D86D}" name="3" dataDxfId="82"/>
    <tableColumn id="21" xr3:uid="{3E2100CA-C568-4E8C-AC30-2E7C0C2C819C}" name="4" dataDxfId="81"/>
    <tableColumn id="22" xr3:uid="{181A31D9-B51E-45FF-8123-CE9FE6C0BD3D}" name="5" dataDxfId="80"/>
    <tableColumn id="23" xr3:uid="{95C62E6A-B5D7-4BBE-BB2C-20275BEF106B}" name="6" dataDxfId="79"/>
    <tableColumn id="24" xr3:uid="{2BF75D4F-2B43-4349-AF02-CC540558DCD8}" name="7" dataDxfId="78"/>
    <tableColumn id="25" xr3:uid="{EACF3386-73F4-4A63-9CB0-DAB9D3177CC8}" name="8" dataDxfId="77"/>
    <tableColumn id="26" xr3:uid="{ECFF9E18-C5DE-40DF-9550-2693E0AAF00E}" name="9" dataDxfId="76"/>
    <tableColumn id="27" xr3:uid="{822ED4C9-F2CA-4EE0-B60A-8C7657C2C5F2}" name="10" dataDxfId="75"/>
    <tableColumn id="28" xr3:uid="{6D9EB483-03E8-401A-9EA3-A898170F45D0}" name="11" dataDxfId="74"/>
    <tableColumn id="29" xr3:uid="{320FCBFF-DCE4-446C-B777-3947456F0EF2}" name="12" dataDxfId="73"/>
    <tableColumn id="30" xr3:uid="{ED7544AE-FF88-483B-82F8-5010FB10BA80}" name="13" dataDxfId="72"/>
    <tableColumn id="31" xr3:uid="{0C1D6510-69A7-4A9F-B0E6-4E0AE7373232}" name="14" dataDxfId="71"/>
    <tableColumn id="32" xr3:uid="{F6CF4778-0D23-45E0-9D97-7BF91695F857}" name="15" dataDxfId="70"/>
    <tableColumn id="33" xr3:uid="{07C027E0-E475-498A-B1C8-28EF2EDF9C4A}" name="16" dataDxfId="69"/>
    <tableColumn id="34" xr3:uid="{EE2E3D8E-D736-45D3-BDE4-7CC99835E083}" name="17" dataDxfId="68"/>
    <tableColumn id="35" xr3:uid="{7428C660-D1E6-48BF-A17A-D913C6D48E50}" name="18" dataDxfId="67"/>
    <tableColumn id="36" xr3:uid="{D48B6DF0-4117-4F6D-83C2-13919EA5D18B}" name="19" dataDxfId="66"/>
    <tableColumn id="37" xr3:uid="{77AFA85D-C9CB-40FF-A23D-A26386B3860C}" name="20" dataDxfId="65"/>
    <tableColumn id="38" xr3:uid="{FB66E800-D656-4A58-B20B-788ACDB86ACB}" name="21" dataDxfId="64"/>
    <tableColumn id="39" xr3:uid="{646D59E9-6782-44A6-AEF6-F444EFB00F1E}" name="22" dataDxfId="63"/>
    <tableColumn id="40" xr3:uid="{9470A01A-669B-4C8F-935A-FD75CD5C428F}" name="23" dataDxfId="62"/>
    <tableColumn id="41" xr3:uid="{94F8B6E0-3CB2-4B64-8F8A-F3BD0C339325}" name="24" dataDxfId="61"/>
    <tableColumn id="42" xr3:uid="{E03B9C73-AEE0-4540-8429-190A97AA91A9}" name="25" dataDxfId="60"/>
    <tableColumn id="43" xr3:uid="{53298C36-72EE-43ED-A9C9-6BE62C598A3A}" name="26" dataDxfId="59"/>
    <tableColumn id="44" xr3:uid="{A6831950-6B26-4D41-82E7-C2841F5F3FFA}" name="27" dataDxfId="58"/>
    <tableColumn id="45" xr3:uid="{9C0A3EA3-3ED2-478B-8AEB-6DC8115F3645}" name="28" dataDxfId="57"/>
    <tableColumn id="46" xr3:uid="{133D8F8C-4FB4-4C9A-A7D6-B4496FA92E78}" name="29" dataDxfId="56"/>
    <tableColumn id="47" xr3:uid="{7FA9EF9B-6794-4247-BE31-F828A4F4F0AB}" name="30" dataDxfId="55"/>
    <tableColumn id="48" xr3:uid="{339B3460-1118-41E6-9704-975D3F4D25BC}" name="31" dataDxfId="54"/>
    <tableColumn id="49" xr3:uid="{0EBF91DE-141E-47E5-B292-D0BFD680AB43}" name="VIDE" dataDxfId="53"/>
    <tableColumn id="50" xr3:uid="{EB493CDB-4211-481A-940C-3AC291E5726D}" name="TOTALE" dataDxfId="52">
      <calculatedColumnFormula>SUM(Tableau57[[#This Row],[1]:[31]])</calculatedColumnFormula>
    </tableColumn>
    <tableColumn id="51" xr3:uid="{2D5096BE-533A-4664-B71A-BD6099413E64}" name="Totale heures TS" dataDxfId="51">
      <calculatedColumnFormula>SUM(E11*AO11)</calculatedColumnFormula>
    </tableColumn>
    <tableColumn id="52" xr3:uid="{87243E82-5A95-4C59-9F68-5A01BABEFD12}" name="Totale heures ST H" dataDxfId="50">
      <calculatedColumnFormula>F11*AO11</calculatedColumnFormula>
    </tableColumn>
    <tableColumn id="53" xr3:uid="{023C79AF-91DA-4468-A7DC-89473E5F80FF}" name="Totale heures ST F" dataDxfId="49">
      <calculatedColumnFormula>G11*AO11</calculatedColumnFormula>
    </tableColumn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80943F1-7851-4DB3-A589-63BF6A4BF279}" name="Tableau1" displayName="Tableau1" ref="J2:J39" totalsRowShown="0" headerRowDxfId="114" dataDxfId="112" headerRowBorderDxfId="113" tableBorderDxfId="111" totalsRowBorderDxfId="110">
  <autoFilter ref="J2:J39" xr:uid="{2156CCDB-282B-4DA0-B012-6B529113C237}"/>
  <tableColumns count="1">
    <tableColumn id="1" xr3:uid="{D03D6A35-1787-4EC9-BBF3-6108646705F5}" name="chantiers" dataDxfId="109"/>
  </tableColumns>
  <tableStyleInfo name="TableStyleMedium5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FDAEF2B-8102-4707-9BC5-0304474945DB}" name="Tableau2" displayName="Tableau2" ref="O2:O83" totalsRowShown="0" headerRowDxfId="108" dataDxfId="106" headerRowBorderDxfId="107" tableBorderDxfId="105" totalsRowBorderDxfId="104">
  <autoFilter ref="O2:O83" xr:uid="{F898F9C6-5E6B-4233-BB3D-2B82CBA3DC02}"/>
  <tableColumns count="1">
    <tableColumn id="2" xr3:uid="{5688BD16-CF66-4088-9C16-F74C09CF8B58}" name="2019" dataDxfId="103"/>
  </tableColumns>
  <tableStyleInfo name="TableStyleMedium5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E9F563B-42E2-4A86-9A3C-64696B9B41DB}" name="Tableau3" displayName="Tableau3" ref="P2:P83" totalsRowShown="0" headerRowDxfId="102" dataDxfId="100" headerRowBorderDxfId="101" tableBorderDxfId="99" totalsRowBorderDxfId="98" dataCellStyle="Lien hypertexte">
  <autoFilter ref="P2:P83" xr:uid="{77A4328C-91D9-4C64-B874-302467734C5E}"/>
  <tableColumns count="1">
    <tableColumn id="1" xr3:uid="{9BCB4225-C2D4-474B-9E08-7E562689AE22}" name="Belgique" dataDxfId="97" dataCellStyle="Lien hypertexte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http://joursferies-be.be/jours-feries-2020/" TargetMode="External"/><Relationship Id="rId18" Type="http://schemas.openxmlformats.org/officeDocument/2006/relationships/hyperlink" Target="http://joursferies-be.be/jour-de-lan/" TargetMode="External"/><Relationship Id="rId26" Type="http://schemas.openxmlformats.org/officeDocument/2006/relationships/hyperlink" Target="http://joursferies-be.be/lundi-de-pentecote/" TargetMode="External"/><Relationship Id="rId39" Type="http://schemas.openxmlformats.org/officeDocument/2006/relationships/hyperlink" Target="http://joursferies-be.be/jours-feries-2021/" TargetMode="External"/><Relationship Id="rId21" Type="http://schemas.openxmlformats.org/officeDocument/2006/relationships/hyperlink" Target="http://joursferies-be.be/lundi-de-paques/" TargetMode="External"/><Relationship Id="rId34" Type="http://schemas.openxmlformats.org/officeDocument/2006/relationships/hyperlink" Target="http://joursferies-be.be/jours-feries-2021/" TargetMode="External"/><Relationship Id="rId42" Type="http://schemas.openxmlformats.org/officeDocument/2006/relationships/hyperlink" Target="http://joursferies-be.be/jours-feries-2021/" TargetMode="External"/><Relationship Id="rId47" Type="http://schemas.openxmlformats.org/officeDocument/2006/relationships/hyperlink" Target="http://joursferies-be.be/dimanche-de-paques/" TargetMode="External"/><Relationship Id="rId50" Type="http://schemas.openxmlformats.org/officeDocument/2006/relationships/hyperlink" Target="http://joursferies-be.be/fete-du-travail/" TargetMode="External"/><Relationship Id="rId55" Type="http://schemas.openxmlformats.org/officeDocument/2006/relationships/hyperlink" Target="http://joursferies-be.be/fete-nationale/" TargetMode="External"/><Relationship Id="rId63" Type="http://schemas.openxmlformats.org/officeDocument/2006/relationships/table" Target="../tables/table5.xml"/><Relationship Id="rId7" Type="http://schemas.openxmlformats.org/officeDocument/2006/relationships/hyperlink" Target="http://joursferies-be.be/jours-feries-2020/" TargetMode="External"/><Relationship Id="rId2" Type="http://schemas.openxmlformats.org/officeDocument/2006/relationships/hyperlink" Target="https://www.joursferies.fr/ascension.php" TargetMode="External"/><Relationship Id="rId16" Type="http://schemas.openxmlformats.org/officeDocument/2006/relationships/hyperlink" Target="http://joursferies-be.be/jours-feries-2020/" TargetMode="External"/><Relationship Id="rId20" Type="http://schemas.openxmlformats.org/officeDocument/2006/relationships/hyperlink" Target="http://joursferies-be.be/paques/" TargetMode="External"/><Relationship Id="rId29" Type="http://schemas.openxmlformats.org/officeDocument/2006/relationships/hyperlink" Target="http://joursferies-be.be/toussaint/" TargetMode="External"/><Relationship Id="rId41" Type="http://schemas.openxmlformats.org/officeDocument/2006/relationships/hyperlink" Target="http://joursferies-be.be/jours-feries-2021/" TargetMode="External"/><Relationship Id="rId54" Type="http://schemas.openxmlformats.org/officeDocument/2006/relationships/hyperlink" Target="http://joursferies-be.be/lundi-de-pentecote/" TargetMode="External"/><Relationship Id="rId62" Type="http://schemas.openxmlformats.org/officeDocument/2006/relationships/table" Target="../tables/table4.xml"/><Relationship Id="rId1" Type="http://schemas.openxmlformats.org/officeDocument/2006/relationships/hyperlink" Target="https://www.joursferies.fr/lundi-de-paques.php" TargetMode="External"/><Relationship Id="rId6" Type="http://schemas.openxmlformats.org/officeDocument/2006/relationships/hyperlink" Target="https://www.joursferies.fr/noel.php" TargetMode="External"/><Relationship Id="rId11" Type="http://schemas.openxmlformats.org/officeDocument/2006/relationships/hyperlink" Target="http://joursferies-be.be/jours-feries-2020/" TargetMode="External"/><Relationship Id="rId24" Type="http://schemas.openxmlformats.org/officeDocument/2006/relationships/hyperlink" Target="http://joursferies-be.be/dimanche-de-pentecote/" TargetMode="External"/><Relationship Id="rId32" Type="http://schemas.openxmlformats.org/officeDocument/2006/relationships/hyperlink" Target="http://joursferies-be.be/jours-feries-2021/" TargetMode="External"/><Relationship Id="rId37" Type="http://schemas.openxmlformats.org/officeDocument/2006/relationships/hyperlink" Target="http://joursferies-be.be/jours-feries-2021/" TargetMode="External"/><Relationship Id="rId40" Type="http://schemas.openxmlformats.org/officeDocument/2006/relationships/hyperlink" Target="http://joursferies-be.be/jours-feries-2021/" TargetMode="External"/><Relationship Id="rId45" Type="http://schemas.openxmlformats.org/officeDocument/2006/relationships/hyperlink" Target="http://joursferies-be.be/jours-feries-2021/" TargetMode="External"/><Relationship Id="rId53" Type="http://schemas.openxmlformats.org/officeDocument/2006/relationships/hyperlink" Target="http://joursferies-be.be/pentecote/" TargetMode="External"/><Relationship Id="rId58" Type="http://schemas.openxmlformats.org/officeDocument/2006/relationships/hyperlink" Target="http://joursferies-be.be/armistice-de-1918/" TargetMode="External"/><Relationship Id="rId5" Type="http://schemas.openxmlformats.org/officeDocument/2006/relationships/hyperlink" Target="https://www.joursferies.fr/toussaint.php" TargetMode="External"/><Relationship Id="rId15" Type="http://schemas.openxmlformats.org/officeDocument/2006/relationships/hyperlink" Target="http://joursferies-be.be/jours-feries-2020/" TargetMode="External"/><Relationship Id="rId23" Type="http://schemas.openxmlformats.org/officeDocument/2006/relationships/hyperlink" Target="http://joursferies-be.be/ascension/" TargetMode="External"/><Relationship Id="rId28" Type="http://schemas.openxmlformats.org/officeDocument/2006/relationships/hyperlink" Target="http://joursferies-be.be/assomption/" TargetMode="External"/><Relationship Id="rId36" Type="http://schemas.openxmlformats.org/officeDocument/2006/relationships/hyperlink" Target="http://joursferies-be.be/jours-feries-2021/" TargetMode="External"/><Relationship Id="rId49" Type="http://schemas.openxmlformats.org/officeDocument/2006/relationships/hyperlink" Target="http://joursferies-be.be/lundi-de-paques/" TargetMode="External"/><Relationship Id="rId57" Type="http://schemas.openxmlformats.org/officeDocument/2006/relationships/hyperlink" Target="http://joursferies-be.be/toussaint/" TargetMode="External"/><Relationship Id="rId61" Type="http://schemas.openxmlformats.org/officeDocument/2006/relationships/table" Target="../tables/table3.xml"/><Relationship Id="rId10" Type="http://schemas.openxmlformats.org/officeDocument/2006/relationships/hyperlink" Target="http://joursferies-be.be/jours-feries-2020/" TargetMode="External"/><Relationship Id="rId19" Type="http://schemas.openxmlformats.org/officeDocument/2006/relationships/hyperlink" Target="http://joursferies-be.be/dimanche-de-paques/" TargetMode="External"/><Relationship Id="rId31" Type="http://schemas.openxmlformats.org/officeDocument/2006/relationships/hyperlink" Target="http://joursferies-be.be/jour-de-noel/" TargetMode="External"/><Relationship Id="rId44" Type="http://schemas.openxmlformats.org/officeDocument/2006/relationships/hyperlink" Target="http://joursferies-be.be/jours-feries-2021/" TargetMode="External"/><Relationship Id="rId52" Type="http://schemas.openxmlformats.org/officeDocument/2006/relationships/hyperlink" Target="http://joursferies-be.be/dimanche-de-pentecote/" TargetMode="External"/><Relationship Id="rId60" Type="http://schemas.openxmlformats.org/officeDocument/2006/relationships/printerSettings" Target="../printerSettings/printerSettings3.bin"/><Relationship Id="rId4" Type="http://schemas.openxmlformats.org/officeDocument/2006/relationships/hyperlink" Target="https://www.joursferies.fr/assomption.php" TargetMode="External"/><Relationship Id="rId9" Type="http://schemas.openxmlformats.org/officeDocument/2006/relationships/hyperlink" Target="http://joursferies-be.be/jours-feries-2020/" TargetMode="External"/><Relationship Id="rId14" Type="http://schemas.openxmlformats.org/officeDocument/2006/relationships/hyperlink" Target="http://joursferies-be.be/jours-feries-2020/" TargetMode="External"/><Relationship Id="rId22" Type="http://schemas.openxmlformats.org/officeDocument/2006/relationships/hyperlink" Target="http://joursferies-be.be/fete-du-travail/" TargetMode="External"/><Relationship Id="rId27" Type="http://schemas.openxmlformats.org/officeDocument/2006/relationships/hyperlink" Target="http://joursferies-be.be/fete-nationale/" TargetMode="External"/><Relationship Id="rId30" Type="http://schemas.openxmlformats.org/officeDocument/2006/relationships/hyperlink" Target="http://joursferies-be.be/armistice-de-1918/" TargetMode="External"/><Relationship Id="rId35" Type="http://schemas.openxmlformats.org/officeDocument/2006/relationships/hyperlink" Target="http://joursferies-be.be/jours-feries-2021/" TargetMode="External"/><Relationship Id="rId43" Type="http://schemas.openxmlformats.org/officeDocument/2006/relationships/hyperlink" Target="http://joursferies-be.be/jours-feries-2021/" TargetMode="External"/><Relationship Id="rId48" Type="http://schemas.openxmlformats.org/officeDocument/2006/relationships/hyperlink" Target="http://joursferies-be.be/paques/" TargetMode="External"/><Relationship Id="rId56" Type="http://schemas.openxmlformats.org/officeDocument/2006/relationships/hyperlink" Target="http://joursferies-be.be/assomption/" TargetMode="External"/><Relationship Id="rId8" Type="http://schemas.openxmlformats.org/officeDocument/2006/relationships/hyperlink" Target="http://joursferies-be.be/jours-feries-2020/" TargetMode="External"/><Relationship Id="rId51" Type="http://schemas.openxmlformats.org/officeDocument/2006/relationships/hyperlink" Target="http://joursferies-be.be/ascension/" TargetMode="External"/><Relationship Id="rId3" Type="http://schemas.openxmlformats.org/officeDocument/2006/relationships/hyperlink" Target="https://www.joursferies.fr/pentecote.php" TargetMode="External"/><Relationship Id="rId12" Type="http://schemas.openxmlformats.org/officeDocument/2006/relationships/hyperlink" Target="http://joursferies-be.be/jours-feries-2020/" TargetMode="External"/><Relationship Id="rId17" Type="http://schemas.openxmlformats.org/officeDocument/2006/relationships/hyperlink" Target="http://joursferies-be.be/jours-feries-2020/" TargetMode="External"/><Relationship Id="rId25" Type="http://schemas.openxmlformats.org/officeDocument/2006/relationships/hyperlink" Target="http://joursferies-be.be/pentecote/" TargetMode="External"/><Relationship Id="rId33" Type="http://schemas.openxmlformats.org/officeDocument/2006/relationships/hyperlink" Target="http://joursferies-be.be/jours-feries-2021/" TargetMode="External"/><Relationship Id="rId38" Type="http://schemas.openxmlformats.org/officeDocument/2006/relationships/hyperlink" Target="http://joursferies-be.be/jours-feries-2021/" TargetMode="External"/><Relationship Id="rId46" Type="http://schemas.openxmlformats.org/officeDocument/2006/relationships/hyperlink" Target="http://joursferies-be.be/jour-de-lan/" TargetMode="External"/><Relationship Id="rId59" Type="http://schemas.openxmlformats.org/officeDocument/2006/relationships/hyperlink" Target="http://joursferies-be.be/jour-de-noe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6790A-FF73-452E-97B7-EE6E3D6C35CB}">
  <sheetPr codeName="Feuil1">
    <pageSetUpPr fitToPage="1"/>
  </sheetPr>
  <dimension ref="A1:BA2210"/>
  <sheetViews>
    <sheetView showGridLines="0" zoomScale="45" zoomScaleNormal="45" workbookViewId="0">
      <pane ySplit="10" topLeftCell="A11" activePane="bottomLeft" state="frozen"/>
      <selection pane="bottomLeft" activeCell="Z15" sqref="Z15"/>
    </sheetView>
  </sheetViews>
  <sheetFormatPr baseColWidth="10" defaultRowHeight="14.4" x14ac:dyDescent="0.3"/>
  <cols>
    <col min="1" max="1" width="6.44140625" customWidth="1"/>
    <col min="2" max="2" width="35.21875" style="44" customWidth="1"/>
    <col min="3" max="9" width="6.88671875" style="34" customWidth="1"/>
    <col min="10" max="11" width="13" style="33" customWidth="1"/>
    <col min="12" max="12" width="8.44140625" customWidth="1"/>
    <col min="13" max="13" width="18.109375" customWidth="1"/>
    <col min="14" max="14" width="6.88671875" style="34" customWidth="1"/>
    <col min="15" max="15" width="6.88671875" style="43" customWidth="1"/>
    <col min="16" max="16" width="14" customWidth="1"/>
    <col min="17" max="17" width="24.88671875" customWidth="1"/>
    <col min="18" max="48" width="6.77734375" customWidth="1"/>
    <col min="49" max="49" width="7.77734375" hidden="1" customWidth="1"/>
    <col min="50" max="50" width="12.33203125" customWidth="1"/>
    <col min="51" max="52" width="11.5546875" style="84"/>
  </cols>
  <sheetData>
    <row r="1" spans="1:53" ht="44.4" customHeight="1" x14ac:dyDescent="0.6">
      <c r="A1" s="56"/>
      <c r="B1" s="80">
        <f ca="1">TODAY()</f>
        <v>44114</v>
      </c>
      <c r="C1" s="58"/>
      <c r="D1" s="58"/>
      <c r="E1" s="58"/>
      <c r="F1" s="58"/>
      <c r="G1" s="58"/>
      <c r="H1" s="58"/>
      <c r="I1" s="58"/>
      <c r="J1" s="59"/>
      <c r="K1" s="59"/>
      <c r="L1" s="56"/>
      <c r="M1" s="56"/>
      <c r="N1" s="58"/>
      <c r="O1" s="60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6"/>
      <c r="AM1" s="56"/>
      <c r="AN1" s="56"/>
      <c r="AO1" s="56"/>
      <c r="AP1" s="56"/>
      <c r="AQ1" s="56"/>
      <c r="AR1" s="56"/>
      <c r="AS1" s="56"/>
      <c r="AT1" s="56"/>
      <c r="AU1" s="56"/>
      <c r="AV1" s="56"/>
      <c r="AW1" s="56"/>
      <c r="AX1" s="56"/>
      <c r="AY1" s="89"/>
      <c r="AZ1" s="89"/>
      <c r="BA1" s="56"/>
    </row>
    <row r="2" spans="1:53" ht="24" customHeight="1" x14ac:dyDescent="0.3">
      <c r="A2" s="56"/>
      <c r="B2" s="57"/>
      <c r="C2" s="58"/>
      <c r="D2" s="58"/>
      <c r="E2" s="58"/>
      <c r="F2" s="58"/>
      <c r="G2" s="58"/>
      <c r="H2" s="58"/>
      <c r="I2" s="58"/>
      <c r="J2" s="59"/>
      <c r="K2" s="59"/>
      <c r="L2" s="56"/>
      <c r="M2" s="56"/>
      <c r="N2" s="58"/>
      <c r="O2" s="92">
        <v>2020</v>
      </c>
      <c r="P2" s="96"/>
      <c r="Q2" s="96"/>
      <c r="R2" s="56"/>
      <c r="S2" s="56"/>
      <c r="T2" s="93" t="str">
        <f>IF(AND(O2&lt;&gt;"",Q3&lt;&gt;"",Q4&lt;&gt;""),"Pointage "&amp; Q4 &amp; " pour le mois de " &amp; Q3,"")</f>
        <v>Pointage LCM pour le mois de Octobre</v>
      </c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3"/>
      <c r="AO2" s="93"/>
      <c r="AP2" s="93"/>
      <c r="AQ2" s="93"/>
      <c r="AR2" s="93"/>
      <c r="AS2" s="93"/>
      <c r="AT2" s="61"/>
      <c r="AU2" s="61"/>
      <c r="AV2" s="61"/>
      <c r="AW2" s="56"/>
      <c r="AX2" s="56"/>
      <c r="AY2" s="89"/>
      <c r="AZ2" s="89"/>
      <c r="BA2" s="56"/>
    </row>
    <row r="3" spans="1:53" ht="24" customHeight="1" x14ac:dyDescent="0.3">
      <c r="A3" s="56"/>
      <c r="B3" s="57"/>
      <c r="C3" s="58"/>
      <c r="D3" s="58"/>
      <c r="E3" s="58"/>
      <c r="F3" s="58"/>
      <c r="G3" s="58"/>
      <c r="H3" s="58"/>
      <c r="I3" s="58"/>
      <c r="J3" s="59"/>
      <c r="K3" s="59"/>
      <c r="L3" s="56"/>
      <c r="M3" s="56"/>
      <c r="N3" s="58"/>
      <c r="O3" s="94"/>
      <c r="P3" s="95"/>
      <c r="Q3" s="79" t="s">
        <v>9</v>
      </c>
      <c r="R3" s="56"/>
      <c r="S3" s="61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  <c r="AM3" s="93"/>
      <c r="AN3" s="93"/>
      <c r="AO3" s="93"/>
      <c r="AP3" s="93"/>
      <c r="AQ3" s="93"/>
      <c r="AR3" s="93"/>
      <c r="AS3" s="93"/>
      <c r="AT3" s="61"/>
      <c r="AU3" s="61"/>
      <c r="AV3" s="61"/>
      <c r="AW3" s="56"/>
      <c r="AX3" s="56"/>
      <c r="AY3" s="89"/>
      <c r="AZ3" s="89"/>
      <c r="BA3" s="56"/>
    </row>
    <row r="4" spans="1:53" ht="24" customHeight="1" x14ac:dyDescent="0.3">
      <c r="A4" s="56"/>
      <c r="B4" s="57"/>
      <c r="C4" s="58"/>
      <c r="D4" s="58"/>
      <c r="E4" s="58"/>
      <c r="F4" s="58"/>
      <c r="G4" s="58"/>
      <c r="H4" s="58"/>
      <c r="I4" s="58"/>
      <c r="J4" s="59"/>
      <c r="K4" s="59"/>
      <c r="L4" s="56"/>
      <c r="M4" s="56"/>
      <c r="N4" s="58"/>
      <c r="O4" s="94"/>
      <c r="P4" s="95"/>
      <c r="Q4" s="79" t="s">
        <v>146</v>
      </c>
      <c r="R4" s="56"/>
      <c r="S4" s="61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  <c r="AQ4" s="93"/>
      <c r="AR4" s="93"/>
      <c r="AS4" s="93"/>
      <c r="AT4" s="61"/>
      <c r="AU4" s="61"/>
      <c r="AV4" s="61"/>
      <c r="AW4" s="56"/>
      <c r="AX4" s="56"/>
      <c r="AY4" s="89"/>
      <c r="AZ4" s="89"/>
      <c r="BA4" s="56"/>
    </row>
    <row r="5" spans="1:53" ht="24" customHeight="1" x14ac:dyDescent="0.3">
      <c r="A5" s="56"/>
      <c r="B5" s="57"/>
      <c r="C5" s="58"/>
      <c r="D5" s="58"/>
      <c r="E5" s="58"/>
      <c r="F5" s="58"/>
      <c r="G5" s="58"/>
      <c r="H5" s="58"/>
      <c r="I5" s="58"/>
      <c r="J5" s="59"/>
      <c r="K5" s="59"/>
      <c r="L5" s="56"/>
      <c r="M5" s="56"/>
      <c r="N5" s="58"/>
      <c r="O5" s="94"/>
      <c r="P5" s="94"/>
      <c r="Q5" s="79" t="s">
        <v>90</v>
      </c>
      <c r="R5" s="56"/>
      <c r="S5" s="61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93"/>
      <c r="AH5" s="93"/>
      <c r="AI5" s="93"/>
      <c r="AJ5" s="93"/>
      <c r="AK5" s="93"/>
      <c r="AL5" s="93"/>
      <c r="AM5" s="93"/>
      <c r="AN5" s="93"/>
      <c r="AO5" s="93"/>
      <c r="AP5" s="93"/>
      <c r="AQ5" s="93"/>
      <c r="AR5" s="93"/>
      <c r="AS5" s="93"/>
      <c r="AT5" s="61"/>
      <c r="AU5" s="61"/>
      <c r="AV5" s="61"/>
      <c r="AW5" s="56"/>
      <c r="AX5" s="56"/>
      <c r="AY5" s="89"/>
      <c r="AZ5" s="89"/>
      <c r="BA5" s="56"/>
    </row>
    <row r="6" spans="1:53" x14ac:dyDescent="0.3">
      <c r="A6" s="56"/>
      <c r="B6" s="57"/>
      <c r="C6" s="58"/>
      <c r="D6" s="58"/>
      <c r="E6" s="58"/>
      <c r="F6" s="58"/>
      <c r="G6" s="58"/>
      <c r="H6" s="58"/>
      <c r="I6" s="58"/>
      <c r="J6" s="59"/>
      <c r="K6" s="59"/>
      <c r="L6" s="56"/>
      <c r="M6" s="56"/>
      <c r="N6" s="58"/>
      <c r="O6" s="60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  <c r="AE6" s="56"/>
      <c r="AF6" s="56"/>
      <c r="AG6" s="56"/>
      <c r="AH6" s="56"/>
      <c r="AI6" s="56"/>
      <c r="AJ6" s="56"/>
      <c r="AK6" s="56"/>
      <c r="AL6" s="56"/>
      <c r="AM6" s="56"/>
      <c r="AN6" s="56"/>
      <c r="AO6" s="56"/>
      <c r="AP6" s="56"/>
      <c r="AQ6" s="56"/>
      <c r="AR6" s="56"/>
      <c r="AS6" s="56"/>
      <c r="AT6" s="56"/>
      <c r="AU6" s="56"/>
      <c r="AV6" s="56"/>
      <c r="AW6" s="56"/>
      <c r="AX6" s="62"/>
      <c r="AY6" s="89"/>
      <c r="AZ6" s="89"/>
      <c r="BA6" s="56"/>
    </row>
    <row r="7" spans="1:53" ht="22.8" hidden="1" customHeight="1" x14ac:dyDescent="0.3">
      <c r="A7" s="56"/>
      <c r="B7" s="57"/>
      <c r="C7" s="58"/>
      <c r="D7" s="58"/>
      <c r="E7" s="58"/>
      <c r="F7" s="58"/>
      <c r="G7" s="58"/>
      <c r="H7" s="58"/>
      <c r="I7" s="58"/>
      <c r="J7" s="59"/>
      <c r="K7" s="59"/>
      <c r="L7" s="56"/>
      <c r="M7" s="56"/>
      <c r="N7" s="58"/>
      <c r="O7" s="60"/>
      <c r="P7" s="63"/>
      <c r="Q7" s="63"/>
      <c r="R7" s="64">
        <v>1</v>
      </c>
      <c r="S7" s="64">
        <v>2</v>
      </c>
      <c r="T7" s="64">
        <v>3</v>
      </c>
      <c r="U7" s="64">
        <v>4</v>
      </c>
      <c r="V7" s="64">
        <v>5</v>
      </c>
      <c r="W7" s="64">
        <v>6</v>
      </c>
      <c r="X7" s="64">
        <v>7</v>
      </c>
      <c r="Y7" s="64">
        <v>8</v>
      </c>
      <c r="Z7" s="64">
        <v>9</v>
      </c>
      <c r="AA7" s="64">
        <v>10</v>
      </c>
      <c r="AB7" s="64">
        <v>11</v>
      </c>
      <c r="AC7" s="64">
        <v>12</v>
      </c>
      <c r="AD7" s="64">
        <v>13</v>
      </c>
      <c r="AE7" s="64">
        <v>14</v>
      </c>
      <c r="AF7" s="64">
        <v>15</v>
      </c>
      <c r="AG7" s="64">
        <v>16</v>
      </c>
      <c r="AH7" s="64">
        <v>17</v>
      </c>
      <c r="AI7" s="64">
        <v>18</v>
      </c>
      <c r="AJ7" s="64">
        <v>19</v>
      </c>
      <c r="AK7" s="64">
        <v>20</v>
      </c>
      <c r="AL7" s="64">
        <v>21</v>
      </c>
      <c r="AM7" s="64">
        <v>22</v>
      </c>
      <c r="AN7" s="64">
        <v>23</v>
      </c>
      <c r="AO7" s="64">
        <v>24</v>
      </c>
      <c r="AP7" s="64">
        <v>25</v>
      </c>
      <c r="AQ7" s="64">
        <v>26</v>
      </c>
      <c r="AR7" s="64">
        <v>27</v>
      </c>
      <c r="AS7" s="64">
        <v>28</v>
      </c>
      <c r="AT7" s="64">
        <v>29</v>
      </c>
      <c r="AU7" s="64">
        <v>30</v>
      </c>
      <c r="AV7" s="64">
        <v>31</v>
      </c>
      <c r="AW7" s="56"/>
      <c r="AX7" s="62"/>
      <c r="AY7" s="89"/>
      <c r="AZ7" s="89"/>
      <c r="BA7" s="56"/>
    </row>
    <row r="8" spans="1:53" ht="38.4" hidden="1" customHeight="1" x14ac:dyDescent="0.3">
      <c r="A8" s="56"/>
      <c r="B8" s="57"/>
      <c r="C8" s="58"/>
      <c r="D8" s="58"/>
      <c r="E8" s="58"/>
      <c r="F8" s="58"/>
      <c r="G8" s="58"/>
      <c r="H8" s="58"/>
      <c r="I8" s="58"/>
      <c r="J8" s="59"/>
      <c r="K8" s="59"/>
      <c r="L8" s="56"/>
      <c r="M8" s="56"/>
      <c r="N8" s="58"/>
      <c r="O8" s="60"/>
      <c r="P8" s="56"/>
      <c r="Q8" s="56"/>
      <c r="R8" s="65">
        <f>DATE($O$2,VLOOKUP($Q$3,Sources!$C$2:$D$14,2,FALSE),'BD1'!R7)</f>
        <v>44105</v>
      </c>
      <c r="S8" s="65">
        <f>DATE($O$2,VLOOKUP($Q$3,Sources!$C$2:$D$14,2,FALSE),'BD1'!S7)</f>
        <v>44106</v>
      </c>
      <c r="T8" s="65">
        <f>DATE($O$2,VLOOKUP($Q$3,Sources!$C$2:$D$14,2,FALSE),'BD1'!T7)</f>
        <v>44107</v>
      </c>
      <c r="U8" s="65">
        <f>DATE($O$2,VLOOKUP($Q$3,Sources!$C$2:$D$14,2,FALSE),'BD1'!U7)</f>
        <v>44108</v>
      </c>
      <c r="V8" s="65">
        <f>DATE($O$2,VLOOKUP($Q$3,Sources!$C$2:$D$14,2,FALSE),'BD1'!V7)</f>
        <v>44109</v>
      </c>
      <c r="W8" s="65">
        <f>DATE($O$2,VLOOKUP($Q$3,Sources!$C$2:$D$14,2,FALSE),'BD1'!W7)</f>
        <v>44110</v>
      </c>
      <c r="X8" s="65">
        <f>DATE($O$2,VLOOKUP($Q$3,Sources!$C$2:$D$14,2,FALSE),'BD1'!X7)</f>
        <v>44111</v>
      </c>
      <c r="Y8" s="65">
        <f>DATE($O$2,VLOOKUP($Q$3,Sources!$C$2:$D$14,2,FALSE),'BD1'!Y7)</f>
        <v>44112</v>
      </c>
      <c r="Z8" s="65">
        <f>DATE($O$2,VLOOKUP($Q$3,Sources!$C$2:$D$14,2,FALSE),'BD1'!Z7)</f>
        <v>44113</v>
      </c>
      <c r="AA8" s="65">
        <f>DATE($O$2,VLOOKUP($Q$3,Sources!$C$2:$D$14,2,FALSE),'BD1'!AA7)</f>
        <v>44114</v>
      </c>
      <c r="AB8" s="65">
        <f>DATE($O$2,VLOOKUP($Q$3,Sources!$C$2:$D$14,2,FALSE),'BD1'!AB7)</f>
        <v>44115</v>
      </c>
      <c r="AC8" s="65">
        <f>DATE($O$2,VLOOKUP($Q$3,Sources!$C$2:$D$14,2,FALSE),'BD1'!AC7)</f>
        <v>44116</v>
      </c>
      <c r="AD8" s="65">
        <f>DATE($O$2,VLOOKUP($Q$3,Sources!$C$2:$D$14,2,FALSE),'BD1'!AD7)</f>
        <v>44117</v>
      </c>
      <c r="AE8" s="65">
        <f>DATE($O$2,VLOOKUP($Q$3,Sources!$C$2:$D$14,2,FALSE),'BD1'!AE7)</f>
        <v>44118</v>
      </c>
      <c r="AF8" s="65">
        <f>DATE($O$2,VLOOKUP($Q$3,Sources!$C$2:$D$14,2,FALSE),'BD1'!AF7)</f>
        <v>44119</v>
      </c>
      <c r="AG8" s="65">
        <f>DATE($O$2,VLOOKUP($Q$3,Sources!$C$2:$D$14,2,FALSE),'BD1'!AG7)</f>
        <v>44120</v>
      </c>
      <c r="AH8" s="65">
        <f>DATE($O$2,VLOOKUP($Q$3,Sources!$C$2:$D$14,2,FALSE),'BD1'!AH7)</f>
        <v>44121</v>
      </c>
      <c r="AI8" s="65">
        <f>DATE($O$2,VLOOKUP($Q$3,Sources!$C$2:$D$14,2,FALSE),'BD1'!AI7)</f>
        <v>44122</v>
      </c>
      <c r="AJ8" s="65">
        <f>DATE($O$2,VLOOKUP($Q$3,Sources!$C$2:$D$14,2,FALSE),'BD1'!AJ7)</f>
        <v>44123</v>
      </c>
      <c r="AK8" s="65">
        <f>DATE($O$2,VLOOKUP($Q$3,Sources!$C$2:$D$14,2,FALSE),'BD1'!AK7)</f>
        <v>44124</v>
      </c>
      <c r="AL8" s="65">
        <f>DATE($O$2,VLOOKUP($Q$3,Sources!$C$2:$D$14,2,FALSE),'BD1'!AL7)</f>
        <v>44125</v>
      </c>
      <c r="AM8" s="65">
        <f>DATE($O$2,VLOOKUP($Q$3,Sources!$C$2:$D$14,2,FALSE),'BD1'!AM7)</f>
        <v>44126</v>
      </c>
      <c r="AN8" s="65">
        <f>DATE($O$2,VLOOKUP($Q$3,Sources!$C$2:$D$14,2,FALSE),'BD1'!AN7)</f>
        <v>44127</v>
      </c>
      <c r="AO8" s="65">
        <f>DATE($O$2,VLOOKUP($Q$3,Sources!$C$2:$D$14,2,FALSE),'BD1'!AO7)</f>
        <v>44128</v>
      </c>
      <c r="AP8" s="65">
        <f>DATE($O$2,VLOOKUP($Q$3,Sources!$C$2:$D$14,2,FALSE),'BD1'!AP7)</f>
        <v>44129</v>
      </c>
      <c r="AQ8" s="65">
        <f>DATE($O$2,VLOOKUP($Q$3,Sources!$C$2:$D$14,2,FALSE),'BD1'!AQ7)</f>
        <v>44130</v>
      </c>
      <c r="AR8" s="65">
        <f>DATE($O$2,VLOOKUP($Q$3,Sources!$C$2:$D$14,2,FALSE),'BD1'!AR7)</f>
        <v>44131</v>
      </c>
      <c r="AS8" s="65">
        <f>DATE($O$2,VLOOKUP($Q$3,Sources!$C$2:$D$14,2,FALSE),'BD1'!AS7)</f>
        <v>44132</v>
      </c>
      <c r="AT8" s="65">
        <f>DATE($O$2,VLOOKUP($Q$3,Sources!$C$2:$D$14,2,FALSE),'BD1'!AT7)</f>
        <v>44133</v>
      </c>
      <c r="AU8" s="65">
        <f>DATE($O$2,VLOOKUP($Q$3,Sources!$C$2:$D$14,2,FALSE),'BD1'!AU7)</f>
        <v>44134</v>
      </c>
      <c r="AV8" s="65">
        <f>DATE($O$2,VLOOKUP($Q$3,Sources!$C$2:$D$14,2,FALSE),'BD1'!AV7)</f>
        <v>44135</v>
      </c>
      <c r="AW8" s="56"/>
      <c r="AX8" s="62"/>
      <c r="AY8" s="89"/>
      <c r="AZ8" s="89"/>
      <c r="BA8" s="56"/>
    </row>
    <row r="9" spans="1:53" ht="137.4" customHeight="1" thickBot="1" x14ac:dyDescent="0.35">
      <c r="A9" s="62"/>
      <c r="B9" s="66"/>
      <c r="C9" s="67"/>
      <c r="D9" s="67"/>
      <c r="E9" s="67"/>
      <c r="F9" s="67"/>
      <c r="G9" s="67"/>
      <c r="H9" s="67"/>
      <c r="I9" s="67"/>
      <c r="J9" s="68"/>
      <c r="K9" s="68"/>
      <c r="L9" s="62"/>
      <c r="M9" s="62"/>
      <c r="N9" s="67"/>
      <c r="O9" s="69"/>
      <c r="P9" s="62"/>
      <c r="Q9" s="62"/>
      <c r="R9" s="71" t="str">
        <f>IF(AND($O$2&lt;&gt;"",$Q$3&lt;&gt;""),TEXT(R8,"jjjj") &amp; " " &amp; TEXT(R8,"jj"),"")</f>
        <v>jeudi 01</v>
      </c>
      <c r="S9" s="72" t="str">
        <f t="shared" ref="S9:AV9" si="0">IF(AND($O$2&lt;&gt;"",$Q$3&lt;&gt;""),IF(MONTH(S8)=MONTH($R$8),TEXT(S8,"jjjj") &amp; " " &amp; TEXT(S8,"jj"),""),"")</f>
        <v>vendredi 02</v>
      </c>
      <c r="T9" s="72" t="str">
        <f t="shared" si="0"/>
        <v>samedi 03</v>
      </c>
      <c r="U9" s="72" t="str">
        <f t="shared" si="0"/>
        <v>dimanche 04</v>
      </c>
      <c r="V9" s="72" t="str">
        <f t="shared" si="0"/>
        <v>lundi 05</v>
      </c>
      <c r="W9" s="72" t="str">
        <f t="shared" si="0"/>
        <v>mardi 06</v>
      </c>
      <c r="X9" s="72" t="str">
        <f t="shared" si="0"/>
        <v>mercredi 07</v>
      </c>
      <c r="Y9" s="72" t="str">
        <f t="shared" si="0"/>
        <v>jeudi 08</v>
      </c>
      <c r="Z9" s="72" t="str">
        <f t="shared" si="0"/>
        <v>vendredi 09</v>
      </c>
      <c r="AA9" s="72" t="str">
        <f t="shared" si="0"/>
        <v>samedi 10</v>
      </c>
      <c r="AB9" s="72" t="str">
        <f t="shared" si="0"/>
        <v>dimanche 11</v>
      </c>
      <c r="AC9" s="72" t="str">
        <f t="shared" si="0"/>
        <v>lundi 12</v>
      </c>
      <c r="AD9" s="72" t="str">
        <f t="shared" si="0"/>
        <v>mardi 13</v>
      </c>
      <c r="AE9" s="72" t="str">
        <f t="shared" si="0"/>
        <v>mercredi 14</v>
      </c>
      <c r="AF9" s="73" t="str">
        <f t="shared" si="0"/>
        <v>jeudi 15</v>
      </c>
      <c r="AG9" s="73" t="str">
        <f t="shared" si="0"/>
        <v>vendredi 16</v>
      </c>
      <c r="AH9" s="73" t="str">
        <f t="shared" si="0"/>
        <v>samedi 17</v>
      </c>
      <c r="AI9" s="73" t="str">
        <f t="shared" si="0"/>
        <v>dimanche 18</v>
      </c>
      <c r="AJ9" s="73" t="str">
        <f t="shared" si="0"/>
        <v>lundi 19</v>
      </c>
      <c r="AK9" s="73" t="str">
        <f t="shared" si="0"/>
        <v>mardi 20</v>
      </c>
      <c r="AL9" s="73" t="str">
        <f t="shared" si="0"/>
        <v>mercredi 21</v>
      </c>
      <c r="AM9" s="73" t="str">
        <f t="shared" si="0"/>
        <v>jeudi 22</v>
      </c>
      <c r="AN9" s="73" t="str">
        <f t="shared" si="0"/>
        <v>vendredi 23</v>
      </c>
      <c r="AO9" s="73" t="str">
        <f t="shared" si="0"/>
        <v>samedi 24</v>
      </c>
      <c r="AP9" s="73" t="str">
        <f t="shared" si="0"/>
        <v>dimanche 25</v>
      </c>
      <c r="AQ9" s="73" t="str">
        <f t="shared" si="0"/>
        <v>lundi 26</v>
      </c>
      <c r="AR9" s="73" t="str">
        <f t="shared" si="0"/>
        <v>mardi 27</v>
      </c>
      <c r="AS9" s="73" t="str">
        <f t="shared" si="0"/>
        <v>mercredi 28</v>
      </c>
      <c r="AT9" s="73" t="str">
        <f t="shared" si="0"/>
        <v>jeudi 29</v>
      </c>
      <c r="AU9" s="73" t="str">
        <f t="shared" si="0"/>
        <v>vendredi 30</v>
      </c>
      <c r="AV9" s="73" t="str">
        <f t="shared" si="0"/>
        <v>samedi 31</v>
      </c>
      <c r="AW9" s="70"/>
      <c r="AX9" s="62"/>
      <c r="AY9" s="89"/>
      <c r="AZ9" s="89"/>
      <c r="BA9" s="56"/>
    </row>
    <row r="10" spans="1:53" ht="166.8" customHeight="1" thickBot="1" x14ac:dyDescent="0.35">
      <c r="A10" s="46" t="s">
        <v>129</v>
      </c>
      <c r="B10" s="47" t="s">
        <v>125</v>
      </c>
      <c r="C10" s="48" t="s">
        <v>130</v>
      </c>
      <c r="D10" s="48" t="s">
        <v>131</v>
      </c>
      <c r="E10" s="48" t="s">
        <v>132</v>
      </c>
      <c r="F10" s="48" t="s">
        <v>133</v>
      </c>
      <c r="G10" s="48" t="s">
        <v>134</v>
      </c>
      <c r="H10" s="48" t="s">
        <v>135</v>
      </c>
      <c r="I10" s="48" t="s">
        <v>136</v>
      </c>
      <c r="J10" s="49" t="s">
        <v>138</v>
      </c>
      <c r="K10" s="49" t="s">
        <v>137</v>
      </c>
      <c r="L10" s="47" t="s">
        <v>126</v>
      </c>
      <c r="M10" s="47" t="s">
        <v>89</v>
      </c>
      <c r="N10" s="48" t="s">
        <v>145</v>
      </c>
      <c r="O10" s="50" t="s">
        <v>144</v>
      </c>
      <c r="P10" s="51" t="s">
        <v>127</v>
      </c>
      <c r="Q10" s="52" t="s">
        <v>128</v>
      </c>
      <c r="R10" s="53" t="s">
        <v>92</v>
      </c>
      <c r="S10" s="53" t="s">
        <v>93</v>
      </c>
      <c r="T10" s="53" t="s">
        <v>94</v>
      </c>
      <c r="U10" s="53" t="s">
        <v>95</v>
      </c>
      <c r="V10" s="53" t="s">
        <v>96</v>
      </c>
      <c r="W10" s="53" t="s">
        <v>97</v>
      </c>
      <c r="X10" s="53" t="s">
        <v>98</v>
      </c>
      <c r="Y10" s="53" t="s">
        <v>99</v>
      </c>
      <c r="Z10" s="53" t="s">
        <v>100</v>
      </c>
      <c r="AA10" s="53" t="s">
        <v>101</v>
      </c>
      <c r="AB10" s="53" t="s">
        <v>102</v>
      </c>
      <c r="AC10" s="53" t="s">
        <v>103</v>
      </c>
      <c r="AD10" s="53" t="s">
        <v>104</v>
      </c>
      <c r="AE10" s="53" t="s">
        <v>105</v>
      </c>
      <c r="AF10" s="53" t="s">
        <v>106</v>
      </c>
      <c r="AG10" s="53" t="s">
        <v>107</v>
      </c>
      <c r="AH10" s="53" t="s">
        <v>108</v>
      </c>
      <c r="AI10" s="53" t="s">
        <v>109</v>
      </c>
      <c r="AJ10" s="53" t="s">
        <v>110</v>
      </c>
      <c r="AK10" s="53" t="s">
        <v>111</v>
      </c>
      <c r="AL10" s="53" t="s">
        <v>112</v>
      </c>
      <c r="AM10" s="53" t="s">
        <v>113</v>
      </c>
      <c r="AN10" s="53" t="s">
        <v>114</v>
      </c>
      <c r="AO10" s="53" t="s">
        <v>115</v>
      </c>
      <c r="AP10" s="53" t="s">
        <v>116</v>
      </c>
      <c r="AQ10" s="53" t="s">
        <v>117</v>
      </c>
      <c r="AR10" s="53" t="s">
        <v>118</v>
      </c>
      <c r="AS10" s="53" t="s">
        <v>119</v>
      </c>
      <c r="AT10" s="53" t="s">
        <v>120</v>
      </c>
      <c r="AU10" s="53" t="s">
        <v>121</v>
      </c>
      <c r="AV10" s="53" t="s">
        <v>122</v>
      </c>
      <c r="AW10" s="53" t="s">
        <v>123</v>
      </c>
      <c r="AX10" s="85" t="s">
        <v>124</v>
      </c>
      <c r="AY10" s="86" t="s">
        <v>148</v>
      </c>
      <c r="AZ10" s="86" t="s">
        <v>149</v>
      </c>
      <c r="BA10" s="87" t="s">
        <v>150</v>
      </c>
    </row>
    <row r="11" spans="1:53" ht="53.4" customHeight="1" x14ac:dyDescent="0.3">
      <c r="A11" s="35">
        <v>1</v>
      </c>
      <c r="B11" s="40" t="s">
        <v>139</v>
      </c>
      <c r="C11" s="109" t="s">
        <v>152</v>
      </c>
      <c r="D11" s="109" t="s">
        <v>152</v>
      </c>
      <c r="E11" s="109" t="s">
        <v>152</v>
      </c>
      <c r="F11" s="109" t="s">
        <v>152</v>
      </c>
      <c r="G11" s="109" t="s">
        <v>152</v>
      </c>
      <c r="H11" s="109" t="s">
        <v>152</v>
      </c>
      <c r="I11" s="109" t="s">
        <v>152</v>
      </c>
      <c r="J11" s="54">
        <v>44130</v>
      </c>
      <c r="K11" s="82">
        <v>44135</v>
      </c>
      <c r="L11" s="36">
        <v>8001</v>
      </c>
      <c r="M11" s="40"/>
      <c r="N11" s="37">
        <v>8</v>
      </c>
      <c r="O11" s="45">
        <v>17</v>
      </c>
      <c r="P11" s="40"/>
      <c r="Q11" s="107"/>
      <c r="R11" s="42">
        <f>IF(LEN(R$9)=0,0,IFERROR(IF(AND(R$8&gt;=VLOOKUP($A11,BD,10,FALSE),(R$8&lt;=VLOOKUP($A11,BD,11,FALSE))),IF(INDEX(BD,MATCH($A11,[0]!colo,0),MATCH(TEXT(R$8,"JJJJ"),'BD1'!$A$10:$Q$10,0))=0,0,INDEX(BD,MATCH($A11,[0]!colo,0),MATCH(TEXT(R$8,"JJJJ"),'BD1'!$A$10:$Q$10,0))),0),0))</f>
        <v>0</v>
      </c>
      <c r="S11" s="42">
        <f>IF(LEN(S$9)=0,0,IFERROR(IF(AND(S$8&gt;=VLOOKUP($A11,BD,10,FALSE),(S$8&lt;=VLOOKUP($A11,BD,11,FALSE))),IF(INDEX(BD,MATCH($A11,[0]!colo,0),MATCH(TEXT(S$8,"JJJJ"),'BD1'!$A$10:$Q$10,0))=0,0,INDEX(BD,MATCH($A11,[0]!colo,0),MATCH(TEXT(S$8,"JJJJ"),'BD1'!$A$10:$Q$10,0))),0),0))</f>
        <v>0</v>
      </c>
      <c r="T11" s="42">
        <f>IF(LEN(T$9)=0,0,IFERROR(IF(AND(T$8&gt;=VLOOKUP($A11,BD,10,FALSE),(T$8&lt;=VLOOKUP($A11,BD,11,FALSE))),IF(INDEX(BD,MATCH($A11,[0]!colo,0),MATCH(TEXT(T$8,"JJJJ"),'BD1'!$A$10:$Q$10,0))=0,0,INDEX(BD,MATCH($A11,[0]!colo,0),MATCH(TEXT(T$8,"JJJJ"),'BD1'!$A$10:$Q$10,0))),0),0))</f>
        <v>0</v>
      </c>
      <c r="U11" s="42">
        <f>IF(LEN(U$9)=0,0,IFERROR(IF(AND(U$8&gt;=VLOOKUP($A11,BD,10,FALSE),(U$8&lt;=VLOOKUP($A11,BD,11,FALSE))),IF(INDEX(BD,MATCH($A11,[0]!colo,0),MATCH(TEXT(U$8,"JJJJ"),'BD1'!$A$10:$Q$10,0))=0,0,INDEX(BD,MATCH($A11,[0]!colo,0),MATCH(TEXT(U$8,"JJJJ"),'BD1'!$A$10:$Q$10,0))),0),0))</f>
        <v>0</v>
      </c>
      <c r="V11" s="42">
        <f>IF(LEN(V$9)=0,0,IFERROR(IF(AND(V$8&gt;=VLOOKUP($A11,BD,10,FALSE),(V$8&lt;=VLOOKUP($A11,BD,11,FALSE))),IF(INDEX(BD,MATCH($A11,[0]!colo,0),MATCH(TEXT(V$8,"JJJJ"),'BD1'!$A$10:$Q$10,0))=0,0,INDEX(BD,MATCH($A11,[0]!colo,0),MATCH(TEXT(V$8,"JJJJ"),'BD1'!$A$10:$Q$10,0))),0),0))</f>
        <v>0</v>
      </c>
      <c r="W11" s="42">
        <f>IF(LEN(W$9)=0,0,IFERROR(IF(AND(W$8&gt;=VLOOKUP($A11,BD,10,FALSE),(W$8&lt;=VLOOKUP($A11,BD,11,FALSE))),IF(INDEX(BD,MATCH($A11,[0]!colo,0),MATCH(TEXT(W$8,"JJJJ"),'BD1'!$A$10:$Q$10,0))=0,0,INDEX(BD,MATCH($A11,[0]!colo,0),MATCH(TEXT(W$8,"JJJJ"),'BD1'!$A$10:$Q$10,0))),0),0))</f>
        <v>0</v>
      </c>
      <c r="X11" s="42">
        <f>IF(LEN(X$9)=0,0,IFERROR(IF(AND(X$8&gt;=VLOOKUP($A11,BD,10,FALSE),(X$8&lt;=VLOOKUP($A11,BD,11,FALSE))),IF(INDEX(BD,MATCH($A11,[0]!colo,0),MATCH(TEXT(X$8,"JJJJ"),'BD1'!$A$10:$Q$10,0))=0,0,INDEX(BD,MATCH($A11,[0]!colo,0),MATCH(TEXT(X$8,"JJJJ"),'BD1'!$A$10:$Q$10,0))),0),0))</f>
        <v>0</v>
      </c>
      <c r="Y11" s="42">
        <f>IF(LEN(Y$9)=0,0,IFERROR(IF(AND(Y$8&gt;=VLOOKUP($A11,BD,10,FALSE),(Y$8&lt;=VLOOKUP($A11,BD,11,FALSE))),IF(INDEX(BD,MATCH($A11,[0]!colo,0),MATCH(TEXT(Y$8,"JJJJ"),'BD1'!$A$10:$Q$10,0))=0,0,INDEX(BD,MATCH($A11,[0]!colo,0),MATCH(TEXT(Y$8,"JJJJ"),'BD1'!$A$10:$Q$10,0))),0),0))</f>
        <v>0</v>
      </c>
      <c r="Z11" s="42">
        <f>IF(LEN(Z$9)=0,0,IFERROR(IF(AND(Z$8&gt;=VLOOKUP($A11,BD,10,FALSE),(Z$8&lt;=VLOOKUP($A11,BD,11,FALSE))),IF(INDEX(BD,MATCH($A11,[0]!colo,0),MATCH(TEXT(Z$8,"JJJJ"),'BD1'!$A$10:$Q$10,0))=0,0,INDEX(BD,MATCH($A11,[0]!colo,0),MATCH(TEXT(Z$8,"JJJJ"),'BD1'!$A$10:$Q$10,0))),0),0))</f>
        <v>0</v>
      </c>
      <c r="AA11" s="42">
        <f>IF(LEN(AA$9)=0,0,IFERROR(IF(AND(AA$8&gt;=VLOOKUP($A11,BD,10,FALSE),(AA$8&lt;=VLOOKUP($A11,BD,11,FALSE))),IF(INDEX(BD,MATCH($A11,[0]!colo,0),MATCH(TEXT(AA$8,"JJJJ"),'BD1'!$A$10:$Q$10,0))=0,0,INDEX(BD,MATCH($A11,[0]!colo,0),MATCH(TEXT(AA$8,"JJJJ"),'BD1'!$A$10:$Q$10,0))),0),0))</f>
        <v>0</v>
      </c>
      <c r="AB11" s="42">
        <f>IF(LEN(AB$9)=0,0,IFERROR(IF(AND(AB$8&gt;=VLOOKUP($A11,BD,10,FALSE),(AB$8&lt;=VLOOKUP($A11,BD,11,FALSE))),IF(INDEX(BD,MATCH($A11,[0]!colo,0),MATCH(TEXT(AB$8,"JJJJ"),'BD1'!$A$10:$Q$10,0))=0,0,INDEX(BD,MATCH($A11,[0]!colo,0),MATCH(TEXT(AB$8,"JJJJ"),'BD1'!$A$10:$Q$10,0))),0),0))</f>
        <v>0</v>
      </c>
      <c r="AC11" s="42">
        <f>IF(LEN(AC$9)=0,0,IFERROR(IF(AND(AC$8&gt;=VLOOKUP($A11,BD,10,FALSE),(AC$8&lt;=VLOOKUP($A11,BD,11,FALSE))),IF(INDEX(BD,MATCH($A11,[0]!colo,0),MATCH(TEXT(AC$8,"JJJJ"),'BD1'!$A$10:$Q$10,0))=0,0,INDEX(BD,MATCH($A11,[0]!colo,0),MATCH(TEXT(AC$8,"JJJJ"),'BD1'!$A$10:$Q$10,0))),0),0))</f>
        <v>0</v>
      </c>
      <c r="AD11" s="42">
        <f>IF(LEN(AD$9)=0,0,IFERROR(IF(AND(AD$8&gt;=VLOOKUP($A11,BD,10,FALSE),(AD$8&lt;=VLOOKUP($A11,BD,11,FALSE))),IF(INDEX(BD,MATCH($A11,[0]!colo,0),MATCH(TEXT(AD$8,"JJJJ"),'BD1'!$A$10:$Q$10,0))=0,0,INDEX(BD,MATCH($A11,[0]!colo,0),MATCH(TEXT(AD$8,"JJJJ"),'BD1'!$A$10:$Q$10,0))),0),0))</f>
        <v>0</v>
      </c>
      <c r="AE11" s="42">
        <f>IF(LEN(AE$9)=0,0,IFERROR(IF(AND(AE$8&gt;=VLOOKUP($A11,BD,10,FALSE),(AE$8&lt;=VLOOKUP($A11,BD,11,FALSE))),IF(INDEX(BD,MATCH($A11,[0]!colo,0),MATCH(TEXT(AE$8,"JJJJ"),'BD1'!$A$10:$Q$10,0))=0,0,INDEX(BD,MATCH($A11,[0]!colo,0),MATCH(TEXT(AE$8,"JJJJ"),'BD1'!$A$10:$Q$10,0))),0),0))</f>
        <v>0</v>
      </c>
      <c r="AF11" s="42">
        <f>IF(LEN(AF$9)=0,0,IFERROR(IF(AND(AF$8&gt;=VLOOKUP($A11,BD,10,FALSE),(AF$8&lt;=VLOOKUP($A11,BD,11,FALSE))),IF(INDEX(BD,MATCH($A11,[0]!colo,0),MATCH(TEXT(AF$8,"JJJJ"),'BD1'!$A$10:$Q$10,0))=0,0,INDEX(BD,MATCH($A11,[0]!colo,0),MATCH(TEXT(AF$8,"JJJJ"),'BD1'!$A$10:$Q$10,0))),0),0))</f>
        <v>0</v>
      </c>
      <c r="AG11" s="42">
        <f>IF(LEN(AG$9)=0,0,IFERROR(IF(AND(AG$8&gt;=VLOOKUP($A11,BD,10,FALSE),(AG$8&lt;=VLOOKUP($A11,BD,11,FALSE))),IF(INDEX(BD,MATCH($A11,[0]!colo,0),MATCH(TEXT(AG$8,"JJJJ"),'BD1'!$A$10:$Q$10,0))=0,0,INDEX(BD,MATCH($A11,[0]!colo,0),MATCH(TEXT(AG$8,"JJJJ"),'BD1'!$A$10:$Q$10,0))),0),0))</f>
        <v>0</v>
      </c>
      <c r="AH11" s="42">
        <f>IF(LEN(AH$9)=0,0,IFERROR(IF(AND(AH$8&gt;=VLOOKUP($A11,BD,10,FALSE),(AH$8&lt;=VLOOKUP($A11,BD,11,FALSE))),IF(INDEX(BD,MATCH($A11,[0]!colo,0),MATCH(TEXT(AH$8,"JJJJ"),'BD1'!$A$10:$Q$10,0))=0,0,INDEX(BD,MATCH($A11,[0]!colo,0),MATCH(TEXT(AH$8,"JJJJ"),'BD1'!$A$10:$Q$10,0))),0),0))</f>
        <v>0</v>
      </c>
      <c r="AI11" s="42">
        <f>IF(LEN(AI$9)=0,0,IFERROR(IF(AND(AI$8&gt;=VLOOKUP($A11,BD,10,FALSE),(AI$8&lt;=VLOOKUP($A11,BD,11,FALSE))),IF(INDEX(BD,MATCH($A11,[0]!colo,0),MATCH(TEXT(AI$8,"JJJJ"),'BD1'!$A$10:$Q$10,0))=0,0,INDEX(BD,MATCH($A11,[0]!colo,0),MATCH(TEXT(AI$8,"JJJJ"),'BD1'!$A$10:$Q$10,0))),0),0))</f>
        <v>0</v>
      </c>
      <c r="AJ11" s="42">
        <f>IF(LEN(AJ$9)=0,0,IFERROR(IF(AND(AJ$8&gt;=VLOOKUP($A11,BD,10,FALSE),(AJ$8&lt;=VLOOKUP($A11,BD,11,FALSE))),IF(INDEX(BD,MATCH($A11,[0]!colo,0),MATCH(TEXT(AJ$8,"JJJJ"),'BD1'!$A$10:$Q$10,0))=0,0,INDEX(BD,MATCH($A11,[0]!colo,0),MATCH(TEXT(AJ$8,"JJJJ"),'BD1'!$A$10:$Q$10,0))),0),0))</f>
        <v>0</v>
      </c>
      <c r="AK11" s="42">
        <f>IF(LEN(AK$9)=0,0,IFERROR(IF(AND(AK$8&gt;=VLOOKUP($A11,BD,10,FALSE),(AK$8&lt;=VLOOKUP($A11,BD,11,FALSE))),IF(INDEX(BD,MATCH($A11,[0]!colo,0),MATCH(TEXT(AK$8,"JJJJ"),'BD1'!$A$10:$Q$10,0))=0,0,INDEX(BD,MATCH($A11,[0]!colo,0),MATCH(TEXT(AK$8,"JJJJ"),'BD1'!$A$10:$Q$10,0))),0),0))</f>
        <v>0</v>
      </c>
      <c r="AL11" s="42">
        <f>IF(LEN(AL$9)=0,0,IFERROR(IF(AND(AL$8&gt;=VLOOKUP($A11,BD,10,FALSE),(AL$8&lt;=VLOOKUP($A11,BD,11,FALSE))),IF(INDEX(BD,MATCH($A11,[0]!colo,0),MATCH(TEXT(AL$8,"JJJJ"),'BD1'!$A$10:$Q$10,0))=0,0,INDEX(BD,MATCH($A11,[0]!colo,0),MATCH(TEXT(AL$8,"JJJJ"),'BD1'!$A$10:$Q$10,0))),0),0))</f>
        <v>0</v>
      </c>
      <c r="AM11" s="42">
        <f>IF(LEN(AM$9)=0,0,IFERROR(IF(AND(AM$8&gt;=VLOOKUP($A11,BD,10,FALSE),(AM$8&lt;=VLOOKUP($A11,BD,11,FALSE))),IF(INDEX(BD,MATCH($A11,[0]!colo,0),MATCH(TEXT(AM$8,"JJJJ"),'BD1'!$A$10:$Q$10,0))=0,0,INDEX(BD,MATCH($A11,[0]!colo,0),MATCH(TEXT(AM$8,"JJJJ"),'BD1'!$A$10:$Q$10,0))),0),0))</f>
        <v>0</v>
      </c>
      <c r="AN11" s="42">
        <f>IF(LEN(AN$9)=0,0,IFERROR(IF(AND(AN$8&gt;=VLOOKUP($A11,BD,10,FALSE),(AN$8&lt;=VLOOKUP($A11,BD,11,FALSE))),IF(INDEX(BD,MATCH($A11,[0]!colo,0),MATCH(TEXT(AN$8,"JJJJ"),'BD1'!$A$10:$Q$10,0))=0,0,INDEX(BD,MATCH($A11,[0]!colo,0),MATCH(TEXT(AN$8,"JJJJ"),'BD1'!$A$10:$Q$10,0))),0),0))</f>
        <v>0</v>
      </c>
      <c r="AO11" s="42">
        <f>IF(LEN(AO$9)=0,0,IFERROR(IF(AND(AO$8&gt;=VLOOKUP($A11,BD,10,FALSE),(AO$8&lt;=VLOOKUP($A11,BD,11,FALSE))),IF(INDEX(BD,MATCH($A11,[0]!colo,0),MATCH(TEXT(AO$8,"JJJJ"),'BD1'!$A$10:$Q$10,0))=0,0,INDEX(BD,MATCH($A11,[0]!colo,0),MATCH(TEXT(AO$8,"JJJJ"),'BD1'!$A$10:$Q$10,0))),0),0))</f>
        <v>0</v>
      </c>
      <c r="AP11" s="42">
        <f>IF(LEN(AP$9)=0,0,IFERROR(IF(AND(AP$8&gt;=VLOOKUP($A11,BD,10,FALSE),(AP$8&lt;=VLOOKUP($A11,BD,11,FALSE))),IF(INDEX(BD,MATCH($A11,[0]!colo,0),MATCH(TEXT(AP$8,"JJJJ"),'BD1'!$A$10:$Q$10,0))=0,0,INDEX(BD,MATCH($A11,[0]!colo,0),MATCH(TEXT(AP$8,"JJJJ"),'BD1'!$A$10:$Q$10,0))),0),0))</f>
        <v>0</v>
      </c>
      <c r="AQ11" s="42" t="str">
        <f>IF(LEN(AQ$9)=0,0,IFERROR(IF(AND(AQ$8&gt;=VLOOKUP($A11,BD,10,FALSE),(AQ$8&lt;=VLOOKUP($A11,BD,11,FALSE))),IF(INDEX(BD,MATCH($A11,[0]!colo,0),MATCH(TEXT(AQ$8,"JJJJ"),'BD1'!$A$10:$Q$10,0))=0,0,INDEX(BD,MATCH($A11,[0]!colo,0),MATCH(TEXT(AQ$8,"JJJJ"),'BD1'!$A$10:$Q$10,0))),0),0))</f>
        <v>v</v>
      </c>
      <c r="AR11" s="42" t="str">
        <f>IF(LEN(AR$9)=0,0,IFERROR(IF(AND(AR$8&gt;=VLOOKUP($A11,BD,10,FALSE),(AR$8&lt;=VLOOKUP($A11,BD,11,FALSE))),IF(INDEX(BD,MATCH($A11,[0]!colo,0),MATCH(TEXT(AR$8,"JJJJ"),'BD1'!$A$10:$Q$10,0))=0,0,INDEX(BD,MATCH($A11,[0]!colo,0),MATCH(TEXT(AR$8,"JJJJ"),'BD1'!$A$10:$Q$10,0))),0),0))</f>
        <v>v</v>
      </c>
      <c r="AS11" s="42" t="str">
        <f>IF(LEN(AS$9)=0,0,IFERROR(IF(AND(AS$8&gt;=VLOOKUP($A11,BD,10,FALSE),(AS$8&lt;=VLOOKUP($A11,BD,11,FALSE))),IF(INDEX(BD,MATCH($A11,[0]!colo,0),MATCH(TEXT(AS$8,"JJJJ"),'BD1'!$A$10:$Q$10,0))=0,0,INDEX(BD,MATCH($A11,[0]!colo,0),MATCH(TEXT(AS$8,"JJJJ"),'BD1'!$A$10:$Q$10,0))),0),0))</f>
        <v>v</v>
      </c>
      <c r="AT11" s="42" t="str">
        <f>IF(LEN(AT$9)=0,0,IFERROR(IF(AND(AT$8&gt;=VLOOKUP($A11,BD,10,FALSE),(AT$8&lt;=VLOOKUP($A11,BD,11,FALSE))),IF(INDEX(BD,MATCH($A11,[0]!colo,0),MATCH(TEXT(AT$8,"JJJJ"),'BD1'!$A$10:$Q$10,0))=0,0,INDEX(BD,MATCH($A11,[0]!colo,0),MATCH(TEXT(AT$8,"JJJJ"),'BD1'!$A$10:$Q$10,0))),0),0))</f>
        <v>v</v>
      </c>
      <c r="AU11" s="42" t="str">
        <f>IF(LEN(AU$9)=0,0,IFERROR(IF(AND(AU$8&gt;=VLOOKUP($A11,BD,10,FALSE),(AU$8&lt;=VLOOKUP($A11,BD,11,FALSE))),IF(INDEX(BD,MATCH($A11,[0]!colo,0),MATCH(TEXT(AU$8,"JJJJ"),'BD1'!$A$10:$Q$10,0))=0,0,INDEX(BD,MATCH($A11,[0]!colo,0),MATCH(TEXT(AU$8,"JJJJ"),'BD1'!$A$10:$Q$10,0))),0),0))</f>
        <v>v</v>
      </c>
      <c r="AV11" s="42" t="str">
        <f>IF(LEN(AV$9)=0,0,IFERROR(IF(AND(AV$8&gt;=VLOOKUP($A11,BD,10,FALSE),(AV$8&lt;=VLOOKUP($A11,BD,11,FALSE))),IF(INDEX(BD,MATCH($A11,[0]!colo,0),MATCH(TEXT(AV$8,"JJJJ"),'BD1'!$A$10:$Q$10,0))=0,0,INDEX(BD,MATCH($A11,[0]!colo,0),MATCH(TEXT(AV$8,"JJJJ"),'BD1'!$A$10:$Q$10,0))),0),0))</f>
        <v>v</v>
      </c>
      <c r="AW11" s="42"/>
      <c r="AX11" s="55">
        <f>SUM(Tableau5[[#This Row],[1]:[31]])</f>
        <v>0</v>
      </c>
      <c r="AY11" s="88">
        <f t="shared" ref="AY11:AY17" si="1">SUM(N11*AX11)</f>
        <v>0</v>
      </c>
      <c r="AZ11" s="88">
        <f t="shared" ref="AZ11:AZ17" si="2">O11*AX11</f>
        <v>0</v>
      </c>
      <c r="BA11" s="16">
        <f t="shared" ref="BA11:BA17" si="3">P11*AX11</f>
        <v>0</v>
      </c>
    </row>
    <row r="12" spans="1:53" ht="44.4" customHeight="1" x14ac:dyDescent="0.3">
      <c r="A12" s="35">
        <v>2</v>
      </c>
      <c r="B12" s="36" t="s">
        <v>139</v>
      </c>
      <c r="C12" s="37">
        <v>4</v>
      </c>
      <c r="D12" s="37">
        <v>2.5</v>
      </c>
      <c r="E12" s="37">
        <v>4</v>
      </c>
      <c r="F12" s="37">
        <v>2.5</v>
      </c>
      <c r="G12" s="37">
        <v>4</v>
      </c>
      <c r="H12" s="77"/>
      <c r="I12" s="77"/>
      <c r="J12" s="38">
        <v>44105</v>
      </c>
      <c r="K12" s="81">
        <v>47848</v>
      </c>
      <c r="L12" s="36">
        <v>8001</v>
      </c>
      <c r="M12" s="36"/>
      <c r="N12" s="37">
        <v>8</v>
      </c>
      <c r="O12" s="83">
        <v>17</v>
      </c>
      <c r="P12" s="40"/>
      <c r="Q12" s="105" t="s">
        <v>147</v>
      </c>
      <c r="R12" s="42">
        <f>IF(LEN(R$9)=0,0,IFERROR(IF(AND(R$8&gt;=VLOOKUP($A12,BD,10,FALSE),(R$8&lt;=VLOOKUP($A12,BD,11,FALSE))),IF(INDEX(BD,MATCH($A12,[0]!colo,0),MATCH(TEXT(R$8,"JJJJ"),'BD1'!$A$10:$Q$10,0))=0,0,INDEX(BD,MATCH($A12,[0]!colo,0),MATCH(TEXT(R$8,"JJJJ"),'BD1'!$A$10:$Q$10,0))),0),0))</f>
        <v>2.5</v>
      </c>
      <c r="S12" s="42">
        <f>IF(LEN(S$9)=0,0,IFERROR(IF(AND(S$8&gt;=VLOOKUP($A12,BD,10,FALSE),(S$8&lt;=VLOOKUP($A12,BD,11,FALSE))),IF(INDEX(BD,MATCH($A12,[0]!colo,0),MATCH(TEXT(S$8,"JJJJ"),'BD1'!$A$10:$Q$10,0))=0,0,INDEX(BD,MATCH($A12,[0]!colo,0),MATCH(TEXT(S$8,"JJJJ"),'BD1'!$A$10:$Q$10,0))),0),0))</f>
        <v>4</v>
      </c>
      <c r="T12" s="42">
        <f>IF(LEN(T$9)=0,0,IFERROR(IF(AND(T$8&gt;=VLOOKUP($A12,BD,10,FALSE),(T$8&lt;=VLOOKUP($A12,BD,11,FALSE))),IF(INDEX(BD,MATCH($A12,[0]!colo,0),MATCH(TEXT(T$8,"JJJJ"),'BD1'!$A$10:$Q$10,0))=0,0,INDEX(BD,MATCH($A12,[0]!colo,0),MATCH(TEXT(T$8,"JJJJ"),'BD1'!$A$10:$Q$10,0))),0),0))</f>
        <v>0</v>
      </c>
      <c r="U12" s="42">
        <f>IF(LEN(U$9)=0,0,IFERROR(IF(AND(U$8&gt;=VLOOKUP($A12,BD,10,FALSE),(U$8&lt;=VLOOKUP($A12,BD,11,FALSE))),IF(INDEX(BD,MATCH($A12,[0]!colo,0),MATCH(TEXT(U$8,"JJJJ"),'BD1'!$A$10:$Q$10,0))=0,0,INDEX(BD,MATCH($A12,[0]!colo,0),MATCH(TEXT(U$8,"JJJJ"),'BD1'!$A$10:$Q$10,0))),0),0))</f>
        <v>0</v>
      </c>
      <c r="V12" s="42">
        <f>IF(LEN(V$9)=0,0,IFERROR(IF(AND(V$8&gt;=VLOOKUP($A12,BD,10,FALSE),(V$8&lt;=VLOOKUP($A12,BD,11,FALSE))),IF(INDEX(BD,MATCH($A12,[0]!colo,0),MATCH(TEXT(V$8,"JJJJ"),'BD1'!$A$10:$Q$10,0))=0,0,INDEX(BD,MATCH($A12,[0]!colo,0),MATCH(TEXT(V$8,"JJJJ"),'BD1'!$A$10:$Q$10,0))),0),0))</f>
        <v>4</v>
      </c>
      <c r="W12" s="42">
        <f>IF(LEN(W$9)=0,0,IFERROR(IF(AND(W$8&gt;=VLOOKUP($A12,BD,10,FALSE),(W$8&lt;=VLOOKUP($A12,BD,11,FALSE))),IF(INDEX(BD,MATCH($A12,[0]!colo,0),MATCH(TEXT(W$8,"JJJJ"),'BD1'!$A$10:$Q$10,0))=0,0,INDEX(BD,MATCH($A12,[0]!colo,0),MATCH(TEXT(W$8,"JJJJ"),'BD1'!$A$10:$Q$10,0))),0),0))</f>
        <v>2.5</v>
      </c>
      <c r="X12" s="42">
        <f>IF(LEN(X$9)=0,0,IFERROR(IF(AND(X$8&gt;=VLOOKUP($A12,BD,10,FALSE),(X$8&lt;=VLOOKUP($A12,BD,11,FALSE))),IF(INDEX(BD,MATCH($A12,[0]!colo,0),MATCH(TEXT(X$8,"JJJJ"),'BD1'!$A$10:$Q$10,0))=0,0,INDEX(BD,MATCH($A12,[0]!colo,0),MATCH(TEXT(X$8,"JJJJ"),'BD1'!$A$10:$Q$10,0))),0),0))</f>
        <v>4</v>
      </c>
      <c r="Y12" s="42">
        <f>IF(LEN(Y$9)=0,0,IFERROR(IF(AND(Y$8&gt;=VLOOKUP($A12,BD,10,FALSE),(Y$8&lt;=VLOOKUP($A12,BD,11,FALSE))),IF(INDEX(BD,MATCH($A12,[0]!colo,0),MATCH(TEXT(Y$8,"JJJJ"),'BD1'!$A$10:$Q$10,0))=0,0,INDEX(BD,MATCH($A12,[0]!colo,0),MATCH(TEXT(Y$8,"JJJJ"),'BD1'!$A$10:$Q$10,0))),0),0))</f>
        <v>2.5</v>
      </c>
      <c r="Z12" s="42">
        <f>IF(LEN(Z$9)=0,0,IFERROR(IF(AND(Z$8&gt;=VLOOKUP($A12,BD,10,FALSE),(Z$8&lt;=VLOOKUP($A12,BD,11,FALSE))),IF(INDEX(BD,MATCH($A12,[0]!colo,0),MATCH(TEXT(Z$8,"JJJJ"),'BD1'!$A$10:$Q$10,0))=0,0,INDEX(BD,MATCH($A12,[0]!colo,0),MATCH(TEXT(Z$8,"JJJJ"),'BD1'!$A$10:$Q$10,0))),0),0))</f>
        <v>4</v>
      </c>
      <c r="AA12" s="42">
        <f>IF(LEN(AA$9)=0,0,IFERROR(IF(AND(AA$8&gt;=VLOOKUP($A12,BD,10,FALSE),(AA$8&lt;=VLOOKUP($A12,BD,11,FALSE))),IF(INDEX(BD,MATCH($A12,[0]!colo,0),MATCH(TEXT(AA$8,"JJJJ"),'BD1'!$A$10:$Q$10,0))=0,0,INDEX(BD,MATCH($A12,[0]!colo,0),MATCH(TEXT(AA$8,"JJJJ"),'BD1'!$A$10:$Q$10,0))),0),0))</f>
        <v>0</v>
      </c>
      <c r="AB12" s="42">
        <f>IF(LEN(AB$9)=0,0,IFERROR(IF(AND(AB$8&gt;=VLOOKUP($A12,BD,10,FALSE),(AB$8&lt;=VLOOKUP($A12,BD,11,FALSE))),IF(INDEX(BD,MATCH($A12,[0]!colo,0),MATCH(TEXT(AB$8,"JJJJ"),'BD1'!$A$10:$Q$10,0))=0,0,INDEX(BD,MATCH($A12,[0]!colo,0),MATCH(TEXT(AB$8,"JJJJ"),'BD1'!$A$10:$Q$10,0))),0),0))</f>
        <v>0</v>
      </c>
      <c r="AC12" s="42">
        <f>IF(LEN(AC$9)=0,0,IFERROR(IF(AND(AC$8&gt;=VLOOKUP($A12,BD,10,FALSE),(AC$8&lt;=VLOOKUP($A12,BD,11,FALSE))),IF(INDEX(BD,MATCH($A12,[0]!colo,0),MATCH(TEXT(AC$8,"JJJJ"),'BD1'!$A$10:$Q$10,0))=0,0,INDEX(BD,MATCH($A12,[0]!colo,0),MATCH(TEXT(AC$8,"JJJJ"),'BD1'!$A$10:$Q$10,0))),0),0))</f>
        <v>4</v>
      </c>
      <c r="AD12" s="42">
        <f>IF(LEN(AD$9)=0,0,IFERROR(IF(AND(AD$8&gt;=VLOOKUP($A12,BD,10,FALSE),(AD$8&lt;=VLOOKUP($A12,BD,11,FALSE))),IF(INDEX(BD,MATCH($A12,[0]!colo,0),MATCH(TEXT(AD$8,"JJJJ"),'BD1'!$A$10:$Q$10,0))=0,0,INDEX(BD,MATCH($A12,[0]!colo,0),MATCH(TEXT(AD$8,"JJJJ"),'BD1'!$A$10:$Q$10,0))),0),0))</f>
        <v>2.5</v>
      </c>
      <c r="AE12" s="42">
        <f>IF(LEN(AE$9)=0,0,IFERROR(IF(AND(AE$8&gt;=VLOOKUP($A12,BD,10,FALSE),(AE$8&lt;=VLOOKUP($A12,BD,11,FALSE))),IF(INDEX(BD,MATCH($A12,[0]!colo,0),MATCH(TEXT(AE$8,"JJJJ"),'BD1'!$A$10:$Q$10,0))=0,0,INDEX(BD,MATCH($A12,[0]!colo,0),MATCH(TEXT(AE$8,"JJJJ"),'BD1'!$A$10:$Q$10,0))),0),0))</f>
        <v>4</v>
      </c>
      <c r="AF12" s="42">
        <f>IF(LEN(AF$9)=0,0,IFERROR(IF(AND(AF$8&gt;=VLOOKUP($A12,BD,10,FALSE),(AF$8&lt;=VLOOKUP($A12,BD,11,FALSE))),IF(INDEX(BD,MATCH($A12,[0]!colo,0),MATCH(TEXT(AF$8,"JJJJ"),'BD1'!$A$10:$Q$10,0))=0,0,INDEX(BD,MATCH($A12,[0]!colo,0),MATCH(TEXT(AF$8,"JJJJ"),'BD1'!$A$10:$Q$10,0))),0),0))</f>
        <v>2.5</v>
      </c>
      <c r="AG12" s="42">
        <f>IF(LEN(AG$9)=0,0,IFERROR(IF(AND(AG$8&gt;=VLOOKUP($A12,BD,10,FALSE),(AG$8&lt;=VLOOKUP($A12,BD,11,FALSE))),IF(INDEX(BD,MATCH($A12,[0]!colo,0),MATCH(TEXT(AG$8,"JJJJ"),'BD1'!$A$10:$Q$10,0))=0,0,INDEX(BD,MATCH($A12,[0]!colo,0),MATCH(TEXT(AG$8,"JJJJ"),'BD1'!$A$10:$Q$10,0))),0),0))</f>
        <v>4</v>
      </c>
      <c r="AH12" s="42">
        <f>IF(LEN(AH$9)=0,0,IFERROR(IF(AND(AH$8&gt;=VLOOKUP($A12,BD,10,FALSE),(AH$8&lt;=VLOOKUP($A12,BD,11,FALSE))),IF(INDEX(BD,MATCH($A12,[0]!colo,0),MATCH(TEXT(AH$8,"JJJJ"),'BD1'!$A$10:$Q$10,0))=0,0,INDEX(BD,MATCH($A12,[0]!colo,0),MATCH(TEXT(AH$8,"JJJJ"),'BD1'!$A$10:$Q$10,0))),0),0))</f>
        <v>0</v>
      </c>
      <c r="AI12" s="42">
        <f>IF(LEN(AI$9)=0,0,IFERROR(IF(AND(AI$8&gt;=VLOOKUP($A12,BD,10,FALSE),(AI$8&lt;=VLOOKUP($A12,BD,11,FALSE))),IF(INDEX(BD,MATCH($A12,[0]!colo,0),MATCH(TEXT(AI$8,"JJJJ"),'BD1'!$A$10:$Q$10,0))=0,0,INDEX(BD,MATCH($A12,[0]!colo,0),MATCH(TEXT(AI$8,"JJJJ"),'BD1'!$A$10:$Q$10,0))),0),0))</f>
        <v>0</v>
      </c>
      <c r="AJ12" s="42">
        <f>IF(LEN(AJ$9)=0,0,IFERROR(IF(AND(AJ$8&gt;=VLOOKUP($A12,BD,10,FALSE),(AJ$8&lt;=VLOOKUP($A12,BD,11,FALSE))),IF(INDEX(BD,MATCH($A12,[0]!colo,0),MATCH(TEXT(AJ$8,"JJJJ"),'BD1'!$A$10:$Q$10,0))=0,0,INDEX(BD,MATCH($A12,[0]!colo,0),MATCH(TEXT(AJ$8,"JJJJ"),'BD1'!$A$10:$Q$10,0))),0),0))</f>
        <v>4</v>
      </c>
      <c r="AK12" s="42">
        <f>IF(LEN(AK$9)=0,0,IFERROR(IF(AND(AK$8&gt;=VLOOKUP($A12,BD,10,FALSE),(AK$8&lt;=VLOOKUP($A12,BD,11,FALSE))),IF(INDEX(BD,MATCH($A12,[0]!colo,0),MATCH(TEXT(AK$8,"JJJJ"),'BD1'!$A$10:$Q$10,0))=0,0,INDEX(BD,MATCH($A12,[0]!colo,0),MATCH(TEXT(AK$8,"JJJJ"),'BD1'!$A$10:$Q$10,0))),0),0))</f>
        <v>2.5</v>
      </c>
      <c r="AL12" s="42">
        <f>IF(LEN(AL$9)=0,0,IFERROR(IF(AND(AL$8&gt;=VLOOKUP($A12,BD,10,FALSE),(AL$8&lt;=VLOOKUP($A12,BD,11,FALSE))),IF(INDEX(BD,MATCH($A12,[0]!colo,0),MATCH(TEXT(AL$8,"JJJJ"),'BD1'!$A$10:$Q$10,0))=0,0,INDEX(BD,MATCH($A12,[0]!colo,0),MATCH(TEXT(AL$8,"JJJJ"),'BD1'!$A$10:$Q$10,0))),0),0))</f>
        <v>4</v>
      </c>
      <c r="AM12" s="42">
        <f>IF(LEN(AM$9)=0,0,IFERROR(IF(AND(AM$8&gt;=VLOOKUP($A12,BD,10,FALSE),(AM$8&lt;=VLOOKUP($A12,BD,11,FALSE))),IF(INDEX(BD,MATCH($A12,[0]!colo,0),MATCH(TEXT(AM$8,"JJJJ"),'BD1'!$A$10:$Q$10,0))=0,0,INDEX(BD,MATCH($A12,[0]!colo,0),MATCH(TEXT(AM$8,"JJJJ"),'BD1'!$A$10:$Q$10,0))),0),0))</f>
        <v>2.5</v>
      </c>
      <c r="AN12" s="42">
        <f>IF(LEN(AN$9)=0,0,IFERROR(IF(AND(AN$8&gt;=VLOOKUP($A12,BD,10,FALSE),(AN$8&lt;=VLOOKUP($A12,BD,11,FALSE))),IF(INDEX(BD,MATCH($A12,[0]!colo,0),MATCH(TEXT(AN$8,"JJJJ"),'BD1'!$A$10:$Q$10,0))=0,0,INDEX(BD,MATCH($A12,[0]!colo,0),MATCH(TEXT(AN$8,"JJJJ"),'BD1'!$A$10:$Q$10,0))),0),0))</f>
        <v>4</v>
      </c>
      <c r="AO12" s="42">
        <f>IF(LEN(AO$9)=0,0,IFERROR(IF(AND(AO$8&gt;=VLOOKUP($A12,BD,10,FALSE),(AO$8&lt;=VLOOKUP($A12,BD,11,FALSE))),IF(INDEX(BD,MATCH($A12,[0]!colo,0),MATCH(TEXT(AO$8,"JJJJ"),'BD1'!$A$10:$Q$10,0))=0,0,INDEX(BD,MATCH($A12,[0]!colo,0),MATCH(TEXT(AO$8,"JJJJ"),'BD1'!$A$10:$Q$10,0))),0),0))</f>
        <v>0</v>
      </c>
      <c r="AP12" s="42">
        <f>IF(LEN(AP$9)=0,0,IFERROR(IF(AND(AP$8&gt;=VLOOKUP($A12,BD,10,FALSE),(AP$8&lt;=VLOOKUP($A12,BD,11,FALSE))),IF(INDEX(BD,MATCH($A12,[0]!colo,0),MATCH(TEXT(AP$8,"JJJJ"),'BD1'!$A$10:$Q$10,0))=0,0,INDEX(BD,MATCH($A12,[0]!colo,0),MATCH(TEXT(AP$8,"JJJJ"),'BD1'!$A$10:$Q$10,0))),0),0))</f>
        <v>0</v>
      </c>
      <c r="AQ12" s="42">
        <f>IF(LEN(AQ$9)=0,0,IFERROR(IF(AND(AQ$8&gt;=VLOOKUP($A12,BD,10,FALSE),(AQ$8&lt;=VLOOKUP($A12,BD,11,FALSE))),IF(INDEX(BD,MATCH($A12,[0]!colo,0),MATCH(TEXT(AQ$8,"JJJJ"),'BD1'!$A$10:$Q$10,0))=0,0,INDEX(BD,MATCH($A12,[0]!colo,0),MATCH(TEXT(AQ$8,"JJJJ"),'BD1'!$A$10:$Q$10,0))),0),0))</f>
        <v>4</v>
      </c>
      <c r="AR12" s="42">
        <f>IF(LEN(AR$9)=0,0,IFERROR(IF(AND(AR$8&gt;=VLOOKUP($A12,BD,10,FALSE),(AR$8&lt;=VLOOKUP($A12,BD,11,FALSE))),IF(INDEX(BD,MATCH($A12,[0]!colo,0),MATCH(TEXT(AR$8,"JJJJ"),'BD1'!$A$10:$Q$10,0))=0,0,INDEX(BD,MATCH($A12,[0]!colo,0),MATCH(TEXT(AR$8,"JJJJ"),'BD1'!$A$10:$Q$10,0))),0),0))</f>
        <v>2.5</v>
      </c>
      <c r="AS12" s="42">
        <f>IF(LEN(AS$9)=0,0,IFERROR(IF(AND(AS$8&gt;=VLOOKUP($A12,BD,10,FALSE),(AS$8&lt;=VLOOKUP($A12,BD,11,FALSE))),IF(INDEX(BD,MATCH($A12,[0]!colo,0),MATCH(TEXT(AS$8,"JJJJ"),'BD1'!$A$10:$Q$10,0))=0,0,INDEX(BD,MATCH($A12,[0]!colo,0),MATCH(TEXT(AS$8,"JJJJ"),'BD1'!$A$10:$Q$10,0))),0),0))</f>
        <v>4</v>
      </c>
      <c r="AT12" s="42">
        <f>IF(LEN(AT$9)=0,0,IFERROR(IF(AND(AT$8&gt;=VLOOKUP($A12,BD,10,FALSE),(AT$8&lt;=VLOOKUP($A12,BD,11,FALSE))),IF(INDEX(BD,MATCH($A12,[0]!colo,0),MATCH(TEXT(AT$8,"JJJJ"),'BD1'!$A$10:$Q$10,0))=0,0,INDEX(BD,MATCH($A12,[0]!colo,0),MATCH(TEXT(AT$8,"JJJJ"),'BD1'!$A$10:$Q$10,0))),0),0))</f>
        <v>2.5</v>
      </c>
      <c r="AU12" s="42">
        <f>IF(LEN(AU$9)=0,0,IFERROR(IF(AND(AU$8&gt;=VLOOKUP($A12,BD,10,FALSE),(AU$8&lt;=VLOOKUP($A12,BD,11,FALSE))),IF(INDEX(BD,MATCH($A12,[0]!colo,0),MATCH(TEXT(AU$8,"JJJJ"),'BD1'!$A$10:$Q$10,0))=0,0,INDEX(BD,MATCH($A12,[0]!colo,0),MATCH(TEXT(AU$8,"JJJJ"),'BD1'!$A$10:$Q$10,0))),0),0))</f>
        <v>4</v>
      </c>
      <c r="AV12" s="42">
        <f>IF(LEN(AV$9)=0,0,IFERROR(IF(AND(AV$8&gt;=VLOOKUP($A12,BD,10,FALSE),(AV$8&lt;=VLOOKUP($A12,BD,11,FALSE))),IF(INDEX(BD,MATCH($A12,[0]!colo,0),MATCH(TEXT(AV$8,"JJJJ"),'BD1'!$A$10:$Q$10,0))=0,0,INDEX(BD,MATCH($A12,[0]!colo,0),MATCH(TEXT(AV$8,"JJJJ"),'BD1'!$A$10:$Q$10,0))),0),0))</f>
        <v>0</v>
      </c>
      <c r="AW12" s="42"/>
      <c r="AX12" s="55">
        <f>SUM(Tableau5[[#This Row],[1]:[31]])</f>
        <v>74.5</v>
      </c>
      <c r="AY12" s="88">
        <f t="shared" si="1"/>
        <v>596</v>
      </c>
      <c r="AZ12" s="88">
        <f t="shared" si="2"/>
        <v>1266.5</v>
      </c>
      <c r="BA12" s="16">
        <f t="shared" si="3"/>
        <v>0</v>
      </c>
    </row>
    <row r="13" spans="1:53" ht="44.4" customHeight="1" x14ac:dyDescent="0.3">
      <c r="A13" s="35">
        <v>3</v>
      </c>
      <c r="B13" s="36" t="s">
        <v>140</v>
      </c>
      <c r="C13" s="37"/>
      <c r="D13" s="37"/>
      <c r="E13" s="37">
        <v>3.25</v>
      </c>
      <c r="F13" s="37"/>
      <c r="G13" s="37"/>
      <c r="H13" s="77"/>
      <c r="I13" s="77"/>
      <c r="J13" s="38">
        <v>44075</v>
      </c>
      <c r="K13" s="81">
        <v>47848</v>
      </c>
      <c r="L13" s="36">
        <v>8001</v>
      </c>
      <c r="M13" s="36"/>
      <c r="N13" s="37">
        <v>8</v>
      </c>
      <c r="O13" s="45">
        <v>17</v>
      </c>
      <c r="P13" s="40"/>
      <c r="Q13" s="105" t="s">
        <v>147</v>
      </c>
      <c r="R13" s="42">
        <f>IF(LEN(R$9)=0,0,IFERROR(IF(AND(R$8&gt;=VLOOKUP($A13,BD,10,FALSE),(R$8&lt;=VLOOKUP($A13,BD,11,FALSE))),IF(INDEX(BD,MATCH($A13,[0]!colo,0),MATCH(TEXT(R$8,"JJJJ"),'BD1'!$A$10:$Q$10,0))=0,0,INDEX(BD,MATCH($A13,[0]!colo,0),MATCH(TEXT(R$8,"JJJJ"),'BD1'!$A$10:$Q$10,0))),0),0))</f>
        <v>0</v>
      </c>
      <c r="S13" s="42">
        <f>IF(LEN(S$9)=0,0,IFERROR(IF(AND(S$8&gt;=VLOOKUP($A13,BD,10,FALSE),(S$8&lt;=VLOOKUP($A13,BD,11,FALSE))),IF(INDEX(BD,MATCH($A13,[0]!colo,0),MATCH(TEXT(S$8,"JJJJ"),'BD1'!$A$10:$Q$10,0))=0,0,INDEX(BD,MATCH($A13,[0]!colo,0),MATCH(TEXT(S$8,"JJJJ"),'BD1'!$A$10:$Q$10,0))),0),0))</f>
        <v>0</v>
      </c>
      <c r="T13" s="42">
        <f>IF(LEN(T$9)=0,0,IFERROR(IF(AND(T$8&gt;=VLOOKUP($A13,BD,10,FALSE),(T$8&lt;=VLOOKUP($A13,BD,11,FALSE))),IF(INDEX(BD,MATCH($A13,[0]!colo,0),MATCH(TEXT(T$8,"JJJJ"),'BD1'!$A$10:$Q$10,0))=0,0,INDEX(BD,MATCH($A13,[0]!colo,0),MATCH(TEXT(T$8,"JJJJ"),'BD1'!$A$10:$Q$10,0))),0),0))</f>
        <v>0</v>
      </c>
      <c r="U13" s="42">
        <f>IF(LEN(U$9)=0,0,IFERROR(IF(AND(U$8&gt;=VLOOKUP($A13,BD,10,FALSE),(U$8&lt;=VLOOKUP($A13,BD,11,FALSE))),IF(INDEX(BD,MATCH($A13,[0]!colo,0),MATCH(TEXT(U$8,"JJJJ"),'BD1'!$A$10:$Q$10,0))=0,0,INDEX(BD,MATCH($A13,[0]!colo,0),MATCH(TEXT(U$8,"JJJJ"),'BD1'!$A$10:$Q$10,0))),0),0))</f>
        <v>0</v>
      </c>
      <c r="V13" s="42">
        <f>IF(LEN(V$9)=0,0,IFERROR(IF(AND(V$8&gt;=VLOOKUP($A13,BD,10,FALSE),(V$8&lt;=VLOOKUP($A13,BD,11,FALSE))),IF(INDEX(BD,MATCH($A13,[0]!colo,0),MATCH(TEXT(V$8,"JJJJ"),'BD1'!$A$10:$Q$10,0))=0,0,INDEX(BD,MATCH($A13,[0]!colo,0),MATCH(TEXT(V$8,"JJJJ"),'BD1'!$A$10:$Q$10,0))),0),0))</f>
        <v>0</v>
      </c>
      <c r="W13" s="42">
        <f>IF(LEN(W$9)=0,0,IFERROR(IF(AND(W$8&gt;=VLOOKUP($A13,BD,10,FALSE),(W$8&lt;=VLOOKUP($A13,BD,11,FALSE))),IF(INDEX(BD,MATCH($A13,[0]!colo,0),MATCH(TEXT(W$8,"JJJJ"),'BD1'!$A$10:$Q$10,0))=0,0,INDEX(BD,MATCH($A13,[0]!colo,0),MATCH(TEXT(W$8,"JJJJ"),'BD1'!$A$10:$Q$10,0))),0),0))</f>
        <v>0</v>
      </c>
      <c r="X13" s="42">
        <f>IF(LEN(X$9)=0,0,IFERROR(IF(AND(X$8&gt;=VLOOKUP($A13,BD,10,FALSE),(X$8&lt;=VLOOKUP($A13,BD,11,FALSE))),IF(INDEX(BD,MATCH($A13,[0]!colo,0),MATCH(TEXT(X$8,"JJJJ"),'BD1'!$A$10:$Q$10,0))=0,0,INDEX(BD,MATCH($A13,[0]!colo,0),MATCH(TEXT(X$8,"JJJJ"),'BD1'!$A$10:$Q$10,0))),0),0))</f>
        <v>3.25</v>
      </c>
      <c r="Y13" s="42">
        <f>IF(LEN(Y$9)=0,0,IFERROR(IF(AND(Y$8&gt;=VLOOKUP($A13,BD,10,FALSE),(Y$8&lt;=VLOOKUP($A13,BD,11,FALSE))),IF(INDEX(BD,MATCH($A13,[0]!colo,0),MATCH(TEXT(Y$8,"JJJJ"),'BD1'!$A$10:$Q$10,0))=0,0,INDEX(BD,MATCH($A13,[0]!colo,0),MATCH(TEXT(Y$8,"JJJJ"),'BD1'!$A$10:$Q$10,0))),0),0))</f>
        <v>0</v>
      </c>
      <c r="Z13" s="42">
        <f>IF(LEN(Z$9)=0,0,IFERROR(IF(AND(Z$8&gt;=VLOOKUP($A13,BD,10,FALSE),(Z$8&lt;=VLOOKUP($A13,BD,11,FALSE))),IF(INDEX(BD,MATCH($A13,[0]!colo,0),MATCH(TEXT(Z$8,"JJJJ"),'BD1'!$A$10:$Q$10,0))=0,0,INDEX(BD,MATCH($A13,[0]!colo,0),MATCH(TEXT(Z$8,"JJJJ"),'BD1'!$A$10:$Q$10,0))),0),0))</f>
        <v>0</v>
      </c>
      <c r="AA13" s="42">
        <f>IF(LEN(AA$9)=0,0,IFERROR(IF(AND(AA$8&gt;=VLOOKUP($A13,BD,10,FALSE),(AA$8&lt;=VLOOKUP($A13,BD,11,FALSE))),IF(INDEX(BD,MATCH($A13,[0]!colo,0),MATCH(TEXT(AA$8,"JJJJ"),'BD1'!$A$10:$Q$10,0))=0,0,INDEX(BD,MATCH($A13,[0]!colo,0),MATCH(TEXT(AA$8,"JJJJ"),'BD1'!$A$10:$Q$10,0))),0),0))</f>
        <v>0</v>
      </c>
      <c r="AB13" s="42">
        <f>IF(LEN(AB$9)=0,0,IFERROR(IF(AND(AB$8&gt;=VLOOKUP($A13,BD,10,FALSE),(AB$8&lt;=VLOOKUP($A13,BD,11,FALSE))),IF(INDEX(BD,MATCH($A13,[0]!colo,0),MATCH(TEXT(AB$8,"JJJJ"),'BD1'!$A$10:$Q$10,0))=0,0,INDEX(BD,MATCH($A13,[0]!colo,0),MATCH(TEXT(AB$8,"JJJJ"),'BD1'!$A$10:$Q$10,0))),0),0))</f>
        <v>0</v>
      </c>
      <c r="AC13" s="42">
        <f>IF(LEN(AC$9)=0,0,IFERROR(IF(AND(AC$8&gt;=VLOOKUP($A13,BD,10,FALSE),(AC$8&lt;=VLOOKUP($A13,BD,11,FALSE))),IF(INDEX(BD,MATCH($A13,[0]!colo,0),MATCH(TEXT(AC$8,"JJJJ"),'BD1'!$A$10:$Q$10,0))=0,0,INDEX(BD,MATCH($A13,[0]!colo,0),MATCH(TEXT(AC$8,"JJJJ"),'BD1'!$A$10:$Q$10,0))),0),0))</f>
        <v>0</v>
      </c>
      <c r="AD13" s="42">
        <f>IF(LEN(AD$9)=0,0,IFERROR(IF(AND(AD$8&gt;=VLOOKUP($A13,BD,10,FALSE),(AD$8&lt;=VLOOKUP($A13,BD,11,FALSE))),IF(INDEX(BD,MATCH($A13,[0]!colo,0),MATCH(TEXT(AD$8,"JJJJ"),'BD1'!$A$10:$Q$10,0))=0,0,INDEX(BD,MATCH($A13,[0]!colo,0),MATCH(TEXT(AD$8,"JJJJ"),'BD1'!$A$10:$Q$10,0))),0),0))</f>
        <v>0</v>
      </c>
      <c r="AE13" s="42">
        <f>IF(LEN(AE$9)=0,0,IFERROR(IF(AND(AE$8&gt;=VLOOKUP($A13,BD,10,FALSE),(AE$8&lt;=VLOOKUP($A13,BD,11,FALSE))),IF(INDEX(BD,MATCH($A13,[0]!colo,0),MATCH(TEXT(AE$8,"JJJJ"),'BD1'!$A$10:$Q$10,0))=0,0,INDEX(BD,MATCH($A13,[0]!colo,0),MATCH(TEXT(AE$8,"JJJJ"),'BD1'!$A$10:$Q$10,0))),0),0))</f>
        <v>3.25</v>
      </c>
      <c r="AF13" s="42">
        <f>IF(LEN(AF$9)=0,0,IFERROR(IF(AND(AF$8&gt;=VLOOKUP($A13,BD,10,FALSE),(AF$8&lt;=VLOOKUP($A13,BD,11,FALSE))),IF(INDEX(BD,MATCH($A13,[0]!colo,0),MATCH(TEXT(AF$8,"JJJJ"),'BD1'!$A$10:$Q$10,0))=0,0,INDEX(BD,MATCH($A13,[0]!colo,0),MATCH(TEXT(AF$8,"JJJJ"),'BD1'!$A$10:$Q$10,0))),0),0))</f>
        <v>0</v>
      </c>
      <c r="AG13" s="42">
        <f>IF(LEN(AG$9)=0,0,IFERROR(IF(AND(AG$8&gt;=VLOOKUP($A13,BD,10,FALSE),(AG$8&lt;=VLOOKUP($A13,BD,11,FALSE))),IF(INDEX(BD,MATCH($A13,[0]!colo,0),MATCH(TEXT(AG$8,"JJJJ"),'BD1'!$A$10:$Q$10,0))=0,0,INDEX(BD,MATCH($A13,[0]!colo,0),MATCH(TEXT(AG$8,"JJJJ"),'BD1'!$A$10:$Q$10,0))),0),0))</f>
        <v>0</v>
      </c>
      <c r="AH13" s="42">
        <f>IF(LEN(AH$9)=0,0,IFERROR(IF(AND(AH$8&gt;=VLOOKUP($A13,BD,10,FALSE),(AH$8&lt;=VLOOKUP($A13,BD,11,FALSE))),IF(INDEX(BD,MATCH($A13,[0]!colo,0),MATCH(TEXT(AH$8,"JJJJ"),'BD1'!$A$10:$Q$10,0))=0,0,INDEX(BD,MATCH($A13,[0]!colo,0),MATCH(TEXT(AH$8,"JJJJ"),'BD1'!$A$10:$Q$10,0))),0),0))</f>
        <v>0</v>
      </c>
      <c r="AI13" s="42">
        <f>IF(LEN(AI$9)=0,0,IFERROR(IF(AND(AI$8&gt;=VLOOKUP($A13,BD,10,FALSE),(AI$8&lt;=VLOOKUP($A13,BD,11,FALSE))),IF(INDEX(BD,MATCH($A13,[0]!colo,0),MATCH(TEXT(AI$8,"JJJJ"),'BD1'!$A$10:$Q$10,0))=0,0,INDEX(BD,MATCH($A13,[0]!colo,0),MATCH(TEXT(AI$8,"JJJJ"),'BD1'!$A$10:$Q$10,0))),0),0))</f>
        <v>0</v>
      </c>
      <c r="AJ13" s="42">
        <f>IF(LEN(AJ$9)=0,0,IFERROR(IF(AND(AJ$8&gt;=VLOOKUP($A13,BD,10,FALSE),(AJ$8&lt;=VLOOKUP($A13,BD,11,FALSE))),IF(INDEX(BD,MATCH($A13,[0]!colo,0),MATCH(TEXT(AJ$8,"JJJJ"),'BD1'!$A$10:$Q$10,0))=0,0,INDEX(BD,MATCH($A13,[0]!colo,0),MATCH(TEXT(AJ$8,"JJJJ"),'BD1'!$A$10:$Q$10,0))),0),0))</f>
        <v>0</v>
      </c>
      <c r="AK13" s="42">
        <f>IF(LEN(AK$9)=0,0,IFERROR(IF(AND(AK$8&gt;=VLOOKUP($A13,BD,10,FALSE),(AK$8&lt;=VLOOKUP($A13,BD,11,FALSE))),IF(INDEX(BD,MATCH($A13,[0]!colo,0),MATCH(TEXT(AK$8,"JJJJ"),'BD1'!$A$10:$Q$10,0))=0,0,INDEX(BD,MATCH($A13,[0]!colo,0),MATCH(TEXT(AK$8,"JJJJ"),'BD1'!$A$10:$Q$10,0))),0),0))</f>
        <v>0</v>
      </c>
      <c r="AL13" s="42">
        <f>IF(LEN(AL$9)=0,0,IFERROR(IF(AND(AL$8&gt;=VLOOKUP($A13,BD,10,FALSE),(AL$8&lt;=VLOOKUP($A13,BD,11,FALSE))),IF(INDEX(BD,MATCH($A13,[0]!colo,0),MATCH(TEXT(AL$8,"JJJJ"),'BD1'!$A$10:$Q$10,0))=0,0,INDEX(BD,MATCH($A13,[0]!colo,0),MATCH(TEXT(AL$8,"JJJJ"),'BD1'!$A$10:$Q$10,0))),0),0))</f>
        <v>3.25</v>
      </c>
      <c r="AM13" s="42">
        <f>IF(LEN(AM$9)=0,0,IFERROR(IF(AND(AM$8&gt;=VLOOKUP($A13,BD,10,FALSE),(AM$8&lt;=VLOOKUP($A13,BD,11,FALSE))),IF(INDEX(BD,MATCH($A13,[0]!colo,0),MATCH(TEXT(AM$8,"JJJJ"),'BD1'!$A$10:$Q$10,0))=0,0,INDEX(BD,MATCH($A13,[0]!colo,0),MATCH(TEXT(AM$8,"JJJJ"),'BD1'!$A$10:$Q$10,0))),0),0))</f>
        <v>0</v>
      </c>
      <c r="AN13" s="42">
        <f>IF(LEN(AN$9)=0,0,IFERROR(IF(AND(AN$8&gt;=VLOOKUP($A13,BD,10,FALSE),(AN$8&lt;=VLOOKUP($A13,BD,11,FALSE))),IF(INDEX(BD,MATCH($A13,[0]!colo,0),MATCH(TEXT(AN$8,"JJJJ"),'BD1'!$A$10:$Q$10,0))=0,0,INDEX(BD,MATCH($A13,[0]!colo,0),MATCH(TEXT(AN$8,"JJJJ"),'BD1'!$A$10:$Q$10,0))),0),0))</f>
        <v>0</v>
      </c>
      <c r="AO13" s="42">
        <f>IF(LEN(AO$9)=0,0,IFERROR(IF(AND(AO$8&gt;=VLOOKUP($A13,BD,10,FALSE),(AO$8&lt;=VLOOKUP($A13,BD,11,FALSE))),IF(INDEX(BD,MATCH($A13,[0]!colo,0),MATCH(TEXT(AO$8,"JJJJ"),'BD1'!$A$10:$Q$10,0))=0,0,INDEX(BD,MATCH($A13,[0]!colo,0),MATCH(TEXT(AO$8,"JJJJ"),'BD1'!$A$10:$Q$10,0))),0),0))</f>
        <v>0</v>
      </c>
      <c r="AP13" s="42">
        <f>IF(LEN(AP$9)=0,0,IFERROR(IF(AND(AP$8&gt;=VLOOKUP($A13,BD,10,FALSE),(AP$8&lt;=VLOOKUP($A13,BD,11,FALSE))),IF(INDEX(BD,MATCH($A13,[0]!colo,0),MATCH(TEXT(AP$8,"JJJJ"),'BD1'!$A$10:$Q$10,0))=0,0,INDEX(BD,MATCH($A13,[0]!colo,0),MATCH(TEXT(AP$8,"JJJJ"),'BD1'!$A$10:$Q$10,0))),0),0))</f>
        <v>0</v>
      </c>
      <c r="AQ13" s="42">
        <f>IF(LEN(AQ$9)=0,0,IFERROR(IF(AND(AQ$8&gt;=VLOOKUP($A13,BD,10,FALSE),(AQ$8&lt;=VLOOKUP($A13,BD,11,FALSE))),IF(INDEX(BD,MATCH($A13,[0]!colo,0),MATCH(TEXT(AQ$8,"JJJJ"),'BD1'!$A$10:$Q$10,0))=0,0,INDEX(BD,MATCH($A13,[0]!colo,0),MATCH(TEXT(AQ$8,"JJJJ"),'BD1'!$A$10:$Q$10,0))),0),0))</f>
        <v>0</v>
      </c>
      <c r="AR13" s="42">
        <f>IF(LEN(AR$9)=0,0,IFERROR(IF(AND(AR$8&gt;=VLOOKUP($A13,BD,10,FALSE),(AR$8&lt;=VLOOKUP($A13,BD,11,FALSE))),IF(INDEX(BD,MATCH($A13,[0]!colo,0),MATCH(TEXT(AR$8,"JJJJ"),'BD1'!$A$10:$Q$10,0))=0,0,INDEX(BD,MATCH($A13,[0]!colo,0),MATCH(TEXT(AR$8,"JJJJ"),'BD1'!$A$10:$Q$10,0))),0),0))</f>
        <v>0</v>
      </c>
      <c r="AS13" s="42">
        <f>IF(LEN(AS$9)=0,0,IFERROR(IF(AND(AS$8&gt;=VLOOKUP($A13,BD,10,FALSE),(AS$8&lt;=VLOOKUP($A13,BD,11,FALSE))),IF(INDEX(BD,MATCH($A13,[0]!colo,0),MATCH(TEXT(AS$8,"JJJJ"),'BD1'!$A$10:$Q$10,0))=0,0,INDEX(BD,MATCH($A13,[0]!colo,0),MATCH(TEXT(AS$8,"JJJJ"),'BD1'!$A$10:$Q$10,0))),0),0))</f>
        <v>3.25</v>
      </c>
      <c r="AT13" s="42">
        <f>IF(LEN(AT$9)=0,0,IFERROR(IF(AND(AT$8&gt;=VLOOKUP($A13,BD,10,FALSE),(AT$8&lt;=VLOOKUP($A13,BD,11,FALSE))),IF(INDEX(BD,MATCH($A13,[0]!colo,0),MATCH(TEXT(AT$8,"JJJJ"),'BD1'!$A$10:$Q$10,0))=0,0,INDEX(BD,MATCH($A13,[0]!colo,0),MATCH(TEXT(AT$8,"JJJJ"),'BD1'!$A$10:$Q$10,0))),0),0))</f>
        <v>0</v>
      </c>
      <c r="AU13" s="42">
        <f>IF(LEN(AU$9)=0,0,IFERROR(IF(AND(AU$8&gt;=VLOOKUP($A13,BD,10,FALSE),(AU$8&lt;=VLOOKUP($A13,BD,11,FALSE))),IF(INDEX(BD,MATCH($A13,[0]!colo,0),MATCH(TEXT(AU$8,"JJJJ"),'BD1'!$A$10:$Q$10,0))=0,0,INDEX(BD,MATCH($A13,[0]!colo,0),MATCH(TEXT(AU$8,"JJJJ"),'BD1'!$A$10:$Q$10,0))),0),0))</f>
        <v>0</v>
      </c>
      <c r="AV13" s="42">
        <f>IF(LEN(AV$9)=0,0,IFERROR(IF(AND(AV$8&gt;=VLOOKUP($A13,BD,10,FALSE),(AV$8&lt;=VLOOKUP($A13,BD,11,FALSE))),IF(INDEX(BD,MATCH($A13,[0]!colo,0),MATCH(TEXT(AV$8,"JJJJ"),'BD1'!$A$10:$Q$10,0))=0,0,INDEX(BD,MATCH($A13,[0]!colo,0),MATCH(TEXT(AV$8,"JJJJ"),'BD1'!$A$10:$Q$10,0))),0),0))</f>
        <v>0</v>
      </c>
      <c r="AW13" s="42"/>
      <c r="AX13" s="55">
        <f>SUM(Tableau5[[#This Row],[1]:[31]])</f>
        <v>13</v>
      </c>
      <c r="AY13" s="88">
        <f t="shared" si="1"/>
        <v>104</v>
      </c>
      <c r="AZ13" s="88">
        <f t="shared" si="2"/>
        <v>221</v>
      </c>
      <c r="BA13" s="16">
        <f t="shared" si="3"/>
        <v>0</v>
      </c>
    </row>
    <row r="14" spans="1:53" ht="44.4" customHeight="1" x14ac:dyDescent="0.3">
      <c r="A14" s="74">
        <v>9</v>
      </c>
      <c r="B14" s="40" t="s">
        <v>140</v>
      </c>
      <c r="C14" s="41"/>
      <c r="D14" s="41">
        <v>2</v>
      </c>
      <c r="E14" s="41"/>
      <c r="F14" s="41"/>
      <c r="G14" s="41"/>
      <c r="H14" s="78"/>
      <c r="I14" s="78"/>
      <c r="J14" s="54">
        <v>44075</v>
      </c>
      <c r="K14" s="82">
        <v>47848</v>
      </c>
      <c r="L14" s="40">
        <v>8001</v>
      </c>
      <c r="M14" s="40"/>
      <c r="N14" s="41">
        <v>8</v>
      </c>
      <c r="O14" s="75">
        <v>17</v>
      </c>
      <c r="P14" s="40"/>
      <c r="Q14" s="105" t="s">
        <v>147</v>
      </c>
      <c r="R14" s="42">
        <f>IF(LEN(R$9)=0,0,IFERROR(IF(AND(R$8&gt;=VLOOKUP($A14,BD,10,FALSE),(R$8&lt;=VLOOKUP($A14,BD,11,FALSE))),IF(INDEX(BD,MATCH($A14,[0]!colo,0),MATCH(TEXT(R$8,"JJJJ"),'BD1'!$A$10:$Q$10,0))=0,0,INDEX(BD,MATCH($A14,[0]!colo,0),MATCH(TEXT(R$8,"JJJJ"),'BD1'!$A$10:$Q$10,0))),0),0))</f>
        <v>0</v>
      </c>
      <c r="S14" s="42">
        <f>IF(LEN(S$9)=0,0,IFERROR(IF(AND(S$8&gt;=VLOOKUP($A14,BD,10,FALSE),(S$8&lt;=VLOOKUP($A14,BD,11,FALSE))),IF(INDEX(BD,MATCH($A14,[0]!colo,0),MATCH(TEXT(S$8,"JJJJ"),'BD1'!$A$10:$Q$10,0))=0,0,INDEX(BD,MATCH($A14,[0]!colo,0),MATCH(TEXT(S$8,"JJJJ"),'BD1'!$A$10:$Q$10,0))),0),0))</f>
        <v>0</v>
      </c>
      <c r="T14" s="42">
        <f>IF(LEN(T$9)=0,0,IFERROR(IF(AND(T$8&gt;=VLOOKUP($A14,BD,10,FALSE),(T$8&lt;=VLOOKUP($A14,BD,11,FALSE))),IF(INDEX(BD,MATCH($A14,[0]!colo,0),MATCH(TEXT(T$8,"JJJJ"),'BD1'!$A$10:$Q$10,0))=0,0,INDEX(BD,MATCH($A14,[0]!colo,0),MATCH(TEXT(T$8,"JJJJ"),'BD1'!$A$10:$Q$10,0))),0),0))</f>
        <v>0</v>
      </c>
      <c r="U14" s="42">
        <f>IF(LEN(U$9)=0,0,IFERROR(IF(AND(U$8&gt;=VLOOKUP($A14,BD,10,FALSE),(U$8&lt;=VLOOKUP($A14,BD,11,FALSE))),IF(INDEX(BD,MATCH($A14,[0]!colo,0),MATCH(TEXT(U$8,"JJJJ"),'BD1'!$A$10:$Q$10,0))=0,0,INDEX(BD,MATCH($A14,[0]!colo,0),MATCH(TEXT(U$8,"JJJJ"),'BD1'!$A$10:$Q$10,0))),0),0))</f>
        <v>0</v>
      </c>
      <c r="V14" s="42">
        <f>IF(LEN(V$9)=0,0,IFERROR(IF(AND(V$8&gt;=VLOOKUP($A14,BD,10,FALSE),(V$8&lt;=VLOOKUP($A14,BD,11,FALSE))),IF(INDEX(BD,MATCH($A14,[0]!colo,0),MATCH(TEXT(V$8,"JJJJ"),'BD1'!$A$10:$Q$10,0))=0,0,INDEX(BD,MATCH($A14,[0]!colo,0),MATCH(TEXT(V$8,"JJJJ"),'BD1'!$A$10:$Q$10,0))),0),0))</f>
        <v>0</v>
      </c>
      <c r="W14" s="42">
        <f>IF(LEN(W$9)=0,0,IFERROR(IF(AND(W$8&gt;=VLOOKUP($A14,BD,10,FALSE),(W$8&lt;=VLOOKUP($A14,BD,11,FALSE))),IF(INDEX(BD,MATCH($A14,[0]!colo,0),MATCH(TEXT(W$8,"JJJJ"),'BD1'!$A$10:$Q$10,0))=0,0,INDEX(BD,MATCH($A14,[0]!colo,0),MATCH(TEXT(W$8,"JJJJ"),'BD1'!$A$10:$Q$10,0))),0),0))</f>
        <v>2</v>
      </c>
      <c r="X14" s="42">
        <f>IF(LEN(X$9)=0,0,IFERROR(IF(AND(X$8&gt;=VLOOKUP($A14,BD,10,FALSE),(X$8&lt;=VLOOKUP($A14,BD,11,FALSE))),IF(INDEX(BD,MATCH($A14,[0]!colo,0),MATCH(TEXT(X$8,"JJJJ"),'BD1'!$A$10:$Q$10,0))=0,0,INDEX(BD,MATCH($A14,[0]!colo,0),MATCH(TEXT(X$8,"JJJJ"),'BD1'!$A$10:$Q$10,0))),0),0))</f>
        <v>0</v>
      </c>
      <c r="Y14" s="42">
        <f>IF(LEN(Y$9)=0,0,IFERROR(IF(AND(Y$8&gt;=VLOOKUP($A14,BD,10,FALSE),(Y$8&lt;=VLOOKUP($A14,BD,11,FALSE))),IF(INDEX(BD,MATCH($A14,[0]!colo,0),MATCH(TEXT(Y$8,"JJJJ"),'BD1'!$A$10:$Q$10,0))=0,0,INDEX(BD,MATCH($A14,[0]!colo,0),MATCH(TEXT(Y$8,"JJJJ"),'BD1'!$A$10:$Q$10,0))),0),0))</f>
        <v>0</v>
      </c>
      <c r="Z14" s="42">
        <f>IF(LEN(Z$9)=0,0,IFERROR(IF(AND(Z$8&gt;=VLOOKUP($A14,BD,10,FALSE),(Z$8&lt;=VLOOKUP($A14,BD,11,FALSE))),IF(INDEX(BD,MATCH($A14,[0]!colo,0),MATCH(TEXT(Z$8,"JJJJ"),'BD1'!$A$10:$Q$10,0))=0,0,INDEX(BD,MATCH($A14,[0]!colo,0),MATCH(TEXT(Z$8,"JJJJ"),'BD1'!$A$10:$Q$10,0))),0),0))</f>
        <v>0</v>
      </c>
      <c r="AA14" s="42">
        <f>IF(LEN(AA$9)=0,0,IFERROR(IF(AND(AA$8&gt;=VLOOKUP($A14,BD,10,FALSE),(AA$8&lt;=VLOOKUP($A14,BD,11,FALSE))),IF(INDEX(BD,MATCH($A14,[0]!colo,0),MATCH(TEXT(AA$8,"JJJJ"),'BD1'!$A$10:$Q$10,0))=0,0,INDEX(BD,MATCH($A14,[0]!colo,0),MATCH(TEXT(AA$8,"JJJJ"),'BD1'!$A$10:$Q$10,0))),0),0))</f>
        <v>0</v>
      </c>
      <c r="AB14" s="42">
        <f>IF(LEN(AB$9)=0,0,IFERROR(IF(AND(AB$8&gt;=VLOOKUP($A14,BD,10,FALSE),(AB$8&lt;=VLOOKUP($A14,BD,11,FALSE))),IF(INDEX(BD,MATCH($A14,[0]!colo,0),MATCH(TEXT(AB$8,"JJJJ"),'BD1'!$A$10:$Q$10,0))=0,0,INDEX(BD,MATCH($A14,[0]!colo,0),MATCH(TEXT(AB$8,"JJJJ"),'BD1'!$A$10:$Q$10,0))),0),0))</f>
        <v>0</v>
      </c>
      <c r="AC14" s="42">
        <f>IF(LEN(AC$9)=0,0,IFERROR(IF(AND(AC$8&gt;=VLOOKUP($A14,BD,10,FALSE),(AC$8&lt;=VLOOKUP($A14,BD,11,FALSE))),IF(INDEX(BD,MATCH($A14,[0]!colo,0),MATCH(TEXT(AC$8,"JJJJ"),'BD1'!$A$10:$Q$10,0))=0,0,INDEX(BD,MATCH($A14,[0]!colo,0),MATCH(TEXT(AC$8,"JJJJ"),'BD1'!$A$10:$Q$10,0))),0),0))</f>
        <v>0</v>
      </c>
      <c r="AD14" s="42">
        <f>IF(LEN(AD$9)=0,0,IFERROR(IF(AND(AD$8&gt;=VLOOKUP($A14,BD,10,FALSE),(AD$8&lt;=VLOOKUP($A14,BD,11,FALSE))),IF(INDEX(BD,MATCH($A14,[0]!colo,0),MATCH(TEXT(AD$8,"JJJJ"),'BD1'!$A$10:$Q$10,0))=0,0,INDEX(BD,MATCH($A14,[0]!colo,0),MATCH(TEXT(AD$8,"JJJJ"),'BD1'!$A$10:$Q$10,0))),0),0))</f>
        <v>2</v>
      </c>
      <c r="AE14" s="42">
        <f>IF(LEN(AE$9)=0,0,IFERROR(IF(AND(AE$8&gt;=VLOOKUP($A14,BD,10,FALSE),(AE$8&lt;=VLOOKUP($A14,BD,11,FALSE))),IF(INDEX(BD,MATCH($A14,[0]!colo,0),MATCH(TEXT(AE$8,"JJJJ"),'BD1'!$A$10:$Q$10,0))=0,0,INDEX(BD,MATCH($A14,[0]!colo,0),MATCH(TEXT(AE$8,"JJJJ"),'BD1'!$A$10:$Q$10,0))),0),0))</f>
        <v>0</v>
      </c>
      <c r="AF14" s="42">
        <f>IF(LEN(AF$9)=0,0,IFERROR(IF(AND(AF$8&gt;=VLOOKUP($A14,BD,10,FALSE),(AF$8&lt;=VLOOKUP($A14,BD,11,FALSE))),IF(INDEX(BD,MATCH($A14,[0]!colo,0),MATCH(TEXT(AF$8,"JJJJ"),'BD1'!$A$10:$Q$10,0))=0,0,INDEX(BD,MATCH($A14,[0]!colo,0),MATCH(TEXT(AF$8,"JJJJ"),'BD1'!$A$10:$Q$10,0))),0),0))</f>
        <v>0</v>
      </c>
      <c r="AG14" s="42">
        <f>IF(LEN(AG$9)=0,0,IFERROR(IF(AND(AG$8&gt;=VLOOKUP($A14,BD,10,FALSE),(AG$8&lt;=VLOOKUP($A14,BD,11,FALSE))),IF(INDEX(BD,MATCH($A14,[0]!colo,0),MATCH(TEXT(AG$8,"JJJJ"),'BD1'!$A$10:$Q$10,0))=0,0,INDEX(BD,MATCH($A14,[0]!colo,0),MATCH(TEXT(AG$8,"JJJJ"),'BD1'!$A$10:$Q$10,0))),0),0))</f>
        <v>0</v>
      </c>
      <c r="AH14" s="42">
        <f>IF(LEN(AH$9)=0,0,IFERROR(IF(AND(AH$8&gt;=VLOOKUP($A14,BD,10,FALSE),(AH$8&lt;=VLOOKUP($A14,BD,11,FALSE))),IF(INDEX(BD,MATCH($A14,[0]!colo,0),MATCH(TEXT(AH$8,"JJJJ"),'BD1'!$A$10:$Q$10,0))=0,0,INDEX(BD,MATCH($A14,[0]!colo,0),MATCH(TEXT(AH$8,"JJJJ"),'BD1'!$A$10:$Q$10,0))),0),0))</f>
        <v>0</v>
      </c>
      <c r="AI14" s="42">
        <f>IF(LEN(AI$9)=0,0,IFERROR(IF(AND(AI$8&gt;=VLOOKUP($A14,BD,10,FALSE),(AI$8&lt;=VLOOKUP($A14,BD,11,FALSE))),IF(INDEX(BD,MATCH($A14,[0]!colo,0),MATCH(TEXT(AI$8,"JJJJ"),'BD1'!$A$10:$Q$10,0))=0,0,INDEX(BD,MATCH($A14,[0]!colo,0),MATCH(TEXT(AI$8,"JJJJ"),'BD1'!$A$10:$Q$10,0))),0),0))</f>
        <v>0</v>
      </c>
      <c r="AJ14" s="42">
        <f>IF(LEN(AJ$9)=0,0,IFERROR(IF(AND(AJ$8&gt;=VLOOKUP($A14,BD,10,FALSE),(AJ$8&lt;=VLOOKUP($A14,BD,11,FALSE))),IF(INDEX(BD,MATCH($A14,[0]!colo,0),MATCH(TEXT(AJ$8,"JJJJ"),'BD1'!$A$10:$Q$10,0))=0,0,INDEX(BD,MATCH($A14,[0]!colo,0),MATCH(TEXT(AJ$8,"JJJJ"),'BD1'!$A$10:$Q$10,0))),0),0))</f>
        <v>0</v>
      </c>
      <c r="AK14" s="42">
        <f>IF(LEN(AK$9)=0,0,IFERROR(IF(AND(AK$8&gt;=VLOOKUP($A14,BD,10,FALSE),(AK$8&lt;=VLOOKUP($A14,BD,11,FALSE))),IF(INDEX(BD,MATCH($A14,[0]!colo,0),MATCH(TEXT(AK$8,"JJJJ"),'BD1'!$A$10:$Q$10,0))=0,0,INDEX(BD,MATCH($A14,[0]!colo,0),MATCH(TEXT(AK$8,"JJJJ"),'BD1'!$A$10:$Q$10,0))),0),0))</f>
        <v>2</v>
      </c>
      <c r="AL14" s="42">
        <f>IF(LEN(AL$9)=0,0,IFERROR(IF(AND(AL$8&gt;=VLOOKUP($A14,BD,10,FALSE),(AL$8&lt;=VLOOKUP($A14,BD,11,FALSE))),IF(INDEX(BD,MATCH($A14,[0]!colo,0),MATCH(TEXT(AL$8,"JJJJ"),'BD1'!$A$10:$Q$10,0))=0,0,INDEX(BD,MATCH($A14,[0]!colo,0),MATCH(TEXT(AL$8,"JJJJ"),'BD1'!$A$10:$Q$10,0))),0),0))</f>
        <v>0</v>
      </c>
      <c r="AM14" s="42">
        <f>IF(LEN(AM$9)=0,0,IFERROR(IF(AND(AM$8&gt;=VLOOKUP($A14,BD,10,FALSE),(AM$8&lt;=VLOOKUP($A14,BD,11,FALSE))),IF(INDEX(BD,MATCH($A14,[0]!colo,0),MATCH(TEXT(AM$8,"JJJJ"),'BD1'!$A$10:$Q$10,0))=0,0,INDEX(BD,MATCH($A14,[0]!colo,0),MATCH(TEXT(AM$8,"JJJJ"),'BD1'!$A$10:$Q$10,0))),0),0))</f>
        <v>0</v>
      </c>
      <c r="AN14" s="42">
        <f>IF(LEN(AN$9)=0,0,IFERROR(IF(AND(AN$8&gt;=VLOOKUP($A14,BD,10,FALSE),(AN$8&lt;=VLOOKUP($A14,BD,11,FALSE))),IF(INDEX(BD,MATCH($A14,[0]!colo,0),MATCH(TEXT(AN$8,"JJJJ"),'BD1'!$A$10:$Q$10,0))=0,0,INDEX(BD,MATCH($A14,[0]!colo,0),MATCH(TEXT(AN$8,"JJJJ"),'BD1'!$A$10:$Q$10,0))),0),0))</f>
        <v>0</v>
      </c>
      <c r="AO14" s="42">
        <f>IF(LEN(AO$9)=0,0,IFERROR(IF(AND(AO$8&gt;=VLOOKUP($A14,BD,10,FALSE),(AO$8&lt;=VLOOKUP($A14,BD,11,FALSE))),IF(INDEX(BD,MATCH($A14,[0]!colo,0),MATCH(TEXT(AO$8,"JJJJ"),'BD1'!$A$10:$Q$10,0))=0,0,INDEX(BD,MATCH($A14,[0]!colo,0),MATCH(TEXT(AO$8,"JJJJ"),'BD1'!$A$10:$Q$10,0))),0),0))</f>
        <v>0</v>
      </c>
      <c r="AP14" s="42">
        <f>IF(LEN(AP$9)=0,0,IFERROR(IF(AND(AP$8&gt;=VLOOKUP($A14,BD,10,FALSE),(AP$8&lt;=VLOOKUP($A14,BD,11,FALSE))),IF(INDEX(BD,MATCH($A14,[0]!colo,0),MATCH(TEXT(AP$8,"JJJJ"),'BD1'!$A$10:$Q$10,0))=0,0,INDEX(BD,MATCH($A14,[0]!colo,0),MATCH(TEXT(AP$8,"JJJJ"),'BD1'!$A$10:$Q$10,0))),0),0))</f>
        <v>0</v>
      </c>
      <c r="AQ14" s="42">
        <f>IF(LEN(AQ$9)=0,0,IFERROR(IF(AND(AQ$8&gt;=VLOOKUP($A14,BD,10,FALSE),(AQ$8&lt;=VLOOKUP($A14,BD,11,FALSE))),IF(INDEX(BD,MATCH($A14,[0]!colo,0),MATCH(TEXT(AQ$8,"JJJJ"),'BD1'!$A$10:$Q$10,0))=0,0,INDEX(BD,MATCH($A14,[0]!colo,0),MATCH(TEXT(AQ$8,"JJJJ"),'BD1'!$A$10:$Q$10,0))),0),0))</f>
        <v>0</v>
      </c>
      <c r="AR14" s="42">
        <f>IF(LEN(AR$9)=0,0,IFERROR(IF(AND(AR$8&gt;=VLOOKUP($A14,BD,10,FALSE),(AR$8&lt;=VLOOKUP($A14,BD,11,FALSE))),IF(INDEX(BD,MATCH($A14,[0]!colo,0),MATCH(TEXT(AR$8,"JJJJ"),'BD1'!$A$10:$Q$10,0))=0,0,INDEX(BD,MATCH($A14,[0]!colo,0),MATCH(TEXT(AR$8,"JJJJ"),'BD1'!$A$10:$Q$10,0))),0),0))</f>
        <v>2</v>
      </c>
      <c r="AS14" s="42">
        <f>IF(LEN(AS$9)=0,0,IFERROR(IF(AND(AS$8&gt;=VLOOKUP($A14,BD,10,FALSE),(AS$8&lt;=VLOOKUP($A14,BD,11,FALSE))),IF(INDEX(BD,MATCH($A14,[0]!colo,0),MATCH(TEXT(AS$8,"JJJJ"),'BD1'!$A$10:$Q$10,0))=0,0,INDEX(BD,MATCH($A14,[0]!colo,0),MATCH(TEXT(AS$8,"JJJJ"),'BD1'!$A$10:$Q$10,0))),0),0))</f>
        <v>0</v>
      </c>
      <c r="AT14" s="42">
        <f>IF(LEN(AT$9)=0,0,IFERROR(IF(AND(AT$8&gt;=VLOOKUP($A14,BD,10,FALSE),(AT$8&lt;=VLOOKUP($A14,BD,11,FALSE))),IF(INDEX(BD,MATCH($A14,[0]!colo,0),MATCH(TEXT(AT$8,"JJJJ"),'BD1'!$A$10:$Q$10,0))=0,0,INDEX(BD,MATCH($A14,[0]!colo,0),MATCH(TEXT(AT$8,"JJJJ"),'BD1'!$A$10:$Q$10,0))),0),0))</f>
        <v>0</v>
      </c>
      <c r="AU14" s="42">
        <f>IF(LEN(AU$9)=0,0,IFERROR(IF(AND(AU$8&gt;=VLOOKUP($A14,BD,10,FALSE),(AU$8&lt;=VLOOKUP($A14,BD,11,FALSE))),IF(INDEX(BD,MATCH($A14,[0]!colo,0),MATCH(TEXT(AU$8,"JJJJ"),'BD1'!$A$10:$Q$10,0))=0,0,INDEX(BD,MATCH($A14,[0]!colo,0),MATCH(TEXT(AU$8,"JJJJ"),'BD1'!$A$10:$Q$10,0))),0),0))</f>
        <v>0</v>
      </c>
      <c r="AV14" s="42">
        <f>IF(LEN(AV$9)=0,0,IFERROR(IF(AND(AV$8&gt;=VLOOKUP($A14,BD,10,FALSE),(AV$8&lt;=VLOOKUP($A14,BD,11,FALSE))),IF(INDEX(BD,MATCH($A14,[0]!colo,0),MATCH(TEXT(AV$8,"JJJJ"),'BD1'!$A$10:$Q$10,0))=0,0,INDEX(BD,MATCH($A14,[0]!colo,0),MATCH(TEXT(AV$8,"JJJJ"),'BD1'!$A$10:$Q$10,0))),0),0))</f>
        <v>0</v>
      </c>
      <c r="AW14" s="76"/>
      <c r="AX14" s="98">
        <f>SUM(Tableau5[[#This Row],[1]:[31]])</f>
        <v>8</v>
      </c>
      <c r="AY14" s="88">
        <f>SUM(N14*AX14)</f>
        <v>64</v>
      </c>
      <c r="AZ14" s="88">
        <f>O14*AX14</f>
        <v>136</v>
      </c>
      <c r="BA14" s="99">
        <f>P14*AX14</f>
        <v>0</v>
      </c>
    </row>
    <row r="15" spans="1:53" ht="44.4" customHeight="1" x14ac:dyDescent="0.3">
      <c r="A15" s="35">
        <v>4</v>
      </c>
      <c r="B15" s="36" t="s">
        <v>141</v>
      </c>
      <c r="C15" s="37"/>
      <c r="D15" s="37"/>
      <c r="E15" s="37"/>
      <c r="F15" s="37"/>
      <c r="G15" s="37">
        <v>1.5</v>
      </c>
      <c r="H15" s="77"/>
      <c r="I15" s="77"/>
      <c r="J15" s="38">
        <v>44085</v>
      </c>
      <c r="K15" s="81">
        <v>47848</v>
      </c>
      <c r="L15" s="36">
        <v>8001</v>
      </c>
      <c r="M15" s="36"/>
      <c r="N15" s="37">
        <v>8</v>
      </c>
      <c r="O15" s="45">
        <v>17</v>
      </c>
      <c r="P15" s="40"/>
      <c r="Q15" s="105" t="s">
        <v>147</v>
      </c>
      <c r="R15" s="42">
        <f>IF(LEN(R$9)=0,0,IFERROR(IF(AND(R$8&gt;=VLOOKUP($A15,BD,10,FALSE),(R$8&lt;=VLOOKUP($A15,BD,11,FALSE))),IF(INDEX(BD,MATCH($A15,[0]!colo,0),MATCH(TEXT(R$8,"JJJJ"),'BD1'!$A$10:$Q$10,0))=0,0,INDEX(BD,MATCH($A15,[0]!colo,0),MATCH(TEXT(R$8,"JJJJ"),'BD1'!$A$10:$Q$10,0))),0),0))</f>
        <v>0</v>
      </c>
      <c r="S15" s="42">
        <f>IF(LEN(S$9)=0,0,IFERROR(IF(AND(S$8&gt;=VLOOKUP($A15,BD,10,FALSE),(S$8&lt;=VLOOKUP($A15,BD,11,FALSE))),IF(INDEX(BD,MATCH($A15,[0]!colo,0),MATCH(TEXT(S$8,"JJJJ"),'BD1'!$A$10:$Q$10,0))=0,0,INDEX(BD,MATCH($A15,[0]!colo,0),MATCH(TEXT(S$8,"JJJJ"),'BD1'!$A$10:$Q$10,0))),0),0))</f>
        <v>1.5</v>
      </c>
      <c r="T15" s="42">
        <f>IF(LEN(T$9)=0,0,IFERROR(IF(AND(T$8&gt;=VLOOKUP($A15,BD,10,FALSE),(T$8&lt;=VLOOKUP($A15,BD,11,FALSE))),IF(INDEX(BD,MATCH($A15,[0]!colo,0),MATCH(TEXT(T$8,"JJJJ"),'BD1'!$A$10:$Q$10,0))=0,0,INDEX(BD,MATCH($A15,[0]!colo,0),MATCH(TEXT(T$8,"JJJJ"),'BD1'!$A$10:$Q$10,0))),0),0))</f>
        <v>0</v>
      </c>
      <c r="U15" s="42">
        <f>IF(LEN(U$9)=0,0,IFERROR(IF(AND(U$8&gt;=VLOOKUP($A15,BD,10,FALSE),(U$8&lt;=VLOOKUP($A15,BD,11,FALSE))),IF(INDEX(BD,MATCH($A15,[0]!colo,0),MATCH(TEXT(U$8,"JJJJ"),'BD1'!$A$10:$Q$10,0))=0,0,INDEX(BD,MATCH($A15,[0]!colo,0),MATCH(TEXT(U$8,"JJJJ"),'BD1'!$A$10:$Q$10,0))),0),0))</f>
        <v>0</v>
      </c>
      <c r="V15" s="42">
        <f>IF(LEN(V$9)=0,0,IFERROR(IF(AND(V$8&gt;=VLOOKUP($A15,BD,10,FALSE),(V$8&lt;=VLOOKUP($A15,BD,11,FALSE))),IF(INDEX(BD,MATCH($A15,[0]!colo,0),MATCH(TEXT(V$8,"JJJJ"),'BD1'!$A$10:$Q$10,0))=0,0,INDEX(BD,MATCH($A15,[0]!colo,0),MATCH(TEXT(V$8,"JJJJ"),'BD1'!$A$10:$Q$10,0))),0),0))</f>
        <v>0</v>
      </c>
      <c r="W15" s="42">
        <f>IF(LEN(W$9)=0,0,IFERROR(IF(AND(W$8&gt;=VLOOKUP($A15,BD,10,FALSE),(W$8&lt;=VLOOKUP($A15,BD,11,FALSE))),IF(INDEX(BD,MATCH($A15,[0]!colo,0),MATCH(TEXT(W$8,"JJJJ"),'BD1'!$A$10:$Q$10,0))=0,0,INDEX(BD,MATCH($A15,[0]!colo,0),MATCH(TEXT(W$8,"JJJJ"),'BD1'!$A$10:$Q$10,0))),0),0))</f>
        <v>0</v>
      </c>
      <c r="X15" s="42">
        <f>IF(LEN(X$9)=0,0,IFERROR(IF(AND(X$8&gt;=VLOOKUP($A15,BD,10,FALSE),(X$8&lt;=VLOOKUP($A15,BD,11,FALSE))),IF(INDEX(BD,MATCH($A15,[0]!colo,0),MATCH(TEXT(X$8,"JJJJ"),'BD1'!$A$10:$Q$10,0))=0,0,INDEX(BD,MATCH($A15,[0]!colo,0),MATCH(TEXT(X$8,"JJJJ"),'BD1'!$A$10:$Q$10,0))),0),0))</f>
        <v>0</v>
      </c>
      <c r="Y15" s="42">
        <f>IF(LEN(Y$9)=0,0,IFERROR(IF(AND(Y$8&gt;=VLOOKUP($A15,BD,10,FALSE),(Y$8&lt;=VLOOKUP($A15,BD,11,FALSE))),IF(INDEX(BD,MATCH($A15,[0]!colo,0),MATCH(TEXT(Y$8,"JJJJ"),'BD1'!$A$10:$Q$10,0))=0,0,INDEX(BD,MATCH($A15,[0]!colo,0),MATCH(TEXT(Y$8,"JJJJ"),'BD1'!$A$10:$Q$10,0))),0),0))</f>
        <v>0</v>
      </c>
      <c r="Z15" s="42">
        <f>IF(LEN(Z$9)=0,0,IFERROR(IF(AND(Z$8&gt;=VLOOKUP($A15,BD,10,FALSE),(Z$8&lt;=VLOOKUP($A15,BD,11,FALSE))),IF(INDEX(BD,MATCH($A15,[0]!colo,0),MATCH(TEXT(Z$8,"JJJJ"),'BD1'!$A$10:$Q$10,0))=0,0,INDEX(BD,MATCH($A15,[0]!colo,0),MATCH(TEXT(Z$8,"JJJJ"),'BD1'!$A$10:$Q$10,0))),0),0))</f>
        <v>1.5</v>
      </c>
      <c r="AA15" s="42">
        <f>IF(LEN(AA$9)=0,0,IFERROR(IF(AND(AA$8&gt;=VLOOKUP($A15,BD,10,FALSE),(AA$8&lt;=VLOOKUP($A15,BD,11,FALSE))),IF(INDEX(BD,MATCH($A15,[0]!colo,0),MATCH(TEXT(AA$8,"JJJJ"),'BD1'!$A$10:$Q$10,0))=0,0,INDEX(BD,MATCH($A15,[0]!colo,0),MATCH(TEXT(AA$8,"JJJJ"),'BD1'!$A$10:$Q$10,0))),0),0))</f>
        <v>0</v>
      </c>
      <c r="AB15" s="42">
        <f>IF(LEN(AB$9)=0,0,IFERROR(IF(AND(AB$8&gt;=VLOOKUP($A15,BD,10,FALSE),(AB$8&lt;=VLOOKUP($A15,BD,11,FALSE))),IF(INDEX(BD,MATCH($A15,[0]!colo,0),MATCH(TEXT(AB$8,"JJJJ"),'BD1'!$A$10:$Q$10,0))=0,0,INDEX(BD,MATCH($A15,[0]!colo,0),MATCH(TEXT(AB$8,"JJJJ"),'BD1'!$A$10:$Q$10,0))),0),0))</f>
        <v>0</v>
      </c>
      <c r="AC15" s="42">
        <f>IF(LEN(AC$9)=0,0,IFERROR(IF(AND(AC$8&gt;=VLOOKUP($A15,BD,10,FALSE),(AC$8&lt;=VLOOKUP($A15,BD,11,FALSE))),IF(INDEX(BD,MATCH($A15,[0]!colo,0),MATCH(TEXT(AC$8,"JJJJ"),'BD1'!$A$10:$Q$10,0))=0,0,INDEX(BD,MATCH($A15,[0]!colo,0),MATCH(TEXT(AC$8,"JJJJ"),'BD1'!$A$10:$Q$10,0))),0),0))</f>
        <v>0</v>
      </c>
      <c r="AD15" s="42">
        <f>IF(LEN(AD$9)=0,0,IFERROR(IF(AND(AD$8&gt;=VLOOKUP($A15,BD,10,FALSE),(AD$8&lt;=VLOOKUP($A15,BD,11,FALSE))),IF(INDEX(BD,MATCH($A15,[0]!colo,0),MATCH(TEXT(AD$8,"JJJJ"),'BD1'!$A$10:$Q$10,0))=0,0,INDEX(BD,MATCH($A15,[0]!colo,0),MATCH(TEXT(AD$8,"JJJJ"),'BD1'!$A$10:$Q$10,0))),0),0))</f>
        <v>0</v>
      </c>
      <c r="AE15" s="42">
        <f>IF(LEN(AE$9)=0,0,IFERROR(IF(AND(AE$8&gt;=VLOOKUP($A15,BD,10,FALSE),(AE$8&lt;=VLOOKUP($A15,BD,11,FALSE))),IF(INDEX(BD,MATCH($A15,[0]!colo,0),MATCH(TEXT(AE$8,"JJJJ"),'BD1'!$A$10:$Q$10,0))=0,0,INDEX(BD,MATCH($A15,[0]!colo,0),MATCH(TEXT(AE$8,"JJJJ"),'BD1'!$A$10:$Q$10,0))),0),0))</f>
        <v>0</v>
      </c>
      <c r="AF15" s="42">
        <f>IF(LEN(AF$9)=0,0,IFERROR(IF(AND(AF$8&gt;=VLOOKUP($A15,BD,10,FALSE),(AF$8&lt;=VLOOKUP($A15,BD,11,FALSE))),IF(INDEX(BD,MATCH($A15,[0]!colo,0),MATCH(TEXT(AF$8,"JJJJ"),'BD1'!$A$10:$Q$10,0))=0,0,INDEX(BD,MATCH($A15,[0]!colo,0),MATCH(TEXT(AF$8,"JJJJ"),'BD1'!$A$10:$Q$10,0))),0),0))</f>
        <v>0</v>
      </c>
      <c r="AG15" s="42">
        <f>IF(LEN(AG$9)=0,0,IFERROR(IF(AND(AG$8&gt;=VLOOKUP($A15,BD,10,FALSE),(AG$8&lt;=VLOOKUP($A15,BD,11,FALSE))),IF(INDEX(BD,MATCH($A15,[0]!colo,0),MATCH(TEXT(AG$8,"JJJJ"),'BD1'!$A$10:$Q$10,0))=0,0,INDEX(BD,MATCH($A15,[0]!colo,0),MATCH(TEXT(AG$8,"JJJJ"),'BD1'!$A$10:$Q$10,0))),0),0))</f>
        <v>1.5</v>
      </c>
      <c r="AH15" s="42">
        <f>IF(LEN(AH$9)=0,0,IFERROR(IF(AND(AH$8&gt;=VLOOKUP($A15,BD,10,FALSE),(AH$8&lt;=VLOOKUP($A15,BD,11,FALSE))),IF(INDEX(BD,MATCH($A15,[0]!colo,0),MATCH(TEXT(AH$8,"JJJJ"),'BD1'!$A$10:$Q$10,0))=0,0,INDEX(BD,MATCH($A15,[0]!colo,0),MATCH(TEXT(AH$8,"JJJJ"),'BD1'!$A$10:$Q$10,0))),0),0))</f>
        <v>0</v>
      </c>
      <c r="AI15" s="42">
        <f>IF(LEN(AI$9)=0,0,IFERROR(IF(AND(AI$8&gt;=VLOOKUP($A15,BD,10,FALSE),(AI$8&lt;=VLOOKUP($A15,BD,11,FALSE))),IF(INDEX(BD,MATCH($A15,[0]!colo,0),MATCH(TEXT(AI$8,"JJJJ"),'BD1'!$A$10:$Q$10,0))=0,0,INDEX(BD,MATCH($A15,[0]!colo,0),MATCH(TEXT(AI$8,"JJJJ"),'BD1'!$A$10:$Q$10,0))),0),0))</f>
        <v>0</v>
      </c>
      <c r="AJ15" s="42">
        <f>IF(LEN(AJ$9)=0,0,IFERROR(IF(AND(AJ$8&gt;=VLOOKUP($A15,BD,10,FALSE),(AJ$8&lt;=VLOOKUP($A15,BD,11,FALSE))),IF(INDEX(BD,MATCH($A15,[0]!colo,0),MATCH(TEXT(AJ$8,"JJJJ"),'BD1'!$A$10:$Q$10,0))=0,0,INDEX(BD,MATCH($A15,[0]!colo,0),MATCH(TEXT(AJ$8,"JJJJ"),'BD1'!$A$10:$Q$10,0))),0),0))</f>
        <v>0</v>
      </c>
      <c r="AK15" s="42">
        <f>IF(LEN(AK$9)=0,0,IFERROR(IF(AND(AK$8&gt;=VLOOKUP($A15,BD,10,FALSE),(AK$8&lt;=VLOOKUP($A15,BD,11,FALSE))),IF(INDEX(BD,MATCH($A15,[0]!colo,0),MATCH(TEXT(AK$8,"JJJJ"),'BD1'!$A$10:$Q$10,0))=0,0,INDEX(BD,MATCH($A15,[0]!colo,0),MATCH(TEXT(AK$8,"JJJJ"),'BD1'!$A$10:$Q$10,0))),0),0))</f>
        <v>0</v>
      </c>
      <c r="AL15" s="42">
        <f>IF(LEN(AL$9)=0,0,IFERROR(IF(AND(AL$8&gt;=VLOOKUP($A15,BD,10,FALSE),(AL$8&lt;=VLOOKUP($A15,BD,11,FALSE))),IF(INDEX(BD,MATCH($A15,[0]!colo,0),MATCH(TEXT(AL$8,"JJJJ"),'BD1'!$A$10:$Q$10,0))=0,0,INDEX(BD,MATCH($A15,[0]!colo,0),MATCH(TEXT(AL$8,"JJJJ"),'BD1'!$A$10:$Q$10,0))),0),0))</f>
        <v>0</v>
      </c>
      <c r="AM15" s="42">
        <f>IF(LEN(AM$9)=0,0,IFERROR(IF(AND(AM$8&gt;=VLOOKUP($A15,BD,10,FALSE),(AM$8&lt;=VLOOKUP($A15,BD,11,FALSE))),IF(INDEX(BD,MATCH($A15,[0]!colo,0),MATCH(TEXT(AM$8,"JJJJ"),'BD1'!$A$10:$Q$10,0))=0,0,INDEX(BD,MATCH($A15,[0]!colo,0),MATCH(TEXT(AM$8,"JJJJ"),'BD1'!$A$10:$Q$10,0))),0),0))</f>
        <v>0</v>
      </c>
      <c r="AN15" s="42">
        <f>IF(LEN(AN$9)=0,0,IFERROR(IF(AND(AN$8&gt;=VLOOKUP($A15,BD,10,FALSE),(AN$8&lt;=VLOOKUP($A15,BD,11,FALSE))),IF(INDEX(BD,MATCH($A15,[0]!colo,0),MATCH(TEXT(AN$8,"JJJJ"),'BD1'!$A$10:$Q$10,0))=0,0,INDEX(BD,MATCH($A15,[0]!colo,0),MATCH(TEXT(AN$8,"JJJJ"),'BD1'!$A$10:$Q$10,0))),0),0))</f>
        <v>1.5</v>
      </c>
      <c r="AO15" s="42">
        <f>IF(LEN(AO$9)=0,0,IFERROR(IF(AND(AO$8&gt;=VLOOKUP($A15,BD,10,FALSE),(AO$8&lt;=VLOOKUP($A15,BD,11,FALSE))),IF(INDEX(BD,MATCH($A15,[0]!colo,0),MATCH(TEXT(AO$8,"JJJJ"),'BD1'!$A$10:$Q$10,0))=0,0,INDEX(BD,MATCH($A15,[0]!colo,0),MATCH(TEXT(AO$8,"JJJJ"),'BD1'!$A$10:$Q$10,0))),0),0))</f>
        <v>0</v>
      </c>
      <c r="AP15" s="42">
        <f>IF(LEN(AP$9)=0,0,IFERROR(IF(AND(AP$8&gt;=VLOOKUP($A15,BD,10,FALSE),(AP$8&lt;=VLOOKUP($A15,BD,11,FALSE))),IF(INDEX(BD,MATCH($A15,[0]!colo,0),MATCH(TEXT(AP$8,"JJJJ"),'BD1'!$A$10:$Q$10,0))=0,0,INDEX(BD,MATCH($A15,[0]!colo,0),MATCH(TEXT(AP$8,"JJJJ"),'BD1'!$A$10:$Q$10,0))),0),0))</f>
        <v>0</v>
      </c>
      <c r="AQ15" s="42">
        <f>IF(LEN(AQ$9)=0,0,IFERROR(IF(AND(AQ$8&gt;=VLOOKUP($A15,BD,10,FALSE),(AQ$8&lt;=VLOOKUP($A15,BD,11,FALSE))),IF(INDEX(BD,MATCH($A15,[0]!colo,0),MATCH(TEXT(AQ$8,"JJJJ"),'BD1'!$A$10:$Q$10,0))=0,0,INDEX(BD,MATCH($A15,[0]!colo,0),MATCH(TEXT(AQ$8,"JJJJ"),'BD1'!$A$10:$Q$10,0))),0),0))</f>
        <v>0</v>
      </c>
      <c r="AR15" s="42">
        <f>IF(LEN(AR$9)=0,0,IFERROR(IF(AND(AR$8&gt;=VLOOKUP($A15,BD,10,FALSE),(AR$8&lt;=VLOOKUP($A15,BD,11,FALSE))),IF(INDEX(BD,MATCH($A15,[0]!colo,0),MATCH(TEXT(AR$8,"JJJJ"),'BD1'!$A$10:$Q$10,0))=0,0,INDEX(BD,MATCH($A15,[0]!colo,0),MATCH(TEXT(AR$8,"JJJJ"),'BD1'!$A$10:$Q$10,0))),0),0))</f>
        <v>0</v>
      </c>
      <c r="AS15" s="42">
        <f>IF(LEN(AS$9)=0,0,IFERROR(IF(AND(AS$8&gt;=VLOOKUP($A15,BD,10,FALSE),(AS$8&lt;=VLOOKUP($A15,BD,11,FALSE))),IF(INDEX(BD,MATCH($A15,[0]!colo,0),MATCH(TEXT(AS$8,"JJJJ"),'BD1'!$A$10:$Q$10,0))=0,0,INDEX(BD,MATCH($A15,[0]!colo,0),MATCH(TEXT(AS$8,"JJJJ"),'BD1'!$A$10:$Q$10,0))),0),0))</f>
        <v>0</v>
      </c>
      <c r="AT15" s="42">
        <f>IF(LEN(AT$9)=0,0,IFERROR(IF(AND(AT$8&gt;=VLOOKUP($A15,BD,10,FALSE),(AT$8&lt;=VLOOKUP($A15,BD,11,FALSE))),IF(INDEX(BD,MATCH($A15,[0]!colo,0),MATCH(TEXT(AT$8,"JJJJ"),'BD1'!$A$10:$Q$10,0))=0,0,INDEX(BD,MATCH($A15,[0]!colo,0),MATCH(TEXT(AT$8,"JJJJ"),'BD1'!$A$10:$Q$10,0))),0),0))</f>
        <v>0</v>
      </c>
      <c r="AU15" s="42">
        <f>IF(LEN(AU$9)=0,0,IFERROR(IF(AND(AU$8&gt;=VLOOKUP($A15,BD,10,FALSE),(AU$8&lt;=VLOOKUP($A15,BD,11,FALSE))),IF(INDEX(BD,MATCH($A15,[0]!colo,0),MATCH(TEXT(AU$8,"JJJJ"),'BD1'!$A$10:$Q$10,0))=0,0,INDEX(BD,MATCH($A15,[0]!colo,0),MATCH(TEXT(AU$8,"JJJJ"),'BD1'!$A$10:$Q$10,0))),0),0))</f>
        <v>1.5</v>
      </c>
      <c r="AV15" s="42">
        <f>IF(LEN(AV$9)=0,0,IFERROR(IF(AND(AV$8&gt;=VLOOKUP($A15,BD,10,FALSE),(AV$8&lt;=VLOOKUP($A15,BD,11,FALSE))),IF(INDEX(BD,MATCH($A15,[0]!colo,0),MATCH(TEXT(AV$8,"JJJJ"),'BD1'!$A$10:$Q$10,0))=0,0,INDEX(BD,MATCH($A15,[0]!colo,0),MATCH(TEXT(AV$8,"JJJJ"),'BD1'!$A$10:$Q$10,0))),0),0))</f>
        <v>0</v>
      </c>
      <c r="AW15" s="42"/>
      <c r="AX15" s="55">
        <f>SUM(Tableau5[[#This Row],[1]:[31]])</f>
        <v>7.5</v>
      </c>
      <c r="AY15" s="88">
        <f t="shared" si="1"/>
        <v>60</v>
      </c>
      <c r="AZ15" s="88">
        <f t="shared" si="2"/>
        <v>127.5</v>
      </c>
      <c r="BA15" s="16">
        <f t="shared" si="3"/>
        <v>0</v>
      </c>
    </row>
    <row r="16" spans="1:53" ht="44.4" customHeight="1" x14ac:dyDescent="0.3">
      <c r="A16" s="35">
        <v>5</v>
      </c>
      <c r="B16" s="36" t="s">
        <v>142</v>
      </c>
      <c r="C16" s="37">
        <v>5</v>
      </c>
      <c r="D16" s="37">
        <v>3</v>
      </c>
      <c r="E16" s="37">
        <v>3.5</v>
      </c>
      <c r="F16" s="37">
        <v>3</v>
      </c>
      <c r="G16" s="37">
        <v>3</v>
      </c>
      <c r="H16" s="77"/>
      <c r="I16" s="77"/>
      <c r="J16" s="38">
        <v>44105</v>
      </c>
      <c r="K16" s="81">
        <v>47848</v>
      </c>
      <c r="L16" s="36">
        <v>8001</v>
      </c>
      <c r="M16" s="36"/>
      <c r="N16" s="37">
        <v>9</v>
      </c>
      <c r="O16" s="45">
        <v>17</v>
      </c>
      <c r="P16" s="40"/>
      <c r="Q16" s="39" t="s">
        <v>153</v>
      </c>
      <c r="R16" s="42">
        <f>IF(LEN(R$9)=0,0,IFERROR(IF(AND(R$8&gt;=VLOOKUP($A16,BD,10,FALSE),(R$8&lt;=VLOOKUP($A16,BD,11,FALSE))),IF(INDEX(BD,MATCH($A16,[0]!colo,0),MATCH(TEXT(R$8,"JJJJ"),'BD1'!$A$10:$Q$10,0))=0,0,INDEX(BD,MATCH($A16,[0]!colo,0),MATCH(TEXT(R$8,"JJJJ"),'BD1'!$A$10:$Q$10,0))),0),0))</f>
        <v>3</v>
      </c>
      <c r="S16" s="42">
        <f>IF(LEN(S$9)=0,0,IFERROR(IF(AND(S$8&gt;=VLOOKUP($A16,BD,10,FALSE),(S$8&lt;=VLOOKUP($A16,BD,11,FALSE))),IF(INDEX(BD,MATCH($A16,[0]!colo,0),MATCH(TEXT(S$8,"JJJJ"),'BD1'!$A$10:$Q$10,0))=0,0,INDEX(BD,MATCH($A16,[0]!colo,0),MATCH(TEXT(S$8,"JJJJ"),'BD1'!$A$10:$Q$10,0))),0),0))</f>
        <v>3</v>
      </c>
      <c r="T16" s="42">
        <f>IF(LEN(T$9)=0,0,IFERROR(IF(AND(T$8&gt;=VLOOKUP($A16,BD,10,FALSE),(T$8&lt;=VLOOKUP($A16,BD,11,FALSE))),IF(INDEX(BD,MATCH($A16,[0]!colo,0),MATCH(TEXT(T$8,"JJJJ"),'BD1'!$A$10:$Q$10,0))=0,0,INDEX(BD,MATCH($A16,[0]!colo,0),MATCH(TEXT(T$8,"JJJJ"),'BD1'!$A$10:$Q$10,0))),0),0))</f>
        <v>0</v>
      </c>
      <c r="U16" s="42">
        <f>IF(LEN(U$9)=0,0,IFERROR(IF(AND(U$8&gt;=VLOOKUP($A16,BD,10,FALSE),(U$8&lt;=VLOOKUP($A16,BD,11,FALSE))),IF(INDEX(BD,MATCH($A16,[0]!colo,0),MATCH(TEXT(U$8,"JJJJ"),'BD1'!$A$10:$Q$10,0))=0,0,INDEX(BD,MATCH($A16,[0]!colo,0),MATCH(TEXT(U$8,"JJJJ"),'BD1'!$A$10:$Q$10,0))),0),0))</f>
        <v>0</v>
      </c>
      <c r="V16" s="42">
        <f>IF(LEN(V$9)=0,0,IFERROR(IF(AND(V$8&gt;=VLOOKUP($A16,BD,10,FALSE),(V$8&lt;=VLOOKUP($A16,BD,11,FALSE))),IF(INDEX(BD,MATCH($A16,[0]!colo,0),MATCH(TEXT(V$8,"JJJJ"),'BD1'!$A$10:$Q$10,0))=0,0,INDEX(BD,MATCH($A16,[0]!colo,0),MATCH(TEXT(V$8,"JJJJ"),'BD1'!$A$10:$Q$10,0))),0),0))</f>
        <v>5</v>
      </c>
      <c r="W16" s="42">
        <f>IF(LEN(W$9)=0,0,IFERROR(IF(AND(W$8&gt;=VLOOKUP($A16,BD,10,FALSE),(W$8&lt;=VLOOKUP($A16,BD,11,FALSE))),IF(INDEX(BD,MATCH($A16,[0]!colo,0),MATCH(TEXT(W$8,"JJJJ"),'BD1'!$A$10:$Q$10,0))=0,0,INDEX(BD,MATCH($A16,[0]!colo,0),MATCH(TEXT(W$8,"JJJJ"),'BD1'!$A$10:$Q$10,0))),0),0))</f>
        <v>3</v>
      </c>
      <c r="X16" s="42">
        <f>IF(LEN(X$9)=0,0,IFERROR(IF(AND(X$8&gt;=VLOOKUP($A16,BD,10,FALSE),(X$8&lt;=VLOOKUP($A16,BD,11,FALSE))),IF(INDEX(BD,MATCH($A16,[0]!colo,0),MATCH(TEXT(X$8,"JJJJ"),'BD1'!$A$10:$Q$10,0))=0,0,INDEX(BD,MATCH($A16,[0]!colo,0),MATCH(TEXT(X$8,"JJJJ"),'BD1'!$A$10:$Q$10,0))),0),0))</f>
        <v>3.5</v>
      </c>
      <c r="Y16" s="42">
        <f>IF(LEN(Y$9)=0,0,IFERROR(IF(AND(Y$8&gt;=VLOOKUP($A16,BD,10,FALSE),(Y$8&lt;=VLOOKUP($A16,BD,11,FALSE))),IF(INDEX(BD,MATCH($A16,[0]!colo,0),MATCH(TEXT(Y$8,"JJJJ"),'BD1'!$A$10:$Q$10,0))=0,0,INDEX(BD,MATCH($A16,[0]!colo,0),MATCH(TEXT(Y$8,"JJJJ"),'BD1'!$A$10:$Q$10,0))),0),0))</f>
        <v>3</v>
      </c>
      <c r="Z16" s="42">
        <f>IF(LEN(Z$9)=0,0,IFERROR(IF(AND(Z$8&gt;=VLOOKUP($A16,BD,10,FALSE),(Z$8&lt;=VLOOKUP($A16,BD,11,FALSE))),IF(INDEX(BD,MATCH($A16,[0]!colo,0),MATCH(TEXT(Z$8,"JJJJ"),'BD1'!$A$10:$Q$10,0))=0,0,INDEX(BD,MATCH($A16,[0]!colo,0),MATCH(TEXT(Z$8,"JJJJ"),'BD1'!$A$10:$Q$10,0))),0),0))</f>
        <v>3</v>
      </c>
      <c r="AA16" s="42">
        <f>IF(LEN(AA$9)=0,0,IFERROR(IF(AND(AA$8&gt;=VLOOKUP($A16,BD,10,FALSE),(AA$8&lt;=VLOOKUP($A16,BD,11,FALSE))),IF(INDEX(BD,MATCH($A16,[0]!colo,0),MATCH(TEXT(AA$8,"JJJJ"),'BD1'!$A$10:$Q$10,0))=0,0,INDEX(BD,MATCH($A16,[0]!colo,0),MATCH(TEXT(AA$8,"JJJJ"),'BD1'!$A$10:$Q$10,0))),0),0))</f>
        <v>0</v>
      </c>
      <c r="AB16" s="42">
        <f>IF(LEN(AB$9)=0,0,IFERROR(IF(AND(AB$8&gt;=VLOOKUP($A16,BD,10,FALSE),(AB$8&lt;=VLOOKUP($A16,BD,11,FALSE))),IF(INDEX(BD,MATCH($A16,[0]!colo,0),MATCH(TEXT(AB$8,"JJJJ"),'BD1'!$A$10:$Q$10,0))=0,0,INDEX(BD,MATCH($A16,[0]!colo,0),MATCH(TEXT(AB$8,"JJJJ"),'BD1'!$A$10:$Q$10,0))),0),0))</f>
        <v>0</v>
      </c>
      <c r="AC16" s="42">
        <f>IF(LEN(AC$9)=0,0,IFERROR(IF(AND(AC$8&gt;=VLOOKUP($A16,BD,10,FALSE),(AC$8&lt;=VLOOKUP($A16,BD,11,FALSE))),IF(INDEX(BD,MATCH($A16,[0]!colo,0),MATCH(TEXT(AC$8,"JJJJ"),'BD1'!$A$10:$Q$10,0))=0,0,INDEX(BD,MATCH($A16,[0]!colo,0),MATCH(TEXT(AC$8,"JJJJ"),'BD1'!$A$10:$Q$10,0))),0),0))</f>
        <v>5</v>
      </c>
      <c r="AD16" s="42">
        <f>IF(LEN(AD$9)=0,0,IFERROR(IF(AND(AD$8&gt;=VLOOKUP($A16,BD,10,FALSE),(AD$8&lt;=VLOOKUP($A16,BD,11,FALSE))),IF(INDEX(BD,MATCH($A16,[0]!colo,0),MATCH(TEXT(AD$8,"JJJJ"),'BD1'!$A$10:$Q$10,0))=0,0,INDEX(BD,MATCH($A16,[0]!colo,0),MATCH(TEXT(AD$8,"JJJJ"),'BD1'!$A$10:$Q$10,0))),0),0))</f>
        <v>3</v>
      </c>
      <c r="AE16" s="42">
        <f>IF(LEN(AE$9)=0,0,IFERROR(IF(AND(AE$8&gt;=VLOOKUP($A16,BD,10,FALSE),(AE$8&lt;=VLOOKUP($A16,BD,11,FALSE))),IF(INDEX(BD,MATCH($A16,[0]!colo,0),MATCH(TEXT(AE$8,"JJJJ"),'BD1'!$A$10:$Q$10,0))=0,0,INDEX(BD,MATCH($A16,[0]!colo,0),MATCH(TEXT(AE$8,"JJJJ"),'BD1'!$A$10:$Q$10,0))),0),0))</f>
        <v>3.5</v>
      </c>
      <c r="AF16" s="42">
        <f>IF(LEN(AF$9)=0,0,IFERROR(IF(AND(AF$8&gt;=VLOOKUP($A16,BD,10,FALSE),(AF$8&lt;=VLOOKUP($A16,BD,11,FALSE))),IF(INDEX(BD,MATCH($A16,[0]!colo,0),MATCH(TEXT(AF$8,"JJJJ"),'BD1'!$A$10:$Q$10,0))=0,0,INDEX(BD,MATCH($A16,[0]!colo,0),MATCH(TEXT(AF$8,"JJJJ"),'BD1'!$A$10:$Q$10,0))),0),0))</f>
        <v>3</v>
      </c>
      <c r="AG16" s="42">
        <f>IF(LEN(AG$9)=0,0,IFERROR(IF(AND(AG$8&gt;=VLOOKUP($A16,BD,10,FALSE),(AG$8&lt;=VLOOKUP($A16,BD,11,FALSE))),IF(INDEX(BD,MATCH($A16,[0]!colo,0),MATCH(TEXT(AG$8,"JJJJ"),'BD1'!$A$10:$Q$10,0))=0,0,INDEX(BD,MATCH($A16,[0]!colo,0),MATCH(TEXT(AG$8,"JJJJ"),'BD1'!$A$10:$Q$10,0))),0),0))</f>
        <v>3</v>
      </c>
      <c r="AH16" s="42">
        <f>IF(LEN(AH$9)=0,0,IFERROR(IF(AND(AH$8&gt;=VLOOKUP($A16,BD,10,FALSE),(AH$8&lt;=VLOOKUP($A16,BD,11,FALSE))),IF(INDEX(BD,MATCH($A16,[0]!colo,0),MATCH(TEXT(AH$8,"JJJJ"),'BD1'!$A$10:$Q$10,0))=0,0,INDEX(BD,MATCH($A16,[0]!colo,0),MATCH(TEXT(AH$8,"JJJJ"),'BD1'!$A$10:$Q$10,0))),0),0))</f>
        <v>0</v>
      </c>
      <c r="AI16" s="42">
        <f>IF(LEN(AI$9)=0,0,IFERROR(IF(AND(AI$8&gt;=VLOOKUP($A16,BD,10,FALSE),(AI$8&lt;=VLOOKUP($A16,BD,11,FALSE))),IF(INDEX(BD,MATCH($A16,[0]!colo,0),MATCH(TEXT(AI$8,"JJJJ"),'BD1'!$A$10:$Q$10,0))=0,0,INDEX(BD,MATCH($A16,[0]!colo,0),MATCH(TEXT(AI$8,"JJJJ"),'BD1'!$A$10:$Q$10,0))),0),0))</f>
        <v>0</v>
      </c>
      <c r="AJ16" s="42">
        <f>IF(LEN(AJ$9)=0,0,IFERROR(IF(AND(AJ$8&gt;=VLOOKUP($A16,BD,10,FALSE),(AJ$8&lt;=VLOOKUP($A16,BD,11,FALSE))),IF(INDEX(BD,MATCH($A16,[0]!colo,0),MATCH(TEXT(AJ$8,"JJJJ"),'BD1'!$A$10:$Q$10,0))=0,0,INDEX(BD,MATCH($A16,[0]!colo,0),MATCH(TEXT(AJ$8,"JJJJ"),'BD1'!$A$10:$Q$10,0))),0),0))</f>
        <v>5</v>
      </c>
      <c r="AK16" s="42">
        <f>IF(LEN(AK$9)=0,0,IFERROR(IF(AND(AK$8&gt;=VLOOKUP($A16,BD,10,FALSE),(AK$8&lt;=VLOOKUP($A16,BD,11,FALSE))),IF(INDEX(BD,MATCH($A16,[0]!colo,0),MATCH(TEXT(AK$8,"JJJJ"),'BD1'!$A$10:$Q$10,0))=0,0,INDEX(BD,MATCH($A16,[0]!colo,0),MATCH(TEXT(AK$8,"JJJJ"),'BD1'!$A$10:$Q$10,0))),0),0))</f>
        <v>3</v>
      </c>
      <c r="AL16" s="42">
        <f>IF(LEN(AL$9)=0,0,IFERROR(IF(AND(AL$8&gt;=VLOOKUP($A16,BD,10,FALSE),(AL$8&lt;=VLOOKUP($A16,BD,11,FALSE))),IF(INDEX(BD,MATCH($A16,[0]!colo,0),MATCH(TEXT(AL$8,"JJJJ"),'BD1'!$A$10:$Q$10,0))=0,0,INDEX(BD,MATCH($A16,[0]!colo,0),MATCH(TEXT(AL$8,"JJJJ"),'BD1'!$A$10:$Q$10,0))),0),0))</f>
        <v>3.5</v>
      </c>
      <c r="AM16" s="42">
        <f>IF(LEN(AM$9)=0,0,IFERROR(IF(AND(AM$8&gt;=VLOOKUP($A16,BD,10,FALSE),(AM$8&lt;=VLOOKUP($A16,BD,11,FALSE))),IF(INDEX(BD,MATCH($A16,[0]!colo,0),MATCH(TEXT(AM$8,"JJJJ"),'BD1'!$A$10:$Q$10,0))=0,0,INDEX(BD,MATCH($A16,[0]!colo,0),MATCH(TEXT(AM$8,"JJJJ"),'BD1'!$A$10:$Q$10,0))),0),0))</f>
        <v>3</v>
      </c>
      <c r="AN16" s="42">
        <f>IF(LEN(AN$9)=0,0,IFERROR(IF(AND(AN$8&gt;=VLOOKUP($A16,BD,10,FALSE),(AN$8&lt;=VLOOKUP($A16,BD,11,FALSE))),IF(INDEX(BD,MATCH($A16,[0]!colo,0),MATCH(TEXT(AN$8,"JJJJ"),'BD1'!$A$10:$Q$10,0))=0,0,INDEX(BD,MATCH($A16,[0]!colo,0),MATCH(TEXT(AN$8,"JJJJ"),'BD1'!$A$10:$Q$10,0))),0),0))</f>
        <v>3</v>
      </c>
      <c r="AO16" s="42">
        <f>IF(LEN(AO$9)=0,0,IFERROR(IF(AND(AO$8&gt;=VLOOKUP($A16,BD,10,FALSE),(AO$8&lt;=VLOOKUP($A16,BD,11,FALSE))),IF(INDEX(BD,MATCH($A16,[0]!colo,0),MATCH(TEXT(AO$8,"JJJJ"),'BD1'!$A$10:$Q$10,0))=0,0,INDEX(BD,MATCH($A16,[0]!colo,0),MATCH(TEXT(AO$8,"JJJJ"),'BD1'!$A$10:$Q$10,0))),0),0))</f>
        <v>0</v>
      </c>
      <c r="AP16" s="42">
        <f>IF(LEN(AP$9)=0,0,IFERROR(IF(AND(AP$8&gt;=VLOOKUP($A16,BD,10,FALSE),(AP$8&lt;=VLOOKUP($A16,BD,11,FALSE))),IF(INDEX(BD,MATCH($A16,[0]!colo,0),MATCH(TEXT(AP$8,"JJJJ"),'BD1'!$A$10:$Q$10,0))=0,0,INDEX(BD,MATCH($A16,[0]!colo,0),MATCH(TEXT(AP$8,"JJJJ"),'BD1'!$A$10:$Q$10,0))),0),0))</f>
        <v>0</v>
      </c>
      <c r="AQ16" s="42">
        <f>IF(LEN(AQ$9)=0,0,IFERROR(IF(AND(AQ$8&gt;=VLOOKUP($A16,BD,10,FALSE),(AQ$8&lt;=VLOOKUP($A16,BD,11,FALSE))),IF(INDEX(BD,MATCH($A16,[0]!colo,0),MATCH(TEXT(AQ$8,"JJJJ"),'BD1'!$A$10:$Q$10,0))=0,0,INDEX(BD,MATCH($A16,[0]!colo,0),MATCH(TEXT(AQ$8,"JJJJ"),'BD1'!$A$10:$Q$10,0))),0),0))</f>
        <v>5</v>
      </c>
      <c r="AR16" s="42">
        <f>IF(LEN(AR$9)=0,0,IFERROR(IF(AND(AR$8&gt;=VLOOKUP($A16,BD,10,FALSE),(AR$8&lt;=VLOOKUP($A16,BD,11,FALSE))),IF(INDEX(BD,MATCH($A16,[0]!colo,0),MATCH(TEXT(AR$8,"JJJJ"),'BD1'!$A$10:$Q$10,0))=0,0,INDEX(BD,MATCH($A16,[0]!colo,0),MATCH(TEXT(AR$8,"JJJJ"),'BD1'!$A$10:$Q$10,0))),0),0))</f>
        <v>3</v>
      </c>
      <c r="AS16" s="42">
        <f>IF(LEN(AS$9)=0,0,IFERROR(IF(AND(AS$8&gt;=VLOOKUP($A16,BD,10,FALSE),(AS$8&lt;=VLOOKUP($A16,BD,11,FALSE))),IF(INDEX(BD,MATCH($A16,[0]!colo,0),MATCH(TEXT(AS$8,"JJJJ"),'BD1'!$A$10:$Q$10,0))=0,0,INDEX(BD,MATCH($A16,[0]!colo,0),MATCH(TEXT(AS$8,"JJJJ"),'BD1'!$A$10:$Q$10,0))),0),0))</f>
        <v>3.5</v>
      </c>
      <c r="AT16" s="42">
        <f>IF(LEN(AT$9)=0,0,IFERROR(IF(AND(AT$8&gt;=VLOOKUP($A16,BD,10,FALSE),(AT$8&lt;=VLOOKUP($A16,BD,11,FALSE))),IF(INDEX(BD,MATCH($A16,[0]!colo,0),MATCH(TEXT(AT$8,"JJJJ"),'BD1'!$A$10:$Q$10,0))=0,0,INDEX(BD,MATCH($A16,[0]!colo,0),MATCH(TEXT(AT$8,"JJJJ"),'BD1'!$A$10:$Q$10,0))),0),0))</f>
        <v>3</v>
      </c>
      <c r="AU16" s="42">
        <f>IF(LEN(AU$9)=0,0,IFERROR(IF(AND(AU$8&gt;=VLOOKUP($A16,BD,10,FALSE),(AU$8&lt;=VLOOKUP($A16,BD,11,FALSE))),IF(INDEX(BD,MATCH($A16,[0]!colo,0),MATCH(TEXT(AU$8,"JJJJ"),'BD1'!$A$10:$Q$10,0))=0,0,INDEX(BD,MATCH($A16,[0]!colo,0),MATCH(TEXT(AU$8,"JJJJ"),'BD1'!$A$10:$Q$10,0))),0),0))</f>
        <v>3</v>
      </c>
      <c r="AV16" s="42">
        <f>IF(LEN(AV$9)=0,0,IFERROR(IF(AND(AV$8&gt;=VLOOKUP($A16,BD,10,FALSE),(AV$8&lt;=VLOOKUP($A16,BD,11,FALSE))),IF(INDEX(BD,MATCH($A16,[0]!colo,0),MATCH(TEXT(AV$8,"JJJJ"),'BD1'!$A$10:$Q$10,0))=0,0,INDEX(BD,MATCH($A16,[0]!colo,0),MATCH(TEXT(AV$8,"JJJJ"),'BD1'!$A$10:$Q$10,0))),0),0))</f>
        <v>0</v>
      </c>
      <c r="AW16" s="42"/>
      <c r="AX16" s="55">
        <f>SUM(Tableau5[[#This Row],[1]:[31]])</f>
        <v>76</v>
      </c>
      <c r="AY16" s="88">
        <f t="shared" si="1"/>
        <v>684</v>
      </c>
      <c r="AZ16" s="88">
        <f t="shared" si="2"/>
        <v>1292</v>
      </c>
      <c r="BA16" s="16">
        <f t="shared" si="3"/>
        <v>0</v>
      </c>
    </row>
    <row r="17" spans="1:53" ht="44.4" customHeight="1" x14ac:dyDescent="0.3">
      <c r="A17" s="35">
        <v>6</v>
      </c>
      <c r="B17" s="36" t="s">
        <v>142</v>
      </c>
      <c r="C17" s="37">
        <v>1</v>
      </c>
      <c r="D17" s="37">
        <v>1</v>
      </c>
      <c r="E17" s="37">
        <v>0.5</v>
      </c>
      <c r="F17" s="37">
        <v>1</v>
      </c>
      <c r="G17" s="37">
        <v>0.5</v>
      </c>
      <c r="H17" s="77">
        <v>0.5</v>
      </c>
      <c r="I17" s="77">
        <v>1</v>
      </c>
      <c r="J17" s="38">
        <v>44105</v>
      </c>
      <c r="K17" s="81">
        <v>47848</v>
      </c>
      <c r="L17" s="36">
        <v>8001</v>
      </c>
      <c r="M17" s="36"/>
      <c r="N17" s="37">
        <v>10</v>
      </c>
      <c r="O17" s="83">
        <v>17</v>
      </c>
      <c r="P17" s="40"/>
      <c r="Q17" s="39" t="s">
        <v>151</v>
      </c>
      <c r="R17" s="42">
        <f>IF(LEN(R$9)=0,0,IFERROR(IF(AND(R$8&gt;=VLOOKUP($A17,BD,10,FALSE),(R$8&lt;=VLOOKUP($A17,BD,11,FALSE))),IF(INDEX(BD,MATCH($A17,[0]!colo,0),MATCH(TEXT(R$8,"JJJJ"),'BD1'!$A$10:$Q$10,0))=0,0,INDEX(BD,MATCH($A17,[0]!colo,0),MATCH(TEXT(R$8,"JJJJ"),'BD1'!$A$10:$Q$10,0))),0),0))</f>
        <v>1</v>
      </c>
      <c r="S17" s="42">
        <f>IF(LEN(S$9)=0,0,IFERROR(IF(AND(S$8&gt;=VLOOKUP($A17,BD,10,FALSE),(S$8&lt;=VLOOKUP($A17,BD,11,FALSE))),IF(INDEX(BD,MATCH($A17,[0]!colo,0),MATCH(TEXT(S$8,"JJJJ"),'BD1'!$A$10:$Q$10,0))=0,0,INDEX(BD,MATCH($A17,[0]!colo,0),MATCH(TEXT(S$8,"JJJJ"),'BD1'!$A$10:$Q$10,0))),0),0))</f>
        <v>0.5</v>
      </c>
      <c r="T17" s="42">
        <f>IF(LEN(T$9)=0,0,IFERROR(IF(AND(T$8&gt;=VLOOKUP($A17,BD,10,FALSE),(T$8&lt;=VLOOKUP($A17,BD,11,FALSE))),IF(INDEX(BD,MATCH($A17,[0]!colo,0),MATCH(TEXT(T$8,"JJJJ"),'BD1'!$A$10:$Q$10,0))=0,0,INDEX(BD,MATCH($A17,[0]!colo,0),MATCH(TEXT(T$8,"JJJJ"),'BD1'!$A$10:$Q$10,0))),0),0))</f>
        <v>0.5</v>
      </c>
      <c r="U17" s="42">
        <f>IF(LEN(U$9)=0,0,IFERROR(IF(AND(U$8&gt;=VLOOKUP($A17,BD,10,FALSE),(U$8&lt;=VLOOKUP($A17,BD,11,FALSE))),IF(INDEX(BD,MATCH($A17,[0]!colo,0),MATCH(TEXT(U$8,"JJJJ"),'BD1'!$A$10:$Q$10,0))=0,0,INDEX(BD,MATCH($A17,[0]!colo,0),MATCH(TEXT(U$8,"JJJJ"),'BD1'!$A$10:$Q$10,0))),0),0))</f>
        <v>1</v>
      </c>
      <c r="V17" s="42">
        <f>IF(LEN(V$9)=0,0,IFERROR(IF(AND(V$8&gt;=VLOOKUP($A17,BD,10,FALSE),(V$8&lt;=VLOOKUP($A17,BD,11,FALSE))),IF(INDEX(BD,MATCH($A17,[0]!colo,0),MATCH(TEXT(V$8,"JJJJ"),'BD1'!$A$10:$Q$10,0))=0,0,INDEX(BD,MATCH($A17,[0]!colo,0),MATCH(TEXT(V$8,"JJJJ"),'BD1'!$A$10:$Q$10,0))),0),0))</f>
        <v>1</v>
      </c>
      <c r="W17" s="42">
        <f>IF(LEN(W$9)=0,0,IFERROR(IF(AND(W$8&gt;=VLOOKUP($A17,BD,10,FALSE),(W$8&lt;=VLOOKUP($A17,BD,11,FALSE))),IF(INDEX(BD,MATCH($A17,[0]!colo,0),MATCH(TEXT(W$8,"JJJJ"),'BD1'!$A$10:$Q$10,0))=0,0,INDEX(BD,MATCH($A17,[0]!colo,0),MATCH(TEXT(W$8,"JJJJ"),'BD1'!$A$10:$Q$10,0))),0),0))</f>
        <v>1</v>
      </c>
      <c r="X17" s="42">
        <f>IF(LEN(X$9)=0,0,IFERROR(IF(AND(X$8&gt;=VLOOKUP($A17,BD,10,FALSE),(X$8&lt;=VLOOKUP($A17,BD,11,FALSE))),IF(INDEX(BD,MATCH($A17,[0]!colo,0),MATCH(TEXT(X$8,"JJJJ"),'BD1'!$A$10:$Q$10,0))=0,0,INDEX(BD,MATCH($A17,[0]!colo,0),MATCH(TEXT(X$8,"JJJJ"),'BD1'!$A$10:$Q$10,0))),0),0))</f>
        <v>0.5</v>
      </c>
      <c r="Y17" s="42">
        <f>IF(LEN(Y$9)=0,0,IFERROR(IF(AND(Y$8&gt;=VLOOKUP($A17,BD,10,FALSE),(Y$8&lt;=VLOOKUP($A17,BD,11,FALSE))),IF(INDEX(BD,MATCH($A17,[0]!colo,0),MATCH(TEXT(Y$8,"JJJJ"),'BD1'!$A$10:$Q$10,0))=0,0,INDEX(BD,MATCH($A17,[0]!colo,0),MATCH(TEXT(Y$8,"JJJJ"),'BD1'!$A$10:$Q$10,0))),0),0))</f>
        <v>1</v>
      </c>
      <c r="Z17" s="42">
        <f>IF(LEN(Z$9)=0,0,IFERROR(IF(AND(Z$8&gt;=VLOOKUP($A17,BD,10,FALSE),(Z$8&lt;=VLOOKUP($A17,BD,11,FALSE))),IF(INDEX(BD,MATCH($A17,[0]!colo,0),MATCH(TEXT(Z$8,"JJJJ"),'BD1'!$A$10:$Q$10,0))=0,0,INDEX(BD,MATCH($A17,[0]!colo,0),MATCH(TEXT(Z$8,"JJJJ"),'BD1'!$A$10:$Q$10,0))),0),0))</f>
        <v>0.5</v>
      </c>
      <c r="AA17" s="42">
        <f>IF(LEN(AA$9)=0,0,IFERROR(IF(AND(AA$8&gt;=VLOOKUP($A17,BD,10,FALSE),(AA$8&lt;=VLOOKUP($A17,BD,11,FALSE))),IF(INDEX(BD,MATCH($A17,[0]!colo,0),MATCH(TEXT(AA$8,"JJJJ"),'BD1'!$A$10:$Q$10,0))=0,0,INDEX(BD,MATCH($A17,[0]!colo,0),MATCH(TEXT(AA$8,"JJJJ"),'BD1'!$A$10:$Q$10,0))),0),0))</f>
        <v>0.5</v>
      </c>
      <c r="AB17" s="42">
        <f>IF(LEN(AB$9)=0,0,IFERROR(IF(AND(AB$8&gt;=VLOOKUP($A17,BD,10,FALSE),(AB$8&lt;=VLOOKUP($A17,BD,11,FALSE))),IF(INDEX(BD,MATCH($A17,[0]!colo,0),MATCH(TEXT(AB$8,"JJJJ"),'BD1'!$A$10:$Q$10,0))=0,0,INDEX(BD,MATCH($A17,[0]!colo,0),MATCH(TEXT(AB$8,"JJJJ"),'BD1'!$A$10:$Q$10,0))),0),0))</f>
        <v>1</v>
      </c>
      <c r="AC17" s="42">
        <f>IF(LEN(AC$9)=0,0,IFERROR(IF(AND(AC$8&gt;=VLOOKUP($A17,BD,10,FALSE),(AC$8&lt;=VLOOKUP($A17,BD,11,FALSE))),IF(INDEX(BD,MATCH($A17,[0]!colo,0),MATCH(TEXT(AC$8,"JJJJ"),'BD1'!$A$10:$Q$10,0))=0,0,INDEX(BD,MATCH($A17,[0]!colo,0),MATCH(TEXT(AC$8,"JJJJ"),'BD1'!$A$10:$Q$10,0))),0),0))</f>
        <v>1</v>
      </c>
      <c r="AD17" s="42">
        <f>IF(LEN(AD$9)=0,0,IFERROR(IF(AND(AD$8&gt;=VLOOKUP($A17,BD,10,FALSE),(AD$8&lt;=VLOOKUP($A17,BD,11,FALSE))),IF(INDEX(BD,MATCH($A17,[0]!colo,0),MATCH(TEXT(AD$8,"JJJJ"),'BD1'!$A$10:$Q$10,0))=0,0,INDEX(BD,MATCH($A17,[0]!colo,0),MATCH(TEXT(AD$8,"JJJJ"),'BD1'!$A$10:$Q$10,0))),0),0))</f>
        <v>1</v>
      </c>
      <c r="AE17" s="42">
        <f>IF(LEN(AE$9)=0,0,IFERROR(IF(AND(AE$8&gt;=VLOOKUP($A17,BD,10,FALSE),(AE$8&lt;=VLOOKUP($A17,BD,11,FALSE))),IF(INDEX(BD,MATCH($A17,[0]!colo,0),MATCH(TEXT(AE$8,"JJJJ"),'BD1'!$A$10:$Q$10,0))=0,0,INDEX(BD,MATCH($A17,[0]!colo,0),MATCH(TEXT(AE$8,"JJJJ"),'BD1'!$A$10:$Q$10,0))),0),0))</f>
        <v>0.5</v>
      </c>
      <c r="AF17" s="42">
        <f>IF(LEN(AF$9)=0,0,IFERROR(IF(AND(AF$8&gt;=VLOOKUP($A17,BD,10,FALSE),(AF$8&lt;=VLOOKUP($A17,BD,11,FALSE))),IF(INDEX(BD,MATCH($A17,[0]!colo,0),MATCH(TEXT(AF$8,"JJJJ"),'BD1'!$A$10:$Q$10,0))=0,0,INDEX(BD,MATCH($A17,[0]!colo,0),MATCH(TEXT(AF$8,"JJJJ"),'BD1'!$A$10:$Q$10,0))),0),0))</f>
        <v>1</v>
      </c>
      <c r="AG17" s="42">
        <f>IF(LEN(AG$9)=0,0,IFERROR(IF(AND(AG$8&gt;=VLOOKUP($A17,BD,10,FALSE),(AG$8&lt;=VLOOKUP($A17,BD,11,FALSE))),IF(INDEX(BD,MATCH($A17,[0]!colo,0),MATCH(TEXT(AG$8,"JJJJ"),'BD1'!$A$10:$Q$10,0))=0,0,INDEX(BD,MATCH($A17,[0]!colo,0),MATCH(TEXT(AG$8,"JJJJ"),'BD1'!$A$10:$Q$10,0))),0),0))</f>
        <v>0.5</v>
      </c>
      <c r="AH17" s="42">
        <f>IF(LEN(AH$9)=0,0,IFERROR(IF(AND(AH$8&gt;=VLOOKUP($A17,BD,10,FALSE),(AH$8&lt;=VLOOKUP($A17,BD,11,FALSE))),IF(INDEX(BD,MATCH($A17,[0]!colo,0),MATCH(TEXT(AH$8,"JJJJ"),'BD1'!$A$10:$Q$10,0))=0,0,INDEX(BD,MATCH($A17,[0]!colo,0),MATCH(TEXT(AH$8,"JJJJ"),'BD1'!$A$10:$Q$10,0))),0),0))</f>
        <v>0.5</v>
      </c>
      <c r="AI17" s="42">
        <f>IF(LEN(AI$9)=0,0,IFERROR(IF(AND(AI$8&gt;=VLOOKUP($A17,BD,10,FALSE),(AI$8&lt;=VLOOKUP($A17,BD,11,FALSE))),IF(INDEX(BD,MATCH($A17,[0]!colo,0),MATCH(TEXT(AI$8,"JJJJ"),'BD1'!$A$10:$Q$10,0))=0,0,INDEX(BD,MATCH($A17,[0]!colo,0),MATCH(TEXT(AI$8,"JJJJ"),'BD1'!$A$10:$Q$10,0))),0),0))</f>
        <v>1</v>
      </c>
      <c r="AJ17" s="42">
        <f>IF(LEN(AJ$9)=0,0,IFERROR(IF(AND(AJ$8&gt;=VLOOKUP($A17,BD,10,FALSE),(AJ$8&lt;=VLOOKUP($A17,BD,11,FALSE))),IF(INDEX(BD,MATCH($A17,[0]!colo,0),MATCH(TEXT(AJ$8,"JJJJ"),'BD1'!$A$10:$Q$10,0))=0,0,INDEX(BD,MATCH($A17,[0]!colo,0),MATCH(TEXT(AJ$8,"JJJJ"),'BD1'!$A$10:$Q$10,0))),0),0))</f>
        <v>1</v>
      </c>
      <c r="AK17" s="42">
        <f>IF(LEN(AK$9)=0,0,IFERROR(IF(AND(AK$8&gt;=VLOOKUP($A17,BD,10,FALSE),(AK$8&lt;=VLOOKUP($A17,BD,11,FALSE))),IF(INDEX(BD,MATCH($A17,[0]!colo,0),MATCH(TEXT(AK$8,"JJJJ"),'BD1'!$A$10:$Q$10,0))=0,0,INDEX(BD,MATCH($A17,[0]!colo,0),MATCH(TEXT(AK$8,"JJJJ"),'BD1'!$A$10:$Q$10,0))),0),0))</f>
        <v>1</v>
      </c>
      <c r="AL17" s="42">
        <f>IF(LEN(AL$9)=0,0,IFERROR(IF(AND(AL$8&gt;=VLOOKUP($A17,BD,10,FALSE),(AL$8&lt;=VLOOKUP($A17,BD,11,FALSE))),IF(INDEX(BD,MATCH($A17,[0]!colo,0),MATCH(TEXT(AL$8,"JJJJ"),'BD1'!$A$10:$Q$10,0))=0,0,INDEX(BD,MATCH($A17,[0]!colo,0),MATCH(TEXT(AL$8,"JJJJ"),'BD1'!$A$10:$Q$10,0))),0),0))</f>
        <v>0.5</v>
      </c>
      <c r="AM17" s="42">
        <f>IF(LEN(AM$9)=0,0,IFERROR(IF(AND(AM$8&gt;=VLOOKUP($A17,BD,10,FALSE),(AM$8&lt;=VLOOKUP($A17,BD,11,FALSE))),IF(INDEX(BD,MATCH($A17,[0]!colo,0),MATCH(TEXT(AM$8,"JJJJ"),'BD1'!$A$10:$Q$10,0))=0,0,INDEX(BD,MATCH($A17,[0]!colo,0),MATCH(TEXT(AM$8,"JJJJ"),'BD1'!$A$10:$Q$10,0))),0),0))</f>
        <v>1</v>
      </c>
      <c r="AN17" s="42">
        <f>IF(LEN(AN$9)=0,0,IFERROR(IF(AND(AN$8&gt;=VLOOKUP($A17,BD,10,FALSE),(AN$8&lt;=VLOOKUP($A17,BD,11,FALSE))),IF(INDEX(BD,MATCH($A17,[0]!colo,0),MATCH(TEXT(AN$8,"JJJJ"),'BD1'!$A$10:$Q$10,0))=0,0,INDEX(BD,MATCH($A17,[0]!colo,0),MATCH(TEXT(AN$8,"JJJJ"),'BD1'!$A$10:$Q$10,0))),0),0))</f>
        <v>0.5</v>
      </c>
      <c r="AO17" s="42">
        <f>IF(LEN(AO$9)=0,0,IFERROR(IF(AND(AO$8&gt;=VLOOKUP($A17,BD,10,FALSE),(AO$8&lt;=VLOOKUP($A17,BD,11,FALSE))),IF(INDEX(BD,MATCH($A17,[0]!colo,0),MATCH(TEXT(AO$8,"JJJJ"),'BD1'!$A$10:$Q$10,0))=0,0,INDEX(BD,MATCH($A17,[0]!colo,0),MATCH(TEXT(AO$8,"JJJJ"),'BD1'!$A$10:$Q$10,0))),0),0))</f>
        <v>0.5</v>
      </c>
      <c r="AP17" s="42">
        <f>IF(LEN(AP$9)=0,0,IFERROR(IF(AND(AP$8&gt;=VLOOKUP($A17,BD,10,FALSE),(AP$8&lt;=VLOOKUP($A17,BD,11,FALSE))),IF(INDEX(BD,MATCH($A17,[0]!colo,0),MATCH(TEXT(AP$8,"JJJJ"),'BD1'!$A$10:$Q$10,0))=0,0,INDEX(BD,MATCH($A17,[0]!colo,0),MATCH(TEXT(AP$8,"JJJJ"),'BD1'!$A$10:$Q$10,0))),0),0))</f>
        <v>1</v>
      </c>
      <c r="AQ17" s="42">
        <f>IF(LEN(AQ$9)=0,0,IFERROR(IF(AND(AQ$8&gt;=VLOOKUP($A17,BD,10,FALSE),(AQ$8&lt;=VLOOKUP($A17,BD,11,FALSE))),IF(INDEX(BD,MATCH($A17,[0]!colo,0),MATCH(TEXT(AQ$8,"JJJJ"),'BD1'!$A$10:$Q$10,0))=0,0,INDEX(BD,MATCH($A17,[0]!colo,0),MATCH(TEXT(AQ$8,"JJJJ"),'BD1'!$A$10:$Q$10,0))),0),0))</f>
        <v>1</v>
      </c>
      <c r="AR17" s="42">
        <f>IF(LEN(AR$9)=0,0,IFERROR(IF(AND(AR$8&gt;=VLOOKUP($A17,BD,10,FALSE),(AR$8&lt;=VLOOKUP($A17,BD,11,FALSE))),IF(INDEX(BD,MATCH($A17,[0]!colo,0),MATCH(TEXT(AR$8,"JJJJ"),'BD1'!$A$10:$Q$10,0))=0,0,INDEX(BD,MATCH($A17,[0]!colo,0),MATCH(TEXT(AR$8,"JJJJ"),'BD1'!$A$10:$Q$10,0))),0),0))</f>
        <v>1</v>
      </c>
      <c r="AS17" s="42">
        <f>IF(LEN(AS$9)=0,0,IFERROR(IF(AND(AS$8&gt;=VLOOKUP($A17,BD,10,FALSE),(AS$8&lt;=VLOOKUP($A17,BD,11,FALSE))),IF(INDEX(BD,MATCH($A17,[0]!colo,0),MATCH(TEXT(AS$8,"JJJJ"),'BD1'!$A$10:$Q$10,0))=0,0,INDEX(BD,MATCH($A17,[0]!colo,0),MATCH(TEXT(AS$8,"JJJJ"),'BD1'!$A$10:$Q$10,0))),0),0))</f>
        <v>0.5</v>
      </c>
      <c r="AT17" s="42">
        <f>IF(LEN(AT$9)=0,0,IFERROR(IF(AND(AT$8&gt;=VLOOKUP($A17,BD,10,FALSE),(AT$8&lt;=VLOOKUP($A17,BD,11,FALSE))),IF(INDEX(BD,MATCH($A17,[0]!colo,0),MATCH(TEXT(AT$8,"JJJJ"),'BD1'!$A$10:$Q$10,0))=0,0,INDEX(BD,MATCH($A17,[0]!colo,0),MATCH(TEXT(AT$8,"JJJJ"),'BD1'!$A$10:$Q$10,0))),0),0))</f>
        <v>1</v>
      </c>
      <c r="AU17" s="42">
        <f>IF(LEN(AU$9)=0,0,IFERROR(IF(AND(AU$8&gt;=VLOOKUP($A17,BD,10,FALSE),(AU$8&lt;=VLOOKUP($A17,BD,11,FALSE))),IF(INDEX(BD,MATCH($A17,[0]!colo,0),MATCH(TEXT(AU$8,"JJJJ"),'BD1'!$A$10:$Q$10,0))=0,0,INDEX(BD,MATCH($A17,[0]!colo,0),MATCH(TEXT(AU$8,"JJJJ"),'BD1'!$A$10:$Q$10,0))),0),0))</f>
        <v>0.5</v>
      </c>
      <c r="AV17" s="42">
        <f>IF(LEN(AV$9)=0,0,IFERROR(IF(AND(AV$8&gt;=VLOOKUP($A17,BD,10,FALSE),(AV$8&lt;=VLOOKUP($A17,BD,11,FALSE))),IF(INDEX(BD,MATCH($A17,[0]!colo,0),MATCH(TEXT(AV$8,"JJJJ"),'BD1'!$A$10:$Q$10,0))=0,0,INDEX(BD,MATCH($A17,[0]!colo,0),MATCH(TEXT(AV$8,"JJJJ"),'BD1'!$A$10:$Q$10,0))),0),0))</f>
        <v>0.5</v>
      </c>
      <c r="AW17" s="42"/>
      <c r="AX17" s="55">
        <f>SUM(Tableau5[[#This Row],[1]:[31]])</f>
        <v>24</v>
      </c>
      <c r="AY17" s="88">
        <f t="shared" si="1"/>
        <v>240</v>
      </c>
      <c r="AZ17" s="88">
        <f t="shared" si="2"/>
        <v>408</v>
      </c>
      <c r="BA17" s="16">
        <f t="shared" si="3"/>
        <v>0</v>
      </c>
    </row>
    <row r="18" spans="1:53" ht="46.8" customHeight="1" x14ac:dyDescent="0.3">
      <c r="A18" s="35">
        <v>7</v>
      </c>
      <c r="B18" s="40" t="s">
        <v>142</v>
      </c>
      <c r="C18" s="109" t="s">
        <v>152</v>
      </c>
      <c r="D18" s="109" t="s">
        <v>152</v>
      </c>
      <c r="E18" s="109" t="s">
        <v>152</v>
      </c>
      <c r="F18" s="109" t="s">
        <v>152</v>
      </c>
      <c r="G18" s="109" t="s">
        <v>152</v>
      </c>
      <c r="H18" s="109" t="s">
        <v>152</v>
      </c>
      <c r="I18" s="109" t="s">
        <v>152</v>
      </c>
      <c r="J18" s="54">
        <v>44119</v>
      </c>
      <c r="K18" s="82">
        <v>44129</v>
      </c>
      <c r="L18" s="40">
        <v>8001</v>
      </c>
      <c r="M18" s="40"/>
      <c r="N18" s="41">
        <v>10</v>
      </c>
      <c r="O18" s="75">
        <v>17</v>
      </c>
      <c r="P18" s="40"/>
      <c r="Q18" s="108"/>
      <c r="R18" s="42">
        <f>IF(LEN(R$9)=0,0,IFERROR(IF(AND(R$8&gt;=VLOOKUP($A18,BD,10,FALSE),(R$8&lt;=VLOOKUP($A18,BD,11,FALSE))),IF(INDEX(BD,MATCH($A18,[0]!colo,0),MATCH(TEXT(R$8,"JJJJ"),'BD1'!$A$10:$Q$10,0))=0,0,INDEX(BD,MATCH($A18,[0]!colo,0),MATCH(TEXT(R$8,"JJJJ"),'BD1'!$A$10:$Q$10,0))),0),0))</f>
        <v>0</v>
      </c>
      <c r="S18" s="42">
        <f>IF(LEN(S$9)=0,0,IFERROR(IF(AND(S$8&gt;=VLOOKUP($A18,BD,10,FALSE),(S$8&lt;=VLOOKUP($A18,BD,11,FALSE))),IF(INDEX(BD,MATCH($A18,[0]!colo,0),MATCH(TEXT(S$8,"JJJJ"),'BD1'!$A$10:$Q$10,0))=0,0,INDEX(BD,MATCH($A18,[0]!colo,0),MATCH(TEXT(S$8,"JJJJ"),'BD1'!$A$10:$Q$10,0))),0),0))</f>
        <v>0</v>
      </c>
      <c r="T18" s="42">
        <f>IF(LEN(T$9)=0,0,IFERROR(IF(AND(T$8&gt;=VLOOKUP($A18,BD,10,FALSE),(T$8&lt;=VLOOKUP($A18,BD,11,FALSE))),IF(INDEX(BD,MATCH($A18,[0]!colo,0),MATCH(TEXT(T$8,"JJJJ"),'BD1'!$A$10:$Q$10,0))=0,0,INDEX(BD,MATCH($A18,[0]!colo,0),MATCH(TEXT(T$8,"JJJJ"),'BD1'!$A$10:$Q$10,0))),0),0))</f>
        <v>0</v>
      </c>
      <c r="U18" s="42">
        <f>IF(LEN(U$9)=0,0,IFERROR(IF(AND(U$8&gt;=VLOOKUP($A18,BD,10,FALSE),(U$8&lt;=VLOOKUP($A18,BD,11,FALSE))),IF(INDEX(BD,MATCH($A18,[0]!colo,0),MATCH(TEXT(U$8,"JJJJ"),'BD1'!$A$10:$Q$10,0))=0,0,INDEX(BD,MATCH($A18,[0]!colo,0),MATCH(TEXT(U$8,"JJJJ"),'BD1'!$A$10:$Q$10,0))),0),0))</f>
        <v>0</v>
      </c>
      <c r="V18" s="42">
        <f>IF(LEN(V$9)=0,0,IFERROR(IF(AND(V$8&gt;=VLOOKUP($A18,BD,10,FALSE),(V$8&lt;=VLOOKUP($A18,BD,11,FALSE))),IF(INDEX(BD,MATCH($A18,[0]!colo,0),MATCH(TEXT(V$8,"JJJJ"),'BD1'!$A$10:$Q$10,0))=0,0,INDEX(BD,MATCH($A18,[0]!colo,0),MATCH(TEXT(V$8,"JJJJ"),'BD1'!$A$10:$Q$10,0))),0),0))</f>
        <v>0</v>
      </c>
      <c r="W18" s="42">
        <f>IF(LEN(W$9)=0,0,IFERROR(IF(AND(W$8&gt;=VLOOKUP($A18,BD,10,FALSE),(W$8&lt;=VLOOKUP($A18,BD,11,FALSE))),IF(INDEX(BD,MATCH($A18,[0]!colo,0),MATCH(TEXT(W$8,"JJJJ"),'BD1'!$A$10:$Q$10,0))=0,0,INDEX(BD,MATCH($A18,[0]!colo,0),MATCH(TEXT(W$8,"JJJJ"),'BD1'!$A$10:$Q$10,0))),0),0))</f>
        <v>0</v>
      </c>
      <c r="X18" s="42">
        <f>IF(LEN(X$9)=0,0,IFERROR(IF(AND(X$8&gt;=VLOOKUP($A18,BD,10,FALSE),(X$8&lt;=VLOOKUP($A18,BD,11,FALSE))),IF(INDEX(BD,MATCH($A18,[0]!colo,0),MATCH(TEXT(X$8,"JJJJ"),'BD1'!$A$10:$Q$10,0))=0,0,INDEX(BD,MATCH($A18,[0]!colo,0),MATCH(TEXT(X$8,"JJJJ"),'BD1'!$A$10:$Q$10,0))),0),0))</f>
        <v>0</v>
      </c>
      <c r="Y18" s="42">
        <f>IF(LEN(Y$9)=0,0,IFERROR(IF(AND(Y$8&gt;=VLOOKUP($A18,BD,10,FALSE),(Y$8&lt;=VLOOKUP($A18,BD,11,FALSE))),IF(INDEX(BD,MATCH($A18,[0]!colo,0),MATCH(TEXT(Y$8,"JJJJ"),'BD1'!$A$10:$Q$10,0))=0,0,INDEX(BD,MATCH($A18,[0]!colo,0),MATCH(TEXT(Y$8,"JJJJ"),'BD1'!$A$10:$Q$10,0))),0),0))</f>
        <v>0</v>
      </c>
      <c r="Z18" s="42">
        <f>IF(LEN(Z$9)=0,0,IFERROR(IF(AND(Z$8&gt;=VLOOKUP($A18,BD,10,FALSE),(Z$8&lt;=VLOOKUP($A18,BD,11,FALSE))),IF(INDEX(BD,MATCH($A18,[0]!colo,0),MATCH(TEXT(Z$8,"JJJJ"),'BD1'!$A$10:$Q$10,0))=0,0,INDEX(BD,MATCH($A18,[0]!colo,0),MATCH(TEXT(Z$8,"JJJJ"),'BD1'!$A$10:$Q$10,0))),0),0))</f>
        <v>0</v>
      </c>
      <c r="AA18" s="42">
        <f>IF(LEN(AA$9)=0,0,IFERROR(IF(AND(AA$8&gt;=VLOOKUP($A18,BD,10,FALSE),(AA$8&lt;=VLOOKUP($A18,BD,11,FALSE))),IF(INDEX(BD,MATCH($A18,[0]!colo,0),MATCH(TEXT(AA$8,"JJJJ"),'BD1'!$A$10:$Q$10,0))=0,0,INDEX(BD,MATCH($A18,[0]!colo,0),MATCH(TEXT(AA$8,"JJJJ"),'BD1'!$A$10:$Q$10,0))),0),0))</f>
        <v>0</v>
      </c>
      <c r="AB18" s="42">
        <f>IF(LEN(AB$9)=0,0,IFERROR(IF(AND(AB$8&gt;=VLOOKUP($A18,BD,10,FALSE),(AB$8&lt;=VLOOKUP($A18,BD,11,FALSE))),IF(INDEX(BD,MATCH($A18,[0]!colo,0),MATCH(TEXT(AB$8,"JJJJ"),'BD1'!$A$10:$Q$10,0))=0,0,INDEX(BD,MATCH($A18,[0]!colo,0),MATCH(TEXT(AB$8,"JJJJ"),'BD1'!$A$10:$Q$10,0))),0),0))</f>
        <v>0</v>
      </c>
      <c r="AC18" s="42">
        <f>IF(LEN(AC$9)=0,0,IFERROR(IF(AND(AC$8&gt;=VLOOKUP($A18,BD,10,FALSE),(AC$8&lt;=VLOOKUP($A18,BD,11,FALSE))),IF(INDEX(BD,MATCH($A18,[0]!colo,0),MATCH(TEXT(AC$8,"JJJJ"),'BD1'!$A$10:$Q$10,0))=0,0,INDEX(BD,MATCH($A18,[0]!colo,0),MATCH(TEXT(AC$8,"JJJJ"),'BD1'!$A$10:$Q$10,0))),0),0))</f>
        <v>0</v>
      </c>
      <c r="AD18" s="42">
        <f>IF(LEN(AD$9)=0,0,IFERROR(IF(AND(AD$8&gt;=VLOOKUP($A18,BD,10,FALSE),(AD$8&lt;=VLOOKUP($A18,BD,11,FALSE))),IF(INDEX(BD,MATCH($A18,[0]!colo,0),MATCH(TEXT(AD$8,"JJJJ"),'BD1'!$A$10:$Q$10,0))=0,0,INDEX(BD,MATCH($A18,[0]!colo,0),MATCH(TEXT(AD$8,"JJJJ"),'BD1'!$A$10:$Q$10,0))),0),0))</f>
        <v>0</v>
      </c>
      <c r="AE18" s="42">
        <f>IF(LEN(AE$9)=0,0,IFERROR(IF(AND(AE$8&gt;=VLOOKUP($A18,BD,10,FALSE),(AE$8&lt;=VLOOKUP($A18,BD,11,FALSE))),IF(INDEX(BD,MATCH($A18,[0]!colo,0),MATCH(TEXT(AE$8,"JJJJ"),'BD1'!$A$10:$Q$10,0))=0,0,INDEX(BD,MATCH($A18,[0]!colo,0),MATCH(TEXT(AE$8,"JJJJ"),'BD1'!$A$10:$Q$10,0))),0),0))</f>
        <v>0</v>
      </c>
      <c r="AF18" s="42" t="str">
        <f>IF(LEN(AF$9)=0,0,IFERROR(IF(AND(AF$8&gt;=VLOOKUP($A18,BD,10,FALSE),(AF$8&lt;=VLOOKUP($A18,BD,11,FALSE))),IF(INDEX(BD,MATCH($A18,[0]!colo,0),MATCH(TEXT(AF$8,"JJJJ"),'BD1'!$A$10:$Q$10,0))=0,0,INDEX(BD,MATCH($A18,[0]!colo,0),MATCH(TEXT(AF$8,"JJJJ"),'BD1'!$A$10:$Q$10,0))),0),0))</f>
        <v>v</v>
      </c>
      <c r="AG18" s="42" t="str">
        <f>IF(LEN(AG$9)=0,0,IFERROR(IF(AND(AG$8&gt;=VLOOKUP($A18,BD,10,FALSE),(AG$8&lt;=VLOOKUP($A18,BD,11,FALSE))),IF(INDEX(BD,MATCH($A18,[0]!colo,0),MATCH(TEXT(AG$8,"JJJJ"),'BD1'!$A$10:$Q$10,0))=0,0,INDEX(BD,MATCH($A18,[0]!colo,0),MATCH(TEXT(AG$8,"JJJJ"),'BD1'!$A$10:$Q$10,0))),0),0))</f>
        <v>v</v>
      </c>
      <c r="AH18" s="42" t="str">
        <f>IF(LEN(AH$9)=0,0,IFERROR(IF(AND(AH$8&gt;=VLOOKUP($A18,BD,10,FALSE),(AH$8&lt;=VLOOKUP($A18,BD,11,FALSE))),IF(INDEX(BD,MATCH($A18,[0]!colo,0),MATCH(TEXT(AH$8,"JJJJ"),'BD1'!$A$10:$Q$10,0))=0,0,INDEX(BD,MATCH($A18,[0]!colo,0),MATCH(TEXT(AH$8,"JJJJ"),'BD1'!$A$10:$Q$10,0))),0),0))</f>
        <v>v</v>
      </c>
      <c r="AI18" s="42" t="str">
        <f>IF(LEN(AI$9)=0,0,IFERROR(IF(AND(AI$8&gt;=VLOOKUP($A18,BD,10,FALSE),(AI$8&lt;=VLOOKUP($A18,BD,11,FALSE))),IF(INDEX(BD,MATCH($A18,[0]!colo,0),MATCH(TEXT(AI$8,"JJJJ"),'BD1'!$A$10:$Q$10,0))=0,0,INDEX(BD,MATCH($A18,[0]!colo,0),MATCH(TEXT(AI$8,"JJJJ"),'BD1'!$A$10:$Q$10,0))),0),0))</f>
        <v>v</v>
      </c>
      <c r="AJ18" s="42" t="str">
        <f>IF(LEN(AJ$9)=0,0,IFERROR(IF(AND(AJ$8&gt;=VLOOKUP($A18,BD,10,FALSE),(AJ$8&lt;=VLOOKUP($A18,BD,11,FALSE))),IF(INDEX(BD,MATCH($A18,[0]!colo,0),MATCH(TEXT(AJ$8,"JJJJ"),'BD1'!$A$10:$Q$10,0))=0,0,INDEX(BD,MATCH($A18,[0]!colo,0),MATCH(TEXT(AJ$8,"JJJJ"),'BD1'!$A$10:$Q$10,0))),0),0))</f>
        <v>v</v>
      </c>
      <c r="AK18" s="42" t="str">
        <f>IF(LEN(AK$9)=0,0,IFERROR(IF(AND(AK$8&gt;=VLOOKUP($A18,BD,10,FALSE),(AK$8&lt;=VLOOKUP($A18,BD,11,FALSE))),IF(INDEX(BD,MATCH($A18,[0]!colo,0),MATCH(TEXT(AK$8,"JJJJ"),'BD1'!$A$10:$Q$10,0))=0,0,INDEX(BD,MATCH($A18,[0]!colo,0),MATCH(TEXT(AK$8,"JJJJ"),'BD1'!$A$10:$Q$10,0))),0),0))</f>
        <v>v</v>
      </c>
      <c r="AL18" s="42" t="str">
        <f>IF(LEN(AL$9)=0,0,IFERROR(IF(AND(AL$8&gt;=VLOOKUP($A18,BD,10,FALSE),(AL$8&lt;=VLOOKUP($A18,BD,11,FALSE))),IF(INDEX(BD,MATCH($A18,[0]!colo,0),MATCH(TEXT(AL$8,"JJJJ"),'BD1'!$A$10:$Q$10,0))=0,0,INDEX(BD,MATCH($A18,[0]!colo,0),MATCH(TEXT(AL$8,"JJJJ"),'BD1'!$A$10:$Q$10,0))),0),0))</f>
        <v>v</v>
      </c>
      <c r="AM18" s="42" t="str">
        <f>IF(LEN(AM$9)=0,0,IFERROR(IF(AND(AM$8&gt;=VLOOKUP($A18,BD,10,FALSE),(AM$8&lt;=VLOOKUP($A18,BD,11,FALSE))),IF(INDEX(BD,MATCH($A18,[0]!colo,0),MATCH(TEXT(AM$8,"JJJJ"),'BD1'!$A$10:$Q$10,0))=0,0,INDEX(BD,MATCH($A18,[0]!colo,0),MATCH(TEXT(AM$8,"JJJJ"),'BD1'!$A$10:$Q$10,0))),0),0))</f>
        <v>v</v>
      </c>
      <c r="AN18" s="42" t="str">
        <f>IF(LEN(AN$9)=0,0,IFERROR(IF(AND(AN$8&gt;=VLOOKUP($A18,BD,10,FALSE),(AN$8&lt;=VLOOKUP($A18,BD,11,FALSE))),IF(INDEX(BD,MATCH($A18,[0]!colo,0),MATCH(TEXT(AN$8,"JJJJ"),'BD1'!$A$10:$Q$10,0))=0,0,INDEX(BD,MATCH($A18,[0]!colo,0),MATCH(TEXT(AN$8,"JJJJ"),'BD1'!$A$10:$Q$10,0))),0),0))</f>
        <v>v</v>
      </c>
      <c r="AO18" s="42" t="str">
        <f>IF(LEN(AO$9)=0,0,IFERROR(IF(AND(AO$8&gt;=VLOOKUP($A18,BD,10,FALSE),(AO$8&lt;=VLOOKUP($A18,BD,11,FALSE))),IF(INDEX(BD,MATCH($A18,[0]!colo,0),MATCH(TEXT(AO$8,"JJJJ"),'BD1'!$A$10:$Q$10,0))=0,0,INDEX(BD,MATCH($A18,[0]!colo,0),MATCH(TEXT(AO$8,"JJJJ"),'BD1'!$A$10:$Q$10,0))),0),0))</f>
        <v>v</v>
      </c>
      <c r="AP18" s="42" t="str">
        <f>IF(LEN(AP$9)=0,0,IFERROR(IF(AND(AP$8&gt;=VLOOKUP($A18,BD,10,FALSE),(AP$8&lt;=VLOOKUP($A18,BD,11,FALSE))),IF(INDEX(BD,MATCH($A18,[0]!colo,0),MATCH(TEXT(AP$8,"JJJJ"),'BD1'!$A$10:$Q$10,0))=0,0,INDEX(BD,MATCH($A18,[0]!colo,0),MATCH(TEXT(AP$8,"JJJJ"),'BD1'!$A$10:$Q$10,0))),0),0))</f>
        <v>v</v>
      </c>
      <c r="AQ18" s="42">
        <f>IF(LEN(AQ$9)=0,0,IFERROR(IF(AND(AQ$8&gt;=VLOOKUP($A18,BD,10,FALSE),(AQ$8&lt;=VLOOKUP($A18,BD,11,FALSE))),IF(INDEX(BD,MATCH($A18,[0]!colo,0),MATCH(TEXT(AQ$8,"JJJJ"),'BD1'!$A$10:$Q$10,0))=0,0,INDEX(BD,MATCH($A18,[0]!colo,0),MATCH(TEXT(AQ$8,"JJJJ"),'BD1'!$A$10:$Q$10,0))),0),0))</f>
        <v>0</v>
      </c>
      <c r="AR18" s="42">
        <f>IF(LEN(AR$9)=0,0,IFERROR(IF(AND(AR$8&gt;=VLOOKUP($A18,BD,10,FALSE),(AR$8&lt;=VLOOKUP($A18,BD,11,FALSE))),IF(INDEX(BD,MATCH($A18,[0]!colo,0),MATCH(TEXT(AR$8,"JJJJ"),'BD1'!$A$10:$Q$10,0))=0,0,INDEX(BD,MATCH($A18,[0]!colo,0),MATCH(TEXT(AR$8,"JJJJ"),'BD1'!$A$10:$Q$10,0))),0),0))</f>
        <v>0</v>
      </c>
      <c r="AS18" s="42">
        <f>IF(LEN(AS$9)=0,0,IFERROR(IF(AND(AS$8&gt;=VLOOKUP($A18,BD,10,FALSE),(AS$8&lt;=VLOOKUP($A18,BD,11,FALSE))),IF(INDEX(BD,MATCH($A18,[0]!colo,0),MATCH(TEXT(AS$8,"JJJJ"),'BD1'!$A$10:$Q$10,0))=0,0,INDEX(BD,MATCH($A18,[0]!colo,0),MATCH(TEXT(AS$8,"JJJJ"),'BD1'!$A$10:$Q$10,0))),0),0))</f>
        <v>0</v>
      </c>
      <c r="AT18" s="42">
        <f>IF(LEN(AT$9)=0,0,IFERROR(IF(AND(AT$8&gt;=VLOOKUP($A18,BD,10,FALSE),(AT$8&lt;=VLOOKUP($A18,BD,11,FALSE))),IF(INDEX(BD,MATCH($A18,[0]!colo,0),MATCH(TEXT(AT$8,"JJJJ"),'BD1'!$A$10:$Q$10,0))=0,0,INDEX(BD,MATCH($A18,[0]!colo,0),MATCH(TEXT(AT$8,"JJJJ"),'BD1'!$A$10:$Q$10,0))),0),0))</f>
        <v>0</v>
      </c>
      <c r="AU18" s="42">
        <f>IF(LEN(AU$9)=0,0,IFERROR(IF(AND(AU$8&gt;=VLOOKUP($A18,BD,10,FALSE),(AU$8&lt;=VLOOKUP($A18,BD,11,FALSE))),IF(INDEX(BD,MATCH($A18,[0]!colo,0),MATCH(TEXT(AU$8,"JJJJ"),'BD1'!$A$10:$Q$10,0))=0,0,INDEX(BD,MATCH($A18,[0]!colo,0),MATCH(TEXT(AU$8,"JJJJ"),'BD1'!$A$10:$Q$10,0))),0),0))</f>
        <v>0</v>
      </c>
      <c r="AV18" s="42">
        <f>IF(LEN(AV$9)=0,0,IFERROR(IF(AND(AV$8&gt;=VLOOKUP($A18,BD,10,FALSE),(AV$8&lt;=VLOOKUP($A18,BD,11,FALSE))),IF(INDEX(BD,MATCH($A18,[0]!colo,0),MATCH(TEXT(AV$8,"JJJJ"),'BD1'!$A$10:$Q$10,0))=0,0,INDEX(BD,MATCH($A18,[0]!colo,0),MATCH(TEXT(AV$8,"JJJJ"),'BD1'!$A$10:$Q$10,0))),0),0))</f>
        <v>0</v>
      </c>
      <c r="AW18" s="76"/>
      <c r="AX18" s="98">
        <f>SUM(Tableau5[[#This Row],[1]:[31]])</f>
        <v>0</v>
      </c>
      <c r="AY18" s="100">
        <f t="shared" ref="AY18" si="4">SUM(N18*AX18)</f>
        <v>0</v>
      </c>
      <c r="AZ18" s="100">
        <f t="shared" ref="AZ18" si="5">O18*AX18</f>
        <v>0</v>
      </c>
      <c r="BA18" s="101">
        <f t="shared" ref="BA18" si="6">P18*AX18</f>
        <v>0</v>
      </c>
    </row>
    <row r="19" spans="1:53" ht="46.8" customHeight="1" x14ac:dyDescent="0.3">
      <c r="A19" s="74">
        <v>8</v>
      </c>
      <c r="B19" s="40" t="s">
        <v>142</v>
      </c>
      <c r="C19" s="41"/>
      <c r="D19" s="41"/>
      <c r="E19" s="41"/>
      <c r="F19" s="104">
        <v>-1</v>
      </c>
      <c r="G19" s="41"/>
      <c r="H19" s="78"/>
      <c r="I19" s="78"/>
      <c r="J19" s="54">
        <v>44112</v>
      </c>
      <c r="K19" s="82">
        <v>44112</v>
      </c>
      <c r="L19" s="40">
        <v>8001</v>
      </c>
      <c r="M19" s="40"/>
      <c r="N19" s="41">
        <v>10</v>
      </c>
      <c r="O19" s="75">
        <v>17</v>
      </c>
      <c r="P19" s="40"/>
      <c r="Q19" s="97" t="s">
        <v>151</v>
      </c>
      <c r="R19" s="42">
        <f>IF(LEN(R$9)=0,0,IFERROR(IF(AND(R$8&gt;=VLOOKUP($A19,BD,10,FALSE),(R$8&lt;=VLOOKUP($A19,BD,11,FALSE))),IF(INDEX(BD,MATCH($A19,[0]!colo,0),MATCH(TEXT(R$8,"JJJJ"),'BD1'!$A$10:$Q$10,0))=0,0,INDEX(BD,MATCH($A19,[0]!colo,0),MATCH(TEXT(R$8,"JJJJ"),'BD1'!$A$10:$Q$10,0))),0),0))</f>
        <v>0</v>
      </c>
      <c r="S19" s="42">
        <f>IF(LEN(S$9)=0,0,IFERROR(IF(AND(S$8&gt;=VLOOKUP($A19,BD,10,FALSE),(S$8&lt;=VLOOKUP($A19,BD,11,FALSE))),IF(INDEX(BD,MATCH($A19,[0]!colo,0),MATCH(TEXT(S$8,"JJJJ"),'BD1'!$A$10:$Q$10,0))=0,0,INDEX(BD,MATCH($A19,[0]!colo,0),MATCH(TEXT(S$8,"JJJJ"),'BD1'!$A$10:$Q$10,0))),0),0))</f>
        <v>0</v>
      </c>
      <c r="T19" s="42">
        <f>IF(LEN(T$9)=0,0,IFERROR(IF(AND(T$8&gt;=VLOOKUP($A19,BD,10,FALSE),(T$8&lt;=VLOOKUP($A19,BD,11,FALSE))),IF(INDEX(BD,MATCH($A19,[0]!colo,0),MATCH(TEXT(T$8,"JJJJ"),'BD1'!$A$10:$Q$10,0))=0,0,INDEX(BD,MATCH($A19,[0]!colo,0),MATCH(TEXT(T$8,"JJJJ"),'BD1'!$A$10:$Q$10,0))),0),0))</f>
        <v>0</v>
      </c>
      <c r="U19" s="42">
        <f>IF(LEN(U$9)=0,0,IFERROR(IF(AND(U$8&gt;=VLOOKUP($A19,BD,10,FALSE),(U$8&lt;=VLOOKUP($A19,BD,11,FALSE))),IF(INDEX(BD,MATCH($A19,[0]!colo,0),MATCH(TEXT(U$8,"JJJJ"),'BD1'!$A$10:$Q$10,0))=0,0,INDEX(BD,MATCH($A19,[0]!colo,0),MATCH(TEXT(U$8,"JJJJ"),'BD1'!$A$10:$Q$10,0))),0),0))</f>
        <v>0</v>
      </c>
      <c r="V19" s="42">
        <f>IF(LEN(V$9)=0,0,IFERROR(IF(AND(V$8&gt;=VLOOKUP($A19,BD,10,FALSE),(V$8&lt;=VLOOKUP($A19,BD,11,FALSE))),IF(INDEX(BD,MATCH($A19,[0]!colo,0),MATCH(TEXT(V$8,"JJJJ"),'BD1'!$A$10:$Q$10,0))=0,0,INDEX(BD,MATCH($A19,[0]!colo,0),MATCH(TEXT(V$8,"JJJJ"),'BD1'!$A$10:$Q$10,0))),0),0))</f>
        <v>0</v>
      </c>
      <c r="W19" s="42">
        <f>IF(LEN(W$9)=0,0,IFERROR(IF(AND(W$8&gt;=VLOOKUP($A19,BD,10,FALSE),(W$8&lt;=VLOOKUP($A19,BD,11,FALSE))),IF(INDEX(BD,MATCH($A19,[0]!colo,0),MATCH(TEXT(W$8,"JJJJ"),'BD1'!$A$10:$Q$10,0))=0,0,INDEX(BD,MATCH($A19,[0]!colo,0),MATCH(TEXT(W$8,"JJJJ"),'BD1'!$A$10:$Q$10,0))),0),0))</f>
        <v>0</v>
      </c>
      <c r="X19" s="42">
        <f>IF(LEN(X$9)=0,0,IFERROR(IF(AND(X$8&gt;=VLOOKUP($A19,BD,10,FALSE),(X$8&lt;=VLOOKUP($A19,BD,11,FALSE))),IF(INDEX(BD,MATCH($A19,[0]!colo,0),MATCH(TEXT(X$8,"JJJJ"),'BD1'!$A$10:$Q$10,0))=0,0,INDEX(BD,MATCH($A19,[0]!colo,0),MATCH(TEXT(X$8,"JJJJ"),'BD1'!$A$10:$Q$10,0))),0),0))</f>
        <v>0</v>
      </c>
      <c r="Y19" s="42">
        <f>IF(LEN(Y$9)=0,0,IFERROR(IF(AND(Y$8&gt;=VLOOKUP($A19,BD,10,FALSE),(Y$8&lt;=VLOOKUP($A19,BD,11,FALSE))),IF(INDEX(BD,MATCH($A19,[0]!colo,0),MATCH(TEXT(Y$8,"JJJJ"),'BD1'!$A$10:$Q$10,0))=0,0,INDEX(BD,MATCH($A19,[0]!colo,0),MATCH(TEXT(Y$8,"JJJJ"),'BD1'!$A$10:$Q$10,0))),0),0))</f>
        <v>-1</v>
      </c>
      <c r="Z19" s="42">
        <f>IF(LEN(Z$9)=0,0,IFERROR(IF(AND(Z$8&gt;=VLOOKUP($A19,BD,10,FALSE),(Z$8&lt;=VLOOKUP($A19,BD,11,FALSE))),IF(INDEX(BD,MATCH($A19,[0]!colo,0),MATCH(TEXT(Z$8,"JJJJ"),'BD1'!$A$10:$Q$10,0))=0,0,INDEX(BD,MATCH($A19,[0]!colo,0),MATCH(TEXT(Z$8,"JJJJ"),'BD1'!$A$10:$Q$10,0))),0),0))</f>
        <v>0</v>
      </c>
      <c r="AA19" s="42">
        <f>IF(LEN(AA$9)=0,0,IFERROR(IF(AND(AA$8&gt;=VLOOKUP($A19,BD,10,FALSE),(AA$8&lt;=VLOOKUP($A19,BD,11,FALSE))),IF(INDEX(BD,MATCH($A19,[0]!colo,0),MATCH(TEXT(AA$8,"JJJJ"),'BD1'!$A$10:$Q$10,0))=0,0,INDEX(BD,MATCH($A19,[0]!colo,0),MATCH(TEXT(AA$8,"JJJJ"),'BD1'!$A$10:$Q$10,0))),0),0))</f>
        <v>0</v>
      </c>
      <c r="AB19" s="42">
        <f>IF(LEN(AB$9)=0,0,IFERROR(IF(AND(AB$8&gt;=VLOOKUP($A19,BD,10,FALSE),(AB$8&lt;=VLOOKUP($A19,BD,11,FALSE))),IF(INDEX(BD,MATCH($A19,[0]!colo,0),MATCH(TEXT(AB$8,"JJJJ"),'BD1'!$A$10:$Q$10,0))=0,0,INDEX(BD,MATCH($A19,[0]!colo,0),MATCH(TEXT(AB$8,"JJJJ"),'BD1'!$A$10:$Q$10,0))),0),0))</f>
        <v>0</v>
      </c>
      <c r="AC19" s="42">
        <f>IF(LEN(AC$9)=0,0,IFERROR(IF(AND(AC$8&gt;=VLOOKUP($A19,BD,10,FALSE),(AC$8&lt;=VLOOKUP($A19,BD,11,FALSE))),IF(INDEX(BD,MATCH($A19,[0]!colo,0),MATCH(TEXT(AC$8,"JJJJ"),'BD1'!$A$10:$Q$10,0))=0,0,INDEX(BD,MATCH($A19,[0]!colo,0),MATCH(TEXT(AC$8,"JJJJ"),'BD1'!$A$10:$Q$10,0))),0),0))</f>
        <v>0</v>
      </c>
      <c r="AD19" s="42">
        <f>IF(LEN(AD$9)=0,0,IFERROR(IF(AND(AD$8&gt;=VLOOKUP($A19,BD,10,FALSE),(AD$8&lt;=VLOOKUP($A19,BD,11,FALSE))),IF(INDEX(BD,MATCH($A19,[0]!colo,0),MATCH(TEXT(AD$8,"JJJJ"),'BD1'!$A$10:$Q$10,0))=0,0,INDEX(BD,MATCH($A19,[0]!colo,0),MATCH(TEXT(AD$8,"JJJJ"),'BD1'!$A$10:$Q$10,0))),0),0))</f>
        <v>0</v>
      </c>
      <c r="AE19" s="42">
        <f>IF(LEN(AE$9)=0,0,IFERROR(IF(AND(AE$8&gt;=VLOOKUP($A19,BD,10,FALSE),(AE$8&lt;=VLOOKUP($A19,BD,11,FALSE))),IF(INDEX(BD,MATCH($A19,[0]!colo,0),MATCH(TEXT(AE$8,"JJJJ"),'BD1'!$A$10:$Q$10,0))=0,0,INDEX(BD,MATCH($A19,[0]!colo,0),MATCH(TEXT(AE$8,"JJJJ"),'BD1'!$A$10:$Q$10,0))),0),0))</f>
        <v>0</v>
      </c>
      <c r="AF19" s="42">
        <f>IF(LEN(AF$9)=0,0,IFERROR(IF(AND(AF$8&gt;=VLOOKUP($A19,BD,10,FALSE),(AF$8&lt;=VLOOKUP($A19,BD,11,FALSE))),IF(INDEX(BD,MATCH($A19,[0]!colo,0),MATCH(TEXT(AF$8,"JJJJ"),'BD1'!$A$10:$Q$10,0))=0,0,INDEX(BD,MATCH($A19,[0]!colo,0),MATCH(TEXT(AF$8,"JJJJ"),'BD1'!$A$10:$Q$10,0))),0),0))</f>
        <v>0</v>
      </c>
      <c r="AG19" s="42">
        <f>IF(LEN(AG$9)=0,0,IFERROR(IF(AND(AG$8&gt;=VLOOKUP($A19,BD,10,FALSE),(AG$8&lt;=VLOOKUP($A19,BD,11,FALSE))),IF(INDEX(BD,MATCH($A19,[0]!colo,0),MATCH(TEXT(AG$8,"JJJJ"),'BD1'!$A$10:$Q$10,0))=0,0,INDEX(BD,MATCH($A19,[0]!colo,0),MATCH(TEXT(AG$8,"JJJJ"),'BD1'!$A$10:$Q$10,0))),0),0))</f>
        <v>0</v>
      </c>
      <c r="AH19" s="42">
        <f>IF(LEN(AH$9)=0,0,IFERROR(IF(AND(AH$8&gt;=VLOOKUP($A19,BD,10,FALSE),(AH$8&lt;=VLOOKUP($A19,BD,11,FALSE))),IF(INDEX(BD,MATCH($A19,[0]!colo,0),MATCH(TEXT(AH$8,"JJJJ"),'BD1'!$A$10:$Q$10,0))=0,0,INDEX(BD,MATCH($A19,[0]!colo,0),MATCH(TEXT(AH$8,"JJJJ"),'BD1'!$A$10:$Q$10,0))),0),0))</f>
        <v>0</v>
      </c>
      <c r="AI19" s="42">
        <f>IF(LEN(AI$9)=0,0,IFERROR(IF(AND(AI$8&gt;=VLOOKUP($A19,BD,10,FALSE),(AI$8&lt;=VLOOKUP($A19,BD,11,FALSE))),IF(INDEX(BD,MATCH($A19,[0]!colo,0),MATCH(TEXT(AI$8,"JJJJ"),'BD1'!$A$10:$Q$10,0))=0,0,INDEX(BD,MATCH($A19,[0]!colo,0),MATCH(TEXT(AI$8,"JJJJ"),'BD1'!$A$10:$Q$10,0))),0),0))</f>
        <v>0</v>
      </c>
      <c r="AJ19" s="42">
        <f>IF(LEN(AJ$9)=0,0,IFERROR(IF(AND(AJ$8&gt;=VLOOKUP($A19,BD,10,FALSE),(AJ$8&lt;=VLOOKUP($A19,BD,11,FALSE))),IF(INDEX(BD,MATCH($A19,[0]!colo,0),MATCH(TEXT(AJ$8,"JJJJ"),'BD1'!$A$10:$Q$10,0))=0,0,INDEX(BD,MATCH($A19,[0]!colo,0),MATCH(TEXT(AJ$8,"JJJJ"),'BD1'!$A$10:$Q$10,0))),0),0))</f>
        <v>0</v>
      </c>
      <c r="AK19" s="42">
        <f>IF(LEN(AK$9)=0,0,IFERROR(IF(AND(AK$8&gt;=VLOOKUP($A19,BD,10,FALSE),(AK$8&lt;=VLOOKUP($A19,BD,11,FALSE))),IF(INDEX(BD,MATCH($A19,[0]!colo,0),MATCH(TEXT(AK$8,"JJJJ"),'BD1'!$A$10:$Q$10,0))=0,0,INDEX(BD,MATCH($A19,[0]!colo,0),MATCH(TEXT(AK$8,"JJJJ"),'BD1'!$A$10:$Q$10,0))),0),0))</f>
        <v>0</v>
      </c>
      <c r="AL19" s="42">
        <f>IF(LEN(AL$9)=0,0,IFERROR(IF(AND(AL$8&gt;=VLOOKUP($A19,BD,10,FALSE),(AL$8&lt;=VLOOKUP($A19,BD,11,FALSE))),IF(INDEX(BD,MATCH($A19,[0]!colo,0),MATCH(TEXT(AL$8,"JJJJ"),'BD1'!$A$10:$Q$10,0))=0,0,INDEX(BD,MATCH($A19,[0]!colo,0),MATCH(TEXT(AL$8,"JJJJ"),'BD1'!$A$10:$Q$10,0))),0),0))</f>
        <v>0</v>
      </c>
      <c r="AM19" s="42">
        <f>IF(LEN(AM$9)=0,0,IFERROR(IF(AND(AM$8&gt;=VLOOKUP($A19,BD,10,FALSE),(AM$8&lt;=VLOOKUP($A19,BD,11,FALSE))),IF(INDEX(BD,MATCH($A19,[0]!colo,0),MATCH(TEXT(AM$8,"JJJJ"),'BD1'!$A$10:$Q$10,0))=0,0,INDEX(BD,MATCH($A19,[0]!colo,0),MATCH(TEXT(AM$8,"JJJJ"),'BD1'!$A$10:$Q$10,0))),0),0))</f>
        <v>0</v>
      </c>
      <c r="AN19" s="42">
        <f>IF(LEN(AN$9)=0,0,IFERROR(IF(AND(AN$8&gt;=VLOOKUP($A19,BD,10,FALSE),(AN$8&lt;=VLOOKUP($A19,BD,11,FALSE))),IF(INDEX(BD,MATCH($A19,[0]!colo,0),MATCH(TEXT(AN$8,"JJJJ"),'BD1'!$A$10:$Q$10,0))=0,0,INDEX(BD,MATCH($A19,[0]!colo,0),MATCH(TEXT(AN$8,"JJJJ"),'BD1'!$A$10:$Q$10,0))),0),0))</f>
        <v>0</v>
      </c>
      <c r="AO19" s="42">
        <f>IF(LEN(AO$9)=0,0,IFERROR(IF(AND(AO$8&gt;=VLOOKUP($A19,BD,10,FALSE),(AO$8&lt;=VLOOKUP($A19,BD,11,FALSE))),IF(INDEX(BD,MATCH($A19,[0]!colo,0),MATCH(TEXT(AO$8,"JJJJ"),'BD1'!$A$10:$Q$10,0))=0,0,INDEX(BD,MATCH($A19,[0]!colo,0),MATCH(TEXT(AO$8,"JJJJ"),'BD1'!$A$10:$Q$10,0))),0),0))</f>
        <v>0</v>
      </c>
      <c r="AP19" s="42">
        <f>IF(LEN(AP$9)=0,0,IFERROR(IF(AND(AP$8&gt;=VLOOKUP($A19,BD,10,FALSE),(AP$8&lt;=VLOOKUP($A19,BD,11,FALSE))),IF(INDEX(BD,MATCH($A19,[0]!colo,0),MATCH(TEXT(AP$8,"JJJJ"),'BD1'!$A$10:$Q$10,0))=0,0,INDEX(BD,MATCH($A19,[0]!colo,0),MATCH(TEXT(AP$8,"JJJJ"),'BD1'!$A$10:$Q$10,0))),0),0))</f>
        <v>0</v>
      </c>
      <c r="AQ19" s="42">
        <f>IF(LEN(AQ$9)=0,0,IFERROR(IF(AND(AQ$8&gt;=VLOOKUP($A19,BD,10,FALSE),(AQ$8&lt;=VLOOKUP($A19,BD,11,FALSE))),IF(INDEX(BD,MATCH($A19,[0]!colo,0),MATCH(TEXT(AQ$8,"JJJJ"),'BD1'!$A$10:$Q$10,0))=0,0,INDEX(BD,MATCH($A19,[0]!colo,0),MATCH(TEXT(AQ$8,"JJJJ"),'BD1'!$A$10:$Q$10,0))),0),0))</f>
        <v>0</v>
      </c>
      <c r="AR19" s="42">
        <f>IF(LEN(AR$9)=0,0,IFERROR(IF(AND(AR$8&gt;=VLOOKUP($A19,BD,10,FALSE),(AR$8&lt;=VLOOKUP($A19,BD,11,FALSE))),IF(INDEX(BD,MATCH($A19,[0]!colo,0),MATCH(TEXT(AR$8,"JJJJ"),'BD1'!$A$10:$Q$10,0))=0,0,INDEX(BD,MATCH($A19,[0]!colo,0),MATCH(TEXT(AR$8,"JJJJ"),'BD1'!$A$10:$Q$10,0))),0),0))</f>
        <v>0</v>
      </c>
      <c r="AS19" s="42">
        <f>IF(LEN(AS$9)=0,0,IFERROR(IF(AND(AS$8&gt;=VLOOKUP($A19,BD,10,FALSE),(AS$8&lt;=VLOOKUP($A19,BD,11,FALSE))),IF(INDEX(BD,MATCH($A19,[0]!colo,0),MATCH(TEXT(AS$8,"JJJJ"),'BD1'!$A$10:$Q$10,0))=0,0,INDEX(BD,MATCH($A19,[0]!colo,0),MATCH(TEXT(AS$8,"JJJJ"),'BD1'!$A$10:$Q$10,0))),0),0))</f>
        <v>0</v>
      </c>
      <c r="AT19" s="42">
        <f>IF(LEN(AT$9)=0,0,IFERROR(IF(AND(AT$8&gt;=VLOOKUP($A19,BD,10,FALSE),(AT$8&lt;=VLOOKUP($A19,BD,11,FALSE))),IF(INDEX(BD,MATCH($A19,[0]!colo,0),MATCH(TEXT(AT$8,"JJJJ"),'BD1'!$A$10:$Q$10,0))=0,0,INDEX(BD,MATCH($A19,[0]!colo,0),MATCH(TEXT(AT$8,"JJJJ"),'BD1'!$A$10:$Q$10,0))),0),0))</f>
        <v>0</v>
      </c>
      <c r="AU19" s="42">
        <f>IF(LEN(AU$9)=0,0,IFERROR(IF(AND(AU$8&gt;=VLOOKUP($A19,BD,10,FALSE),(AU$8&lt;=VLOOKUP($A19,BD,11,FALSE))),IF(INDEX(BD,MATCH($A19,[0]!colo,0),MATCH(TEXT(AU$8,"JJJJ"),'BD1'!$A$10:$Q$10,0))=0,0,INDEX(BD,MATCH($A19,[0]!colo,0),MATCH(TEXT(AU$8,"JJJJ"),'BD1'!$A$10:$Q$10,0))),0),0))</f>
        <v>0</v>
      </c>
      <c r="AV19" s="42">
        <f>IF(LEN(AV$9)=0,0,IFERROR(IF(AND(AV$8&gt;=VLOOKUP($A19,BD,10,FALSE),(AV$8&lt;=VLOOKUP($A19,BD,11,FALSE))),IF(INDEX(BD,MATCH($A19,[0]!colo,0),MATCH(TEXT(AV$8,"JJJJ"),'BD1'!$A$10:$Q$10,0))=0,0,INDEX(BD,MATCH($A19,[0]!colo,0),MATCH(TEXT(AV$8,"JJJJ"),'BD1'!$A$10:$Q$10,0))),0),0))</f>
        <v>0</v>
      </c>
      <c r="AW19" s="76"/>
      <c r="AX19" s="98">
        <f>SUM(Tableau5[[#This Row],[1]:[31]])</f>
        <v>-1</v>
      </c>
      <c r="AY19" s="100">
        <f t="shared" ref="AY19" si="7">SUM(N19*AX19)</f>
        <v>-10</v>
      </c>
      <c r="AZ19" s="100">
        <f t="shared" ref="AZ19" si="8">O19*AX19</f>
        <v>-17</v>
      </c>
      <c r="BA19" s="101">
        <f t="shared" ref="BA19" si="9">P19*AX19</f>
        <v>0</v>
      </c>
    </row>
    <row r="20" spans="1:53" ht="46.8" customHeight="1" x14ac:dyDescent="0.3"/>
    <row r="21" spans="1:53" ht="46.8" customHeight="1" x14ac:dyDescent="0.3"/>
    <row r="22" spans="1:53" ht="46.8" customHeight="1" x14ac:dyDescent="0.3"/>
    <row r="23" spans="1:53" ht="46.8" customHeight="1" x14ac:dyDescent="0.3"/>
    <row r="24" spans="1:53" ht="46.8" customHeight="1" x14ac:dyDescent="0.3"/>
    <row r="25" spans="1:53" ht="46.8" customHeight="1" x14ac:dyDescent="0.3"/>
    <row r="26" spans="1:53" ht="46.8" customHeight="1" x14ac:dyDescent="0.3"/>
    <row r="27" spans="1:53" ht="46.8" customHeight="1" x14ac:dyDescent="0.3"/>
    <row r="28" spans="1:53" ht="46.8" customHeight="1" x14ac:dyDescent="0.3"/>
    <row r="29" spans="1:53" ht="46.8" customHeight="1" x14ac:dyDescent="0.3"/>
    <row r="30" spans="1:53" ht="46.8" customHeight="1" x14ac:dyDescent="0.3"/>
    <row r="31" spans="1:53" ht="46.8" customHeight="1" x14ac:dyDescent="0.3"/>
    <row r="32" spans="1:53" ht="46.8" customHeight="1" x14ac:dyDescent="0.3"/>
    <row r="33" ht="46.8" customHeight="1" x14ac:dyDescent="0.3"/>
    <row r="34" ht="46.8" customHeight="1" x14ac:dyDescent="0.3"/>
    <row r="35" ht="46.8" customHeight="1" x14ac:dyDescent="0.3"/>
    <row r="36" ht="46.8" customHeight="1" x14ac:dyDescent="0.3"/>
    <row r="37" ht="46.8" customHeight="1" x14ac:dyDescent="0.3"/>
    <row r="38" ht="46.8" customHeight="1" x14ac:dyDescent="0.3"/>
    <row r="39" ht="46.8" customHeight="1" x14ac:dyDescent="0.3"/>
    <row r="40" ht="46.8" customHeight="1" x14ac:dyDescent="0.3"/>
    <row r="41" ht="46.8" customHeight="1" x14ac:dyDescent="0.3"/>
    <row r="42" ht="46.8" customHeight="1" x14ac:dyDescent="0.3"/>
    <row r="43" ht="46.8" customHeight="1" x14ac:dyDescent="0.3"/>
    <row r="44" ht="46.8" customHeight="1" x14ac:dyDescent="0.3"/>
    <row r="45" ht="46.8" customHeight="1" x14ac:dyDescent="0.3"/>
    <row r="46" ht="46.8" customHeight="1" x14ac:dyDescent="0.3"/>
    <row r="47" ht="46.8" customHeight="1" x14ac:dyDescent="0.3"/>
    <row r="48" ht="46.8" customHeight="1" x14ac:dyDescent="0.3"/>
    <row r="49" ht="46.8" customHeight="1" x14ac:dyDescent="0.3"/>
    <row r="50" ht="46.8" customHeight="1" x14ac:dyDescent="0.3"/>
    <row r="51" ht="46.8" customHeight="1" x14ac:dyDescent="0.3"/>
    <row r="52" ht="46.8" customHeight="1" x14ac:dyDescent="0.3"/>
    <row r="53" ht="46.8" customHeight="1" x14ac:dyDescent="0.3"/>
    <row r="54" ht="46.8" customHeight="1" x14ac:dyDescent="0.3"/>
    <row r="55" ht="46.8" customHeight="1" x14ac:dyDescent="0.3"/>
    <row r="56" ht="46.8" customHeight="1" x14ac:dyDescent="0.3"/>
    <row r="57" ht="46.8" customHeight="1" x14ac:dyDescent="0.3"/>
    <row r="58" ht="46.8" customHeight="1" x14ac:dyDescent="0.3"/>
    <row r="59" ht="46.8" customHeight="1" x14ac:dyDescent="0.3"/>
    <row r="60" ht="46.8" customHeight="1" x14ac:dyDescent="0.3"/>
    <row r="61" ht="46.8" customHeight="1" x14ac:dyDescent="0.3"/>
    <row r="62" ht="46.8" customHeight="1" x14ac:dyDescent="0.3"/>
    <row r="63" ht="46.8" customHeight="1" x14ac:dyDescent="0.3"/>
    <row r="64" ht="46.8" customHeight="1" x14ac:dyDescent="0.3"/>
    <row r="65" ht="46.8" customHeight="1" x14ac:dyDescent="0.3"/>
    <row r="66" ht="46.8" customHeight="1" x14ac:dyDescent="0.3"/>
    <row r="67" ht="46.8" customHeight="1" x14ac:dyDescent="0.3"/>
    <row r="68" ht="46.8" customHeight="1" x14ac:dyDescent="0.3"/>
    <row r="69" ht="46.8" customHeight="1" x14ac:dyDescent="0.3"/>
    <row r="70" ht="46.8" customHeight="1" x14ac:dyDescent="0.3"/>
    <row r="71" ht="46.8" customHeight="1" x14ac:dyDescent="0.3"/>
    <row r="72" ht="46.8" customHeight="1" x14ac:dyDescent="0.3"/>
    <row r="73" ht="46.8" customHeight="1" x14ac:dyDescent="0.3"/>
    <row r="74" ht="46.8" customHeight="1" x14ac:dyDescent="0.3"/>
    <row r="75" ht="46.8" customHeight="1" x14ac:dyDescent="0.3"/>
    <row r="76" ht="46.8" customHeight="1" x14ac:dyDescent="0.3"/>
    <row r="77" ht="46.8" customHeight="1" x14ac:dyDescent="0.3"/>
    <row r="78" ht="46.8" customHeight="1" x14ac:dyDescent="0.3"/>
    <row r="79" ht="46.8" customHeight="1" x14ac:dyDescent="0.3"/>
    <row r="80" ht="46.8" customHeight="1" x14ac:dyDescent="0.3"/>
    <row r="81" ht="46.8" customHeight="1" x14ac:dyDescent="0.3"/>
    <row r="82" ht="46.8" customHeight="1" x14ac:dyDescent="0.3"/>
    <row r="83" ht="46.8" customHeight="1" x14ac:dyDescent="0.3"/>
    <row r="84" ht="46.8" customHeight="1" x14ac:dyDescent="0.3"/>
    <row r="85" ht="46.8" customHeight="1" x14ac:dyDescent="0.3"/>
    <row r="86" ht="46.8" customHeight="1" x14ac:dyDescent="0.3"/>
    <row r="87" ht="46.8" customHeight="1" x14ac:dyDescent="0.3"/>
    <row r="88" ht="46.8" customHeight="1" x14ac:dyDescent="0.3"/>
    <row r="89" ht="46.8" customHeight="1" x14ac:dyDescent="0.3"/>
    <row r="90" ht="46.8" customHeight="1" x14ac:dyDescent="0.3"/>
    <row r="91" ht="46.8" customHeight="1" x14ac:dyDescent="0.3"/>
    <row r="92" ht="46.8" customHeight="1" x14ac:dyDescent="0.3"/>
    <row r="93" ht="46.8" customHeight="1" x14ac:dyDescent="0.3"/>
    <row r="94" ht="46.8" customHeight="1" x14ac:dyDescent="0.3"/>
    <row r="95" ht="46.8" customHeight="1" x14ac:dyDescent="0.3"/>
    <row r="96" ht="46.8" customHeight="1" x14ac:dyDescent="0.3"/>
    <row r="97" ht="46.8" customHeight="1" x14ac:dyDescent="0.3"/>
    <row r="98" ht="46.8" customHeight="1" x14ac:dyDescent="0.3"/>
    <row r="99" ht="46.8" customHeight="1" x14ac:dyDescent="0.3"/>
    <row r="100" ht="46.8" customHeight="1" x14ac:dyDescent="0.3"/>
    <row r="101" ht="46.8" customHeight="1" x14ac:dyDescent="0.3"/>
    <row r="102" ht="46.8" customHeight="1" x14ac:dyDescent="0.3"/>
    <row r="103" ht="46.8" customHeight="1" x14ac:dyDescent="0.3"/>
    <row r="104" ht="46.8" customHeight="1" x14ac:dyDescent="0.3"/>
    <row r="105" ht="46.8" customHeight="1" x14ac:dyDescent="0.3"/>
    <row r="106" ht="46.8" customHeight="1" x14ac:dyDescent="0.3"/>
    <row r="107" ht="46.8" customHeight="1" x14ac:dyDescent="0.3"/>
    <row r="108" ht="46.8" customHeight="1" x14ac:dyDescent="0.3"/>
    <row r="109" ht="46.8" customHeight="1" x14ac:dyDescent="0.3"/>
    <row r="110" ht="46.8" customHeight="1" x14ac:dyDescent="0.3"/>
    <row r="111" ht="46.8" customHeight="1" x14ac:dyDescent="0.3"/>
    <row r="112" ht="46.8" customHeight="1" x14ac:dyDescent="0.3"/>
    <row r="113" ht="46.8" customHeight="1" x14ac:dyDescent="0.3"/>
    <row r="114" ht="46.8" customHeight="1" x14ac:dyDescent="0.3"/>
    <row r="115" ht="46.8" customHeight="1" x14ac:dyDescent="0.3"/>
    <row r="116" ht="46.8" customHeight="1" x14ac:dyDescent="0.3"/>
    <row r="117" ht="46.8" customHeight="1" x14ac:dyDescent="0.3"/>
    <row r="118" ht="46.8" customHeight="1" x14ac:dyDescent="0.3"/>
    <row r="119" ht="46.8" customHeight="1" x14ac:dyDescent="0.3"/>
    <row r="120" ht="46.8" customHeight="1" x14ac:dyDescent="0.3"/>
    <row r="121" ht="46.8" customHeight="1" x14ac:dyDescent="0.3"/>
    <row r="122" ht="46.8" customHeight="1" x14ac:dyDescent="0.3"/>
    <row r="123" ht="46.8" customHeight="1" x14ac:dyDescent="0.3"/>
    <row r="124" ht="46.8" customHeight="1" x14ac:dyDescent="0.3"/>
    <row r="125" ht="46.8" customHeight="1" x14ac:dyDescent="0.3"/>
    <row r="126" ht="46.8" customHeight="1" x14ac:dyDescent="0.3"/>
    <row r="127" ht="46.8" customHeight="1" x14ac:dyDescent="0.3"/>
    <row r="128" ht="46.8" customHeight="1" x14ac:dyDescent="0.3"/>
    <row r="129" ht="46.8" customHeight="1" x14ac:dyDescent="0.3"/>
    <row r="130" ht="46.8" customHeight="1" x14ac:dyDescent="0.3"/>
    <row r="131" ht="46.8" customHeight="1" x14ac:dyDescent="0.3"/>
    <row r="132" ht="46.8" customHeight="1" x14ac:dyDescent="0.3"/>
    <row r="133" ht="46.8" customHeight="1" x14ac:dyDescent="0.3"/>
    <row r="134" ht="46.8" customHeight="1" x14ac:dyDescent="0.3"/>
    <row r="135" ht="46.8" customHeight="1" x14ac:dyDescent="0.3"/>
    <row r="136" ht="46.8" customHeight="1" x14ac:dyDescent="0.3"/>
    <row r="137" ht="46.8" customHeight="1" x14ac:dyDescent="0.3"/>
    <row r="138" ht="46.8" customHeight="1" x14ac:dyDescent="0.3"/>
    <row r="139" ht="46.8" customHeight="1" x14ac:dyDescent="0.3"/>
    <row r="140" ht="46.8" customHeight="1" x14ac:dyDescent="0.3"/>
    <row r="141" ht="46.8" customHeight="1" x14ac:dyDescent="0.3"/>
    <row r="142" ht="46.8" customHeight="1" x14ac:dyDescent="0.3"/>
    <row r="143" ht="46.8" customHeight="1" x14ac:dyDescent="0.3"/>
    <row r="144" ht="46.8" customHeight="1" x14ac:dyDescent="0.3"/>
    <row r="145" ht="46.8" customHeight="1" x14ac:dyDescent="0.3"/>
    <row r="146" ht="46.8" customHeight="1" x14ac:dyDescent="0.3"/>
    <row r="147" ht="46.8" customHeight="1" x14ac:dyDescent="0.3"/>
    <row r="148" ht="46.8" customHeight="1" x14ac:dyDescent="0.3"/>
    <row r="149" ht="46.8" customHeight="1" x14ac:dyDescent="0.3"/>
    <row r="150" ht="46.8" customHeight="1" x14ac:dyDescent="0.3"/>
    <row r="151" ht="46.8" customHeight="1" x14ac:dyDescent="0.3"/>
    <row r="152" ht="46.8" customHeight="1" x14ac:dyDescent="0.3"/>
    <row r="153" ht="46.8" customHeight="1" x14ac:dyDescent="0.3"/>
    <row r="154" ht="46.8" customHeight="1" x14ac:dyDescent="0.3"/>
    <row r="155" ht="46.8" customHeight="1" x14ac:dyDescent="0.3"/>
    <row r="156" ht="46.8" customHeight="1" x14ac:dyDescent="0.3"/>
    <row r="157" ht="46.8" customHeight="1" x14ac:dyDescent="0.3"/>
    <row r="158" ht="46.8" customHeight="1" x14ac:dyDescent="0.3"/>
    <row r="159" ht="46.8" customHeight="1" x14ac:dyDescent="0.3"/>
    <row r="160" ht="46.8" customHeight="1" x14ac:dyDescent="0.3"/>
    <row r="161" ht="46.8" customHeight="1" x14ac:dyDescent="0.3"/>
    <row r="162" ht="46.8" customHeight="1" x14ac:dyDescent="0.3"/>
    <row r="163" ht="46.8" customHeight="1" x14ac:dyDescent="0.3"/>
    <row r="164" ht="46.8" customHeight="1" x14ac:dyDescent="0.3"/>
    <row r="165" ht="46.8" customHeight="1" x14ac:dyDescent="0.3"/>
    <row r="166" ht="46.8" customHeight="1" x14ac:dyDescent="0.3"/>
    <row r="167" ht="46.8" customHeight="1" x14ac:dyDescent="0.3"/>
    <row r="168" ht="46.8" customHeight="1" x14ac:dyDescent="0.3"/>
    <row r="169" ht="46.8" customHeight="1" x14ac:dyDescent="0.3"/>
    <row r="170" ht="46.8" customHeight="1" x14ac:dyDescent="0.3"/>
    <row r="171" ht="46.8" customHeight="1" x14ac:dyDescent="0.3"/>
    <row r="172" ht="46.8" customHeight="1" x14ac:dyDescent="0.3"/>
    <row r="173" ht="46.8" customHeight="1" x14ac:dyDescent="0.3"/>
    <row r="174" ht="46.8" customHeight="1" x14ac:dyDescent="0.3"/>
    <row r="175" ht="46.8" customHeight="1" x14ac:dyDescent="0.3"/>
    <row r="176" ht="46.8" customHeight="1" x14ac:dyDescent="0.3"/>
    <row r="177" ht="46.8" customHeight="1" x14ac:dyDescent="0.3"/>
    <row r="178" ht="46.8" customHeight="1" x14ac:dyDescent="0.3"/>
    <row r="179" ht="46.8" customHeight="1" x14ac:dyDescent="0.3"/>
    <row r="180" ht="46.8" customHeight="1" x14ac:dyDescent="0.3"/>
    <row r="181" ht="46.8" customHeight="1" x14ac:dyDescent="0.3"/>
    <row r="182" ht="46.8" customHeight="1" x14ac:dyDescent="0.3"/>
    <row r="183" ht="46.8" customHeight="1" x14ac:dyDescent="0.3"/>
    <row r="184" ht="46.8" customHeight="1" x14ac:dyDescent="0.3"/>
    <row r="185" ht="46.8" customHeight="1" x14ac:dyDescent="0.3"/>
    <row r="186" ht="46.8" customHeight="1" x14ac:dyDescent="0.3"/>
    <row r="187" ht="46.8" customHeight="1" x14ac:dyDescent="0.3"/>
    <row r="188" ht="46.8" customHeight="1" x14ac:dyDescent="0.3"/>
    <row r="189" ht="46.8" customHeight="1" x14ac:dyDescent="0.3"/>
    <row r="190" ht="46.8" customHeight="1" x14ac:dyDescent="0.3"/>
    <row r="191" ht="46.8" customHeight="1" x14ac:dyDescent="0.3"/>
    <row r="192" ht="46.8" customHeight="1" x14ac:dyDescent="0.3"/>
    <row r="193" ht="46.8" customHeight="1" x14ac:dyDescent="0.3"/>
    <row r="194" ht="46.8" customHeight="1" x14ac:dyDescent="0.3"/>
    <row r="195" ht="46.8" customHeight="1" x14ac:dyDescent="0.3"/>
    <row r="196" ht="46.8" customHeight="1" x14ac:dyDescent="0.3"/>
    <row r="197" ht="46.8" customHeight="1" x14ac:dyDescent="0.3"/>
    <row r="198" ht="46.8" customHeight="1" x14ac:dyDescent="0.3"/>
    <row r="199" ht="46.8" customHeight="1" x14ac:dyDescent="0.3"/>
    <row r="200" ht="46.8" customHeight="1" x14ac:dyDescent="0.3"/>
    <row r="201" ht="46.8" customHeight="1" x14ac:dyDescent="0.3"/>
    <row r="202" ht="46.8" customHeight="1" x14ac:dyDescent="0.3"/>
    <row r="203" ht="46.8" customHeight="1" x14ac:dyDescent="0.3"/>
    <row r="204" ht="46.8" customHeight="1" x14ac:dyDescent="0.3"/>
    <row r="205" ht="46.8" customHeight="1" x14ac:dyDescent="0.3"/>
    <row r="206" ht="46.8" customHeight="1" x14ac:dyDescent="0.3"/>
    <row r="207" ht="46.8" customHeight="1" x14ac:dyDescent="0.3"/>
    <row r="208" ht="46.8" customHeight="1" x14ac:dyDescent="0.3"/>
    <row r="209" ht="46.8" customHeight="1" x14ac:dyDescent="0.3"/>
    <row r="210" ht="46.8" customHeight="1" x14ac:dyDescent="0.3"/>
    <row r="211" ht="46.8" customHeight="1" x14ac:dyDescent="0.3"/>
    <row r="212" ht="46.8" customHeight="1" x14ac:dyDescent="0.3"/>
    <row r="213" ht="46.8" customHeight="1" x14ac:dyDescent="0.3"/>
    <row r="214" ht="46.8" customHeight="1" x14ac:dyDescent="0.3"/>
    <row r="215" ht="46.8" customHeight="1" x14ac:dyDescent="0.3"/>
    <row r="216" ht="46.8" customHeight="1" x14ac:dyDescent="0.3"/>
    <row r="217" ht="46.8" customHeight="1" x14ac:dyDescent="0.3"/>
    <row r="218" ht="46.8" customHeight="1" x14ac:dyDescent="0.3"/>
    <row r="219" ht="46.8" customHeight="1" x14ac:dyDescent="0.3"/>
    <row r="220" ht="46.8" customHeight="1" x14ac:dyDescent="0.3"/>
    <row r="221" ht="46.8" customHeight="1" x14ac:dyDescent="0.3"/>
    <row r="222" ht="46.8" customHeight="1" x14ac:dyDescent="0.3"/>
    <row r="223" ht="46.8" customHeight="1" x14ac:dyDescent="0.3"/>
    <row r="224" ht="46.8" customHeight="1" x14ac:dyDescent="0.3"/>
    <row r="225" ht="46.8" customHeight="1" x14ac:dyDescent="0.3"/>
    <row r="226" ht="46.8" customHeight="1" x14ac:dyDescent="0.3"/>
    <row r="227" ht="46.8" customHeight="1" x14ac:dyDescent="0.3"/>
    <row r="228" ht="46.8" customHeight="1" x14ac:dyDescent="0.3"/>
    <row r="229" ht="46.8" customHeight="1" x14ac:dyDescent="0.3"/>
    <row r="230" ht="46.8" customHeight="1" x14ac:dyDescent="0.3"/>
    <row r="231" ht="46.8" customHeight="1" x14ac:dyDescent="0.3"/>
    <row r="232" ht="46.8" customHeight="1" x14ac:dyDescent="0.3"/>
    <row r="233" ht="46.8" customHeight="1" x14ac:dyDescent="0.3"/>
    <row r="234" ht="46.8" customHeight="1" x14ac:dyDescent="0.3"/>
    <row r="235" ht="46.8" customHeight="1" x14ac:dyDescent="0.3"/>
    <row r="236" ht="46.8" customHeight="1" x14ac:dyDescent="0.3"/>
    <row r="237" ht="46.8" customHeight="1" x14ac:dyDescent="0.3"/>
    <row r="238" ht="46.8" customHeight="1" x14ac:dyDescent="0.3"/>
    <row r="239" ht="46.8" customHeight="1" x14ac:dyDescent="0.3"/>
    <row r="240" ht="46.8" customHeight="1" x14ac:dyDescent="0.3"/>
    <row r="241" ht="46.8" customHeight="1" x14ac:dyDescent="0.3"/>
    <row r="242" ht="46.8" customHeight="1" x14ac:dyDescent="0.3"/>
    <row r="243" ht="46.8" customHeight="1" x14ac:dyDescent="0.3"/>
    <row r="244" ht="46.8" customHeight="1" x14ac:dyDescent="0.3"/>
    <row r="245" ht="46.8" customHeight="1" x14ac:dyDescent="0.3"/>
    <row r="246" ht="46.8" customHeight="1" x14ac:dyDescent="0.3"/>
    <row r="247" ht="46.8" customHeight="1" x14ac:dyDescent="0.3"/>
    <row r="248" ht="46.8" customHeight="1" x14ac:dyDescent="0.3"/>
    <row r="249" ht="46.8" customHeight="1" x14ac:dyDescent="0.3"/>
    <row r="250" ht="46.8" customHeight="1" x14ac:dyDescent="0.3"/>
    <row r="251" ht="46.8" customHeight="1" x14ac:dyDescent="0.3"/>
    <row r="252" ht="46.8" customHeight="1" x14ac:dyDescent="0.3"/>
    <row r="253" ht="46.8" customHeight="1" x14ac:dyDescent="0.3"/>
    <row r="254" ht="46.8" customHeight="1" x14ac:dyDescent="0.3"/>
    <row r="255" ht="46.8" customHeight="1" x14ac:dyDescent="0.3"/>
    <row r="256" ht="46.8" customHeight="1" x14ac:dyDescent="0.3"/>
    <row r="257" ht="46.8" customHeight="1" x14ac:dyDescent="0.3"/>
    <row r="258" ht="46.8" customHeight="1" x14ac:dyDescent="0.3"/>
    <row r="259" ht="46.8" customHeight="1" x14ac:dyDescent="0.3"/>
    <row r="260" ht="46.8" customHeight="1" x14ac:dyDescent="0.3"/>
    <row r="261" ht="46.8" customHeight="1" x14ac:dyDescent="0.3"/>
    <row r="262" ht="46.8" customHeight="1" x14ac:dyDescent="0.3"/>
    <row r="263" ht="46.8" customHeight="1" x14ac:dyDescent="0.3"/>
    <row r="264" ht="46.8" customHeight="1" x14ac:dyDescent="0.3"/>
    <row r="265" ht="46.8" customHeight="1" x14ac:dyDescent="0.3"/>
    <row r="266" ht="46.8" customHeight="1" x14ac:dyDescent="0.3"/>
    <row r="267" ht="46.8" customHeight="1" x14ac:dyDescent="0.3"/>
    <row r="268" ht="46.8" customHeight="1" x14ac:dyDescent="0.3"/>
    <row r="269" ht="46.8" customHeight="1" x14ac:dyDescent="0.3"/>
    <row r="270" ht="46.8" customHeight="1" x14ac:dyDescent="0.3"/>
    <row r="271" ht="46.8" customHeight="1" x14ac:dyDescent="0.3"/>
    <row r="272" ht="46.8" customHeight="1" x14ac:dyDescent="0.3"/>
    <row r="273" ht="46.8" customHeight="1" x14ac:dyDescent="0.3"/>
    <row r="274" ht="46.8" customHeight="1" x14ac:dyDescent="0.3"/>
    <row r="275" ht="46.8" customHeight="1" x14ac:dyDescent="0.3"/>
    <row r="276" ht="46.8" customHeight="1" x14ac:dyDescent="0.3"/>
    <row r="277" ht="46.8" customHeight="1" x14ac:dyDescent="0.3"/>
    <row r="278" ht="46.8" customHeight="1" x14ac:dyDescent="0.3"/>
    <row r="279" ht="46.8" customHeight="1" x14ac:dyDescent="0.3"/>
    <row r="280" ht="46.8" customHeight="1" x14ac:dyDescent="0.3"/>
    <row r="281" ht="46.8" customHeight="1" x14ac:dyDescent="0.3"/>
    <row r="282" ht="46.8" customHeight="1" x14ac:dyDescent="0.3"/>
    <row r="283" ht="46.8" customHeight="1" x14ac:dyDescent="0.3"/>
    <row r="284" ht="46.8" customHeight="1" x14ac:dyDescent="0.3"/>
    <row r="285" ht="46.8" customHeight="1" x14ac:dyDescent="0.3"/>
    <row r="286" ht="46.8" customHeight="1" x14ac:dyDescent="0.3"/>
    <row r="287" ht="46.8" customHeight="1" x14ac:dyDescent="0.3"/>
    <row r="288" ht="46.8" customHeight="1" x14ac:dyDescent="0.3"/>
    <row r="289" ht="46.8" customHeight="1" x14ac:dyDescent="0.3"/>
    <row r="290" ht="46.8" customHeight="1" x14ac:dyDescent="0.3"/>
    <row r="291" ht="46.8" customHeight="1" x14ac:dyDescent="0.3"/>
    <row r="292" ht="46.8" customHeight="1" x14ac:dyDescent="0.3"/>
    <row r="293" ht="46.8" customHeight="1" x14ac:dyDescent="0.3"/>
    <row r="294" ht="46.8" customHeight="1" x14ac:dyDescent="0.3"/>
    <row r="295" ht="46.8" customHeight="1" x14ac:dyDescent="0.3"/>
    <row r="296" ht="46.8" customHeight="1" x14ac:dyDescent="0.3"/>
    <row r="297" ht="46.8" customHeight="1" x14ac:dyDescent="0.3"/>
    <row r="298" ht="46.8" customHeight="1" x14ac:dyDescent="0.3"/>
    <row r="299" ht="46.8" customHeight="1" x14ac:dyDescent="0.3"/>
    <row r="300" ht="46.8" customHeight="1" x14ac:dyDescent="0.3"/>
    <row r="301" ht="46.8" customHeight="1" x14ac:dyDescent="0.3"/>
    <row r="302" ht="46.8" customHeight="1" x14ac:dyDescent="0.3"/>
    <row r="303" ht="46.8" customHeight="1" x14ac:dyDescent="0.3"/>
    <row r="304" ht="46.8" customHeight="1" x14ac:dyDescent="0.3"/>
    <row r="305" ht="46.8" customHeight="1" x14ac:dyDescent="0.3"/>
    <row r="306" ht="46.8" customHeight="1" x14ac:dyDescent="0.3"/>
    <row r="307" ht="46.8" customHeight="1" x14ac:dyDescent="0.3"/>
    <row r="308" ht="46.8" customHeight="1" x14ac:dyDescent="0.3"/>
    <row r="309" ht="46.8" customHeight="1" x14ac:dyDescent="0.3"/>
    <row r="310" ht="46.8" customHeight="1" x14ac:dyDescent="0.3"/>
    <row r="311" ht="46.8" customHeight="1" x14ac:dyDescent="0.3"/>
    <row r="312" ht="46.8" customHeight="1" x14ac:dyDescent="0.3"/>
    <row r="313" ht="46.8" customHeight="1" x14ac:dyDescent="0.3"/>
    <row r="314" ht="46.8" customHeight="1" x14ac:dyDescent="0.3"/>
    <row r="315" ht="46.8" customHeight="1" x14ac:dyDescent="0.3"/>
    <row r="316" ht="46.8" customHeight="1" x14ac:dyDescent="0.3"/>
    <row r="317" ht="46.8" customHeight="1" x14ac:dyDescent="0.3"/>
    <row r="318" ht="46.8" customHeight="1" x14ac:dyDescent="0.3"/>
    <row r="319" ht="46.8" customHeight="1" x14ac:dyDescent="0.3"/>
    <row r="320" ht="46.8" customHeight="1" x14ac:dyDescent="0.3"/>
    <row r="321" ht="46.8" customHeight="1" x14ac:dyDescent="0.3"/>
    <row r="322" ht="46.8" customHeight="1" x14ac:dyDescent="0.3"/>
    <row r="323" ht="46.8" customHeight="1" x14ac:dyDescent="0.3"/>
    <row r="324" ht="46.8" customHeight="1" x14ac:dyDescent="0.3"/>
    <row r="325" ht="46.8" customHeight="1" x14ac:dyDescent="0.3"/>
    <row r="326" ht="46.8" customHeight="1" x14ac:dyDescent="0.3"/>
    <row r="327" ht="46.8" customHeight="1" x14ac:dyDescent="0.3"/>
    <row r="328" ht="46.8" customHeight="1" x14ac:dyDescent="0.3"/>
    <row r="329" ht="46.8" customHeight="1" x14ac:dyDescent="0.3"/>
    <row r="330" ht="46.8" customHeight="1" x14ac:dyDescent="0.3"/>
    <row r="331" ht="46.8" customHeight="1" x14ac:dyDescent="0.3"/>
    <row r="332" ht="46.8" customHeight="1" x14ac:dyDescent="0.3"/>
    <row r="333" ht="46.8" customHeight="1" x14ac:dyDescent="0.3"/>
    <row r="334" ht="46.8" customHeight="1" x14ac:dyDescent="0.3"/>
    <row r="335" ht="46.8" customHeight="1" x14ac:dyDescent="0.3"/>
    <row r="336" ht="46.8" customHeight="1" x14ac:dyDescent="0.3"/>
    <row r="337" ht="46.8" customHeight="1" x14ac:dyDescent="0.3"/>
    <row r="338" ht="46.8" customHeight="1" x14ac:dyDescent="0.3"/>
    <row r="339" ht="46.8" customHeight="1" x14ac:dyDescent="0.3"/>
    <row r="340" ht="46.8" customHeight="1" x14ac:dyDescent="0.3"/>
    <row r="341" ht="46.8" customHeight="1" x14ac:dyDescent="0.3"/>
    <row r="342" ht="46.8" customHeight="1" x14ac:dyDescent="0.3"/>
    <row r="343" ht="46.8" customHeight="1" x14ac:dyDescent="0.3"/>
    <row r="344" ht="46.8" customHeight="1" x14ac:dyDescent="0.3"/>
    <row r="345" ht="46.8" customHeight="1" x14ac:dyDescent="0.3"/>
    <row r="346" ht="46.8" customHeight="1" x14ac:dyDescent="0.3"/>
    <row r="347" ht="46.8" customHeight="1" x14ac:dyDescent="0.3"/>
    <row r="348" ht="46.8" customHeight="1" x14ac:dyDescent="0.3"/>
    <row r="349" ht="46.8" customHeight="1" x14ac:dyDescent="0.3"/>
    <row r="350" ht="46.8" customHeight="1" x14ac:dyDescent="0.3"/>
    <row r="351" ht="46.8" customHeight="1" x14ac:dyDescent="0.3"/>
    <row r="352" ht="46.8" customHeight="1" x14ac:dyDescent="0.3"/>
    <row r="353" ht="46.8" customHeight="1" x14ac:dyDescent="0.3"/>
    <row r="354" ht="46.8" customHeight="1" x14ac:dyDescent="0.3"/>
    <row r="355" ht="46.8" customHeight="1" x14ac:dyDescent="0.3"/>
    <row r="356" ht="46.8" customHeight="1" x14ac:dyDescent="0.3"/>
    <row r="357" ht="46.8" customHeight="1" x14ac:dyDescent="0.3"/>
    <row r="358" ht="46.8" customHeight="1" x14ac:dyDescent="0.3"/>
    <row r="359" ht="46.8" customHeight="1" x14ac:dyDescent="0.3"/>
    <row r="360" ht="46.8" customHeight="1" x14ac:dyDescent="0.3"/>
    <row r="361" ht="46.8" customHeight="1" x14ac:dyDescent="0.3"/>
    <row r="362" ht="46.8" customHeight="1" x14ac:dyDescent="0.3"/>
    <row r="363" ht="46.8" customHeight="1" x14ac:dyDescent="0.3"/>
    <row r="364" ht="46.8" customHeight="1" x14ac:dyDescent="0.3"/>
    <row r="365" ht="46.8" customHeight="1" x14ac:dyDescent="0.3"/>
    <row r="366" ht="46.8" customHeight="1" x14ac:dyDescent="0.3"/>
    <row r="367" ht="46.8" customHeight="1" x14ac:dyDescent="0.3"/>
    <row r="368" ht="46.8" customHeight="1" x14ac:dyDescent="0.3"/>
    <row r="369" ht="46.8" customHeight="1" x14ac:dyDescent="0.3"/>
    <row r="370" ht="46.8" customHeight="1" x14ac:dyDescent="0.3"/>
    <row r="371" ht="46.8" customHeight="1" x14ac:dyDescent="0.3"/>
    <row r="372" ht="46.8" customHeight="1" x14ac:dyDescent="0.3"/>
    <row r="373" ht="46.8" customHeight="1" x14ac:dyDescent="0.3"/>
    <row r="374" ht="46.8" customHeight="1" x14ac:dyDescent="0.3"/>
    <row r="375" ht="46.8" customHeight="1" x14ac:dyDescent="0.3"/>
    <row r="376" ht="46.8" customHeight="1" x14ac:dyDescent="0.3"/>
    <row r="377" ht="46.8" customHeight="1" x14ac:dyDescent="0.3"/>
    <row r="378" ht="46.8" customHeight="1" x14ac:dyDescent="0.3"/>
    <row r="379" ht="46.8" customHeight="1" x14ac:dyDescent="0.3"/>
    <row r="380" ht="46.8" customHeight="1" x14ac:dyDescent="0.3"/>
    <row r="381" ht="46.8" customHeight="1" x14ac:dyDescent="0.3"/>
    <row r="382" ht="46.8" customHeight="1" x14ac:dyDescent="0.3"/>
    <row r="383" ht="46.8" customHeight="1" x14ac:dyDescent="0.3"/>
    <row r="384" ht="46.8" customHeight="1" x14ac:dyDescent="0.3"/>
    <row r="385" ht="46.8" customHeight="1" x14ac:dyDescent="0.3"/>
    <row r="386" ht="46.8" customHeight="1" x14ac:dyDescent="0.3"/>
    <row r="387" ht="46.8" customHeight="1" x14ac:dyDescent="0.3"/>
    <row r="388" ht="46.8" customHeight="1" x14ac:dyDescent="0.3"/>
    <row r="389" ht="46.8" customHeight="1" x14ac:dyDescent="0.3"/>
    <row r="390" ht="46.8" customHeight="1" x14ac:dyDescent="0.3"/>
    <row r="391" ht="46.8" customHeight="1" x14ac:dyDescent="0.3"/>
    <row r="392" ht="46.8" customHeight="1" x14ac:dyDescent="0.3"/>
    <row r="393" ht="46.8" customHeight="1" x14ac:dyDescent="0.3"/>
    <row r="394" ht="46.8" customHeight="1" x14ac:dyDescent="0.3"/>
    <row r="395" ht="46.8" customHeight="1" x14ac:dyDescent="0.3"/>
    <row r="396" ht="46.8" customHeight="1" x14ac:dyDescent="0.3"/>
    <row r="397" ht="46.8" customHeight="1" x14ac:dyDescent="0.3"/>
    <row r="398" ht="46.8" customHeight="1" x14ac:dyDescent="0.3"/>
    <row r="399" ht="46.8" customHeight="1" x14ac:dyDescent="0.3"/>
    <row r="400" ht="46.8" customHeight="1" x14ac:dyDescent="0.3"/>
    <row r="401" ht="46.8" customHeight="1" x14ac:dyDescent="0.3"/>
    <row r="402" ht="46.8" customHeight="1" x14ac:dyDescent="0.3"/>
    <row r="403" ht="46.8" customHeight="1" x14ac:dyDescent="0.3"/>
    <row r="404" ht="46.8" customHeight="1" x14ac:dyDescent="0.3"/>
    <row r="405" ht="46.8" customHeight="1" x14ac:dyDescent="0.3"/>
    <row r="406" ht="46.8" customHeight="1" x14ac:dyDescent="0.3"/>
    <row r="407" ht="46.8" customHeight="1" x14ac:dyDescent="0.3"/>
    <row r="408" ht="46.8" customHeight="1" x14ac:dyDescent="0.3"/>
    <row r="409" ht="46.8" customHeight="1" x14ac:dyDescent="0.3"/>
    <row r="410" ht="46.8" customHeight="1" x14ac:dyDescent="0.3"/>
    <row r="411" ht="46.8" customHeight="1" x14ac:dyDescent="0.3"/>
    <row r="412" ht="46.8" customHeight="1" x14ac:dyDescent="0.3"/>
    <row r="413" ht="46.8" customHeight="1" x14ac:dyDescent="0.3"/>
    <row r="414" ht="46.8" customHeight="1" x14ac:dyDescent="0.3"/>
    <row r="415" ht="46.8" customHeight="1" x14ac:dyDescent="0.3"/>
    <row r="416" ht="46.8" customHeight="1" x14ac:dyDescent="0.3"/>
    <row r="417" ht="46.8" customHeight="1" x14ac:dyDescent="0.3"/>
    <row r="418" ht="46.8" customHeight="1" x14ac:dyDescent="0.3"/>
    <row r="419" ht="46.8" customHeight="1" x14ac:dyDescent="0.3"/>
    <row r="420" ht="46.8" customHeight="1" x14ac:dyDescent="0.3"/>
    <row r="421" ht="46.8" customHeight="1" x14ac:dyDescent="0.3"/>
    <row r="422" ht="46.8" customHeight="1" x14ac:dyDescent="0.3"/>
    <row r="423" ht="46.8" customHeight="1" x14ac:dyDescent="0.3"/>
    <row r="424" ht="46.8" customHeight="1" x14ac:dyDescent="0.3"/>
    <row r="425" ht="46.8" customHeight="1" x14ac:dyDescent="0.3"/>
    <row r="426" ht="46.8" customHeight="1" x14ac:dyDescent="0.3"/>
    <row r="427" ht="46.8" customHeight="1" x14ac:dyDescent="0.3"/>
    <row r="428" ht="46.8" customHeight="1" x14ac:dyDescent="0.3"/>
    <row r="429" ht="46.8" customHeight="1" x14ac:dyDescent="0.3"/>
    <row r="430" ht="46.8" customHeight="1" x14ac:dyDescent="0.3"/>
    <row r="431" ht="46.8" customHeight="1" x14ac:dyDescent="0.3"/>
    <row r="432" ht="46.8" customHeight="1" x14ac:dyDescent="0.3"/>
    <row r="433" ht="46.8" customHeight="1" x14ac:dyDescent="0.3"/>
    <row r="434" ht="46.8" customHeight="1" x14ac:dyDescent="0.3"/>
    <row r="435" ht="46.8" customHeight="1" x14ac:dyDescent="0.3"/>
    <row r="436" ht="46.8" customHeight="1" x14ac:dyDescent="0.3"/>
    <row r="437" ht="46.8" customHeight="1" x14ac:dyDescent="0.3"/>
    <row r="438" ht="46.8" customHeight="1" x14ac:dyDescent="0.3"/>
    <row r="439" ht="46.8" customHeight="1" x14ac:dyDescent="0.3"/>
    <row r="440" ht="46.8" customHeight="1" x14ac:dyDescent="0.3"/>
    <row r="441" ht="46.8" customHeight="1" x14ac:dyDescent="0.3"/>
    <row r="442" ht="46.8" customHeight="1" x14ac:dyDescent="0.3"/>
    <row r="443" ht="46.8" customHeight="1" x14ac:dyDescent="0.3"/>
    <row r="444" ht="46.8" customHeight="1" x14ac:dyDescent="0.3"/>
    <row r="445" ht="46.8" customHeight="1" x14ac:dyDescent="0.3"/>
    <row r="446" ht="46.8" customHeight="1" x14ac:dyDescent="0.3"/>
    <row r="447" ht="46.8" customHeight="1" x14ac:dyDescent="0.3"/>
    <row r="448" ht="46.8" customHeight="1" x14ac:dyDescent="0.3"/>
    <row r="449" ht="46.8" customHeight="1" x14ac:dyDescent="0.3"/>
    <row r="450" ht="46.8" customHeight="1" x14ac:dyDescent="0.3"/>
    <row r="451" ht="46.8" customHeight="1" x14ac:dyDescent="0.3"/>
    <row r="452" ht="46.8" customHeight="1" x14ac:dyDescent="0.3"/>
    <row r="453" ht="46.8" customHeight="1" x14ac:dyDescent="0.3"/>
    <row r="454" ht="46.8" customHeight="1" x14ac:dyDescent="0.3"/>
    <row r="455" ht="46.8" customHeight="1" x14ac:dyDescent="0.3"/>
    <row r="456" ht="46.8" customHeight="1" x14ac:dyDescent="0.3"/>
    <row r="457" ht="46.8" customHeight="1" x14ac:dyDescent="0.3"/>
    <row r="458" ht="46.8" customHeight="1" x14ac:dyDescent="0.3"/>
    <row r="459" ht="46.8" customHeight="1" x14ac:dyDescent="0.3"/>
    <row r="460" ht="46.8" customHeight="1" x14ac:dyDescent="0.3"/>
    <row r="461" ht="46.8" customHeight="1" x14ac:dyDescent="0.3"/>
    <row r="462" ht="46.8" customHeight="1" x14ac:dyDescent="0.3"/>
    <row r="463" ht="46.8" customHeight="1" x14ac:dyDescent="0.3"/>
    <row r="464" ht="46.8" customHeight="1" x14ac:dyDescent="0.3"/>
    <row r="465" ht="46.8" customHeight="1" x14ac:dyDescent="0.3"/>
    <row r="466" ht="46.8" customHeight="1" x14ac:dyDescent="0.3"/>
    <row r="467" ht="46.8" customHeight="1" x14ac:dyDescent="0.3"/>
    <row r="468" ht="46.8" customHeight="1" x14ac:dyDescent="0.3"/>
    <row r="469" ht="46.8" customHeight="1" x14ac:dyDescent="0.3"/>
    <row r="470" ht="46.8" customHeight="1" x14ac:dyDescent="0.3"/>
    <row r="471" ht="46.8" customHeight="1" x14ac:dyDescent="0.3"/>
    <row r="472" ht="46.8" customHeight="1" x14ac:dyDescent="0.3"/>
    <row r="473" ht="46.8" customHeight="1" x14ac:dyDescent="0.3"/>
    <row r="474" ht="46.8" customHeight="1" x14ac:dyDescent="0.3"/>
    <row r="475" ht="46.8" customHeight="1" x14ac:dyDescent="0.3"/>
    <row r="476" ht="46.8" customHeight="1" x14ac:dyDescent="0.3"/>
    <row r="477" ht="46.8" customHeight="1" x14ac:dyDescent="0.3"/>
    <row r="478" ht="46.8" customHeight="1" x14ac:dyDescent="0.3"/>
    <row r="479" ht="46.8" customHeight="1" x14ac:dyDescent="0.3"/>
    <row r="480" ht="46.8" customHeight="1" x14ac:dyDescent="0.3"/>
    <row r="481" ht="46.8" customHeight="1" x14ac:dyDescent="0.3"/>
    <row r="482" ht="46.8" customHeight="1" x14ac:dyDescent="0.3"/>
    <row r="483" ht="46.8" customHeight="1" x14ac:dyDescent="0.3"/>
    <row r="484" ht="46.8" customHeight="1" x14ac:dyDescent="0.3"/>
    <row r="485" ht="46.8" customHeight="1" x14ac:dyDescent="0.3"/>
    <row r="486" ht="46.8" customHeight="1" x14ac:dyDescent="0.3"/>
    <row r="487" ht="46.8" customHeight="1" x14ac:dyDescent="0.3"/>
    <row r="488" ht="46.8" customHeight="1" x14ac:dyDescent="0.3"/>
    <row r="489" ht="46.8" customHeight="1" x14ac:dyDescent="0.3"/>
    <row r="490" ht="46.8" customHeight="1" x14ac:dyDescent="0.3"/>
    <row r="491" ht="46.8" customHeight="1" x14ac:dyDescent="0.3"/>
    <row r="492" ht="46.8" customHeight="1" x14ac:dyDescent="0.3"/>
    <row r="493" ht="46.8" customHeight="1" x14ac:dyDescent="0.3"/>
    <row r="494" ht="46.8" customHeight="1" x14ac:dyDescent="0.3"/>
    <row r="495" ht="46.8" customHeight="1" x14ac:dyDescent="0.3"/>
    <row r="496" ht="46.8" customHeight="1" x14ac:dyDescent="0.3"/>
    <row r="497" ht="46.8" customHeight="1" x14ac:dyDescent="0.3"/>
    <row r="498" ht="46.8" customHeight="1" x14ac:dyDescent="0.3"/>
    <row r="499" ht="46.8" customHeight="1" x14ac:dyDescent="0.3"/>
    <row r="500" ht="46.8" customHeight="1" x14ac:dyDescent="0.3"/>
    <row r="501" ht="46.8" customHeight="1" x14ac:dyDescent="0.3"/>
    <row r="502" ht="46.8" customHeight="1" x14ac:dyDescent="0.3"/>
    <row r="503" ht="46.8" customHeight="1" x14ac:dyDescent="0.3"/>
    <row r="504" ht="46.8" customHeight="1" x14ac:dyDescent="0.3"/>
    <row r="505" ht="46.8" customHeight="1" x14ac:dyDescent="0.3"/>
    <row r="506" ht="46.8" customHeight="1" x14ac:dyDescent="0.3"/>
    <row r="507" ht="46.8" customHeight="1" x14ac:dyDescent="0.3"/>
    <row r="508" ht="46.8" customHeight="1" x14ac:dyDescent="0.3"/>
    <row r="509" ht="46.8" customHeight="1" x14ac:dyDescent="0.3"/>
    <row r="510" ht="46.8" customHeight="1" x14ac:dyDescent="0.3"/>
    <row r="511" ht="46.8" customHeight="1" x14ac:dyDescent="0.3"/>
    <row r="512" ht="46.8" customHeight="1" x14ac:dyDescent="0.3"/>
    <row r="513" ht="46.8" customHeight="1" x14ac:dyDescent="0.3"/>
    <row r="514" ht="46.8" customHeight="1" x14ac:dyDescent="0.3"/>
    <row r="515" ht="46.8" customHeight="1" x14ac:dyDescent="0.3"/>
    <row r="516" ht="46.8" customHeight="1" x14ac:dyDescent="0.3"/>
    <row r="517" ht="46.8" customHeight="1" x14ac:dyDescent="0.3"/>
    <row r="518" ht="46.8" customHeight="1" x14ac:dyDescent="0.3"/>
    <row r="519" ht="46.8" customHeight="1" x14ac:dyDescent="0.3"/>
    <row r="520" ht="46.8" customHeight="1" x14ac:dyDescent="0.3"/>
    <row r="521" ht="46.8" customHeight="1" x14ac:dyDescent="0.3"/>
    <row r="522" ht="46.8" customHeight="1" x14ac:dyDescent="0.3"/>
    <row r="523" ht="46.8" customHeight="1" x14ac:dyDescent="0.3"/>
    <row r="524" ht="46.8" customHeight="1" x14ac:dyDescent="0.3"/>
    <row r="525" ht="46.8" customHeight="1" x14ac:dyDescent="0.3"/>
    <row r="526" ht="46.8" customHeight="1" x14ac:dyDescent="0.3"/>
    <row r="527" ht="46.8" customHeight="1" x14ac:dyDescent="0.3"/>
    <row r="528" ht="46.8" customHeight="1" x14ac:dyDescent="0.3"/>
    <row r="529" ht="46.8" customHeight="1" x14ac:dyDescent="0.3"/>
    <row r="530" ht="46.8" customHeight="1" x14ac:dyDescent="0.3"/>
    <row r="531" ht="46.8" customHeight="1" x14ac:dyDescent="0.3"/>
    <row r="532" ht="46.8" customHeight="1" x14ac:dyDescent="0.3"/>
    <row r="533" ht="46.8" customHeight="1" x14ac:dyDescent="0.3"/>
    <row r="534" ht="46.8" customHeight="1" x14ac:dyDescent="0.3"/>
    <row r="535" ht="46.8" customHeight="1" x14ac:dyDescent="0.3"/>
    <row r="536" ht="46.8" customHeight="1" x14ac:dyDescent="0.3"/>
    <row r="537" ht="46.8" customHeight="1" x14ac:dyDescent="0.3"/>
    <row r="538" ht="46.8" customHeight="1" x14ac:dyDescent="0.3"/>
    <row r="539" ht="46.8" customHeight="1" x14ac:dyDescent="0.3"/>
    <row r="540" ht="46.8" customHeight="1" x14ac:dyDescent="0.3"/>
    <row r="541" ht="46.8" customHeight="1" x14ac:dyDescent="0.3"/>
    <row r="542" ht="46.8" customHeight="1" x14ac:dyDescent="0.3"/>
    <row r="543" ht="46.8" customHeight="1" x14ac:dyDescent="0.3"/>
    <row r="544" ht="46.8" customHeight="1" x14ac:dyDescent="0.3"/>
    <row r="545" ht="46.8" customHeight="1" x14ac:dyDescent="0.3"/>
    <row r="546" ht="46.8" customHeight="1" x14ac:dyDescent="0.3"/>
    <row r="547" ht="46.8" customHeight="1" x14ac:dyDescent="0.3"/>
    <row r="548" ht="46.8" customHeight="1" x14ac:dyDescent="0.3"/>
    <row r="549" ht="46.8" customHeight="1" x14ac:dyDescent="0.3"/>
    <row r="550" ht="46.8" customHeight="1" x14ac:dyDescent="0.3"/>
    <row r="551" ht="46.8" customHeight="1" x14ac:dyDescent="0.3"/>
    <row r="552" ht="46.8" customHeight="1" x14ac:dyDescent="0.3"/>
    <row r="553" ht="46.8" customHeight="1" x14ac:dyDescent="0.3"/>
    <row r="554" ht="46.8" customHeight="1" x14ac:dyDescent="0.3"/>
    <row r="555" ht="46.8" customHeight="1" x14ac:dyDescent="0.3"/>
    <row r="556" ht="46.8" customHeight="1" x14ac:dyDescent="0.3"/>
    <row r="557" ht="46.8" customHeight="1" x14ac:dyDescent="0.3"/>
    <row r="558" ht="46.8" customHeight="1" x14ac:dyDescent="0.3"/>
    <row r="559" ht="46.8" customHeight="1" x14ac:dyDescent="0.3"/>
    <row r="560" ht="46.8" customHeight="1" x14ac:dyDescent="0.3"/>
    <row r="561" ht="46.8" customHeight="1" x14ac:dyDescent="0.3"/>
    <row r="562" ht="46.8" customHeight="1" x14ac:dyDescent="0.3"/>
    <row r="563" ht="46.8" customHeight="1" x14ac:dyDescent="0.3"/>
    <row r="564" ht="46.8" customHeight="1" x14ac:dyDescent="0.3"/>
    <row r="565" ht="46.8" customHeight="1" x14ac:dyDescent="0.3"/>
    <row r="566" ht="46.8" customHeight="1" x14ac:dyDescent="0.3"/>
    <row r="567" ht="46.8" customHeight="1" x14ac:dyDescent="0.3"/>
    <row r="568" ht="46.8" customHeight="1" x14ac:dyDescent="0.3"/>
    <row r="569" ht="46.8" customHeight="1" x14ac:dyDescent="0.3"/>
    <row r="570" ht="46.8" customHeight="1" x14ac:dyDescent="0.3"/>
    <row r="571" ht="46.8" customHeight="1" x14ac:dyDescent="0.3"/>
    <row r="572" ht="46.8" customHeight="1" x14ac:dyDescent="0.3"/>
    <row r="573" ht="46.8" customHeight="1" x14ac:dyDescent="0.3"/>
    <row r="574" ht="46.8" customHeight="1" x14ac:dyDescent="0.3"/>
    <row r="575" ht="46.8" customHeight="1" x14ac:dyDescent="0.3"/>
    <row r="576" ht="46.8" customHeight="1" x14ac:dyDescent="0.3"/>
    <row r="577" ht="46.8" customHeight="1" x14ac:dyDescent="0.3"/>
    <row r="578" ht="46.8" customHeight="1" x14ac:dyDescent="0.3"/>
    <row r="579" ht="46.8" customHeight="1" x14ac:dyDescent="0.3"/>
    <row r="580" ht="46.8" customHeight="1" x14ac:dyDescent="0.3"/>
    <row r="581" ht="46.8" customHeight="1" x14ac:dyDescent="0.3"/>
    <row r="582" ht="46.8" customHeight="1" x14ac:dyDescent="0.3"/>
    <row r="583" ht="46.8" customHeight="1" x14ac:dyDescent="0.3"/>
    <row r="584" ht="46.8" customHeight="1" x14ac:dyDescent="0.3"/>
    <row r="585" ht="46.8" customHeight="1" x14ac:dyDescent="0.3"/>
    <row r="586" ht="46.8" customHeight="1" x14ac:dyDescent="0.3"/>
    <row r="587" ht="46.8" customHeight="1" x14ac:dyDescent="0.3"/>
    <row r="588" ht="46.8" customHeight="1" x14ac:dyDescent="0.3"/>
    <row r="589" ht="46.8" customHeight="1" x14ac:dyDescent="0.3"/>
    <row r="590" ht="46.8" customHeight="1" x14ac:dyDescent="0.3"/>
    <row r="591" ht="46.8" customHeight="1" x14ac:dyDescent="0.3"/>
    <row r="592" ht="46.8" customHeight="1" x14ac:dyDescent="0.3"/>
    <row r="593" ht="46.8" customHeight="1" x14ac:dyDescent="0.3"/>
    <row r="594" ht="46.8" customHeight="1" x14ac:dyDescent="0.3"/>
    <row r="595" ht="46.8" customHeight="1" x14ac:dyDescent="0.3"/>
    <row r="596" ht="46.8" customHeight="1" x14ac:dyDescent="0.3"/>
    <row r="597" ht="46.8" customHeight="1" x14ac:dyDescent="0.3"/>
    <row r="598" ht="46.8" customHeight="1" x14ac:dyDescent="0.3"/>
    <row r="599" ht="46.8" customHeight="1" x14ac:dyDescent="0.3"/>
    <row r="600" ht="46.8" customHeight="1" x14ac:dyDescent="0.3"/>
    <row r="601" ht="46.8" customHeight="1" x14ac:dyDescent="0.3"/>
    <row r="602" ht="46.8" customHeight="1" x14ac:dyDescent="0.3"/>
    <row r="603" ht="46.8" customHeight="1" x14ac:dyDescent="0.3"/>
    <row r="604" ht="46.8" customHeight="1" x14ac:dyDescent="0.3"/>
    <row r="605" ht="46.8" customHeight="1" x14ac:dyDescent="0.3"/>
    <row r="606" ht="46.8" customHeight="1" x14ac:dyDescent="0.3"/>
    <row r="607" ht="46.8" customHeight="1" x14ac:dyDescent="0.3"/>
    <row r="608" ht="46.8" customHeight="1" x14ac:dyDescent="0.3"/>
    <row r="609" ht="46.8" customHeight="1" x14ac:dyDescent="0.3"/>
    <row r="610" ht="46.8" customHeight="1" x14ac:dyDescent="0.3"/>
    <row r="611" ht="46.8" customHeight="1" x14ac:dyDescent="0.3"/>
    <row r="612" ht="46.8" customHeight="1" x14ac:dyDescent="0.3"/>
    <row r="613" ht="46.8" customHeight="1" x14ac:dyDescent="0.3"/>
    <row r="614" ht="46.8" customHeight="1" x14ac:dyDescent="0.3"/>
    <row r="615" ht="46.8" customHeight="1" x14ac:dyDescent="0.3"/>
    <row r="616" ht="46.8" customHeight="1" x14ac:dyDescent="0.3"/>
    <row r="617" ht="46.8" customHeight="1" x14ac:dyDescent="0.3"/>
    <row r="618" ht="46.8" customHeight="1" x14ac:dyDescent="0.3"/>
    <row r="619" ht="46.8" customHeight="1" x14ac:dyDescent="0.3"/>
    <row r="620" ht="46.8" customHeight="1" x14ac:dyDescent="0.3"/>
    <row r="621" ht="46.8" customHeight="1" x14ac:dyDescent="0.3"/>
    <row r="622" ht="46.8" customHeight="1" x14ac:dyDescent="0.3"/>
    <row r="623" ht="46.8" customHeight="1" x14ac:dyDescent="0.3"/>
    <row r="624" ht="46.8" customHeight="1" x14ac:dyDescent="0.3"/>
    <row r="625" ht="46.8" customHeight="1" x14ac:dyDescent="0.3"/>
    <row r="626" ht="46.8" customHeight="1" x14ac:dyDescent="0.3"/>
    <row r="627" ht="46.8" customHeight="1" x14ac:dyDescent="0.3"/>
    <row r="628" ht="46.8" customHeight="1" x14ac:dyDescent="0.3"/>
    <row r="629" ht="46.8" customHeight="1" x14ac:dyDescent="0.3"/>
    <row r="630" ht="46.8" customHeight="1" x14ac:dyDescent="0.3"/>
    <row r="631" ht="46.8" customHeight="1" x14ac:dyDescent="0.3"/>
    <row r="632" ht="46.8" customHeight="1" x14ac:dyDescent="0.3"/>
    <row r="633" ht="46.8" customHeight="1" x14ac:dyDescent="0.3"/>
    <row r="634" ht="46.8" customHeight="1" x14ac:dyDescent="0.3"/>
    <row r="635" ht="46.8" customHeight="1" x14ac:dyDescent="0.3"/>
    <row r="636" ht="46.8" customHeight="1" x14ac:dyDescent="0.3"/>
    <row r="637" ht="46.8" customHeight="1" x14ac:dyDescent="0.3"/>
    <row r="638" ht="46.8" customHeight="1" x14ac:dyDescent="0.3"/>
    <row r="639" ht="46.8" customHeight="1" x14ac:dyDescent="0.3"/>
    <row r="640" ht="46.8" customHeight="1" x14ac:dyDescent="0.3"/>
    <row r="641" ht="46.8" customHeight="1" x14ac:dyDescent="0.3"/>
    <row r="642" ht="46.8" customHeight="1" x14ac:dyDescent="0.3"/>
    <row r="643" ht="46.8" customHeight="1" x14ac:dyDescent="0.3"/>
    <row r="644" ht="46.8" customHeight="1" x14ac:dyDescent="0.3"/>
    <row r="645" ht="46.8" customHeight="1" x14ac:dyDescent="0.3"/>
    <row r="646" ht="46.8" customHeight="1" x14ac:dyDescent="0.3"/>
    <row r="647" ht="46.8" customHeight="1" x14ac:dyDescent="0.3"/>
    <row r="648" ht="46.8" customHeight="1" x14ac:dyDescent="0.3"/>
    <row r="649" ht="46.8" customHeight="1" x14ac:dyDescent="0.3"/>
    <row r="650" ht="46.8" customHeight="1" x14ac:dyDescent="0.3"/>
    <row r="651" ht="46.8" customHeight="1" x14ac:dyDescent="0.3"/>
    <row r="652" ht="46.8" customHeight="1" x14ac:dyDescent="0.3"/>
    <row r="653" ht="46.8" customHeight="1" x14ac:dyDescent="0.3"/>
    <row r="654" ht="46.8" customHeight="1" x14ac:dyDescent="0.3"/>
    <row r="655" ht="46.8" customHeight="1" x14ac:dyDescent="0.3"/>
    <row r="656" ht="46.8" customHeight="1" x14ac:dyDescent="0.3"/>
    <row r="657" ht="46.8" customHeight="1" x14ac:dyDescent="0.3"/>
    <row r="658" ht="46.8" customHeight="1" x14ac:dyDescent="0.3"/>
    <row r="659" ht="46.8" customHeight="1" x14ac:dyDescent="0.3"/>
    <row r="660" ht="46.8" customHeight="1" x14ac:dyDescent="0.3"/>
    <row r="661" ht="46.8" customHeight="1" x14ac:dyDescent="0.3"/>
    <row r="662" ht="46.8" customHeight="1" x14ac:dyDescent="0.3"/>
    <row r="663" ht="46.8" customHeight="1" x14ac:dyDescent="0.3"/>
    <row r="664" ht="46.8" customHeight="1" x14ac:dyDescent="0.3"/>
    <row r="665" ht="46.8" customHeight="1" x14ac:dyDescent="0.3"/>
    <row r="666" ht="46.8" customHeight="1" x14ac:dyDescent="0.3"/>
    <row r="667" ht="46.8" customHeight="1" x14ac:dyDescent="0.3"/>
    <row r="668" ht="46.8" customHeight="1" x14ac:dyDescent="0.3"/>
    <row r="669" ht="46.8" customHeight="1" x14ac:dyDescent="0.3"/>
    <row r="670" ht="46.8" customHeight="1" x14ac:dyDescent="0.3"/>
    <row r="671" ht="46.8" customHeight="1" x14ac:dyDescent="0.3"/>
    <row r="672" ht="46.8" customHeight="1" x14ac:dyDescent="0.3"/>
    <row r="673" ht="46.8" customHeight="1" x14ac:dyDescent="0.3"/>
    <row r="674" ht="46.8" customHeight="1" x14ac:dyDescent="0.3"/>
    <row r="675" ht="46.8" customHeight="1" x14ac:dyDescent="0.3"/>
    <row r="676" ht="46.8" customHeight="1" x14ac:dyDescent="0.3"/>
    <row r="677" ht="46.8" customHeight="1" x14ac:dyDescent="0.3"/>
    <row r="678" ht="46.8" customHeight="1" x14ac:dyDescent="0.3"/>
    <row r="679" ht="46.8" customHeight="1" x14ac:dyDescent="0.3"/>
    <row r="680" ht="46.8" customHeight="1" x14ac:dyDescent="0.3"/>
    <row r="681" ht="46.8" customHeight="1" x14ac:dyDescent="0.3"/>
    <row r="682" ht="46.8" customHeight="1" x14ac:dyDescent="0.3"/>
    <row r="683" ht="46.8" customHeight="1" x14ac:dyDescent="0.3"/>
    <row r="684" ht="46.8" customHeight="1" x14ac:dyDescent="0.3"/>
    <row r="685" ht="46.8" customHeight="1" x14ac:dyDescent="0.3"/>
    <row r="686" ht="46.8" customHeight="1" x14ac:dyDescent="0.3"/>
    <row r="687" ht="46.8" customHeight="1" x14ac:dyDescent="0.3"/>
    <row r="688" ht="46.8" customHeight="1" x14ac:dyDescent="0.3"/>
    <row r="689" ht="46.8" customHeight="1" x14ac:dyDescent="0.3"/>
    <row r="690" ht="46.8" customHeight="1" x14ac:dyDescent="0.3"/>
    <row r="691" ht="46.8" customHeight="1" x14ac:dyDescent="0.3"/>
    <row r="692" ht="46.8" customHeight="1" x14ac:dyDescent="0.3"/>
    <row r="693" ht="46.8" customHeight="1" x14ac:dyDescent="0.3"/>
    <row r="694" ht="46.8" customHeight="1" x14ac:dyDescent="0.3"/>
    <row r="695" ht="46.8" customHeight="1" x14ac:dyDescent="0.3"/>
    <row r="696" ht="46.8" customHeight="1" x14ac:dyDescent="0.3"/>
    <row r="697" ht="46.8" customHeight="1" x14ac:dyDescent="0.3"/>
    <row r="698" ht="46.8" customHeight="1" x14ac:dyDescent="0.3"/>
    <row r="699" ht="46.8" customHeight="1" x14ac:dyDescent="0.3"/>
    <row r="700" ht="46.8" customHeight="1" x14ac:dyDescent="0.3"/>
    <row r="701" ht="46.8" customHeight="1" x14ac:dyDescent="0.3"/>
    <row r="702" ht="46.8" customHeight="1" x14ac:dyDescent="0.3"/>
    <row r="703" ht="46.8" customHeight="1" x14ac:dyDescent="0.3"/>
    <row r="704" ht="46.8" customHeight="1" x14ac:dyDescent="0.3"/>
    <row r="705" ht="46.8" customHeight="1" x14ac:dyDescent="0.3"/>
    <row r="706" ht="46.8" customHeight="1" x14ac:dyDescent="0.3"/>
    <row r="707" ht="46.8" customHeight="1" x14ac:dyDescent="0.3"/>
    <row r="708" ht="46.8" customHeight="1" x14ac:dyDescent="0.3"/>
    <row r="709" ht="46.8" customHeight="1" x14ac:dyDescent="0.3"/>
    <row r="710" ht="46.8" customHeight="1" x14ac:dyDescent="0.3"/>
    <row r="711" ht="46.8" customHeight="1" x14ac:dyDescent="0.3"/>
    <row r="712" ht="46.8" customHeight="1" x14ac:dyDescent="0.3"/>
    <row r="713" ht="46.8" customHeight="1" x14ac:dyDescent="0.3"/>
    <row r="714" ht="46.8" customHeight="1" x14ac:dyDescent="0.3"/>
    <row r="715" ht="46.8" customHeight="1" x14ac:dyDescent="0.3"/>
    <row r="716" ht="46.8" customHeight="1" x14ac:dyDescent="0.3"/>
    <row r="717" ht="46.8" customHeight="1" x14ac:dyDescent="0.3"/>
    <row r="718" ht="46.8" customHeight="1" x14ac:dyDescent="0.3"/>
    <row r="719" ht="46.8" customHeight="1" x14ac:dyDescent="0.3"/>
    <row r="720" ht="46.8" customHeight="1" x14ac:dyDescent="0.3"/>
    <row r="721" ht="46.8" customHeight="1" x14ac:dyDescent="0.3"/>
    <row r="722" ht="46.8" customHeight="1" x14ac:dyDescent="0.3"/>
    <row r="723" ht="46.8" customHeight="1" x14ac:dyDescent="0.3"/>
    <row r="724" ht="46.8" customHeight="1" x14ac:dyDescent="0.3"/>
    <row r="725" ht="46.8" customHeight="1" x14ac:dyDescent="0.3"/>
    <row r="726" ht="46.8" customHeight="1" x14ac:dyDescent="0.3"/>
    <row r="727" ht="46.8" customHeight="1" x14ac:dyDescent="0.3"/>
    <row r="728" ht="46.8" customHeight="1" x14ac:dyDescent="0.3"/>
    <row r="729" ht="46.8" customHeight="1" x14ac:dyDescent="0.3"/>
    <row r="730" ht="46.8" customHeight="1" x14ac:dyDescent="0.3"/>
    <row r="731" ht="46.8" customHeight="1" x14ac:dyDescent="0.3"/>
    <row r="732" ht="46.8" customHeight="1" x14ac:dyDescent="0.3"/>
    <row r="733" ht="46.8" customHeight="1" x14ac:dyDescent="0.3"/>
    <row r="734" ht="46.8" customHeight="1" x14ac:dyDescent="0.3"/>
    <row r="735" ht="46.8" customHeight="1" x14ac:dyDescent="0.3"/>
    <row r="736" ht="46.8" customHeight="1" x14ac:dyDescent="0.3"/>
    <row r="737" ht="46.8" customHeight="1" x14ac:dyDescent="0.3"/>
    <row r="738" ht="46.8" customHeight="1" x14ac:dyDescent="0.3"/>
    <row r="739" ht="46.8" customHeight="1" x14ac:dyDescent="0.3"/>
    <row r="740" ht="46.8" customHeight="1" x14ac:dyDescent="0.3"/>
    <row r="741" ht="46.8" customHeight="1" x14ac:dyDescent="0.3"/>
    <row r="742" ht="46.8" customHeight="1" x14ac:dyDescent="0.3"/>
    <row r="743" ht="46.8" customHeight="1" x14ac:dyDescent="0.3"/>
    <row r="744" ht="46.8" customHeight="1" x14ac:dyDescent="0.3"/>
    <row r="745" ht="46.8" customHeight="1" x14ac:dyDescent="0.3"/>
    <row r="746" ht="46.8" customHeight="1" x14ac:dyDescent="0.3"/>
    <row r="747" ht="46.8" customHeight="1" x14ac:dyDescent="0.3"/>
    <row r="748" ht="46.8" customHeight="1" x14ac:dyDescent="0.3"/>
    <row r="749" ht="46.8" customHeight="1" x14ac:dyDescent="0.3"/>
    <row r="750" ht="46.8" customHeight="1" x14ac:dyDescent="0.3"/>
    <row r="751" ht="46.8" customHeight="1" x14ac:dyDescent="0.3"/>
    <row r="752" ht="46.8" customHeight="1" x14ac:dyDescent="0.3"/>
    <row r="753" ht="46.8" customHeight="1" x14ac:dyDescent="0.3"/>
    <row r="754" ht="46.8" customHeight="1" x14ac:dyDescent="0.3"/>
    <row r="755" ht="46.8" customHeight="1" x14ac:dyDescent="0.3"/>
    <row r="756" ht="46.8" customHeight="1" x14ac:dyDescent="0.3"/>
    <row r="757" ht="46.8" customHeight="1" x14ac:dyDescent="0.3"/>
    <row r="758" ht="46.8" customHeight="1" x14ac:dyDescent="0.3"/>
    <row r="759" ht="46.8" customHeight="1" x14ac:dyDescent="0.3"/>
    <row r="760" ht="46.8" customHeight="1" x14ac:dyDescent="0.3"/>
    <row r="761" ht="46.8" customHeight="1" x14ac:dyDescent="0.3"/>
    <row r="762" ht="46.8" customHeight="1" x14ac:dyDescent="0.3"/>
    <row r="763" ht="46.8" customHeight="1" x14ac:dyDescent="0.3"/>
    <row r="764" ht="46.8" customHeight="1" x14ac:dyDescent="0.3"/>
    <row r="765" ht="46.8" customHeight="1" x14ac:dyDescent="0.3"/>
    <row r="766" ht="46.8" customHeight="1" x14ac:dyDescent="0.3"/>
    <row r="767" ht="46.8" customHeight="1" x14ac:dyDescent="0.3"/>
    <row r="768" ht="46.8" customHeight="1" x14ac:dyDescent="0.3"/>
    <row r="769" ht="46.8" customHeight="1" x14ac:dyDescent="0.3"/>
    <row r="770" ht="46.8" customHeight="1" x14ac:dyDescent="0.3"/>
    <row r="771" ht="46.8" customHeight="1" x14ac:dyDescent="0.3"/>
    <row r="772" ht="46.8" customHeight="1" x14ac:dyDescent="0.3"/>
    <row r="773" ht="46.8" customHeight="1" x14ac:dyDescent="0.3"/>
    <row r="774" ht="46.8" customHeight="1" x14ac:dyDescent="0.3"/>
    <row r="775" ht="46.8" customHeight="1" x14ac:dyDescent="0.3"/>
    <row r="776" ht="46.8" customHeight="1" x14ac:dyDescent="0.3"/>
    <row r="777" ht="46.8" customHeight="1" x14ac:dyDescent="0.3"/>
    <row r="778" ht="46.8" customHeight="1" x14ac:dyDescent="0.3"/>
    <row r="779" ht="46.8" customHeight="1" x14ac:dyDescent="0.3"/>
    <row r="780" ht="46.8" customHeight="1" x14ac:dyDescent="0.3"/>
    <row r="781" ht="46.8" customHeight="1" x14ac:dyDescent="0.3"/>
    <row r="782" ht="46.8" customHeight="1" x14ac:dyDescent="0.3"/>
    <row r="783" ht="46.8" customHeight="1" x14ac:dyDescent="0.3"/>
    <row r="784" ht="46.8" customHeight="1" x14ac:dyDescent="0.3"/>
    <row r="785" ht="46.8" customHeight="1" x14ac:dyDescent="0.3"/>
    <row r="786" ht="46.8" customHeight="1" x14ac:dyDescent="0.3"/>
    <row r="787" ht="46.8" customHeight="1" x14ac:dyDescent="0.3"/>
    <row r="788" ht="46.8" customHeight="1" x14ac:dyDescent="0.3"/>
    <row r="789" ht="46.8" customHeight="1" x14ac:dyDescent="0.3"/>
    <row r="790" ht="46.8" customHeight="1" x14ac:dyDescent="0.3"/>
    <row r="791" ht="46.8" customHeight="1" x14ac:dyDescent="0.3"/>
    <row r="792" ht="46.8" customHeight="1" x14ac:dyDescent="0.3"/>
    <row r="793" ht="46.8" customHeight="1" x14ac:dyDescent="0.3"/>
    <row r="794" ht="46.8" customHeight="1" x14ac:dyDescent="0.3"/>
    <row r="795" ht="46.8" customHeight="1" x14ac:dyDescent="0.3"/>
    <row r="796" ht="46.8" customHeight="1" x14ac:dyDescent="0.3"/>
    <row r="797" ht="46.8" customHeight="1" x14ac:dyDescent="0.3"/>
    <row r="798" ht="46.8" customHeight="1" x14ac:dyDescent="0.3"/>
    <row r="799" ht="46.8" customHeight="1" x14ac:dyDescent="0.3"/>
    <row r="800" ht="46.8" customHeight="1" x14ac:dyDescent="0.3"/>
    <row r="801" ht="46.8" customHeight="1" x14ac:dyDescent="0.3"/>
    <row r="802" ht="46.8" customHeight="1" x14ac:dyDescent="0.3"/>
    <row r="803" ht="46.8" customHeight="1" x14ac:dyDescent="0.3"/>
    <row r="804" ht="46.8" customHeight="1" x14ac:dyDescent="0.3"/>
    <row r="805" ht="46.8" customHeight="1" x14ac:dyDescent="0.3"/>
    <row r="806" ht="46.8" customHeight="1" x14ac:dyDescent="0.3"/>
    <row r="807" ht="46.8" customHeight="1" x14ac:dyDescent="0.3"/>
    <row r="808" ht="46.8" customHeight="1" x14ac:dyDescent="0.3"/>
    <row r="809" ht="46.8" customHeight="1" x14ac:dyDescent="0.3"/>
    <row r="810" ht="46.8" customHeight="1" x14ac:dyDescent="0.3"/>
    <row r="811" ht="46.8" customHeight="1" x14ac:dyDescent="0.3"/>
    <row r="812" ht="46.8" customHeight="1" x14ac:dyDescent="0.3"/>
    <row r="813" ht="46.8" customHeight="1" x14ac:dyDescent="0.3"/>
    <row r="814" ht="46.8" customHeight="1" x14ac:dyDescent="0.3"/>
    <row r="815" ht="46.8" customHeight="1" x14ac:dyDescent="0.3"/>
    <row r="816" ht="46.8" customHeight="1" x14ac:dyDescent="0.3"/>
    <row r="817" ht="46.8" customHeight="1" x14ac:dyDescent="0.3"/>
    <row r="818" ht="46.8" customHeight="1" x14ac:dyDescent="0.3"/>
    <row r="819" ht="46.8" customHeight="1" x14ac:dyDescent="0.3"/>
    <row r="820" ht="46.8" customHeight="1" x14ac:dyDescent="0.3"/>
    <row r="821" ht="46.8" customHeight="1" x14ac:dyDescent="0.3"/>
    <row r="822" ht="46.8" customHeight="1" x14ac:dyDescent="0.3"/>
    <row r="823" ht="46.8" customHeight="1" x14ac:dyDescent="0.3"/>
    <row r="824" ht="46.8" customHeight="1" x14ac:dyDescent="0.3"/>
    <row r="825" ht="46.8" customHeight="1" x14ac:dyDescent="0.3"/>
    <row r="826" ht="46.8" customHeight="1" x14ac:dyDescent="0.3"/>
    <row r="827" ht="46.8" customHeight="1" x14ac:dyDescent="0.3"/>
    <row r="828" ht="46.8" customHeight="1" x14ac:dyDescent="0.3"/>
    <row r="829" ht="46.8" customHeight="1" x14ac:dyDescent="0.3"/>
    <row r="830" ht="46.8" customHeight="1" x14ac:dyDescent="0.3"/>
    <row r="831" ht="46.8" customHeight="1" x14ac:dyDescent="0.3"/>
    <row r="832" ht="46.8" customHeight="1" x14ac:dyDescent="0.3"/>
    <row r="833" ht="46.8" customHeight="1" x14ac:dyDescent="0.3"/>
    <row r="834" ht="46.8" customHeight="1" x14ac:dyDescent="0.3"/>
    <row r="835" ht="46.8" customHeight="1" x14ac:dyDescent="0.3"/>
    <row r="836" ht="46.8" customHeight="1" x14ac:dyDescent="0.3"/>
    <row r="837" ht="46.8" customHeight="1" x14ac:dyDescent="0.3"/>
    <row r="838" ht="46.8" customHeight="1" x14ac:dyDescent="0.3"/>
    <row r="839" ht="46.8" customHeight="1" x14ac:dyDescent="0.3"/>
    <row r="840" ht="46.8" customHeight="1" x14ac:dyDescent="0.3"/>
    <row r="841" ht="46.8" customHeight="1" x14ac:dyDescent="0.3"/>
    <row r="842" ht="46.8" customHeight="1" x14ac:dyDescent="0.3"/>
    <row r="843" ht="46.8" customHeight="1" x14ac:dyDescent="0.3"/>
    <row r="844" ht="46.8" customHeight="1" x14ac:dyDescent="0.3"/>
    <row r="845" ht="46.8" customHeight="1" x14ac:dyDescent="0.3"/>
    <row r="846" ht="46.8" customHeight="1" x14ac:dyDescent="0.3"/>
    <row r="847" ht="46.8" customHeight="1" x14ac:dyDescent="0.3"/>
    <row r="848" ht="46.8" customHeight="1" x14ac:dyDescent="0.3"/>
    <row r="849" ht="46.8" customHeight="1" x14ac:dyDescent="0.3"/>
    <row r="850" ht="46.8" customHeight="1" x14ac:dyDescent="0.3"/>
    <row r="851" ht="46.8" customHeight="1" x14ac:dyDescent="0.3"/>
    <row r="852" ht="46.8" customHeight="1" x14ac:dyDescent="0.3"/>
    <row r="853" ht="46.8" customHeight="1" x14ac:dyDescent="0.3"/>
    <row r="854" ht="46.8" customHeight="1" x14ac:dyDescent="0.3"/>
    <row r="855" ht="46.8" customHeight="1" x14ac:dyDescent="0.3"/>
    <row r="856" ht="46.8" customHeight="1" x14ac:dyDescent="0.3"/>
    <row r="857" ht="46.8" customHeight="1" x14ac:dyDescent="0.3"/>
    <row r="858" ht="46.8" customHeight="1" x14ac:dyDescent="0.3"/>
    <row r="859" ht="46.8" customHeight="1" x14ac:dyDescent="0.3"/>
    <row r="860" ht="46.8" customHeight="1" x14ac:dyDescent="0.3"/>
    <row r="861" ht="46.8" customHeight="1" x14ac:dyDescent="0.3"/>
    <row r="862" ht="46.8" customHeight="1" x14ac:dyDescent="0.3"/>
    <row r="863" ht="46.8" customHeight="1" x14ac:dyDescent="0.3"/>
    <row r="864" ht="46.8" customHeight="1" x14ac:dyDescent="0.3"/>
    <row r="865" ht="46.8" customHeight="1" x14ac:dyDescent="0.3"/>
    <row r="866" ht="46.8" customHeight="1" x14ac:dyDescent="0.3"/>
    <row r="867" ht="46.8" customHeight="1" x14ac:dyDescent="0.3"/>
    <row r="868" ht="46.8" customHeight="1" x14ac:dyDescent="0.3"/>
    <row r="869" ht="46.8" customHeight="1" x14ac:dyDescent="0.3"/>
    <row r="870" ht="46.8" customHeight="1" x14ac:dyDescent="0.3"/>
    <row r="871" ht="46.8" customHeight="1" x14ac:dyDescent="0.3"/>
    <row r="872" ht="46.8" customHeight="1" x14ac:dyDescent="0.3"/>
    <row r="873" ht="46.8" customHeight="1" x14ac:dyDescent="0.3"/>
    <row r="874" ht="46.8" customHeight="1" x14ac:dyDescent="0.3"/>
    <row r="875" ht="46.8" customHeight="1" x14ac:dyDescent="0.3"/>
    <row r="876" ht="46.8" customHeight="1" x14ac:dyDescent="0.3"/>
    <row r="877" ht="46.8" customHeight="1" x14ac:dyDescent="0.3"/>
    <row r="878" ht="46.8" customHeight="1" x14ac:dyDescent="0.3"/>
    <row r="879" ht="46.8" customHeight="1" x14ac:dyDescent="0.3"/>
    <row r="880" ht="46.8" customHeight="1" x14ac:dyDescent="0.3"/>
    <row r="881" ht="46.8" customHeight="1" x14ac:dyDescent="0.3"/>
    <row r="882" ht="46.8" customHeight="1" x14ac:dyDescent="0.3"/>
    <row r="883" ht="46.8" customHeight="1" x14ac:dyDescent="0.3"/>
    <row r="884" ht="46.8" customHeight="1" x14ac:dyDescent="0.3"/>
    <row r="885" ht="46.8" customHeight="1" x14ac:dyDescent="0.3"/>
    <row r="886" ht="46.8" customHeight="1" x14ac:dyDescent="0.3"/>
    <row r="887" ht="46.8" customHeight="1" x14ac:dyDescent="0.3"/>
    <row r="888" ht="46.8" customHeight="1" x14ac:dyDescent="0.3"/>
    <row r="889" ht="46.8" customHeight="1" x14ac:dyDescent="0.3"/>
    <row r="890" ht="46.8" customHeight="1" x14ac:dyDescent="0.3"/>
    <row r="891" ht="46.8" customHeight="1" x14ac:dyDescent="0.3"/>
    <row r="892" ht="46.8" customHeight="1" x14ac:dyDescent="0.3"/>
    <row r="893" ht="46.8" customHeight="1" x14ac:dyDescent="0.3"/>
    <row r="894" ht="46.8" customHeight="1" x14ac:dyDescent="0.3"/>
    <row r="895" ht="46.8" customHeight="1" x14ac:dyDescent="0.3"/>
    <row r="896" ht="46.8" customHeight="1" x14ac:dyDescent="0.3"/>
    <row r="897" ht="46.8" customHeight="1" x14ac:dyDescent="0.3"/>
    <row r="898" ht="46.8" customHeight="1" x14ac:dyDescent="0.3"/>
    <row r="899" ht="46.8" customHeight="1" x14ac:dyDescent="0.3"/>
    <row r="900" ht="46.8" customHeight="1" x14ac:dyDescent="0.3"/>
    <row r="901" ht="46.8" customHeight="1" x14ac:dyDescent="0.3"/>
    <row r="902" ht="46.8" customHeight="1" x14ac:dyDescent="0.3"/>
    <row r="903" ht="46.8" customHeight="1" x14ac:dyDescent="0.3"/>
    <row r="904" ht="46.8" customHeight="1" x14ac:dyDescent="0.3"/>
    <row r="905" ht="46.8" customHeight="1" x14ac:dyDescent="0.3"/>
    <row r="906" ht="46.8" customHeight="1" x14ac:dyDescent="0.3"/>
    <row r="907" ht="46.8" customHeight="1" x14ac:dyDescent="0.3"/>
    <row r="908" ht="46.8" customHeight="1" x14ac:dyDescent="0.3"/>
    <row r="909" ht="46.8" customHeight="1" x14ac:dyDescent="0.3"/>
    <row r="910" ht="46.8" customHeight="1" x14ac:dyDescent="0.3"/>
    <row r="911" ht="46.8" customHeight="1" x14ac:dyDescent="0.3"/>
    <row r="912" ht="46.8" customHeight="1" x14ac:dyDescent="0.3"/>
    <row r="913" ht="46.8" customHeight="1" x14ac:dyDescent="0.3"/>
    <row r="914" ht="46.8" customHeight="1" x14ac:dyDescent="0.3"/>
    <row r="915" ht="46.8" customHeight="1" x14ac:dyDescent="0.3"/>
    <row r="916" ht="46.8" customHeight="1" x14ac:dyDescent="0.3"/>
    <row r="917" ht="46.8" customHeight="1" x14ac:dyDescent="0.3"/>
    <row r="918" ht="46.8" customHeight="1" x14ac:dyDescent="0.3"/>
    <row r="919" ht="46.8" customHeight="1" x14ac:dyDescent="0.3"/>
    <row r="920" ht="46.8" customHeight="1" x14ac:dyDescent="0.3"/>
    <row r="921" ht="46.8" customHeight="1" x14ac:dyDescent="0.3"/>
    <row r="922" ht="46.8" customHeight="1" x14ac:dyDescent="0.3"/>
    <row r="923" ht="46.8" customHeight="1" x14ac:dyDescent="0.3"/>
    <row r="924" ht="46.8" customHeight="1" x14ac:dyDescent="0.3"/>
    <row r="925" ht="46.8" customHeight="1" x14ac:dyDescent="0.3"/>
    <row r="926" ht="46.8" customHeight="1" x14ac:dyDescent="0.3"/>
    <row r="927" ht="46.8" customHeight="1" x14ac:dyDescent="0.3"/>
    <row r="928" ht="46.8" customHeight="1" x14ac:dyDescent="0.3"/>
    <row r="929" ht="46.8" customHeight="1" x14ac:dyDescent="0.3"/>
    <row r="930" ht="46.8" customHeight="1" x14ac:dyDescent="0.3"/>
    <row r="931" ht="46.8" customHeight="1" x14ac:dyDescent="0.3"/>
    <row r="932" ht="46.8" customHeight="1" x14ac:dyDescent="0.3"/>
    <row r="933" ht="46.8" customHeight="1" x14ac:dyDescent="0.3"/>
    <row r="934" ht="46.8" customHeight="1" x14ac:dyDescent="0.3"/>
    <row r="935" ht="46.8" customHeight="1" x14ac:dyDescent="0.3"/>
    <row r="936" ht="46.8" customHeight="1" x14ac:dyDescent="0.3"/>
    <row r="937" ht="46.8" customHeight="1" x14ac:dyDescent="0.3"/>
    <row r="938" ht="46.8" customHeight="1" x14ac:dyDescent="0.3"/>
    <row r="939" ht="46.8" customHeight="1" x14ac:dyDescent="0.3"/>
    <row r="940" ht="46.8" customHeight="1" x14ac:dyDescent="0.3"/>
    <row r="941" ht="46.8" customHeight="1" x14ac:dyDescent="0.3"/>
    <row r="942" ht="46.8" customHeight="1" x14ac:dyDescent="0.3"/>
    <row r="943" ht="46.8" customHeight="1" x14ac:dyDescent="0.3"/>
    <row r="944" ht="46.8" customHeight="1" x14ac:dyDescent="0.3"/>
    <row r="945" ht="46.8" customHeight="1" x14ac:dyDescent="0.3"/>
    <row r="946" ht="46.8" customHeight="1" x14ac:dyDescent="0.3"/>
    <row r="947" ht="46.8" customHeight="1" x14ac:dyDescent="0.3"/>
    <row r="948" ht="46.8" customHeight="1" x14ac:dyDescent="0.3"/>
    <row r="949" ht="46.8" customHeight="1" x14ac:dyDescent="0.3"/>
    <row r="950" ht="46.8" customHeight="1" x14ac:dyDescent="0.3"/>
    <row r="951" ht="46.8" customHeight="1" x14ac:dyDescent="0.3"/>
    <row r="952" ht="46.8" customHeight="1" x14ac:dyDescent="0.3"/>
    <row r="953" ht="46.8" customHeight="1" x14ac:dyDescent="0.3"/>
    <row r="954" ht="46.8" customHeight="1" x14ac:dyDescent="0.3"/>
    <row r="955" ht="46.8" customHeight="1" x14ac:dyDescent="0.3"/>
    <row r="956" ht="46.8" customHeight="1" x14ac:dyDescent="0.3"/>
    <row r="957" ht="46.8" customHeight="1" x14ac:dyDescent="0.3"/>
    <row r="958" ht="46.8" customHeight="1" x14ac:dyDescent="0.3"/>
    <row r="959" ht="46.8" customHeight="1" x14ac:dyDescent="0.3"/>
    <row r="960" ht="46.8" customHeight="1" x14ac:dyDescent="0.3"/>
    <row r="961" ht="46.8" customHeight="1" x14ac:dyDescent="0.3"/>
    <row r="962" ht="46.8" customHeight="1" x14ac:dyDescent="0.3"/>
    <row r="963" ht="46.8" customHeight="1" x14ac:dyDescent="0.3"/>
    <row r="964" ht="46.8" customHeight="1" x14ac:dyDescent="0.3"/>
    <row r="965" ht="46.8" customHeight="1" x14ac:dyDescent="0.3"/>
    <row r="966" ht="46.8" customHeight="1" x14ac:dyDescent="0.3"/>
    <row r="967" ht="46.8" customHeight="1" x14ac:dyDescent="0.3"/>
    <row r="968" ht="46.8" customHeight="1" x14ac:dyDescent="0.3"/>
    <row r="969" ht="46.8" customHeight="1" x14ac:dyDescent="0.3"/>
    <row r="970" ht="46.8" customHeight="1" x14ac:dyDescent="0.3"/>
    <row r="971" ht="46.8" customHeight="1" x14ac:dyDescent="0.3"/>
    <row r="972" ht="46.8" customHeight="1" x14ac:dyDescent="0.3"/>
    <row r="973" ht="46.8" customHeight="1" x14ac:dyDescent="0.3"/>
    <row r="974" ht="46.8" customHeight="1" x14ac:dyDescent="0.3"/>
    <row r="975" ht="46.8" customHeight="1" x14ac:dyDescent="0.3"/>
    <row r="976" ht="46.8" customHeight="1" x14ac:dyDescent="0.3"/>
    <row r="977" ht="46.8" customHeight="1" x14ac:dyDescent="0.3"/>
    <row r="978" ht="46.8" customHeight="1" x14ac:dyDescent="0.3"/>
    <row r="979" ht="46.8" customHeight="1" x14ac:dyDescent="0.3"/>
    <row r="980" ht="46.8" customHeight="1" x14ac:dyDescent="0.3"/>
    <row r="981" ht="46.8" customHeight="1" x14ac:dyDescent="0.3"/>
    <row r="982" ht="46.8" customHeight="1" x14ac:dyDescent="0.3"/>
    <row r="983" ht="46.8" customHeight="1" x14ac:dyDescent="0.3"/>
    <row r="984" ht="46.8" customHeight="1" x14ac:dyDescent="0.3"/>
    <row r="985" ht="46.8" customHeight="1" x14ac:dyDescent="0.3"/>
    <row r="986" ht="46.8" customHeight="1" x14ac:dyDescent="0.3"/>
    <row r="987" ht="46.8" customHeight="1" x14ac:dyDescent="0.3"/>
    <row r="988" ht="46.8" customHeight="1" x14ac:dyDescent="0.3"/>
    <row r="989" ht="46.8" customHeight="1" x14ac:dyDescent="0.3"/>
    <row r="990" ht="46.8" customHeight="1" x14ac:dyDescent="0.3"/>
    <row r="991" ht="46.8" customHeight="1" x14ac:dyDescent="0.3"/>
    <row r="992" ht="46.8" customHeight="1" x14ac:dyDescent="0.3"/>
    <row r="993" ht="46.8" customHeight="1" x14ac:dyDescent="0.3"/>
    <row r="994" ht="46.8" customHeight="1" x14ac:dyDescent="0.3"/>
    <row r="995" ht="46.8" customHeight="1" x14ac:dyDescent="0.3"/>
    <row r="996" ht="46.8" customHeight="1" x14ac:dyDescent="0.3"/>
    <row r="997" ht="46.8" customHeight="1" x14ac:dyDescent="0.3"/>
    <row r="998" ht="46.8" customHeight="1" x14ac:dyDescent="0.3"/>
    <row r="999" ht="46.8" customHeight="1" x14ac:dyDescent="0.3"/>
    <row r="1000" ht="46.8" customHeight="1" x14ac:dyDescent="0.3"/>
    <row r="1001" ht="46.8" customHeight="1" x14ac:dyDescent="0.3"/>
    <row r="1002" ht="46.8" customHeight="1" x14ac:dyDescent="0.3"/>
    <row r="1003" ht="46.8" customHeight="1" x14ac:dyDescent="0.3"/>
    <row r="1004" ht="46.8" customHeight="1" x14ac:dyDescent="0.3"/>
    <row r="1005" ht="46.8" customHeight="1" x14ac:dyDescent="0.3"/>
    <row r="1006" ht="46.8" customHeight="1" x14ac:dyDescent="0.3"/>
    <row r="1007" ht="46.8" customHeight="1" x14ac:dyDescent="0.3"/>
    <row r="1008" ht="46.8" customHeight="1" x14ac:dyDescent="0.3"/>
    <row r="1009" ht="46.8" customHeight="1" x14ac:dyDescent="0.3"/>
    <row r="1010" ht="46.8" customHeight="1" x14ac:dyDescent="0.3"/>
    <row r="1011" ht="46.8" customHeight="1" x14ac:dyDescent="0.3"/>
    <row r="1012" ht="46.8" customHeight="1" x14ac:dyDescent="0.3"/>
    <row r="1013" ht="46.8" customHeight="1" x14ac:dyDescent="0.3"/>
    <row r="1014" ht="46.8" customHeight="1" x14ac:dyDescent="0.3"/>
    <row r="1015" ht="46.8" customHeight="1" x14ac:dyDescent="0.3"/>
    <row r="1016" ht="46.8" customHeight="1" x14ac:dyDescent="0.3"/>
    <row r="1017" ht="46.8" customHeight="1" x14ac:dyDescent="0.3"/>
    <row r="1018" ht="46.8" customHeight="1" x14ac:dyDescent="0.3"/>
    <row r="1019" ht="46.8" customHeight="1" x14ac:dyDescent="0.3"/>
    <row r="1020" ht="46.8" customHeight="1" x14ac:dyDescent="0.3"/>
    <row r="1021" ht="46.8" customHeight="1" x14ac:dyDescent="0.3"/>
    <row r="1022" ht="46.8" customHeight="1" x14ac:dyDescent="0.3"/>
    <row r="1023" ht="46.8" customHeight="1" x14ac:dyDescent="0.3"/>
    <row r="1024" ht="46.8" customHeight="1" x14ac:dyDescent="0.3"/>
    <row r="1025" ht="46.8" customHeight="1" x14ac:dyDescent="0.3"/>
    <row r="1026" ht="46.8" customHeight="1" x14ac:dyDescent="0.3"/>
    <row r="1027" ht="46.8" customHeight="1" x14ac:dyDescent="0.3"/>
    <row r="1028" ht="46.8" customHeight="1" x14ac:dyDescent="0.3"/>
    <row r="1029" ht="46.8" customHeight="1" x14ac:dyDescent="0.3"/>
    <row r="1030" ht="46.8" customHeight="1" x14ac:dyDescent="0.3"/>
    <row r="1031" ht="46.8" customHeight="1" x14ac:dyDescent="0.3"/>
    <row r="1032" ht="46.8" customHeight="1" x14ac:dyDescent="0.3"/>
    <row r="1033" ht="46.8" customHeight="1" x14ac:dyDescent="0.3"/>
    <row r="1034" ht="46.8" customHeight="1" x14ac:dyDescent="0.3"/>
    <row r="1035" ht="46.8" customHeight="1" x14ac:dyDescent="0.3"/>
    <row r="1036" ht="46.8" customHeight="1" x14ac:dyDescent="0.3"/>
    <row r="1037" ht="46.8" customHeight="1" x14ac:dyDescent="0.3"/>
    <row r="1038" ht="46.8" customHeight="1" x14ac:dyDescent="0.3"/>
    <row r="1039" ht="46.8" customHeight="1" x14ac:dyDescent="0.3"/>
    <row r="1040" ht="46.8" customHeight="1" x14ac:dyDescent="0.3"/>
    <row r="1041" ht="46.8" customHeight="1" x14ac:dyDescent="0.3"/>
    <row r="1042" ht="46.8" customHeight="1" x14ac:dyDescent="0.3"/>
    <row r="1043" ht="46.8" customHeight="1" x14ac:dyDescent="0.3"/>
    <row r="1044" ht="46.8" customHeight="1" x14ac:dyDescent="0.3"/>
    <row r="1045" ht="46.8" customHeight="1" x14ac:dyDescent="0.3"/>
    <row r="1046" ht="46.8" customHeight="1" x14ac:dyDescent="0.3"/>
    <row r="1047" ht="46.8" customHeight="1" x14ac:dyDescent="0.3"/>
    <row r="1048" ht="46.8" customHeight="1" x14ac:dyDescent="0.3"/>
    <row r="1049" ht="46.8" customHeight="1" x14ac:dyDescent="0.3"/>
    <row r="1050" ht="46.8" customHeight="1" x14ac:dyDescent="0.3"/>
    <row r="1051" ht="46.8" customHeight="1" x14ac:dyDescent="0.3"/>
    <row r="1052" ht="46.8" customHeight="1" x14ac:dyDescent="0.3"/>
    <row r="1053" ht="46.8" customHeight="1" x14ac:dyDescent="0.3"/>
    <row r="1054" ht="46.8" customHeight="1" x14ac:dyDescent="0.3"/>
    <row r="1055" ht="46.8" customHeight="1" x14ac:dyDescent="0.3"/>
    <row r="1056" ht="46.8" customHeight="1" x14ac:dyDescent="0.3"/>
    <row r="1057" ht="46.8" customHeight="1" x14ac:dyDescent="0.3"/>
    <row r="1058" ht="46.8" customHeight="1" x14ac:dyDescent="0.3"/>
    <row r="1059" ht="46.8" customHeight="1" x14ac:dyDescent="0.3"/>
    <row r="1060" ht="46.8" customHeight="1" x14ac:dyDescent="0.3"/>
    <row r="1061" ht="46.8" customHeight="1" x14ac:dyDescent="0.3"/>
    <row r="1062" ht="46.8" customHeight="1" x14ac:dyDescent="0.3"/>
    <row r="1063" ht="46.8" customHeight="1" x14ac:dyDescent="0.3"/>
    <row r="1064" ht="46.8" customHeight="1" x14ac:dyDescent="0.3"/>
    <row r="1065" ht="46.8" customHeight="1" x14ac:dyDescent="0.3"/>
    <row r="1066" ht="46.8" customHeight="1" x14ac:dyDescent="0.3"/>
    <row r="1067" ht="46.8" customHeight="1" x14ac:dyDescent="0.3"/>
    <row r="1068" ht="46.8" customHeight="1" x14ac:dyDescent="0.3"/>
    <row r="1069" ht="46.8" customHeight="1" x14ac:dyDescent="0.3"/>
    <row r="1070" ht="46.8" customHeight="1" x14ac:dyDescent="0.3"/>
    <row r="1071" ht="46.8" customHeight="1" x14ac:dyDescent="0.3"/>
    <row r="1072" ht="46.8" customHeight="1" x14ac:dyDescent="0.3"/>
    <row r="1073" ht="46.8" customHeight="1" x14ac:dyDescent="0.3"/>
    <row r="1074" ht="46.8" customHeight="1" x14ac:dyDescent="0.3"/>
    <row r="1075" ht="46.8" customHeight="1" x14ac:dyDescent="0.3"/>
    <row r="1076" ht="46.8" customHeight="1" x14ac:dyDescent="0.3"/>
    <row r="1077" ht="46.8" customHeight="1" x14ac:dyDescent="0.3"/>
    <row r="1078" ht="46.8" customHeight="1" x14ac:dyDescent="0.3"/>
    <row r="1079" ht="46.8" customHeight="1" x14ac:dyDescent="0.3"/>
    <row r="1080" ht="46.8" customHeight="1" x14ac:dyDescent="0.3"/>
    <row r="1081" ht="46.8" customHeight="1" x14ac:dyDescent="0.3"/>
    <row r="1082" ht="46.8" customHeight="1" x14ac:dyDescent="0.3"/>
    <row r="1083" ht="46.8" customHeight="1" x14ac:dyDescent="0.3"/>
    <row r="1084" ht="46.8" customHeight="1" x14ac:dyDescent="0.3"/>
    <row r="1085" ht="46.8" customHeight="1" x14ac:dyDescent="0.3"/>
    <row r="1086" ht="46.8" customHeight="1" x14ac:dyDescent="0.3"/>
    <row r="1087" ht="46.8" customHeight="1" x14ac:dyDescent="0.3"/>
    <row r="1088" ht="46.8" customHeight="1" x14ac:dyDescent="0.3"/>
    <row r="1089" ht="46.8" customHeight="1" x14ac:dyDescent="0.3"/>
    <row r="1090" ht="46.8" customHeight="1" x14ac:dyDescent="0.3"/>
    <row r="1091" ht="46.8" customHeight="1" x14ac:dyDescent="0.3"/>
    <row r="1092" ht="46.8" customHeight="1" x14ac:dyDescent="0.3"/>
    <row r="1093" ht="46.8" customHeight="1" x14ac:dyDescent="0.3"/>
    <row r="1094" ht="46.8" customHeight="1" x14ac:dyDescent="0.3"/>
    <row r="1095" ht="46.8" customHeight="1" x14ac:dyDescent="0.3"/>
    <row r="1096" ht="46.8" customHeight="1" x14ac:dyDescent="0.3"/>
    <row r="1097" ht="46.8" customHeight="1" x14ac:dyDescent="0.3"/>
    <row r="1098" ht="46.8" customHeight="1" x14ac:dyDescent="0.3"/>
    <row r="1099" ht="46.8" customHeight="1" x14ac:dyDescent="0.3"/>
    <row r="1100" ht="46.8" customHeight="1" x14ac:dyDescent="0.3"/>
    <row r="1101" ht="46.8" customHeight="1" x14ac:dyDescent="0.3"/>
    <row r="1102" ht="46.8" customHeight="1" x14ac:dyDescent="0.3"/>
    <row r="1103" ht="46.8" customHeight="1" x14ac:dyDescent="0.3"/>
    <row r="1104" ht="46.8" customHeight="1" x14ac:dyDescent="0.3"/>
    <row r="1105" ht="46.8" customHeight="1" x14ac:dyDescent="0.3"/>
    <row r="1106" ht="46.8" customHeight="1" x14ac:dyDescent="0.3"/>
    <row r="1107" ht="46.8" customHeight="1" x14ac:dyDescent="0.3"/>
    <row r="1108" ht="46.8" customHeight="1" x14ac:dyDescent="0.3"/>
    <row r="1109" ht="46.8" customHeight="1" x14ac:dyDescent="0.3"/>
    <row r="1110" ht="46.8" customHeight="1" x14ac:dyDescent="0.3"/>
    <row r="1111" ht="46.8" customHeight="1" x14ac:dyDescent="0.3"/>
    <row r="1112" ht="46.8" customHeight="1" x14ac:dyDescent="0.3"/>
    <row r="1113" ht="46.8" customHeight="1" x14ac:dyDescent="0.3"/>
    <row r="1114" ht="46.8" customHeight="1" x14ac:dyDescent="0.3"/>
    <row r="1115" ht="46.8" customHeight="1" x14ac:dyDescent="0.3"/>
    <row r="1116" ht="46.8" customHeight="1" x14ac:dyDescent="0.3"/>
    <row r="1117" ht="46.8" customHeight="1" x14ac:dyDescent="0.3"/>
    <row r="1118" ht="46.8" customHeight="1" x14ac:dyDescent="0.3"/>
    <row r="1119" ht="46.8" customHeight="1" x14ac:dyDescent="0.3"/>
    <row r="1120" ht="46.8" customHeight="1" x14ac:dyDescent="0.3"/>
    <row r="1121" ht="46.8" customHeight="1" x14ac:dyDescent="0.3"/>
    <row r="1122" ht="46.8" customHeight="1" x14ac:dyDescent="0.3"/>
    <row r="1123" ht="46.8" customHeight="1" x14ac:dyDescent="0.3"/>
    <row r="1124" ht="46.8" customHeight="1" x14ac:dyDescent="0.3"/>
    <row r="1125" ht="46.8" customHeight="1" x14ac:dyDescent="0.3"/>
    <row r="1126" ht="46.8" customHeight="1" x14ac:dyDescent="0.3"/>
    <row r="1127" ht="46.8" customHeight="1" x14ac:dyDescent="0.3"/>
    <row r="1128" ht="46.8" customHeight="1" x14ac:dyDescent="0.3"/>
    <row r="1129" ht="46.8" customHeight="1" x14ac:dyDescent="0.3"/>
    <row r="1130" ht="46.8" customHeight="1" x14ac:dyDescent="0.3"/>
    <row r="1131" ht="46.8" customHeight="1" x14ac:dyDescent="0.3"/>
    <row r="1132" ht="46.8" customHeight="1" x14ac:dyDescent="0.3"/>
    <row r="1133" ht="46.8" customHeight="1" x14ac:dyDescent="0.3"/>
    <row r="1134" ht="46.8" customHeight="1" x14ac:dyDescent="0.3"/>
    <row r="1135" ht="46.8" customHeight="1" x14ac:dyDescent="0.3"/>
    <row r="1136" ht="46.8" customHeight="1" x14ac:dyDescent="0.3"/>
    <row r="1137" ht="46.8" customHeight="1" x14ac:dyDescent="0.3"/>
    <row r="1138" ht="46.8" customHeight="1" x14ac:dyDescent="0.3"/>
    <row r="1139" ht="46.8" customHeight="1" x14ac:dyDescent="0.3"/>
    <row r="1140" ht="46.8" customHeight="1" x14ac:dyDescent="0.3"/>
    <row r="1141" ht="46.8" customHeight="1" x14ac:dyDescent="0.3"/>
    <row r="1142" ht="46.8" customHeight="1" x14ac:dyDescent="0.3"/>
    <row r="1143" ht="46.8" customHeight="1" x14ac:dyDescent="0.3"/>
    <row r="1144" ht="46.8" customHeight="1" x14ac:dyDescent="0.3"/>
    <row r="1145" ht="46.8" customHeight="1" x14ac:dyDescent="0.3"/>
    <row r="1146" ht="46.8" customHeight="1" x14ac:dyDescent="0.3"/>
    <row r="1147" ht="46.8" customHeight="1" x14ac:dyDescent="0.3"/>
    <row r="1148" ht="46.8" customHeight="1" x14ac:dyDescent="0.3"/>
    <row r="1149" ht="46.8" customHeight="1" x14ac:dyDescent="0.3"/>
    <row r="1150" ht="46.8" customHeight="1" x14ac:dyDescent="0.3"/>
    <row r="1151" ht="46.8" customHeight="1" x14ac:dyDescent="0.3"/>
    <row r="1152" ht="46.8" customHeight="1" x14ac:dyDescent="0.3"/>
    <row r="1153" ht="46.8" customHeight="1" x14ac:dyDescent="0.3"/>
    <row r="1154" ht="46.8" customHeight="1" x14ac:dyDescent="0.3"/>
    <row r="1155" ht="46.8" customHeight="1" x14ac:dyDescent="0.3"/>
    <row r="1156" ht="46.8" customHeight="1" x14ac:dyDescent="0.3"/>
    <row r="1157" ht="46.8" customHeight="1" x14ac:dyDescent="0.3"/>
    <row r="1158" ht="46.8" customHeight="1" x14ac:dyDescent="0.3"/>
    <row r="1159" ht="46.8" customHeight="1" x14ac:dyDescent="0.3"/>
    <row r="1160" ht="46.8" customHeight="1" x14ac:dyDescent="0.3"/>
    <row r="1161" ht="46.8" customHeight="1" x14ac:dyDescent="0.3"/>
    <row r="1162" ht="46.8" customHeight="1" x14ac:dyDescent="0.3"/>
    <row r="1163" ht="46.8" customHeight="1" x14ac:dyDescent="0.3"/>
    <row r="1164" ht="46.8" customHeight="1" x14ac:dyDescent="0.3"/>
    <row r="1165" ht="46.8" customHeight="1" x14ac:dyDescent="0.3"/>
    <row r="1166" ht="46.8" customHeight="1" x14ac:dyDescent="0.3"/>
    <row r="1167" ht="46.8" customHeight="1" x14ac:dyDescent="0.3"/>
    <row r="1168" ht="46.8" customHeight="1" x14ac:dyDescent="0.3"/>
    <row r="1169" ht="46.8" customHeight="1" x14ac:dyDescent="0.3"/>
    <row r="1170" ht="46.8" customHeight="1" x14ac:dyDescent="0.3"/>
    <row r="1171" ht="46.8" customHeight="1" x14ac:dyDescent="0.3"/>
    <row r="1172" ht="46.8" customHeight="1" x14ac:dyDescent="0.3"/>
    <row r="1173" ht="46.8" customHeight="1" x14ac:dyDescent="0.3"/>
    <row r="1174" ht="46.8" customHeight="1" x14ac:dyDescent="0.3"/>
    <row r="1175" ht="46.8" customHeight="1" x14ac:dyDescent="0.3"/>
    <row r="1176" ht="46.8" customHeight="1" x14ac:dyDescent="0.3"/>
    <row r="1177" ht="46.8" customHeight="1" x14ac:dyDescent="0.3"/>
    <row r="1178" ht="46.8" customHeight="1" x14ac:dyDescent="0.3"/>
    <row r="1179" ht="46.8" customHeight="1" x14ac:dyDescent="0.3"/>
    <row r="1180" ht="46.8" customHeight="1" x14ac:dyDescent="0.3"/>
    <row r="1181" ht="46.8" customHeight="1" x14ac:dyDescent="0.3"/>
    <row r="1182" ht="46.8" customHeight="1" x14ac:dyDescent="0.3"/>
    <row r="1183" ht="46.8" customHeight="1" x14ac:dyDescent="0.3"/>
    <row r="1184" ht="46.8" customHeight="1" x14ac:dyDescent="0.3"/>
    <row r="1185" ht="46.8" customHeight="1" x14ac:dyDescent="0.3"/>
    <row r="1186" ht="46.8" customHeight="1" x14ac:dyDescent="0.3"/>
    <row r="1187" ht="46.8" customHeight="1" x14ac:dyDescent="0.3"/>
    <row r="1188" ht="46.8" customHeight="1" x14ac:dyDescent="0.3"/>
    <row r="1189" ht="46.8" customHeight="1" x14ac:dyDescent="0.3"/>
    <row r="1190" ht="46.8" customHeight="1" x14ac:dyDescent="0.3"/>
    <row r="1191" ht="46.8" customHeight="1" x14ac:dyDescent="0.3"/>
    <row r="1192" ht="46.8" customHeight="1" x14ac:dyDescent="0.3"/>
    <row r="1193" ht="46.8" customHeight="1" x14ac:dyDescent="0.3"/>
    <row r="1194" ht="46.8" customHeight="1" x14ac:dyDescent="0.3"/>
    <row r="1195" ht="46.8" customHeight="1" x14ac:dyDescent="0.3"/>
    <row r="1196" ht="46.8" customHeight="1" x14ac:dyDescent="0.3"/>
    <row r="1197" ht="46.8" customHeight="1" x14ac:dyDescent="0.3"/>
    <row r="1198" ht="46.8" customHeight="1" x14ac:dyDescent="0.3"/>
    <row r="1199" ht="46.8" customHeight="1" x14ac:dyDescent="0.3"/>
    <row r="1200" ht="46.8" customHeight="1" x14ac:dyDescent="0.3"/>
    <row r="1201" ht="46.8" customHeight="1" x14ac:dyDescent="0.3"/>
    <row r="1202" ht="46.8" customHeight="1" x14ac:dyDescent="0.3"/>
    <row r="1203" ht="46.8" customHeight="1" x14ac:dyDescent="0.3"/>
    <row r="1204" ht="46.8" customHeight="1" x14ac:dyDescent="0.3"/>
    <row r="1205" ht="46.8" customHeight="1" x14ac:dyDescent="0.3"/>
    <row r="1206" ht="46.8" customHeight="1" x14ac:dyDescent="0.3"/>
    <row r="1207" ht="46.8" customHeight="1" x14ac:dyDescent="0.3"/>
    <row r="1208" ht="46.8" customHeight="1" x14ac:dyDescent="0.3"/>
    <row r="1209" ht="46.8" customHeight="1" x14ac:dyDescent="0.3"/>
    <row r="1210" ht="46.8" customHeight="1" x14ac:dyDescent="0.3"/>
    <row r="1211" ht="46.8" customHeight="1" x14ac:dyDescent="0.3"/>
    <row r="1212" ht="46.8" customHeight="1" x14ac:dyDescent="0.3"/>
    <row r="1213" ht="46.8" customHeight="1" x14ac:dyDescent="0.3"/>
    <row r="1214" ht="46.8" customHeight="1" x14ac:dyDescent="0.3"/>
    <row r="1215" ht="46.8" customHeight="1" x14ac:dyDescent="0.3"/>
    <row r="1216" ht="46.8" customHeight="1" x14ac:dyDescent="0.3"/>
    <row r="1217" ht="46.8" customHeight="1" x14ac:dyDescent="0.3"/>
    <row r="1218" ht="46.8" customHeight="1" x14ac:dyDescent="0.3"/>
    <row r="1219" ht="46.8" customHeight="1" x14ac:dyDescent="0.3"/>
    <row r="1220" ht="46.8" customHeight="1" x14ac:dyDescent="0.3"/>
    <row r="1221" ht="46.8" customHeight="1" x14ac:dyDescent="0.3"/>
    <row r="1222" ht="46.8" customHeight="1" x14ac:dyDescent="0.3"/>
    <row r="1223" ht="46.8" customHeight="1" x14ac:dyDescent="0.3"/>
    <row r="1224" ht="46.8" customHeight="1" x14ac:dyDescent="0.3"/>
    <row r="1225" ht="46.8" customHeight="1" x14ac:dyDescent="0.3"/>
    <row r="1226" ht="46.8" customHeight="1" x14ac:dyDescent="0.3"/>
    <row r="1227" ht="46.8" customHeight="1" x14ac:dyDescent="0.3"/>
    <row r="1228" ht="46.8" customHeight="1" x14ac:dyDescent="0.3"/>
    <row r="1229" ht="46.8" customHeight="1" x14ac:dyDescent="0.3"/>
    <row r="1230" ht="46.8" customHeight="1" x14ac:dyDescent="0.3"/>
    <row r="1231" ht="46.8" customHeight="1" x14ac:dyDescent="0.3"/>
    <row r="1232" ht="46.8" customHeight="1" x14ac:dyDescent="0.3"/>
    <row r="1233" ht="46.8" customHeight="1" x14ac:dyDescent="0.3"/>
    <row r="1234" ht="46.8" customHeight="1" x14ac:dyDescent="0.3"/>
    <row r="1235" ht="46.8" customHeight="1" x14ac:dyDescent="0.3"/>
    <row r="1236" ht="46.8" customHeight="1" x14ac:dyDescent="0.3"/>
    <row r="1237" ht="46.8" customHeight="1" x14ac:dyDescent="0.3"/>
    <row r="1238" ht="46.8" customHeight="1" x14ac:dyDescent="0.3"/>
    <row r="1239" ht="46.8" customHeight="1" x14ac:dyDescent="0.3"/>
    <row r="1240" ht="46.8" customHeight="1" x14ac:dyDescent="0.3"/>
    <row r="1241" ht="46.8" customHeight="1" x14ac:dyDescent="0.3"/>
    <row r="1242" ht="46.8" customHeight="1" x14ac:dyDescent="0.3"/>
    <row r="1243" ht="46.8" customHeight="1" x14ac:dyDescent="0.3"/>
    <row r="1244" ht="46.8" customHeight="1" x14ac:dyDescent="0.3"/>
    <row r="1245" ht="46.8" customHeight="1" x14ac:dyDescent="0.3"/>
    <row r="1246" ht="46.8" customHeight="1" x14ac:dyDescent="0.3"/>
    <row r="1247" ht="46.8" customHeight="1" x14ac:dyDescent="0.3"/>
    <row r="1248" ht="46.8" customHeight="1" x14ac:dyDescent="0.3"/>
    <row r="1249" ht="46.8" customHeight="1" x14ac:dyDescent="0.3"/>
    <row r="1250" ht="46.8" customHeight="1" x14ac:dyDescent="0.3"/>
    <row r="1251" ht="46.8" customHeight="1" x14ac:dyDescent="0.3"/>
    <row r="1252" ht="46.8" customHeight="1" x14ac:dyDescent="0.3"/>
    <row r="1253" ht="46.8" customHeight="1" x14ac:dyDescent="0.3"/>
    <row r="1254" ht="46.8" customHeight="1" x14ac:dyDescent="0.3"/>
    <row r="1255" ht="46.8" customHeight="1" x14ac:dyDescent="0.3"/>
    <row r="1256" ht="46.8" customHeight="1" x14ac:dyDescent="0.3"/>
    <row r="1257" ht="46.8" customHeight="1" x14ac:dyDescent="0.3"/>
    <row r="1258" ht="46.8" customHeight="1" x14ac:dyDescent="0.3"/>
    <row r="1259" ht="46.8" customHeight="1" x14ac:dyDescent="0.3"/>
    <row r="1260" ht="46.8" customHeight="1" x14ac:dyDescent="0.3"/>
    <row r="1261" ht="46.8" customHeight="1" x14ac:dyDescent="0.3"/>
    <row r="1262" ht="46.8" customHeight="1" x14ac:dyDescent="0.3"/>
    <row r="1263" ht="46.8" customHeight="1" x14ac:dyDescent="0.3"/>
    <row r="1264" ht="46.8" customHeight="1" x14ac:dyDescent="0.3"/>
    <row r="1265" ht="46.8" customHeight="1" x14ac:dyDescent="0.3"/>
    <row r="1266" ht="46.8" customHeight="1" x14ac:dyDescent="0.3"/>
    <row r="1267" ht="46.8" customHeight="1" x14ac:dyDescent="0.3"/>
    <row r="1268" ht="46.8" customHeight="1" x14ac:dyDescent="0.3"/>
    <row r="1269" ht="46.8" customHeight="1" x14ac:dyDescent="0.3"/>
    <row r="1270" ht="46.8" customHeight="1" x14ac:dyDescent="0.3"/>
    <row r="1271" ht="46.8" customHeight="1" x14ac:dyDescent="0.3"/>
    <row r="1272" ht="46.8" customHeight="1" x14ac:dyDescent="0.3"/>
    <row r="1273" ht="46.8" customHeight="1" x14ac:dyDescent="0.3"/>
    <row r="1274" ht="46.8" customHeight="1" x14ac:dyDescent="0.3"/>
    <row r="1275" ht="46.8" customHeight="1" x14ac:dyDescent="0.3"/>
    <row r="1276" ht="46.8" customHeight="1" x14ac:dyDescent="0.3"/>
    <row r="1277" ht="46.8" customHeight="1" x14ac:dyDescent="0.3"/>
    <row r="1278" ht="46.8" customHeight="1" x14ac:dyDescent="0.3"/>
    <row r="1279" ht="46.8" customHeight="1" x14ac:dyDescent="0.3"/>
    <row r="1280" ht="46.8" customHeight="1" x14ac:dyDescent="0.3"/>
    <row r="1281" ht="46.8" customHeight="1" x14ac:dyDescent="0.3"/>
    <row r="1282" ht="46.8" customHeight="1" x14ac:dyDescent="0.3"/>
    <row r="1283" ht="46.8" customHeight="1" x14ac:dyDescent="0.3"/>
    <row r="1284" ht="46.8" customHeight="1" x14ac:dyDescent="0.3"/>
    <row r="1285" ht="46.8" customHeight="1" x14ac:dyDescent="0.3"/>
    <row r="1286" ht="46.8" customHeight="1" x14ac:dyDescent="0.3"/>
    <row r="1287" ht="46.8" customHeight="1" x14ac:dyDescent="0.3"/>
    <row r="1288" ht="46.8" customHeight="1" x14ac:dyDescent="0.3"/>
    <row r="1289" ht="46.8" customHeight="1" x14ac:dyDescent="0.3"/>
    <row r="1290" ht="46.8" customHeight="1" x14ac:dyDescent="0.3"/>
    <row r="1291" ht="46.8" customHeight="1" x14ac:dyDescent="0.3"/>
    <row r="1292" ht="46.8" customHeight="1" x14ac:dyDescent="0.3"/>
    <row r="1293" ht="46.8" customHeight="1" x14ac:dyDescent="0.3"/>
    <row r="1294" ht="46.8" customHeight="1" x14ac:dyDescent="0.3"/>
    <row r="1295" ht="46.8" customHeight="1" x14ac:dyDescent="0.3"/>
    <row r="1296" ht="46.8" customHeight="1" x14ac:dyDescent="0.3"/>
    <row r="1297" ht="46.8" customHeight="1" x14ac:dyDescent="0.3"/>
    <row r="1298" ht="46.8" customHeight="1" x14ac:dyDescent="0.3"/>
    <row r="1299" ht="46.8" customHeight="1" x14ac:dyDescent="0.3"/>
    <row r="1300" ht="46.8" customHeight="1" x14ac:dyDescent="0.3"/>
    <row r="1301" ht="46.8" customHeight="1" x14ac:dyDescent="0.3"/>
    <row r="1302" ht="46.8" customHeight="1" x14ac:dyDescent="0.3"/>
    <row r="1303" ht="46.8" customHeight="1" x14ac:dyDescent="0.3"/>
    <row r="1304" ht="46.8" customHeight="1" x14ac:dyDescent="0.3"/>
    <row r="1305" ht="46.8" customHeight="1" x14ac:dyDescent="0.3"/>
    <row r="1306" ht="46.8" customHeight="1" x14ac:dyDescent="0.3"/>
    <row r="1307" ht="46.8" customHeight="1" x14ac:dyDescent="0.3"/>
    <row r="1308" ht="46.8" customHeight="1" x14ac:dyDescent="0.3"/>
    <row r="1309" ht="46.8" customHeight="1" x14ac:dyDescent="0.3"/>
    <row r="1310" ht="46.8" customHeight="1" x14ac:dyDescent="0.3"/>
    <row r="1311" ht="46.8" customHeight="1" x14ac:dyDescent="0.3"/>
    <row r="1312" ht="46.8" customHeight="1" x14ac:dyDescent="0.3"/>
    <row r="1313" ht="46.8" customHeight="1" x14ac:dyDescent="0.3"/>
    <row r="1314" ht="46.8" customHeight="1" x14ac:dyDescent="0.3"/>
    <row r="1315" ht="46.8" customHeight="1" x14ac:dyDescent="0.3"/>
    <row r="1316" ht="46.8" customHeight="1" x14ac:dyDescent="0.3"/>
    <row r="1317" ht="46.8" customHeight="1" x14ac:dyDescent="0.3"/>
    <row r="1318" ht="46.8" customHeight="1" x14ac:dyDescent="0.3"/>
    <row r="1319" ht="46.8" customHeight="1" x14ac:dyDescent="0.3"/>
    <row r="1320" ht="46.8" customHeight="1" x14ac:dyDescent="0.3"/>
    <row r="1321" ht="46.8" customHeight="1" x14ac:dyDescent="0.3"/>
    <row r="1322" ht="46.8" customHeight="1" x14ac:dyDescent="0.3"/>
    <row r="1323" ht="46.8" customHeight="1" x14ac:dyDescent="0.3"/>
    <row r="1324" ht="46.8" customHeight="1" x14ac:dyDescent="0.3"/>
    <row r="1325" ht="46.8" customHeight="1" x14ac:dyDescent="0.3"/>
    <row r="1326" ht="46.8" customHeight="1" x14ac:dyDescent="0.3"/>
    <row r="1327" ht="46.8" customHeight="1" x14ac:dyDescent="0.3"/>
    <row r="1328" ht="46.8" customHeight="1" x14ac:dyDescent="0.3"/>
    <row r="1329" ht="46.8" customHeight="1" x14ac:dyDescent="0.3"/>
    <row r="1330" ht="46.8" customHeight="1" x14ac:dyDescent="0.3"/>
    <row r="1331" ht="46.8" customHeight="1" x14ac:dyDescent="0.3"/>
    <row r="1332" ht="46.8" customHeight="1" x14ac:dyDescent="0.3"/>
    <row r="1333" ht="46.8" customHeight="1" x14ac:dyDescent="0.3"/>
    <row r="1334" ht="46.8" customHeight="1" x14ac:dyDescent="0.3"/>
    <row r="1335" ht="46.8" customHeight="1" x14ac:dyDescent="0.3"/>
    <row r="1336" ht="46.8" customHeight="1" x14ac:dyDescent="0.3"/>
    <row r="1337" ht="46.8" customHeight="1" x14ac:dyDescent="0.3"/>
    <row r="1338" ht="46.8" customHeight="1" x14ac:dyDescent="0.3"/>
    <row r="1339" ht="46.8" customHeight="1" x14ac:dyDescent="0.3"/>
    <row r="1340" ht="46.8" customHeight="1" x14ac:dyDescent="0.3"/>
    <row r="1341" ht="46.8" customHeight="1" x14ac:dyDescent="0.3"/>
    <row r="1342" ht="46.8" customHeight="1" x14ac:dyDescent="0.3"/>
    <row r="1343" ht="46.8" customHeight="1" x14ac:dyDescent="0.3"/>
    <row r="1344" ht="46.8" customHeight="1" x14ac:dyDescent="0.3"/>
    <row r="1345" ht="46.8" customHeight="1" x14ac:dyDescent="0.3"/>
    <row r="1346" ht="46.8" customHeight="1" x14ac:dyDescent="0.3"/>
    <row r="1347" ht="46.8" customHeight="1" x14ac:dyDescent="0.3"/>
    <row r="1348" ht="46.8" customHeight="1" x14ac:dyDescent="0.3"/>
    <row r="1349" ht="46.8" customHeight="1" x14ac:dyDescent="0.3"/>
    <row r="1350" ht="46.8" customHeight="1" x14ac:dyDescent="0.3"/>
    <row r="1351" ht="46.8" customHeight="1" x14ac:dyDescent="0.3"/>
    <row r="1352" ht="46.8" customHeight="1" x14ac:dyDescent="0.3"/>
    <row r="1353" ht="46.8" customHeight="1" x14ac:dyDescent="0.3"/>
    <row r="1354" ht="46.8" customHeight="1" x14ac:dyDescent="0.3"/>
    <row r="1355" ht="46.8" customHeight="1" x14ac:dyDescent="0.3"/>
    <row r="1356" ht="46.8" customHeight="1" x14ac:dyDescent="0.3"/>
    <row r="1357" ht="46.8" customHeight="1" x14ac:dyDescent="0.3"/>
    <row r="1358" ht="46.8" customHeight="1" x14ac:dyDescent="0.3"/>
    <row r="1359" ht="46.8" customHeight="1" x14ac:dyDescent="0.3"/>
    <row r="1360" ht="46.8" customHeight="1" x14ac:dyDescent="0.3"/>
    <row r="1361" ht="46.8" customHeight="1" x14ac:dyDescent="0.3"/>
    <row r="1362" ht="46.8" customHeight="1" x14ac:dyDescent="0.3"/>
    <row r="1363" ht="46.8" customHeight="1" x14ac:dyDescent="0.3"/>
    <row r="1364" ht="46.8" customHeight="1" x14ac:dyDescent="0.3"/>
    <row r="1365" ht="46.8" customHeight="1" x14ac:dyDescent="0.3"/>
    <row r="1366" ht="46.8" customHeight="1" x14ac:dyDescent="0.3"/>
    <row r="1367" ht="46.8" customHeight="1" x14ac:dyDescent="0.3"/>
    <row r="1368" ht="46.8" customHeight="1" x14ac:dyDescent="0.3"/>
    <row r="1369" ht="46.8" customHeight="1" x14ac:dyDescent="0.3"/>
    <row r="1370" ht="46.8" customHeight="1" x14ac:dyDescent="0.3"/>
    <row r="1371" ht="46.8" customHeight="1" x14ac:dyDescent="0.3"/>
    <row r="1372" ht="46.8" customHeight="1" x14ac:dyDescent="0.3"/>
    <row r="1373" ht="46.8" customHeight="1" x14ac:dyDescent="0.3"/>
    <row r="1374" ht="46.8" customHeight="1" x14ac:dyDescent="0.3"/>
    <row r="1375" ht="46.8" customHeight="1" x14ac:dyDescent="0.3"/>
    <row r="1376" ht="46.8" customHeight="1" x14ac:dyDescent="0.3"/>
    <row r="1377" ht="46.8" customHeight="1" x14ac:dyDescent="0.3"/>
    <row r="1378" ht="46.8" customHeight="1" x14ac:dyDescent="0.3"/>
    <row r="1379" ht="46.8" customHeight="1" x14ac:dyDescent="0.3"/>
    <row r="1380" ht="46.8" customHeight="1" x14ac:dyDescent="0.3"/>
    <row r="1381" ht="46.8" customHeight="1" x14ac:dyDescent="0.3"/>
    <row r="1382" ht="46.8" customHeight="1" x14ac:dyDescent="0.3"/>
    <row r="1383" ht="46.8" customHeight="1" x14ac:dyDescent="0.3"/>
    <row r="1384" ht="46.8" customHeight="1" x14ac:dyDescent="0.3"/>
    <row r="1385" ht="46.8" customHeight="1" x14ac:dyDescent="0.3"/>
    <row r="1386" ht="46.8" customHeight="1" x14ac:dyDescent="0.3"/>
    <row r="1387" ht="46.8" customHeight="1" x14ac:dyDescent="0.3"/>
    <row r="1388" ht="46.8" customHeight="1" x14ac:dyDescent="0.3"/>
    <row r="1389" ht="46.8" customHeight="1" x14ac:dyDescent="0.3"/>
    <row r="1390" ht="46.8" customHeight="1" x14ac:dyDescent="0.3"/>
    <row r="1391" ht="46.8" customHeight="1" x14ac:dyDescent="0.3"/>
    <row r="1392" ht="46.8" customHeight="1" x14ac:dyDescent="0.3"/>
    <row r="1393" ht="46.8" customHeight="1" x14ac:dyDescent="0.3"/>
    <row r="1394" ht="46.8" customHeight="1" x14ac:dyDescent="0.3"/>
    <row r="1395" ht="46.8" customHeight="1" x14ac:dyDescent="0.3"/>
    <row r="1396" ht="46.8" customHeight="1" x14ac:dyDescent="0.3"/>
    <row r="1397" ht="46.8" customHeight="1" x14ac:dyDescent="0.3"/>
    <row r="1398" ht="46.8" customHeight="1" x14ac:dyDescent="0.3"/>
    <row r="1399" ht="46.8" customHeight="1" x14ac:dyDescent="0.3"/>
    <row r="1400" ht="46.8" customHeight="1" x14ac:dyDescent="0.3"/>
    <row r="1401" ht="46.8" customHeight="1" x14ac:dyDescent="0.3"/>
    <row r="1402" ht="46.8" customHeight="1" x14ac:dyDescent="0.3"/>
    <row r="1403" ht="46.8" customHeight="1" x14ac:dyDescent="0.3"/>
    <row r="1404" ht="46.8" customHeight="1" x14ac:dyDescent="0.3"/>
    <row r="1405" ht="46.8" customHeight="1" x14ac:dyDescent="0.3"/>
    <row r="1406" ht="46.8" customHeight="1" x14ac:dyDescent="0.3"/>
    <row r="1407" ht="46.8" customHeight="1" x14ac:dyDescent="0.3"/>
    <row r="1408" ht="46.8" customHeight="1" x14ac:dyDescent="0.3"/>
    <row r="1409" ht="46.8" customHeight="1" x14ac:dyDescent="0.3"/>
    <row r="1410" ht="46.8" customHeight="1" x14ac:dyDescent="0.3"/>
    <row r="1411" ht="46.8" customHeight="1" x14ac:dyDescent="0.3"/>
    <row r="1412" ht="46.8" customHeight="1" x14ac:dyDescent="0.3"/>
    <row r="1413" ht="46.8" customHeight="1" x14ac:dyDescent="0.3"/>
    <row r="1414" ht="46.8" customHeight="1" x14ac:dyDescent="0.3"/>
    <row r="1415" ht="46.8" customHeight="1" x14ac:dyDescent="0.3"/>
    <row r="1416" ht="46.8" customHeight="1" x14ac:dyDescent="0.3"/>
    <row r="1417" ht="46.8" customHeight="1" x14ac:dyDescent="0.3"/>
    <row r="1418" ht="46.8" customHeight="1" x14ac:dyDescent="0.3"/>
    <row r="1419" ht="46.8" customHeight="1" x14ac:dyDescent="0.3"/>
    <row r="1420" ht="46.8" customHeight="1" x14ac:dyDescent="0.3"/>
    <row r="1421" ht="46.8" customHeight="1" x14ac:dyDescent="0.3"/>
    <row r="1422" ht="46.8" customHeight="1" x14ac:dyDescent="0.3"/>
    <row r="1423" ht="46.8" customHeight="1" x14ac:dyDescent="0.3"/>
    <row r="1424" ht="46.8" customHeight="1" x14ac:dyDescent="0.3"/>
    <row r="1425" ht="46.8" customHeight="1" x14ac:dyDescent="0.3"/>
    <row r="1426" ht="46.8" customHeight="1" x14ac:dyDescent="0.3"/>
    <row r="1427" ht="46.8" customHeight="1" x14ac:dyDescent="0.3"/>
    <row r="1428" ht="46.8" customHeight="1" x14ac:dyDescent="0.3"/>
    <row r="1429" ht="46.8" customHeight="1" x14ac:dyDescent="0.3"/>
    <row r="1430" ht="46.8" customHeight="1" x14ac:dyDescent="0.3"/>
    <row r="1431" ht="46.8" customHeight="1" x14ac:dyDescent="0.3"/>
    <row r="1432" ht="46.8" customHeight="1" x14ac:dyDescent="0.3"/>
    <row r="1433" ht="46.8" customHeight="1" x14ac:dyDescent="0.3"/>
    <row r="1434" ht="46.8" customHeight="1" x14ac:dyDescent="0.3"/>
    <row r="1435" ht="46.8" customHeight="1" x14ac:dyDescent="0.3"/>
    <row r="1436" ht="46.8" customHeight="1" x14ac:dyDescent="0.3"/>
    <row r="1437" ht="46.8" customHeight="1" x14ac:dyDescent="0.3"/>
    <row r="1438" ht="46.8" customHeight="1" x14ac:dyDescent="0.3"/>
    <row r="1439" ht="46.8" customHeight="1" x14ac:dyDescent="0.3"/>
    <row r="1440" ht="46.8" customHeight="1" x14ac:dyDescent="0.3"/>
    <row r="1441" ht="46.8" customHeight="1" x14ac:dyDescent="0.3"/>
    <row r="1442" ht="46.8" customHeight="1" x14ac:dyDescent="0.3"/>
    <row r="1443" ht="46.8" customHeight="1" x14ac:dyDescent="0.3"/>
    <row r="1444" ht="46.8" customHeight="1" x14ac:dyDescent="0.3"/>
    <row r="1445" ht="46.8" customHeight="1" x14ac:dyDescent="0.3"/>
    <row r="1446" ht="46.8" customHeight="1" x14ac:dyDescent="0.3"/>
    <row r="1447" ht="46.8" customHeight="1" x14ac:dyDescent="0.3"/>
    <row r="1448" ht="46.8" customHeight="1" x14ac:dyDescent="0.3"/>
    <row r="1449" ht="46.8" customHeight="1" x14ac:dyDescent="0.3"/>
    <row r="1450" ht="46.8" customHeight="1" x14ac:dyDescent="0.3"/>
    <row r="1451" ht="46.8" customHeight="1" x14ac:dyDescent="0.3"/>
    <row r="1452" ht="46.8" customHeight="1" x14ac:dyDescent="0.3"/>
    <row r="1453" ht="46.8" customHeight="1" x14ac:dyDescent="0.3"/>
    <row r="1454" ht="46.8" customHeight="1" x14ac:dyDescent="0.3"/>
    <row r="1455" ht="46.8" customHeight="1" x14ac:dyDescent="0.3"/>
    <row r="1456" ht="46.8" customHeight="1" x14ac:dyDescent="0.3"/>
    <row r="1457" ht="46.8" customHeight="1" x14ac:dyDescent="0.3"/>
    <row r="1458" ht="46.8" customHeight="1" x14ac:dyDescent="0.3"/>
    <row r="1459" ht="46.8" customHeight="1" x14ac:dyDescent="0.3"/>
    <row r="1460" ht="46.8" customHeight="1" x14ac:dyDescent="0.3"/>
    <row r="1461" ht="46.8" customHeight="1" x14ac:dyDescent="0.3"/>
    <row r="1462" ht="46.8" customHeight="1" x14ac:dyDescent="0.3"/>
    <row r="1463" ht="46.8" customHeight="1" x14ac:dyDescent="0.3"/>
    <row r="1464" ht="46.8" customHeight="1" x14ac:dyDescent="0.3"/>
    <row r="1465" ht="46.8" customHeight="1" x14ac:dyDescent="0.3"/>
    <row r="1466" ht="46.8" customHeight="1" x14ac:dyDescent="0.3"/>
    <row r="1467" ht="46.8" customHeight="1" x14ac:dyDescent="0.3"/>
    <row r="1468" ht="46.8" customHeight="1" x14ac:dyDescent="0.3"/>
    <row r="1469" ht="46.8" customHeight="1" x14ac:dyDescent="0.3"/>
    <row r="1470" ht="46.8" customHeight="1" x14ac:dyDescent="0.3"/>
    <row r="1471" ht="46.8" customHeight="1" x14ac:dyDescent="0.3"/>
    <row r="1472" ht="46.8" customHeight="1" x14ac:dyDescent="0.3"/>
    <row r="1473" ht="46.8" customHeight="1" x14ac:dyDescent="0.3"/>
    <row r="1474" ht="46.8" customHeight="1" x14ac:dyDescent="0.3"/>
    <row r="1475" ht="46.8" customHeight="1" x14ac:dyDescent="0.3"/>
    <row r="1476" ht="46.8" customHeight="1" x14ac:dyDescent="0.3"/>
    <row r="1477" ht="46.8" customHeight="1" x14ac:dyDescent="0.3"/>
    <row r="1478" ht="46.8" customHeight="1" x14ac:dyDescent="0.3"/>
    <row r="1479" ht="46.8" customHeight="1" x14ac:dyDescent="0.3"/>
    <row r="1480" ht="46.8" customHeight="1" x14ac:dyDescent="0.3"/>
    <row r="1481" ht="46.8" customHeight="1" x14ac:dyDescent="0.3"/>
    <row r="1482" ht="46.8" customHeight="1" x14ac:dyDescent="0.3"/>
    <row r="1483" ht="46.8" customHeight="1" x14ac:dyDescent="0.3"/>
    <row r="1484" ht="46.8" customHeight="1" x14ac:dyDescent="0.3"/>
    <row r="1485" ht="46.8" customHeight="1" x14ac:dyDescent="0.3"/>
    <row r="1486" ht="46.8" customHeight="1" x14ac:dyDescent="0.3"/>
    <row r="1487" ht="46.8" customHeight="1" x14ac:dyDescent="0.3"/>
    <row r="1488" ht="46.8" customHeight="1" x14ac:dyDescent="0.3"/>
    <row r="1489" ht="46.8" customHeight="1" x14ac:dyDescent="0.3"/>
    <row r="1490" ht="46.8" customHeight="1" x14ac:dyDescent="0.3"/>
    <row r="1491" ht="46.8" customHeight="1" x14ac:dyDescent="0.3"/>
    <row r="1492" ht="46.8" customHeight="1" x14ac:dyDescent="0.3"/>
    <row r="1493" ht="46.8" customHeight="1" x14ac:dyDescent="0.3"/>
    <row r="1494" ht="46.8" customHeight="1" x14ac:dyDescent="0.3"/>
    <row r="1495" ht="46.8" customHeight="1" x14ac:dyDescent="0.3"/>
    <row r="1496" ht="46.8" customHeight="1" x14ac:dyDescent="0.3"/>
    <row r="1497" ht="46.8" customHeight="1" x14ac:dyDescent="0.3"/>
    <row r="1498" ht="46.8" customHeight="1" x14ac:dyDescent="0.3"/>
    <row r="1499" ht="46.8" customHeight="1" x14ac:dyDescent="0.3"/>
    <row r="1500" ht="46.8" customHeight="1" x14ac:dyDescent="0.3"/>
    <row r="1501" ht="46.8" customHeight="1" x14ac:dyDescent="0.3"/>
    <row r="1502" ht="46.8" customHeight="1" x14ac:dyDescent="0.3"/>
    <row r="1503" ht="46.8" customHeight="1" x14ac:dyDescent="0.3"/>
    <row r="1504" ht="46.8" customHeight="1" x14ac:dyDescent="0.3"/>
    <row r="1505" ht="46.8" customHeight="1" x14ac:dyDescent="0.3"/>
    <row r="1506" ht="46.8" customHeight="1" x14ac:dyDescent="0.3"/>
    <row r="1507" ht="46.8" customHeight="1" x14ac:dyDescent="0.3"/>
    <row r="1508" ht="46.8" customHeight="1" x14ac:dyDescent="0.3"/>
    <row r="1509" ht="46.8" customHeight="1" x14ac:dyDescent="0.3"/>
    <row r="1510" ht="46.8" customHeight="1" x14ac:dyDescent="0.3"/>
    <row r="1511" ht="46.8" customHeight="1" x14ac:dyDescent="0.3"/>
    <row r="1512" ht="46.8" customHeight="1" x14ac:dyDescent="0.3"/>
    <row r="1513" ht="46.8" customHeight="1" x14ac:dyDescent="0.3"/>
    <row r="1514" ht="46.8" customHeight="1" x14ac:dyDescent="0.3"/>
    <row r="1515" ht="46.8" customHeight="1" x14ac:dyDescent="0.3"/>
    <row r="1516" ht="46.8" customHeight="1" x14ac:dyDescent="0.3"/>
    <row r="1517" ht="46.8" customHeight="1" x14ac:dyDescent="0.3"/>
    <row r="1518" ht="46.8" customHeight="1" x14ac:dyDescent="0.3"/>
    <row r="1519" ht="46.8" customHeight="1" x14ac:dyDescent="0.3"/>
    <row r="1520" ht="46.8" customHeight="1" x14ac:dyDescent="0.3"/>
    <row r="1521" ht="46.8" customHeight="1" x14ac:dyDescent="0.3"/>
    <row r="1522" ht="46.8" customHeight="1" x14ac:dyDescent="0.3"/>
    <row r="1523" ht="46.8" customHeight="1" x14ac:dyDescent="0.3"/>
    <row r="1524" ht="46.8" customHeight="1" x14ac:dyDescent="0.3"/>
    <row r="1525" ht="46.8" customHeight="1" x14ac:dyDescent="0.3"/>
    <row r="1526" ht="46.8" customHeight="1" x14ac:dyDescent="0.3"/>
    <row r="1527" ht="46.8" customHeight="1" x14ac:dyDescent="0.3"/>
    <row r="1528" ht="46.8" customHeight="1" x14ac:dyDescent="0.3"/>
    <row r="1529" ht="46.8" customHeight="1" x14ac:dyDescent="0.3"/>
    <row r="1530" ht="46.8" customHeight="1" x14ac:dyDescent="0.3"/>
    <row r="1531" ht="46.8" customHeight="1" x14ac:dyDescent="0.3"/>
    <row r="1532" ht="46.8" customHeight="1" x14ac:dyDescent="0.3"/>
    <row r="1533" ht="46.8" customHeight="1" x14ac:dyDescent="0.3"/>
    <row r="1534" ht="46.8" customHeight="1" x14ac:dyDescent="0.3"/>
    <row r="1535" ht="46.8" customHeight="1" x14ac:dyDescent="0.3"/>
    <row r="1536" ht="46.8" customHeight="1" x14ac:dyDescent="0.3"/>
    <row r="1537" ht="46.8" customHeight="1" x14ac:dyDescent="0.3"/>
    <row r="1538" ht="46.8" customHeight="1" x14ac:dyDescent="0.3"/>
    <row r="1539" ht="46.8" customHeight="1" x14ac:dyDescent="0.3"/>
    <row r="1540" ht="46.8" customHeight="1" x14ac:dyDescent="0.3"/>
    <row r="1541" ht="46.8" customHeight="1" x14ac:dyDescent="0.3"/>
    <row r="1542" ht="46.8" customHeight="1" x14ac:dyDescent="0.3"/>
    <row r="1543" ht="46.8" customHeight="1" x14ac:dyDescent="0.3"/>
    <row r="1544" ht="46.8" customHeight="1" x14ac:dyDescent="0.3"/>
    <row r="1545" ht="46.8" customHeight="1" x14ac:dyDescent="0.3"/>
    <row r="1546" ht="46.8" customHeight="1" x14ac:dyDescent="0.3"/>
    <row r="1547" ht="46.8" customHeight="1" x14ac:dyDescent="0.3"/>
    <row r="1548" ht="46.8" customHeight="1" x14ac:dyDescent="0.3"/>
    <row r="1549" ht="46.8" customHeight="1" x14ac:dyDescent="0.3"/>
    <row r="1550" ht="46.8" customHeight="1" x14ac:dyDescent="0.3"/>
    <row r="1551" ht="46.8" customHeight="1" x14ac:dyDescent="0.3"/>
    <row r="1552" ht="46.8" customHeight="1" x14ac:dyDescent="0.3"/>
    <row r="1553" ht="46.8" customHeight="1" x14ac:dyDescent="0.3"/>
    <row r="1554" ht="46.8" customHeight="1" x14ac:dyDescent="0.3"/>
    <row r="1555" ht="46.8" customHeight="1" x14ac:dyDescent="0.3"/>
    <row r="1556" ht="46.8" customHeight="1" x14ac:dyDescent="0.3"/>
    <row r="1557" ht="46.8" customHeight="1" x14ac:dyDescent="0.3"/>
    <row r="1558" ht="46.8" customHeight="1" x14ac:dyDescent="0.3"/>
    <row r="1559" ht="46.8" customHeight="1" x14ac:dyDescent="0.3"/>
    <row r="1560" ht="46.8" customHeight="1" x14ac:dyDescent="0.3"/>
    <row r="1561" ht="46.8" customHeight="1" x14ac:dyDescent="0.3"/>
    <row r="1562" ht="46.8" customHeight="1" x14ac:dyDescent="0.3"/>
    <row r="1563" ht="46.8" customHeight="1" x14ac:dyDescent="0.3"/>
    <row r="1564" ht="46.8" customHeight="1" x14ac:dyDescent="0.3"/>
    <row r="1565" ht="46.8" customHeight="1" x14ac:dyDescent="0.3"/>
    <row r="1566" ht="46.8" customHeight="1" x14ac:dyDescent="0.3"/>
    <row r="1567" ht="46.8" customHeight="1" x14ac:dyDescent="0.3"/>
    <row r="1568" ht="46.8" customHeight="1" x14ac:dyDescent="0.3"/>
    <row r="1569" ht="46.8" customHeight="1" x14ac:dyDescent="0.3"/>
    <row r="1570" ht="46.8" customHeight="1" x14ac:dyDescent="0.3"/>
    <row r="1571" ht="46.8" customHeight="1" x14ac:dyDescent="0.3"/>
    <row r="1572" ht="46.8" customHeight="1" x14ac:dyDescent="0.3"/>
    <row r="1573" ht="46.8" customHeight="1" x14ac:dyDescent="0.3"/>
    <row r="1574" ht="46.8" customHeight="1" x14ac:dyDescent="0.3"/>
    <row r="1575" ht="46.8" customHeight="1" x14ac:dyDescent="0.3"/>
    <row r="1576" ht="46.8" customHeight="1" x14ac:dyDescent="0.3"/>
    <row r="1577" ht="46.8" customHeight="1" x14ac:dyDescent="0.3"/>
    <row r="1578" ht="46.8" customHeight="1" x14ac:dyDescent="0.3"/>
    <row r="1579" ht="46.8" customHeight="1" x14ac:dyDescent="0.3"/>
    <row r="1580" ht="46.8" customHeight="1" x14ac:dyDescent="0.3"/>
    <row r="1581" ht="46.8" customHeight="1" x14ac:dyDescent="0.3"/>
    <row r="1582" ht="46.8" customHeight="1" x14ac:dyDescent="0.3"/>
    <row r="1583" ht="46.8" customHeight="1" x14ac:dyDescent="0.3"/>
    <row r="1584" ht="46.8" customHeight="1" x14ac:dyDescent="0.3"/>
    <row r="1585" ht="46.8" customHeight="1" x14ac:dyDescent="0.3"/>
    <row r="1586" ht="46.8" customHeight="1" x14ac:dyDescent="0.3"/>
    <row r="1587" ht="46.8" customHeight="1" x14ac:dyDescent="0.3"/>
    <row r="1588" ht="46.8" customHeight="1" x14ac:dyDescent="0.3"/>
    <row r="1589" ht="46.8" customHeight="1" x14ac:dyDescent="0.3"/>
    <row r="1590" ht="46.8" customHeight="1" x14ac:dyDescent="0.3"/>
    <row r="1591" ht="46.8" customHeight="1" x14ac:dyDescent="0.3"/>
    <row r="1592" ht="46.8" customHeight="1" x14ac:dyDescent="0.3"/>
    <row r="1593" ht="46.8" customHeight="1" x14ac:dyDescent="0.3"/>
    <row r="1594" ht="46.8" customHeight="1" x14ac:dyDescent="0.3"/>
    <row r="1595" ht="46.8" customHeight="1" x14ac:dyDescent="0.3"/>
    <row r="1596" ht="46.8" customHeight="1" x14ac:dyDescent="0.3"/>
    <row r="1597" ht="46.8" customHeight="1" x14ac:dyDescent="0.3"/>
    <row r="1598" ht="46.8" customHeight="1" x14ac:dyDescent="0.3"/>
    <row r="1599" ht="46.8" customHeight="1" x14ac:dyDescent="0.3"/>
    <row r="1600" ht="46.8" customHeight="1" x14ac:dyDescent="0.3"/>
    <row r="1601" ht="46.8" customHeight="1" x14ac:dyDescent="0.3"/>
    <row r="1602" ht="46.8" customHeight="1" x14ac:dyDescent="0.3"/>
    <row r="1603" ht="46.8" customHeight="1" x14ac:dyDescent="0.3"/>
    <row r="1604" ht="46.8" customHeight="1" x14ac:dyDescent="0.3"/>
    <row r="1605" ht="46.8" customHeight="1" x14ac:dyDescent="0.3"/>
    <row r="1606" ht="46.8" customHeight="1" x14ac:dyDescent="0.3"/>
    <row r="1607" ht="46.8" customHeight="1" x14ac:dyDescent="0.3"/>
    <row r="1608" ht="46.8" customHeight="1" x14ac:dyDescent="0.3"/>
    <row r="1609" ht="46.8" customHeight="1" x14ac:dyDescent="0.3"/>
    <row r="1610" ht="46.8" customHeight="1" x14ac:dyDescent="0.3"/>
    <row r="1611" ht="46.8" customHeight="1" x14ac:dyDescent="0.3"/>
    <row r="1612" ht="46.8" customHeight="1" x14ac:dyDescent="0.3"/>
    <row r="1613" ht="46.8" customHeight="1" x14ac:dyDescent="0.3"/>
    <row r="1614" ht="46.8" customHeight="1" x14ac:dyDescent="0.3"/>
    <row r="1615" ht="46.8" customHeight="1" x14ac:dyDescent="0.3"/>
    <row r="1616" ht="46.8" customHeight="1" x14ac:dyDescent="0.3"/>
    <row r="1617" ht="46.8" customHeight="1" x14ac:dyDescent="0.3"/>
    <row r="1618" ht="46.8" customHeight="1" x14ac:dyDescent="0.3"/>
    <row r="1619" ht="46.8" customHeight="1" x14ac:dyDescent="0.3"/>
    <row r="1620" ht="46.8" customHeight="1" x14ac:dyDescent="0.3"/>
    <row r="1621" ht="46.8" customHeight="1" x14ac:dyDescent="0.3"/>
    <row r="1622" ht="46.8" customHeight="1" x14ac:dyDescent="0.3"/>
    <row r="1623" ht="46.8" customHeight="1" x14ac:dyDescent="0.3"/>
    <row r="1624" ht="46.8" customHeight="1" x14ac:dyDescent="0.3"/>
    <row r="1625" ht="46.8" customHeight="1" x14ac:dyDescent="0.3"/>
    <row r="1626" ht="46.8" customHeight="1" x14ac:dyDescent="0.3"/>
    <row r="1627" ht="46.8" customHeight="1" x14ac:dyDescent="0.3"/>
    <row r="1628" ht="46.8" customHeight="1" x14ac:dyDescent="0.3"/>
    <row r="1629" ht="46.8" customHeight="1" x14ac:dyDescent="0.3"/>
    <row r="1630" ht="46.8" customHeight="1" x14ac:dyDescent="0.3"/>
    <row r="1631" ht="46.8" customHeight="1" x14ac:dyDescent="0.3"/>
    <row r="1632" ht="46.8" customHeight="1" x14ac:dyDescent="0.3"/>
    <row r="1633" ht="46.8" customHeight="1" x14ac:dyDescent="0.3"/>
    <row r="1634" ht="46.8" customHeight="1" x14ac:dyDescent="0.3"/>
    <row r="1635" ht="46.8" customHeight="1" x14ac:dyDescent="0.3"/>
    <row r="1636" ht="46.8" customHeight="1" x14ac:dyDescent="0.3"/>
    <row r="1637" ht="46.8" customHeight="1" x14ac:dyDescent="0.3"/>
    <row r="1638" ht="46.8" customHeight="1" x14ac:dyDescent="0.3"/>
    <row r="1639" ht="46.8" customHeight="1" x14ac:dyDescent="0.3"/>
    <row r="1640" ht="46.8" customHeight="1" x14ac:dyDescent="0.3"/>
    <row r="1641" ht="46.8" customHeight="1" x14ac:dyDescent="0.3"/>
    <row r="1642" ht="46.8" customHeight="1" x14ac:dyDescent="0.3"/>
    <row r="1643" ht="46.8" customHeight="1" x14ac:dyDescent="0.3"/>
    <row r="1644" ht="46.8" customHeight="1" x14ac:dyDescent="0.3"/>
    <row r="1645" ht="46.8" customHeight="1" x14ac:dyDescent="0.3"/>
    <row r="1646" ht="46.8" customHeight="1" x14ac:dyDescent="0.3"/>
    <row r="1647" ht="46.8" customHeight="1" x14ac:dyDescent="0.3"/>
    <row r="1648" ht="46.8" customHeight="1" x14ac:dyDescent="0.3"/>
    <row r="1649" ht="46.8" customHeight="1" x14ac:dyDescent="0.3"/>
    <row r="1650" ht="46.8" customHeight="1" x14ac:dyDescent="0.3"/>
    <row r="1651" ht="46.8" customHeight="1" x14ac:dyDescent="0.3"/>
    <row r="1652" ht="46.8" customHeight="1" x14ac:dyDescent="0.3"/>
    <row r="1653" ht="46.8" customHeight="1" x14ac:dyDescent="0.3"/>
    <row r="1654" ht="46.8" customHeight="1" x14ac:dyDescent="0.3"/>
    <row r="1655" ht="46.8" customHeight="1" x14ac:dyDescent="0.3"/>
    <row r="1656" ht="46.8" customHeight="1" x14ac:dyDescent="0.3"/>
    <row r="1657" ht="46.8" customHeight="1" x14ac:dyDescent="0.3"/>
    <row r="1658" ht="46.8" customHeight="1" x14ac:dyDescent="0.3"/>
    <row r="1659" ht="46.8" customHeight="1" x14ac:dyDescent="0.3"/>
    <row r="1660" ht="46.8" customHeight="1" x14ac:dyDescent="0.3"/>
    <row r="1661" ht="46.8" customHeight="1" x14ac:dyDescent="0.3"/>
    <row r="1662" ht="46.8" customHeight="1" x14ac:dyDescent="0.3"/>
    <row r="1663" ht="46.8" customHeight="1" x14ac:dyDescent="0.3"/>
    <row r="1664" ht="46.8" customHeight="1" x14ac:dyDescent="0.3"/>
    <row r="1665" ht="46.8" customHeight="1" x14ac:dyDescent="0.3"/>
    <row r="1666" ht="46.8" customHeight="1" x14ac:dyDescent="0.3"/>
    <row r="1667" ht="46.8" customHeight="1" x14ac:dyDescent="0.3"/>
    <row r="1668" ht="46.8" customHeight="1" x14ac:dyDescent="0.3"/>
    <row r="1669" ht="46.8" customHeight="1" x14ac:dyDescent="0.3"/>
    <row r="1670" ht="46.8" customHeight="1" x14ac:dyDescent="0.3"/>
    <row r="1671" ht="46.8" customHeight="1" x14ac:dyDescent="0.3"/>
    <row r="1672" ht="46.8" customHeight="1" x14ac:dyDescent="0.3"/>
    <row r="1673" ht="46.8" customHeight="1" x14ac:dyDescent="0.3"/>
    <row r="1674" ht="46.8" customHeight="1" x14ac:dyDescent="0.3"/>
    <row r="1675" ht="46.8" customHeight="1" x14ac:dyDescent="0.3"/>
    <row r="1676" ht="46.8" customHeight="1" x14ac:dyDescent="0.3"/>
    <row r="1677" ht="46.8" customHeight="1" x14ac:dyDescent="0.3"/>
    <row r="1678" ht="46.8" customHeight="1" x14ac:dyDescent="0.3"/>
    <row r="1679" ht="46.8" customHeight="1" x14ac:dyDescent="0.3"/>
    <row r="1680" ht="46.8" customHeight="1" x14ac:dyDescent="0.3"/>
    <row r="1681" ht="46.8" customHeight="1" x14ac:dyDescent="0.3"/>
    <row r="1682" ht="46.8" customHeight="1" x14ac:dyDescent="0.3"/>
    <row r="1683" ht="46.8" customHeight="1" x14ac:dyDescent="0.3"/>
    <row r="1684" ht="46.8" customHeight="1" x14ac:dyDescent="0.3"/>
    <row r="1685" ht="46.8" customHeight="1" x14ac:dyDescent="0.3"/>
    <row r="1686" ht="46.8" customHeight="1" x14ac:dyDescent="0.3"/>
    <row r="1687" ht="46.8" customHeight="1" x14ac:dyDescent="0.3"/>
    <row r="1688" ht="46.8" customHeight="1" x14ac:dyDescent="0.3"/>
    <row r="1689" ht="46.8" customHeight="1" x14ac:dyDescent="0.3"/>
    <row r="1690" ht="46.8" customHeight="1" x14ac:dyDescent="0.3"/>
    <row r="1691" ht="46.8" customHeight="1" x14ac:dyDescent="0.3"/>
    <row r="1692" ht="46.8" customHeight="1" x14ac:dyDescent="0.3"/>
    <row r="1693" ht="46.8" customHeight="1" x14ac:dyDescent="0.3"/>
    <row r="1694" ht="46.8" customHeight="1" x14ac:dyDescent="0.3"/>
    <row r="1695" ht="46.8" customHeight="1" x14ac:dyDescent="0.3"/>
    <row r="1696" ht="46.8" customHeight="1" x14ac:dyDescent="0.3"/>
    <row r="1697" ht="46.8" customHeight="1" x14ac:dyDescent="0.3"/>
    <row r="1698" ht="46.8" customHeight="1" x14ac:dyDescent="0.3"/>
    <row r="1699" ht="46.8" customHeight="1" x14ac:dyDescent="0.3"/>
    <row r="1700" ht="46.8" customHeight="1" x14ac:dyDescent="0.3"/>
    <row r="1701" ht="46.8" customHeight="1" x14ac:dyDescent="0.3"/>
    <row r="1702" ht="46.8" customHeight="1" x14ac:dyDescent="0.3"/>
    <row r="1703" ht="46.8" customHeight="1" x14ac:dyDescent="0.3"/>
    <row r="1704" ht="46.8" customHeight="1" x14ac:dyDescent="0.3"/>
    <row r="1705" ht="46.8" customHeight="1" x14ac:dyDescent="0.3"/>
    <row r="1706" ht="46.8" customHeight="1" x14ac:dyDescent="0.3"/>
    <row r="1707" ht="46.8" customHeight="1" x14ac:dyDescent="0.3"/>
    <row r="1708" ht="46.8" customHeight="1" x14ac:dyDescent="0.3"/>
    <row r="1709" ht="46.8" customHeight="1" x14ac:dyDescent="0.3"/>
    <row r="1710" ht="46.8" customHeight="1" x14ac:dyDescent="0.3"/>
    <row r="1711" ht="46.8" customHeight="1" x14ac:dyDescent="0.3"/>
    <row r="1712" ht="46.8" customHeight="1" x14ac:dyDescent="0.3"/>
    <row r="1713" ht="46.8" customHeight="1" x14ac:dyDescent="0.3"/>
    <row r="1714" ht="46.8" customHeight="1" x14ac:dyDescent="0.3"/>
    <row r="1715" ht="46.8" customHeight="1" x14ac:dyDescent="0.3"/>
    <row r="1716" ht="46.8" customHeight="1" x14ac:dyDescent="0.3"/>
    <row r="1717" ht="46.8" customHeight="1" x14ac:dyDescent="0.3"/>
    <row r="1718" ht="46.8" customHeight="1" x14ac:dyDescent="0.3"/>
    <row r="1719" ht="46.8" customHeight="1" x14ac:dyDescent="0.3"/>
    <row r="1720" ht="46.8" customHeight="1" x14ac:dyDescent="0.3"/>
    <row r="1721" ht="46.8" customHeight="1" x14ac:dyDescent="0.3"/>
    <row r="1722" ht="46.8" customHeight="1" x14ac:dyDescent="0.3"/>
    <row r="1723" ht="46.8" customHeight="1" x14ac:dyDescent="0.3"/>
    <row r="1724" ht="46.8" customHeight="1" x14ac:dyDescent="0.3"/>
    <row r="1725" ht="46.8" customHeight="1" x14ac:dyDescent="0.3"/>
    <row r="1726" ht="46.8" customHeight="1" x14ac:dyDescent="0.3"/>
    <row r="1727" ht="46.8" customHeight="1" x14ac:dyDescent="0.3"/>
    <row r="1728" ht="46.8" customHeight="1" x14ac:dyDescent="0.3"/>
    <row r="1729" ht="46.8" customHeight="1" x14ac:dyDescent="0.3"/>
    <row r="1730" ht="46.8" customHeight="1" x14ac:dyDescent="0.3"/>
    <row r="1731" ht="46.8" customHeight="1" x14ac:dyDescent="0.3"/>
    <row r="1732" ht="46.8" customHeight="1" x14ac:dyDescent="0.3"/>
    <row r="1733" ht="46.8" customHeight="1" x14ac:dyDescent="0.3"/>
    <row r="1734" ht="46.8" customHeight="1" x14ac:dyDescent="0.3"/>
    <row r="1735" ht="46.8" customHeight="1" x14ac:dyDescent="0.3"/>
    <row r="1736" ht="46.8" customHeight="1" x14ac:dyDescent="0.3"/>
    <row r="1737" ht="46.8" customHeight="1" x14ac:dyDescent="0.3"/>
    <row r="1738" ht="46.8" customHeight="1" x14ac:dyDescent="0.3"/>
    <row r="1739" ht="46.8" customHeight="1" x14ac:dyDescent="0.3"/>
    <row r="1740" ht="46.8" customHeight="1" x14ac:dyDescent="0.3"/>
    <row r="1741" ht="46.8" customHeight="1" x14ac:dyDescent="0.3"/>
    <row r="1742" ht="46.8" customHeight="1" x14ac:dyDescent="0.3"/>
    <row r="1743" ht="46.8" customHeight="1" x14ac:dyDescent="0.3"/>
    <row r="1744" ht="46.8" customHeight="1" x14ac:dyDescent="0.3"/>
    <row r="1745" ht="46.8" customHeight="1" x14ac:dyDescent="0.3"/>
    <row r="1746" ht="46.8" customHeight="1" x14ac:dyDescent="0.3"/>
    <row r="1747" ht="46.8" customHeight="1" x14ac:dyDescent="0.3"/>
    <row r="1748" ht="46.8" customHeight="1" x14ac:dyDescent="0.3"/>
    <row r="1749" ht="46.8" customHeight="1" x14ac:dyDescent="0.3"/>
    <row r="1750" ht="46.8" customHeight="1" x14ac:dyDescent="0.3"/>
    <row r="1751" ht="46.8" customHeight="1" x14ac:dyDescent="0.3"/>
    <row r="1752" ht="46.8" customHeight="1" x14ac:dyDescent="0.3"/>
    <row r="1753" ht="46.8" customHeight="1" x14ac:dyDescent="0.3"/>
    <row r="1754" ht="46.8" customHeight="1" x14ac:dyDescent="0.3"/>
    <row r="1755" ht="46.8" customHeight="1" x14ac:dyDescent="0.3"/>
    <row r="1756" ht="46.8" customHeight="1" x14ac:dyDescent="0.3"/>
    <row r="1757" ht="46.8" customHeight="1" x14ac:dyDescent="0.3"/>
    <row r="1758" ht="46.8" customHeight="1" x14ac:dyDescent="0.3"/>
    <row r="1759" ht="46.8" customHeight="1" x14ac:dyDescent="0.3"/>
    <row r="1760" ht="46.8" customHeight="1" x14ac:dyDescent="0.3"/>
    <row r="1761" ht="46.8" customHeight="1" x14ac:dyDescent="0.3"/>
    <row r="1762" ht="46.8" customHeight="1" x14ac:dyDescent="0.3"/>
    <row r="1763" ht="46.8" customHeight="1" x14ac:dyDescent="0.3"/>
    <row r="1764" ht="46.8" customHeight="1" x14ac:dyDescent="0.3"/>
    <row r="1765" ht="46.8" customHeight="1" x14ac:dyDescent="0.3"/>
    <row r="1766" ht="46.8" customHeight="1" x14ac:dyDescent="0.3"/>
    <row r="1767" ht="46.8" customHeight="1" x14ac:dyDescent="0.3"/>
    <row r="1768" ht="46.8" customHeight="1" x14ac:dyDescent="0.3"/>
    <row r="1769" ht="46.8" customHeight="1" x14ac:dyDescent="0.3"/>
    <row r="1770" ht="46.8" customHeight="1" x14ac:dyDescent="0.3"/>
    <row r="1771" ht="46.8" customHeight="1" x14ac:dyDescent="0.3"/>
    <row r="1772" ht="46.8" customHeight="1" x14ac:dyDescent="0.3"/>
    <row r="1773" ht="46.8" customHeight="1" x14ac:dyDescent="0.3"/>
    <row r="1774" ht="46.8" customHeight="1" x14ac:dyDescent="0.3"/>
    <row r="1775" ht="46.8" customHeight="1" x14ac:dyDescent="0.3"/>
    <row r="1776" ht="46.8" customHeight="1" x14ac:dyDescent="0.3"/>
    <row r="1777" ht="46.8" customHeight="1" x14ac:dyDescent="0.3"/>
    <row r="1778" ht="46.8" customHeight="1" x14ac:dyDescent="0.3"/>
    <row r="1779" ht="46.8" customHeight="1" x14ac:dyDescent="0.3"/>
    <row r="1780" ht="46.8" customHeight="1" x14ac:dyDescent="0.3"/>
    <row r="1781" ht="46.8" customHeight="1" x14ac:dyDescent="0.3"/>
    <row r="1782" ht="46.8" customHeight="1" x14ac:dyDescent="0.3"/>
    <row r="1783" ht="46.8" customHeight="1" x14ac:dyDescent="0.3"/>
    <row r="1784" ht="46.8" customHeight="1" x14ac:dyDescent="0.3"/>
    <row r="1785" ht="46.8" customHeight="1" x14ac:dyDescent="0.3"/>
    <row r="1786" ht="46.8" customHeight="1" x14ac:dyDescent="0.3"/>
    <row r="1787" ht="46.8" customHeight="1" x14ac:dyDescent="0.3"/>
    <row r="1788" ht="46.8" customHeight="1" x14ac:dyDescent="0.3"/>
    <row r="1789" ht="46.8" customHeight="1" x14ac:dyDescent="0.3"/>
    <row r="1790" ht="46.8" customHeight="1" x14ac:dyDescent="0.3"/>
    <row r="1791" ht="46.8" customHeight="1" x14ac:dyDescent="0.3"/>
    <row r="1792" ht="46.8" customHeight="1" x14ac:dyDescent="0.3"/>
    <row r="1793" ht="46.8" customHeight="1" x14ac:dyDescent="0.3"/>
    <row r="1794" ht="46.8" customHeight="1" x14ac:dyDescent="0.3"/>
    <row r="1795" ht="46.8" customHeight="1" x14ac:dyDescent="0.3"/>
    <row r="1796" ht="46.8" customHeight="1" x14ac:dyDescent="0.3"/>
    <row r="1797" ht="46.8" customHeight="1" x14ac:dyDescent="0.3"/>
    <row r="1798" ht="46.8" customHeight="1" x14ac:dyDescent="0.3"/>
    <row r="1799" ht="46.8" customHeight="1" x14ac:dyDescent="0.3"/>
    <row r="1800" ht="46.8" customHeight="1" x14ac:dyDescent="0.3"/>
    <row r="1801" ht="46.8" customHeight="1" x14ac:dyDescent="0.3"/>
    <row r="1802" ht="46.8" customHeight="1" x14ac:dyDescent="0.3"/>
    <row r="1803" ht="46.8" customHeight="1" x14ac:dyDescent="0.3"/>
    <row r="1804" ht="46.8" customHeight="1" x14ac:dyDescent="0.3"/>
    <row r="1805" ht="46.8" customHeight="1" x14ac:dyDescent="0.3"/>
    <row r="1806" ht="46.8" customHeight="1" x14ac:dyDescent="0.3"/>
    <row r="1807" ht="46.8" customHeight="1" x14ac:dyDescent="0.3"/>
    <row r="1808" ht="46.8" customHeight="1" x14ac:dyDescent="0.3"/>
    <row r="1809" ht="46.8" customHeight="1" x14ac:dyDescent="0.3"/>
    <row r="1810" ht="46.8" customHeight="1" x14ac:dyDescent="0.3"/>
    <row r="1811" ht="46.8" customHeight="1" x14ac:dyDescent="0.3"/>
    <row r="1812" ht="46.8" customHeight="1" x14ac:dyDescent="0.3"/>
    <row r="1813" ht="46.8" customHeight="1" x14ac:dyDescent="0.3"/>
    <row r="1814" ht="46.8" customHeight="1" x14ac:dyDescent="0.3"/>
    <row r="1815" ht="46.8" customHeight="1" x14ac:dyDescent="0.3"/>
    <row r="1816" ht="46.8" customHeight="1" x14ac:dyDescent="0.3"/>
    <row r="1817" ht="46.8" customHeight="1" x14ac:dyDescent="0.3"/>
    <row r="1818" ht="46.8" customHeight="1" x14ac:dyDescent="0.3"/>
    <row r="1819" ht="46.8" customHeight="1" x14ac:dyDescent="0.3"/>
    <row r="1820" ht="46.8" customHeight="1" x14ac:dyDescent="0.3"/>
    <row r="1821" ht="46.8" customHeight="1" x14ac:dyDescent="0.3"/>
    <row r="1822" ht="46.8" customHeight="1" x14ac:dyDescent="0.3"/>
    <row r="1823" ht="46.8" customHeight="1" x14ac:dyDescent="0.3"/>
    <row r="1824" ht="46.8" customHeight="1" x14ac:dyDescent="0.3"/>
    <row r="1825" ht="46.8" customHeight="1" x14ac:dyDescent="0.3"/>
    <row r="1826" ht="46.8" customHeight="1" x14ac:dyDescent="0.3"/>
    <row r="1827" ht="46.8" customHeight="1" x14ac:dyDescent="0.3"/>
    <row r="1828" ht="46.8" customHeight="1" x14ac:dyDescent="0.3"/>
    <row r="1829" ht="46.8" customHeight="1" x14ac:dyDescent="0.3"/>
    <row r="1830" ht="46.8" customHeight="1" x14ac:dyDescent="0.3"/>
    <row r="1831" ht="46.8" customHeight="1" x14ac:dyDescent="0.3"/>
    <row r="1832" ht="46.8" customHeight="1" x14ac:dyDescent="0.3"/>
    <row r="1833" ht="46.8" customHeight="1" x14ac:dyDescent="0.3"/>
    <row r="1834" ht="46.8" customHeight="1" x14ac:dyDescent="0.3"/>
    <row r="1835" ht="46.8" customHeight="1" x14ac:dyDescent="0.3"/>
    <row r="1836" ht="46.8" customHeight="1" x14ac:dyDescent="0.3"/>
    <row r="1837" ht="46.8" customHeight="1" x14ac:dyDescent="0.3"/>
    <row r="1838" ht="46.8" customHeight="1" x14ac:dyDescent="0.3"/>
    <row r="1839" ht="46.8" customHeight="1" x14ac:dyDescent="0.3"/>
    <row r="1840" ht="46.8" customHeight="1" x14ac:dyDescent="0.3"/>
    <row r="1841" ht="46.8" customHeight="1" x14ac:dyDescent="0.3"/>
    <row r="1842" ht="46.8" customHeight="1" x14ac:dyDescent="0.3"/>
    <row r="1843" ht="46.8" customHeight="1" x14ac:dyDescent="0.3"/>
    <row r="1844" ht="46.8" customHeight="1" x14ac:dyDescent="0.3"/>
    <row r="1845" ht="46.8" customHeight="1" x14ac:dyDescent="0.3"/>
    <row r="1846" ht="46.8" customHeight="1" x14ac:dyDescent="0.3"/>
    <row r="1847" ht="46.8" customHeight="1" x14ac:dyDescent="0.3"/>
    <row r="1848" ht="46.8" customHeight="1" x14ac:dyDescent="0.3"/>
    <row r="1849" ht="46.8" customHeight="1" x14ac:dyDescent="0.3"/>
    <row r="1850" ht="46.8" customHeight="1" x14ac:dyDescent="0.3"/>
    <row r="1851" ht="46.8" customHeight="1" x14ac:dyDescent="0.3"/>
    <row r="1852" ht="46.8" customHeight="1" x14ac:dyDescent="0.3"/>
    <row r="1853" ht="46.8" customHeight="1" x14ac:dyDescent="0.3"/>
    <row r="1854" ht="46.8" customHeight="1" x14ac:dyDescent="0.3"/>
    <row r="1855" ht="46.8" customHeight="1" x14ac:dyDescent="0.3"/>
    <row r="1856" ht="46.8" customHeight="1" x14ac:dyDescent="0.3"/>
    <row r="1857" ht="46.8" customHeight="1" x14ac:dyDescent="0.3"/>
    <row r="1858" ht="46.8" customHeight="1" x14ac:dyDescent="0.3"/>
    <row r="1859" ht="46.8" customHeight="1" x14ac:dyDescent="0.3"/>
    <row r="1860" ht="46.8" customHeight="1" x14ac:dyDescent="0.3"/>
    <row r="1861" ht="46.8" customHeight="1" x14ac:dyDescent="0.3"/>
    <row r="1862" ht="46.8" customHeight="1" x14ac:dyDescent="0.3"/>
    <row r="1863" ht="46.8" customHeight="1" x14ac:dyDescent="0.3"/>
    <row r="1864" ht="46.8" customHeight="1" x14ac:dyDescent="0.3"/>
    <row r="1865" ht="46.8" customHeight="1" x14ac:dyDescent="0.3"/>
    <row r="1866" ht="46.8" customHeight="1" x14ac:dyDescent="0.3"/>
    <row r="1867" ht="46.8" customHeight="1" x14ac:dyDescent="0.3"/>
    <row r="1868" ht="46.8" customHeight="1" x14ac:dyDescent="0.3"/>
    <row r="1869" ht="46.8" customHeight="1" x14ac:dyDescent="0.3"/>
    <row r="1870" ht="46.8" customHeight="1" x14ac:dyDescent="0.3"/>
    <row r="1871" ht="46.8" customHeight="1" x14ac:dyDescent="0.3"/>
    <row r="1872" ht="46.8" customHeight="1" x14ac:dyDescent="0.3"/>
    <row r="1873" ht="46.8" customHeight="1" x14ac:dyDescent="0.3"/>
    <row r="1874" ht="46.8" customHeight="1" x14ac:dyDescent="0.3"/>
    <row r="1875" ht="46.8" customHeight="1" x14ac:dyDescent="0.3"/>
    <row r="1876" ht="46.8" customHeight="1" x14ac:dyDescent="0.3"/>
    <row r="1877" ht="46.8" customHeight="1" x14ac:dyDescent="0.3"/>
    <row r="1878" ht="46.8" customHeight="1" x14ac:dyDescent="0.3"/>
    <row r="1879" ht="46.8" customHeight="1" x14ac:dyDescent="0.3"/>
    <row r="1880" ht="46.8" customHeight="1" x14ac:dyDescent="0.3"/>
    <row r="1881" ht="46.8" customHeight="1" x14ac:dyDescent="0.3"/>
    <row r="1882" ht="46.8" customHeight="1" x14ac:dyDescent="0.3"/>
    <row r="1883" ht="46.8" customHeight="1" x14ac:dyDescent="0.3"/>
    <row r="1884" ht="46.8" customHeight="1" x14ac:dyDescent="0.3"/>
    <row r="1885" ht="46.8" customHeight="1" x14ac:dyDescent="0.3"/>
    <row r="1886" ht="46.8" customHeight="1" x14ac:dyDescent="0.3"/>
    <row r="1887" ht="46.8" customHeight="1" x14ac:dyDescent="0.3"/>
    <row r="1888" ht="46.8" customHeight="1" x14ac:dyDescent="0.3"/>
    <row r="1889" ht="46.8" customHeight="1" x14ac:dyDescent="0.3"/>
    <row r="1890" ht="46.8" customHeight="1" x14ac:dyDescent="0.3"/>
    <row r="1891" ht="46.8" customHeight="1" x14ac:dyDescent="0.3"/>
    <row r="1892" ht="46.8" customHeight="1" x14ac:dyDescent="0.3"/>
    <row r="1893" ht="46.8" customHeight="1" x14ac:dyDescent="0.3"/>
    <row r="1894" ht="46.8" customHeight="1" x14ac:dyDescent="0.3"/>
    <row r="1895" ht="46.8" customHeight="1" x14ac:dyDescent="0.3"/>
    <row r="1896" ht="46.8" customHeight="1" x14ac:dyDescent="0.3"/>
    <row r="1897" ht="46.8" customHeight="1" x14ac:dyDescent="0.3"/>
    <row r="1898" ht="46.8" customHeight="1" x14ac:dyDescent="0.3"/>
    <row r="1899" ht="46.8" customHeight="1" x14ac:dyDescent="0.3"/>
    <row r="1900" ht="46.8" customHeight="1" x14ac:dyDescent="0.3"/>
    <row r="1901" ht="46.8" customHeight="1" x14ac:dyDescent="0.3"/>
    <row r="1902" ht="46.8" customHeight="1" x14ac:dyDescent="0.3"/>
    <row r="1903" ht="46.8" customHeight="1" x14ac:dyDescent="0.3"/>
    <row r="1904" ht="46.8" customHeight="1" x14ac:dyDescent="0.3"/>
    <row r="1905" ht="46.8" customHeight="1" x14ac:dyDescent="0.3"/>
    <row r="1906" ht="46.8" customHeight="1" x14ac:dyDescent="0.3"/>
    <row r="1907" ht="46.8" customHeight="1" x14ac:dyDescent="0.3"/>
    <row r="1908" ht="46.8" customHeight="1" x14ac:dyDescent="0.3"/>
    <row r="1909" ht="46.8" customHeight="1" x14ac:dyDescent="0.3"/>
    <row r="1910" ht="46.8" customHeight="1" x14ac:dyDescent="0.3"/>
    <row r="1911" ht="46.8" customHeight="1" x14ac:dyDescent="0.3"/>
    <row r="1912" ht="46.8" customHeight="1" x14ac:dyDescent="0.3"/>
    <row r="1913" ht="46.8" customHeight="1" x14ac:dyDescent="0.3"/>
    <row r="1914" ht="46.8" customHeight="1" x14ac:dyDescent="0.3"/>
    <row r="1915" ht="46.8" customHeight="1" x14ac:dyDescent="0.3"/>
    <row r="1916" ht="46.8" customHeight="1" x14ac:dyDescent="0.3"/>
    <row r="1917" ht="46.8" customHeight="1" x14ac:dyDescent="0.3"/>
    <row r="1918" ht="46.8" customHeight="1" x14ac:dyDescent="0.3"/>
    <row r="1919" ht="46.8" customHeight="1" x14ac:dyDescent="0.3"/>
    <row r="1920" ht="46.8" customHeight="1" x14ac:dyDescent="0.3"/>
    <row r="1921" ht="46.8" customHeight="1" x14ac:dyDescent="0.3"/>
    <row r="1922" ht="46.8" customHeight="1" x14ac:dyDescent="0.3"/>
    <row r="1923" ht="46.8" customHeight="1" x14ac:dyDescent="0.3"/>
    <row r="1924" ht="46.8" customHeight="1" x14ac:dyDescent="0.3"/>
    <row r="1925" ht="46.8" customHeight="1" x14ac:dyDescent="0.3"/>
    <row r="1926" ht="46.8" customHeight="1" x14ac:dyDescent="0.3"/>
    <row r="1927" ht="46.8" customHeight="1" x14ac:dyDescent="0.3"/>
    <row r="1928" ht="46.8" customHeight="1" x14ac:dyDescent="0.3"/>
    <row r="1929" ht="46.8" customHeight="1" x14ac:dyDescent="0.3"/>
    <row r="1930" ht="46.8" customHeight="1" x14ac:dyDescent="0.3"/>
    <row r="1931" ht="46.8" customHeight="1" x14ac:dyDescent="0.3"/>
    <row r="1932" ht="46.8" customHeight="1" x14ac:dyDescent="0.3"/>
    <row r="1933" ht="46.8" customHeight="1" x14ac:dyDescent="0.3"/>
    <row r="1934" ht="46.8" customHeight="1" x14ac:dyDescent="0.3"/>
    <row r="1935" ht="46.8" customHeight="1" x14ac:dyDescent="0.3"/>
    <row r="1936" ht="46.8" customHeight="1" x14ac:dyDescent="0.3"/>
    <row r="1937" ht="46.8" customHeight="1" x14ac:dyDescent="0.3"/>
    <row r="1938" ht="46.8" customHeight="1" x14ac:dyDescent="0.3"/>
    <row r="1939" ht="46.8" customHeight="1" x14ac:dyDescent="0.3"/>
    <row r="1940" ht="46.8" customHeight="1" x14ac:dyDescent="0.3"/>
    <row r="1941" ht="46.8" customHeight="1" x14ac:dyDescent="0.3"/>
    <row r="1942" ht="46.8" customHeight="1" x14ac:dyDescent="0.3"/>
    <row r="1943" ht="46.8" customHeight="1" x14ac:dyDescent="0.3"/>
    <row r="1944" ht="46.8" customHeight="1" x14ac:dyDescent="0.3"/>
    <row r="1945" ht="46.8" customHeight="1" x14ac:dyDescent="0.3"/>
    <row r="1946" ht="46.8" customHeight="1" x14ac:dyDescent="0.3"/>
    <row r="1947" ht="46.8" customHeight="1" x14ac:dyDescent="0.3"/>
    <row r="1948" ht="46.8" customHeight="1" x14ac:dyDescent="0.3"/>
    <row r="1949" ht="46.8" customHeight="1" x14ac:dyDescent="0.3"/>
    <row r="1950" ht="46.8" customHeight="1" x14ac:dyDescent="0.3"/>
    <row r="1951" ht="46.8" customHeight="1" x14ac:dyDescent="0.3"/>
    <row r="1952" ht="46.8" customHeight="1" x14ac:dyDescent="0.3"/>
    <row r="1953" ht="46.8" customHeight="1" x14ac:dyDescent="0.3"/>
    <row r="1954" ht="46.8" customHeight="1" x14ac:dyDescent="0.3"/>
    <row r="1955" ht="46.8" customHeight="1" x14ac:dyDescent="0.3"/>
    <row r="1956" ht="46.8" customHeight="1" x14ac:dyDescent="0.3"/>
    <row r="1957" ht="46.8" customHeight="1" x14ac:dyDescent="0.3"/>
    <row r="1958" ht="46.8" customHeight="1" x14ac:dyDescent="0.3"/>
    <row r="1959" ht="46.8" customHeight="1" x14ac:dyDescent="0.3"/>
    <row r="1960" ht="46.8" customHeight="1" x14ac:dyDescent="0.3"/>
    <row r="1961" ht="46.8" customHeight="1" x14ac:dyDescent="0.3"/>
    <row r="1962" ht="46.8" customHeight="1" x14ac:dyDescent="0.3"/>
    <row r="1963" ht="46.8" customHeight="1" x14ac:dyDescent="0.3"/>
    <row r="1964" ht="46.8" customHeight="1" x14ac:dyDescent="0.3"/>
    <row r="1965" ht="46.8" customHeight="1" x14ac:dyDescent="0.3"/>
    <row r="1966" ht="46.8" customHeight="1" x14ac:dyDescent="0.3"/>
    <row r="1967" ht="46.8" customHeight="1" x14ac:dyDescent="0.3"/>
    <row r="1968" ht="46.8" customHeight="1" x14ac:dyDescent="0.3"/>
    <row r="1969" ht="46.8" customHeight="1" x14ac:dyDescent="0.3"/>
    <row r="1970" ht="46.8" customHeight="1" x14ac:dyDescent="0.3"/>
    <row r="1971" ht="46.8" customHeight="1" x14ac:dyDescent="0.3"/>
    <row r="1972" ht="46.8" customHeight="1" x14ac:dyDescent="0.3"/>
    <row r="1973" ht="46.8" customHeight="1" x14ac:dyDescent="0.3"/>
    <row r="1974" ht="46.8" customHeight="1" x14ac:dyDescent="0.3"/>
    <row r="1975" ht="46.8" customHeight="1" x14ac:dyDescent="0.3"/>
    <row r="1976" ht="46.8" customHeight="1" x14ac:dyDescent="0.3"/>
    <row r="1977" ht="46.8" customHeight="1" x14ac:dyDescent="0.3"/>
    <row r="1978" ht="46.8" customHeight="1" x14ac:dyDescent="0.3"/>
    <row r="1979" ht="46.8" customHeight="1" x14ac:dyDescent="0.3"/>
    <row r="1980" ht="46.8" customHeight="1" x14ac:dyDescent="0.3"/>
    <row r="1981" ht="46.8" customHeight="1" x14ac:dyDescent="0.3"/>
    <row r="1982" ht="46.8" customHeight="1" x14ac:dyDescent="0.3"/>
    <row r="1983" ht="46.8" customHeight="1" x14ac:dyDescent="0.3"/>
    <row r="1984" ht="46.8" customHeight="1" x14ac:dyDescent="0.3"/>
    <row r="1985" ht="46.8" customHeight="1" x14ac:dyDescent="0.3"/>
    <row r="1986" ht="46.8" customHeight="1" x14ac:dyDescent="0.3"/>
    <row r="1987" ht="46.8" customHeight="1" x14ac:dyDescent="0.3"/>
    <row r="1988" ht="46.8" customHeight="1" x14ac:dyDescent="0.3"/>
    <row r="1989" ht="46.8" customHeight="1" x14ac:dyDescent="0.3"/>
    <row r="1990" ht="46.8" customHeight="1" x14ac:dyDescent="0.3"/>
    <row r="1991" ht="46.8" customHeight="1" x14ac:dyDescent="0.3"/>
    <row r="1992" ht="46.8" customHeight="1" x14ac:dyDescent="0.3"/>
    <row r="1993" ht="46.8" customHeight="1" x14ac:dyDescent="0.3"/>
    <row r="1994" ht="46.8" customHeight="1" x14ac:dyDescent="0.3"/>
    <row r="1995" ht="46.8" customHeight="1" x14ac:dyDescent="0.3"/>
    <row r="1996" ht="46.8" customHeight="1" x14ac:dyDescent="0.3"/>
    <row r="1997" ht="46.8" customHeight="1" x14ac:dyDescent="0.3"/>
    <row r="1998" ht="46.8" customHeight="1" x14ac:dyDescent="0.3"/>
    <row r="1999" ht="46.8" customHeight="1" x14ac:dyDescent="0.3"/>
    <row r="2000" ht="46.8" customHeight="1" x14ac:dyDescent="0.3"/>
    <row r="2001" ht="46.8" customHeight="1" x14ac:dyDescent="0.3"/>
    <row r="2002" ht="46.8" customHeight="1" x14ac:dyDescent="0.3"/>
    <row r="2003" ht="46.8" customHeight="1" x14ac:dyDescent="0.3"/>
    <row r="2004" ht="46.8" customHeight="1" x14ac:dyDescent="0.3"/>
    <row r="2005" ht="46.8" customHeight="1" x14ac:dyDescent="0.3"/>
    <row r="2006" ht="46.8" customHeight="1" x14ac:dyDescent="0.3"/>
    <row r="2007" ht="46.8" customHeight="1" x14ac:dyDescent="0.3"/>
    <row r="2008" ht="46.8" customHeight="1" x14ac:dyDescent="0.3"/>
    <row r="2009" ht="46.8" customHeight="1" x14ac:dyDescent="0.3"/>
    <row r="2010" ht="46.8" customHeight="1" x14ac:dyDescent="0.3"/>
    <row r="2011" ht="46.8" customHeight="1" x14ac:dyDescent="0.3"/>
    <row r="2012" ht="46.8" customHeight="1" x14ac:dyDescent="0.3"/>
    <row r="2013" ht="46.8" customHeight="1" x14ac:dyDescent="0.3"/>
    <row r="2014" ht="46.8" customHeight="1" x14ac:dyDescent="0.3"/>
    <row r="2015" ht="46.8" customHeight="1" x14ac:dyDescent="0.3"/>
    <row r="2016" ht="46.8" customHeight="1" x14ac:dyDescent="0.3"/>
    <row r="2017" ht="46.8" customHeight="1" x14ac:dyDescent="0.3"/>
    <row r="2018" ht="46.8" customHeight="1" x14ac:dyDescent="0.3"/>
    <row r="2019" ht="46.8" customHeight="1" x14ac:dyDescent="0.3"/>
    <row r="2020" ht="46.8" customHeight="1" x14ac:dyDescent="0.3"/>
    <row r="2021" ht="46.8" customHeight="1" x14ac:dyDescent="0.3"/>
    <row r="2022" ht="46.8" customHeight="1" x14ac:dyDescent="0.3"/>
    <row r="2023" ht="46.8" customHeight="1" x14ac:dyDescent="0.3"/>
    <row r="2024" ht="46.8" customHeight="1" x14ac:dyDescent="0.3"/>
    <row r="2025" ht="46.8" customHeight="1" x14ac:dyDescent="0.3"/>
    <row r="2026" ht="46.8" customHeight="1" x14ac:dyDescent="0.3"/>
    <row r="2027" ht="46.8" customHeight="1" x14ac:dyDescent="0.3"/>
    <row r="2028" ht="46.8" customHeight="1" x14ac:dyDescent="0.3"/>
    <row r="2029" ht="46.8" customHeight="1" x14ac:dyDescent="0.3"/>
    <row r="2030" ht="46.8" customHeight="1" x14ac:dyDescent="0.3"/>
    <row r="2031" ht="46.8" customHeight="1" x14ac:dyDescent="0.3"/>
    <row r="2032" ht="46.8" customHeight="1" x14ac:dyDescent="0.3"/>
    <row r="2033" ht="46.8" customHeight="1" x14ac:dyDescent="0.3"/>
    <row r="2034" ht="46.8" customHeight="1" x14ac:dyDescent="0.3"/>
    <row r="2035" ht="46.8" customHeight="1" x14ac:dyDescent="0.3"/>
    <row r="2036" ht="46.8" customHeight="1" x14ac:dyDescent="0.3"/>
    <row r="2037" ht="46.8" customHeight="1" x14ac:dyDescent="0.3"/>
    <row r="2038" ht="46.8" customHeight="1" x14ac:dyDescent="0.3"/>
    <row r="2039" ht="46.8" customHeight="1" x14ac:dyDescent="0.3"/>
    <row r="2040" ht="46.8" customHeight="1" x14ac:dyDescent="0.3"/>
    <row r="2041" ht="46.8" customHeight="1" x14ac:dyDescent="0.3"/>
    <row r="2042" ht="46.8" customHeight="1" x14ac:dyDescent="0.3"/>
    <row r="2043" ht="46.8" customHeight="1" x14ac:dyDescent="0.3"/>
    <row r="2044" ht="46.8" customHeight="1" x14ac:dyDescent="0.3"/>
    <row r="2045" ht="46.8" customHeight="1" x14ac:dyDescent="0.3"/>
    <row r="2046" ht="46.8" customHeight="1" x14ac:dyDescent="0.3"/>
    <row r="2047" ht="46.8" customHeight="1" x14ac:dyDescent="0.3"/>
    <row r="2048" ht="46.8" customHeight="1" x14ac:dyDescent="0.3"/>
    <row r="2049" ht="46.8" customHeight="1" x14ac:dyDescent="0.3"/>
    <row r="2050" ht="46.8" customHeight="1" x14ac:dyDescent="0.3"/>
    <row r="2051" ht="46.8" customHeight="1" x14ac:dyDescent="0.3"/>
    <row r="2052" ht="46.8" customHeight="1" x14ac:dyDescent="0.3"/>
    <row r="2053" ht="46.8" customHeight="1" x14ac:dyDescent="0.3"/>
    <row r="2054" ht="46.8" customHeight="1" x14ac:dyDescent="0.3"/>
    <row r="2055" ht="46.8" customHeight="1" x14ac:dyDescent="0.3"/>
    <row r="2056" ht="46.8" customHeight="1" x14ac:dyDescent="0.3"/>
    <row r="2057" ht="46.8" customHeight="1" x14ac:dyDescent="0.3"/>
    <row r="2058" ht="46.8" customHeight="1" x14ac:dyDescent="0.3"/>
    <row r="2059" ht="46.8" customHeight="1" x14ac:dyDescent="0.3"/>
    <row r="2060" ht="46.8" customHeight="1" x14ac:dyDescent="0.3"/>
    <row r="2061" ht="46.8" customHeight="1" x14ac:dyDescent="0.3"/>
    <row r="2062" ht="46.8" customHeight="1" x14ac:dyDescent="0.3"/>
    <row r="2063" ht="46.8" customHeight="1" x14ac:dyDescent="0.3"/>
    <row r="2064" ht="46.8" customHeight="1" x14ac:dyDescent="0.3"/>
    <row r="2065" ht="46.8" customHeight="1" x14ac:dyDescent="0.3"/>
    <row r="2066" ht="46.8" customHeight="1" x14ac:dyDescent="0.3"/>
    <row r="2067" ht="46.8" customHeight="1" x14ac:dyDescent="0.3"/>
    <row r="2068" ht="46.8" customHeight="1" x14ac:dyDescent="0.3"/>
    <row r="2069" ht="46.8" customHeight="1" x14ac:dyDescent="0.3"/>
    <row r="2070" ht="46.8" customHeight="1" x14ac:dyDescent="0.3"/>
    <row r="2071" ht="46.8" customHeight="1" x14ac:dyDescent="0.3"/>
    <row r="2072" ht="46.8" customHeight="1" x14ac:dyDescent="0.3"/>
    <row r="2073" ht="46.8" customHeight="1" x14ac:dyDescent="0.3"/>
    <row r="2074" ht="46.8" customHeight="1" x14ac:dyDescent="0.3"/>
    <row r="2075" ht="46.8" customHeight="1" x14ac:dyDescent="0.3"/>
    <row r="2076" ht="46.8" customHeight="1" x14ac:dyDescent="0.3"/>
    <row r="2077" ht="46.8" customHeight="1" x14ac:dyDescent="0.3"/>
    <row r="2078" ht="46.8" customHeight="1" x14ac:dyDescent="0.3"/>
    <row r="2079" ht="46.8" customHeight="1" x14ac:dyDescent="0.3"/>
    <row r="2080" ht="46.8" customHeight="1" x14ac:dyDescent="0.3"/>
    <row r="2081" ht="46.8" customHeight="1" x14ac:dyDescent="0.3"/>
    <row r="2082" ht="46.8" customHeight="1" x14ac:dyDescent="0.3"/>
    <row r="2083" ht="46.8" customHeight="1" x14ac:dyDescent="0.3"/>
    <row r="2084" ht="46.8" customHeight="1" x14ac:dyDescent="0.3"/>
    <row r="2085" ht="46.8" customHeight="1" x14ac:dyDescent="0.3"/>
    <row r="2086" ht="46.8" customHeight="1" x14ac:dyDescent="0.3"/>
    <row r="2087" ht="46.8" customHeight="1" x14ac:dyDescent="0.3"/>
    <row r="2088" ht="46.8" customHeight="1" x14ac:dyDescent="0.3"/>
    <row r="2089" ht="46.8" customHeight="1" x14ac:dyDescent="0.3"/>
    <row r="2090" ht="46.8" customHeight="1" x14ac:dyDescent="0.3"/>
    <row r="2091" ht="46.8" customHeight="1" x14ac:dyDescent="0.3"/>
    <row r="2092" ht="46.8" customHeight="1" x14ac:dyDescent="0.3"/>
    <row r="2093" ht="46.8" customHeight="1" x14ac:dyDescent="0.3"/>
    <row r="2094" ht="46.8" customHeight="1" x14ac:dyDescent="0.3"/>
    <row r="2095" ht="46.8" customHeight="1" x14ac:dyDescent="0.3"/>
    <row r="2096" ht="46.8" customHeight="1" x14ac:dyDescent="0.3"/>
    <row r="2097" ht="46.8" customHeight="1" x14ac:dyDescent="0.3"/>
    <row r="2098" ht="46.8" customHeight="1" x14ac:dyDescent="0.3"/>
    <row r="2099" ht="46.8" customHeight="1" x14ac:dyDescent="0.3"/>
    <row r="2100" ht="46.8" customHeight="1" x14ac:dyDescent="0.3"/>
    <row r="2101" ht="46.8" customHeight="1" x14ac:dyDescent="0.3"/>
    <row r="2102" ht="46.8" customHeight="1" x14ac:dyDescent="0.3"/>
    <row r="2103" ht="46.8" customHeight="1" x14ac:dyDescent="0.3"/>
    <row r="2104" ht="46.8" customHeight="1" x14ac:dyDescent="0.3"/>
    <row r="2105" ht="46.8" customHeight="1" x14ac:dyDescent="0.3"/>
    <row r="2106" ht="46.8" customHeight="1" x14ac:dyDescent="0.3"/>
    <row r="2107" ht="46.8" customHeight="1" x14ac:dyDescent="0.3"/>
    <row r="2108" ht="46.8" customHeight="1" x14ac:dyDescent="0.3"/>
    <row r="2109" ht="46.8" customHeight="1" x14ac:dyDescent="0.3"/>
    <row r="2110" ht="46.8" customHeight="1" x14ac:dyDescent="0.3"/>
    <row r="2111" ht="46.8" customHeight="1" x14ac:dyDescent="0.3"/>
    <row r="2112" ht="46.8" customHeight="1" x14ac:dyDescent="0.3"/>
    <row r="2113" ht="46.8" customHeight="1" x14ac:dyDescent="0.3"/>
    <row r="2114" ht="46.8" customHeight="1" x14ac:dyDescent="0.3"/>
    <row r="2115" ht="46.8" customHeight="1" x14ac:dyDescent="0.3"/>
    <row r="2116" ht="46.8" customHeight="1" x14ac:dyDescent="0.3"/>
    <row r="2117" ht="46.8" customHeight="1" x14ac:dyDescent="0.3"/>
    <row r="2118" ht="46.8" customHeight="1" x14ac:dyDescent="0.3"/>
    <row r="2119" ht="46.8" customHeight="1" x14ac:dyDescent="0.3"/>
    <row r="2120" ht="46.8" customHeight="1" x14ac:dyDescent="0.3"/>
    <row r="2121" ht="46.8" customHeight="1" x14ac:dyDescent="0.3"/>
    <row r="2122" ht="46.8" customHeight="1" x14ac:dyDescent="0.3"/>
    <row r="2123" ht="46.8" customHeight="1" x14ac:dyDescent="0.3"/>
    <row r="2124" ht="46.8" customHeight="1" x14ac:dyDescent="0.3"/>
    <row r="2125" ht="46.8" customHeight="1" x14ac:dyDescent="0.3"/>
    <row r="2126" ht="46.8" customHeight="1" x14ac:dyDescent="0.3"/>
    <row r="2127" ht="46.8" customHeight="1" x14ac:dyDescent="0.3"/>
    <row r="2128" ht="46.8" customHeight="1" x14ac:dyDescent="0.3"/>
    <row r="2129" ht="46.8" customHeight="1" x14ac:dyDescent="0.3"/>
    <row r="2130" ht="46.8" customHeight="1" x14ac:dyDescent="0.3"/>
    <row r="2131" ht="46.8" customHeight="1" x14ac:dyDescent="0.3"/>
    <row r="2132" ht="46.8" customHeight="1" x14ac:dyDescent="0.3"/>
    <row r="2133" ht="46.8" customHeight="1" x14ac:dyDescent="0.3"/>
    <row r="2134" ht="46.8" customHeight="1" x14ac:dyDescent="0.3"/>
    <row r="2135" ht="46.8" customHeight="1" x14ac:dyDescent="0.3"/>
    <row r="2136" ht="46.8" customHeight="1" x14ac:dyDescent="0.3"/>
    <row r="2137" ht="46.8" customHeight="1" x14ac:dyDescent="0.3"/>
    <row r="2138" ht="46.8" customHeight="1" x14ac:dyDescent="0.3"/>
    <row r="2139" ht="46.8" customHeight="1" x14ac:dyDescent="0.3"/>
    <row r="2140" ht="46.8" customHeight="1" x14ac:dyDescent="0.3"/>
    <row r="2141" ht="46.8" customHeight="1" x14ac:dyDescent="0.3"/>
    <row r="2142" ht="46.8" customHeight="1" x14ac:dyDescent="0.3"/>
    <row r="2143" ht="46.8" customHeight="1" x14ac:dyDescent="0.3"/>
    <row r="2144" ht="46.8" customHeight="1" x14ac:dyDescent="0.3"/>
    <row r="2145" ht="46.8" customHeight="1" x14ac:dyDescent="0.3"/>
    <row r="2146" ht="46.8" customHeight="1" x14ac:dyDescent="0.3"/>
    <row r="2147" ht="46.8" customHeight="1" x14ac:dyDescent="0.3"/>
    <row r="2148" ht="46.8" customHeight="1" x14ac:dyDescent="0.3"/>
    <row r="2149" ht="46.8" customHeight="1" x14ac:dyDescent="0.3"/>
    <row r="2150" ht="46.8" customHeight="1" x14ac:dyDescent="0.3"/>
    <row r="2151" ht="46.8" customHeight="1" x14ac:dyDescent="0.3"/>
    <row r="2152" ht="46.8" customHeight="1" x14ac:dyDescent="0.3"/>
    <row r="2153" ht="46.8" customHeight="1" x14ac:dyDescent="0.3"/>
    <row r="2154" ht="46.8" customHeight="1" x14ac:dyDescent="0.3"/>
    <row r="2155" ht="46.8" customHeight="1" x14ac:dyDescent="0.3"/>
    <row r="2156" ht="46.8" customHeight="1" x14ac:dyDescent="0.3"/>
    <row r="2157" ht="46.8" customHeight="1" x14ac:dyDescent="0.3"/>
    <row r="2158" ht="46.8" customHeight="1" x14ac:dyDescent="0.3"/>
    <row r="2159" ht="46.8" customHeight="1" x14ac:dyDescent="0.3"/>
    <row r="2160" ht="46.8" customHeight="1" x14ac:dyDescent="0.3"/>
    <row r="2161" ht="46.8" customHeight="1" x14ac:dyDescent="0.3"/>
    <row r="2162" ht="46.8" customHeight="1" x14ac:dyDescent="0.3"/>
    <row r="2163" ht="46.8" customHeight="1" x14ac:dyDescent="0.3"/>
    <row r="2164" ht="46.8" customHeight="1" x14ac:dyDescent="0.3"/>
    <row r="2165" ht="46.8" customHeight="1" x14ac:dyDescent="0.3"/>
    <row r="2166" ht="46.8" customHeight="1" x14ac:dyDescent="0.3"/>
    <row r="2167" ht="46.8" customHeight="1" x14ac:dyDescent="0.3"/>
    <row r="2168" ht="46.8" customHeight="1" x14ac:dyDescent="0.3"/>
    <row r="2169" ht="46.8" customHeight="1" x14ac:dyDescent="0.3"/>
    <row r="2170" ht="46.8" customHeight="1" x14ac:dyDescent="0.3"/>
    <row r="2171" ht="46.8" customHeight="1" x14ac:dyDescent="0.3"/>
    <row r="2172" ht="46.8" customHeight="1" x14ac:dyDescent="0.3"/>
    <row r="2173" ht="46.8" customHeight="1" x14ac:dyDescent="0.3"/>
    <row r="2174" ht="46.8" customHeight="1" x14ac:dyDescent="0.3"/>
    <row r="2175" ht="46.8" customHeight="1" x14ac:dyDescent="0.3"/>
    <row r="2176" ht="46.8" customHeight="1" x14ac:dyDescent="0.3"/>
    <row r="2177" ht="46.8" customHeight="1" x14ac:dyDescent="0.3"/>
    <row r="2178" ht="46.8" customHeight="1" x14ac:dyDescent="0.3"/>
    <row r="2179" ht="46.8" customHeight="1" x14ac:dyDescent="0.3"/>
    <row r="2180" ht="46.8" customHeight="1" x14ac:dyDescent="0.3"/>
    <row r="2181" ht="46.8" customHeight="1" x14ac:dyDescent="0.3"/>
    <row r="2182" ht="46.8" customHeight="1" x14ac:dyDescent="0.3"/>
    <row r="2183" ht="46.8" customHeight="1" x14ac:dyDescent="0.3"/>
    <row r="2184" ht="46.8" customHeight="1" x14ac:dyDescent="0.3"/>
    <row r="2185" ht="46.8" customHeight="1" x14ac:dyDescent="0.3"/>
    <row r="2186" ht="46.8" customHeight="1" x14ac:dyDescent="0.3"/>
    <row r="2187" ht="46.8" customHeight="1" x14ac:dyDescent="0.3"/>
    <row r="2188" ht="46.8" customHeight="1" x14ac:dyDescent="0.3"/>
    <row r="2189" ht="46.8" customHeight="1" x14ac:dyDescent="0.3"/>
    <row r="2190" ht="46.8" customHeight="1" x14ac:dyDescent="0.3"/>
    <row r="2191" ht="46.8" customHeight="1" x14ac:dyDescent="0.3"/>
    <row r="2192" ht="46.8" customHeight="1" x14ac:dyDescent="0.3"/>
    <row r="2193" ht="46.8" customHeight="1" x14ac:dyDescent="0.3"/>
    <row r="2194" ht="46.8" customHeight="1" x14ac:dyDescent="0.3"/>
    <row r="2195" ht="46.8" customHeight="1" x14ac:dyDescent="0.3"/>
    <row r="2196" ht="46.8" customHeight="1" x14ac:dyDescent="0.3"/>
    <row r="2197" ht="46.8" customHeight="1" x14ac:dyDescent="0.3"/>
    <row r="2198" ht="46.8" customHeight="1" x14ac:dyDescent="0.3"/>
    <row r="2199" ht="46.8" customHeight="1" x14ac:dyDescent="0.3"/>
    <row r="2200" ht="46.8" customHeight="1" x14ac:dyDescent="0.3"/>
    <row r="2201" ht="46.8" customHeight="1" x14ac:dyDescent="0.3"/>
    <row r="2202" ht="46.8" customHeight="1" x14ac:dyDescent="0.3"/>
    <row r="2203" ht="46.8" customHeight="1" x14ac:dyDescent="0.3"/>
    <row r="2204" ht="46.8" customHeight="1" x14ac:dyDescent="0.3"/>
    <row r="2205" ht="46.8" customHeight="1" x14ac:dyDescent="0.3"/>
    <row r="2206" ht="46.8" customHeight="1" x14ac:dyDescent="0.3"/>
    <row r="2207" ht="46.8" customHeight="1" x14ac:dyDescent="0.3"/>
    <row r="2208" ht="46.8" customHeight="1" x14ac:dyDescent="0.3"/>
    <row r="2209" ht="46.8" customHeight="1" x14ac:dyDescent="0.3"/>
    <row r="2210" ht="46.8" customHeight="1" x14ac:dyDescent="0.3"/>
  </sheetData>
  <mergeCells count="5">
    <mergeCell ref="T2:AS5"/>
    <mergeCell ref="O3:P3"/>
    <mergeCell ref="O4:P4"/>
    <mergeCell ref="O5:P5"/>
    <mergeCell ref="O2:Q2"/>
  </mergeCells>
  <phoneticPr fontId="12" type="noConversion"/>
  <conditionalFormatting sqref="T2:AS5">
    <cfRule type="expression" dxfId="46" priority="38">
      <formula>$T$2&lt;&gt;""</formula>
    </cfRule>
  </conditionalFormatting>
  <conditionalFormatting sqref="R9:AV9">
    <cfRule type="expression" dxfId="45" priority="37">
      <formula>R$9&lt;&gt;""</formula>
    </cfRule>
  </conditionalFormatting>
  <conditionalFormatting sqref="Q11:Q19">
    <cfRule type="expression" dxfId="44" priority="36">
      <formula>R$9&lt;&gt;""</formula>
    </cfRule>
  </conditionalFormatting>
  <conditionalFormatting sqref="R9:AV9 R11:AV19">
    <cfRule type="expression" dxfId="43" priority="35">
      <formula>R$9&lt;&gt;""</formula>
    </cfRule>
  </conditionalFormatting>
  <conditionalFormatting sqref="R11:AV19">
    <cfRule type="containsText" dxfId="42" priority="2" operator="containsText" text="v">
      <formula>NOT(ISERROR(SEARCH("v",R11)))</formula>
    </cfRule>
    <cfRule type="expression" dxfId="41" priority="31">
      <formula>AND(R$9&lt;&gt;"",OR(WEEKDAY(R$8,2)=6,WEEKDAY(R$8,2)=7))</formula>
    </cfRule>
  </conditionalFormatting>
  <conditionalFormatting sqref="R11:AV19">
    <cfRule type="expression" dxfId="40" priority="27">
      <formula>AND(R$9&lt;&gt;"",OR(WEEKDAY(R$8,2)=6,WEEKDAY(R$8,2)=7))</formula>
    </cfRule>
  </conditionalFormatting>
  <conditionalFormatting sqref="Q10">
    <cfRule type="expression" dxfId="39" priority="22">
      <formula>R$9&lt;&gt;""</formula>
    </cfRule>
  </conditionalFormatting>
  <conditionalFormatting sqref="R10:AV10">
    <cfRule type="expression" dxfId="38" priority="21">
      <formula>R$9&lt;&gt;""</formula>
    </cfRule>
  </conditionalFormatting>
  <conditionalFormatting sqref="R10:AV10">
    <cfRule type="expression" dxfId="37" priority="20">
      <formula>AND(R$9&lt;&gt;"",OR(WEEKDAY(R$8,2)=6,WEEKDAY(R$8,2)=7))</formula>
    </cfRule>
  </conditionalFormatting>
  <conditionalFormatting sqref="R10:AV10">
    <cfRule type="expression" dxfId="36" priority="19">
      <formula>AND(R$9&lt;&gt;"",OR(WEEKDAY(R$8,2)=6,WEEKDAY(R$8,2)=7))</formula>
    </cfRule>
  </conditionalFormatting>
  <conditionalFormatting sqref="R11:AW19">
    <cfRule type="cellIs" dxfId="35" priority="16" operator="lessThan">
      <formula>0</formula>
    </cfRule>
    <cfRule type="cellIs" dxfId="34" priority="17" operator="greaterThan">
      <formula>0</formula>
    </cfRule>
  </conditionalFormatting>
  <conditionalFormatting sqref="Q18">
    <cfRule type="expression" dxfId="27" priority="9">
      <formula>R$9&lt;&gt;""</formula>
    </cfRule>
  </conditionalFormatting>
  <conditionalFormatting sqref="R18:AV18">
    <cfRule type="expression" dxfId="26" priority="8">
      <formula>R$9&lt;&gt;""</formula>
    </cfRule>
  </conditionalFormatting>
  <conditionalFormatting sqref="R18:AV18">
    <cfRule type="expression" dxfId="25" priority="7">
      <formula>AND(R$9&lt;&gt;"",OR(WEEKDAY(R$8,2)=6,WEEKDAY(R$8,2)=7))</formula>
    </cfRule>
  </conditionalFormatting>
  <conditionalFormatting sqref="R18:AV18">
    <cfRule type="expression" dxfId="24" priority="6">
      <formula>AND(R$9&lt;&gt;"",OR(WEEKDAY(R$8,2)=6,WEEKDAY(R$8,2)=7))</formula>
    </cfRule>
  </conditionalFormatting>
  <conditionalFormatting sqref="R18:AW18">
    <cfRule type="cellIs" dxfId="23" priority="3" operator="lessThan">
      <formula>0</formula>
    </cfRule>
    <cfRule type="cellIs" dxfId="22" priority="4" operator="greaterThan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28" fitToHeight="0" orientation="landscape" verticalDpi="300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4" id="{5CA38644-FF63-405A-B4BC-576FC8C7217E}">
            <xm:f>R$8=VLOOKUP(R$8,Sources!$O$3:$P$612,1,0)</xm:f>
            <x14:dxf>
              <fill>
                <patternFill>
                  <bgColor theme="9" tint="-0.24994659260841701"/>
                </patternFill>
              </fill>
            </x14:dxf>
          </x14:cfRule>
          <xm:sqref>R9:AV9 R11:AV19</xm:sqref>
        </x14:conditionalFormatting>
        <x14:conditionalFormatting xmlns:xm="http://schemas.microsoft.com/office/excel/2006/main">
          <x14:cfRule type="expression" priority="53" id="{C8A10FF7-7FCB-43CF-9995-D75C18CFC048}">
            <xm:f>$R11=VLOOKUP(Sources!$O$3:$P$12,1,0)</xm:f>
            <x14:dxf>
              <fill>
                <patternFill>
                  <bgColor theme="9" tint="-0.499984740745262"/>
                </patternFill>
              </fill>
            </x14:dxf>
          </x14:cfRule>
          <xm:sqref>R13:AV14 R17:AV17</xm:sqref>
        </x14:conditionalFormatting>
        <x14:conditionalFormatting xmlns:xm="http://schemas.microsoft.com/office/excel/2006/main">
          <x14:cfRule type="expression" priority="18" id="{D0439EE2-2DF6-40C1-AF27-85F78F6BA975}">
            <xm:f>R$8=VLOOKUP(R$8,Sources!$O$3:$P$612,1,0)</xm:f>
            <x14:dxf>
              <fill>
                <patternFill>
                  <bgColor theme="9" tint="-0.24994659260841701"/>
                </patternFill>
              </fill>
            </x14:dxf>
          </x14:cfRule>
          <xm:sqref>R10:AV10</xm:sqref>
        </x14:conditionalFormatting>
        <x14:conditionalFormatting xmlns:xm="http://schemas.microsoft.com/office/excel/2006/main">
          <x14:cfRule type="expression" priority="23" id="{F8E3AF93-1220-45D1-BDD4-84DFE8A1CA17}">
            <xm:f>$R8=VLOOKUP(Sources!$O$3:$P$12,1,0)</xm:f>
            <x14:dxf>
              <fill>
                <patternFill>
                  <bgColor theme="9" tint="-0.499984740745262"/>
                </patternFill>
              </fill>
            </x14:dxf>
          </x14:cfRule>
          <xm:sqref>R10:AV10</xm:sqref>
        </x14:conditionalFormatting>
        <x14:conditionalFormatting xmlns:xm="http://schemas.microsoft.com/office/excel/2006/main">
          <x14:cfRule type="expression" priority="71" id="{C8A10FF7-7FCB-43CF-9995-D75C18CFC048}">
            <xm:f>#REF!=VLOOKUP(Sources!$O$3:$P$12,1,0)</xm:f>
            <x14:dxf>
              <fill>
                <patternFill>
                  <bgColor theme="9" tint="-0.499984740745262"/>
                </patternFill>
              </fill>
            </x14:dxf>
          </x14:cfRule>
          <xm:sqref>R12:AV12</xm:sqref>
        </x14:conditionalFormatting>
        <x14:conditionalFormatting xmlns:xm="http://schemas.microsoft.com/office/excel/2006/main">
          <x14:cfRule type="expression" priority="79" id="{C8A10FF7-7FCB-43CF-9995-D75C18CFC048}">
            <xm:f>$R10=VLOOKUP(Sources!$O$3:$P$12,1,0)</xm:f>
            <x14:dxf>
              <fill>
                <patternFill>
                  <bgColor theme="9" tint="-0.499984740745262"/>
                </patternFill>
              </fill>
            </x14:dxf>
          </x14:cfRule>
          <xm:sqref>R11:AV11</xm:sqref>
        </x14:conditionalFormatting>
        <x14:conditionalFormatting xmlns:xm="http://schemas.microsoft.com/office/excel/2006/main">
          <x14:cfRule type="expression" priority="5" id="{64ABFD2B-08D3-498C-A8CB-18AF1AE6F789}">
            <xm:f>R$8=VLOOKUP(R$8,Sources!$O$3:$P$612,1,0)</xm:f>
            <x14:dxf>
              <fill>
                <patternFill>
                  <bgColor theme="9" tint="-0.24994659260841701"/>
                </patternFill>
              </fill>
            </x14:dxf>
          </x14:cfRule>
          <xm:sqref>R18:AV18</xm:sqref>
        </x14:conditionalFormatting>
        <x14:conditionalFormatting xmlns:xm="http://schemas.microsoft.com/office/excel/2006/main">
          <x14:cfRule type="expression" priority="10" id="{2ACEB042-6A9F-479B-81DC-B6C859BA574B}">
            <xm:f>$R16=VLOOKUP(Sources!$O$3:$P$12,1,0)</xm:f>
            <x14:dxf>
              <fill>
                <patternFill>
                  <bgColor theme="9" tint="-0.499984740745262"/>
                </patternFill>
              </fill>
            </x14:dxf>
          </x14:cfRule>
          <xm:sqref>R18:AV18</xm:sqref>
        </x14:conditionalFormatting>
        <x14:conditionalFormatting xmlns:xm="http://schemas.microsoft.com/office/excel/2006/main">
          <x14:cfRule type="expression" priority="1" id="{8540636C-33E3-4B00-A2EA-050A4AC84F50}">
            <xm:f>$R17=VLOOKUP(Sources!$O$3:$P$12,1,0)</xm:f>
            <x14:dxf>
              <fill>
                <patternFill>
                  <bgColor theme="9" tint="-0.499984740745262"/>
                </patternFill>
              </fill>
            </x14:dxf>
          </x14:cfRule>
          <xm:sqref>R19:AV19</xm:sqref>
        </x14:conditionalFormatting>
        <x14:conditionalFormatting xmlns:xm="http://schemas.microsoft.com/office/excel/2006/main">
          <x14:cfRule type="expression" priority="96" id="{C8A10FF7-7FCB-43CF-9995-D75C18CFC048}">
            <xm:f>$R12=VLOOKUP(Sources!$O$3:$P$12,1,0)</xm:f>
            <x14:dxf>
              <fill>
                <patternFill>
                  <bgColor theme="9" tint="-0.499984740745262"/>
                </patternFill>
              </fill>
            </x14:dxf>
          </x14:cfRule>
          <xm:sqref>R15:AV16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BA196EB5-B3D2-4A3C-86E0-F6BFAD8C7570}">
          <x14:formula1>
            <xm:f>Sources!$F$3:$F$14</xm:f>
          </x14:formula1>
          <xm:sqref>O2</xm:sqref>
        </x14:dataValidation>
        <x14:dataValidation type="list" allowBlank="1" showInputMessage="1" showErrorMessage="1" xr:uid="{95471661-70A2-4ACF-8252-874F96580144}">
          <x14:formula1>
            <xm:f>Sources!$C$3:$C$14</xm:f>
          </x14:formula1>
          <xm:sqref>Q3</xm:sqref>
        </x14:dataValidation>
        <x14:dataValidation type="list" allowBlank="1" showInputMessage="1" showErrorMessage="1" xr:uid="{6520C360-FEAC-4A68-9434-D8955E99D0E1}">
          <x14:formula1>
            <xm:f>Sources!$H$3:$H$27</xm:f>
          </x14:formula1>
          <xm:sqref>Q4</xm:sqref>
        </x14:dataValidation>
        <x14:dataValidation type="list" allowBlank="1" showInputMessage="1" showErrorMessage="1" xr:uid="{F7D02FB6-882F-4AF4-9C3F-BDDE55AD7DA0}">
          <x14:formula1>
            <xm:f>Sources!$L$3:$L$5</xm:f>
          </x14:formula1>
          <xm:sqref>Q5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DDE97-CBEA-4ED0-8D26-B36A7F0FC38D}">
  <sheetPr codeName="Feuil3">
    <pageSetUpPr fitToPage="1"/>
  </sheetPr>
  <dimension ref="A1:AW2209"/>
  <sheetViews>
    <sheetView showGridLines="0" tabSelected="1" zoomScale="50" zoomScaleNormal="50" workbookViewId="0">
      <pane ySplit="10" topLeftCell="A11" activePane="bottomLeft" state="frozen"/>
      <selection pane="bottomLeft" activeCell="J16" sqref="J16"/>
    </sheetView>
  </sheetViews>
  <sheetFormatPr baseColWidth="10" defaultRowHeight="14.4" x14ac:dyDescent="0.3"/>
  <cols>
    <col min="1" max="1" width="6.44140625" customWidth="1"/>
    <col min="2" max="2" width="35.21875" style="44" customWidth="1"/>
    <col min="3" max="3" width="8.44140625" customWidth="1"/>
    <col min="4" max="4" width="18.109375" customWidth="1"/>
    <col min="5" max="5" width="6.88671875" style="34" customWidth="1"/>
    <col min="6" max="6" width="6.88671875" style="43" customWidth="1"/>
    <col min="7" max="7" width="14" customWidth="1"/>
    <col min="8" max="8" width="24.88671875" customWidth="1"/>
    <col min="9" max="39" width="6.77734375" customWidth="1"/>
    <col min="40" max="40" width="7.77734375" hidden="1" customWidth="1"/>
    <col min="41" max="41" width="12.33203125" customWidth="1"/>
    <col min="42" max="43" width="11.5546875" style="90"/>
  </cols>
  <sheetData>
    <row r="1" spans="1:44" ht="44.4" customHeight="1" x14ac:dyDescent="0.6">
      <c r="A1" s="56"/>
      <c r="B1" s="80">
        <f ca="1">TODAY()</f>
        <v>44114</v>
      </c>
      <c r="C1" s="56"/>
      <c r="D1" s="56"/>
      <c r="E1" s="58"/>
      <c r="F1" s="60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6"/>
      <c r="AM1" s="56"/>
      <c r="AN1" s="56"/>
      <c r="AO1" s="56"/>
      <c r="AP1" s="89"/>
      <c r="AQ1" s="89"/>
      <c r="AR1" s="56"/>
    </row>
    <row r="2" spans="1:44" ht="24" customHeight="1" x14ac:dyDescent="0.3">
      <c r="A2" s="56"/>
      <c r="B2" s="57"/>
      <c r="C2" s="56"/>
      <c r="D2" s="56"/>
      <c r="E2" s="58"/>
      <c r="F2" s="92">
        <f>'BD1'!O2</f>
        <v>2020</v>
      </c>
      <c r="G2" s="96"/>
      <c r="H2" s="96"/>
      <c r="I2" s="56"/>
      <c r="J2" s="56"/>
      <c r="K2" s="93" t="str">
        <f>IF(AND(F2&lt;&gt;"",H3&lt;&gt;"",H4&lt;&gt;""),"Pointage "&amp; H4 &amp; " pour le mois de " &amp; H3,"")</f>
        <v>Pointage LCM pour le mois de Octobre</v>
      </c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61"/>
      <c r="AL2" s="61"/>
      <c r="AM2" s="61"/>
      <c r="AN2" s="56"/>
      <c r="AO2" s="56"/>
      <c r="AP2" s="89"/>
      <c r="AQ2" s="89"/>
      <c r="AR2" s="56"/>
    </row>
    <row r="3" spans="1:44" ht="24" customHeight="1" x14ac:dyDescent="0.3">
      <c r="A3" s="56"/>
      <c r="B3" s="57"/>
      <c r="C3" s="56"/>
      <c r="D3" s="56"/>
      <c r="E3" s="58"/>
      <c r="F3" s="94"/>
      <c r="G3" s="95"/>
      <c r="H3" s="91" t="str">
        <f>'BD1'!Q3</f>
        <v>Octobre</v>
      </c>
      <c r="I3" s="56"/>
      <c r="J3" s="61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61"/>
      <c r="AL3" s="61"/>
      <c r="AM3" s="61"/>
      <c r="AN3" s="56"/>
      <c r="AO3" s="56"/>
      <c r="AP3" s="89"/>
      <c r="AQ3" s="89"/>
      <c r="AR3" s="56"/>
    </row>
    <row r="4" spans="1:44" ht="24" customHeight="1" x14ac:dyDescent="0.3">
      <c r="A4" s="56"/>
      <c r="B4" s="57"/>
      <c r="C4" s="56"/>
      <c r="D4" s="56"/>
      <c r="E4" s="58"/>
      <c r="F4" s="94"/>
      <c r="G4" s="95"/>
      <c r="H4" s="91" t="str">
        <f>'BD1'!Q4</f>
        <v>LCM</v>
      </c>
      <c r="I4" s="56"/>
      <c r="J4" s="61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61"/>
      <c r="AL4" s="61"/>
      <c r="AM4" s="61"/>
      <c r="AN4" s="56"/>
      <c r="AO4" s="56"/>
      <c r="AP4" s="89"/>
      <c r="AQ4" s="89"/>
      <c r="AR4" s="56"/>
    </row>
    <row r="5" spans="1:44" ht="24" customHeight="1" x14ac:dyDescent="0.3">
      <c r="A5" s="56"/>
      <c r="B5" s="57"/>
      <c r="C5" s="56"/>
      <c r="D5" s="56"/>
      <c r="E5" s="58"/>
      <c r="F5" s="94"/>
      <c r="G5" s="94"/>
      <c r="H5" s="91" t="str">
        <f>'BD1'!Q5</f>
        <v>Gestanet</v>
      </c>
      <c r="I5" s="56"/>
      <c r="J5" s="61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93"/>
      <c r="AH5" s="93"/>
      <c r="AI5" s="93"/>
      <c r="AJ5" s="93"/>
      <c r="AK5" s="61"/>
      <c r="AL5" s="61"/>
      <c r="AM5" s="61"/>
      <c r="AN5" s="56"/>
      <c r="AO5" s="56"/>
      <c r="AP5" s="89"/>
      <c r="AQ5" s="89"/>
      <c r="AR5" s="56"/>
    </row>
    <row r="6" spans="1:44" x14ac:dyDescent="0.3">
      <c r="A6" s="56"/>
      <c r="B6" s="57"/>
      <c r="C6" s="56"/>
      <c r="D6" s="56"/>
      <c r="E6" s="58"/>
      <c r="F6" s="60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  <c r="AE6" s="56"/>
      <c r="AF6" s="56"/>
      <c r="AG6" s="56"/>
      <c r="AH6" s="56"/>
      <c r="AI6" s="56"/>
      <c r="AJ6" s="56"/>
      <c r="AK6" s="56"/>
      <c r="AL6" s="56"/>
      <c r="AM6" s="56"/>
      <c r="AN6" s="56"/>
      <c r="AO6" s="62"/>
      <c r="AP6" s="89"/>
      <c r="AQ6" s="89"/>
      <c r="AR6" s="56"/>
    </row>
    <row r="7" spans="1:44" ht="22.8" hidden="1" customHeight="1" x14ac:dyDescent="0.3">
      <c r="A7" s="56"/>
      <c r="B7" s="57"/>
      <c r="C7" s="56"/>
      <c r="D7" s="56"/>
      <c r="E7" s="58"/>
      <c r="F7" s="60"/>
      <c r="G7" s="63"/>
      <c r="H7" s="63"/>
      <c r="I7" s="64">
        <v>1</v>
      </c>
      <c r="J7" s="64">
        <v>2</v>
      </c>
      <c r="K7" s="64">
        <v>3</v>
      </c>
      <c r="L7" s="64">
        <v>4</v>
      </c>
      <c r="M7" s="64">
        <v>5</v>
      </c>
      <c r="N7" s="64">
        <v>6</v>
      </c>
      <c r="O7" s="64">
        <v>7</v>
      </c>
      <c r="P7" s="64">
        <v>8</v>
      </c>
      <c r="Q7" s="64">
        <v>9</v>
      </c>
      <c r="R7" s="64">
        <v>10</v>
      </c>
      <c r="S7" s="64">
        <v>11</v>
      </c>
      <c r="T7" s="64">
        <v>12</v>
      </c>
      <c r="U7" s="64">
        <v>13</v>
      </c>
      <c r="V7" s="64">
        <v>14</v>
      </c>
      <c r="W7" s="64">
        <v>15</v>
      </c>
      <c r="X7" s="64">
        <v>16</v>
      </c>
      <c r="Y7" s="64">
        <v>17</v>
      </c>
      <c r="Z7" s="64">
        <v>18</v>
      </c>
      <c r="AA7" s="64">
        <v>19</v>
      </c>
      <c r="AB7" s="64">
        <v>20</v>
      </c>
      <c r="AC7" s="64">
        <v>21</v>
      </c>
      <c r="AD7" s="64">
        <v>22</v>
      </c>
      <c r="AE7" s="64">
        <v>23</v>
      </c>
      <c r="AF7" s="64">
        <v>24</v>
      </c>
      <c r="AG7" s="64">
        <v>25</v>
      </c>
      <c r="AH7" s="64">
        <v>26</v>
      </c>
      <c r="AI7" s="64">
        <v>27</v>
      </c>
      <c r="AJ7" s="64">
        <v>28</v>
      </c>
      <c r="AK7" s="64">
        <v>29</v>
      </c>
      <c r="AL7" s="64">
        <v>30</v>
      </c>
      <c r="AM7" s="64">
        <v>31</v>
      </c>
      <c r="AN7" s="56"/>
      <c r="AO7" s="62"/>
      <c r="AP7" s="89"/>
      <c r="AQ7" s="89"/>
      <c r="AR7" s="56"/>
    </row>
    <row r="8" spans="1:44" ht="38.4" hidden="1" customHeight="1" x14ac:dyDescent="0.3">
      <c r="A8" s="56"/>
      <c r="B8" s="57"/>
      <c r="C8" s="56"/>
      <c r="D8" s="56"/>
      <c r="E8" s="58"/>
      <c r="F8" s="60"/>
      <c r="G8" s="56"/>
      <c r="H8" s="56"/>
      <c r="I8" s="65">
        <f>DATE($F$2,VLOOKUP($H$3,Sources!$C$2:$D$14,2,FALSE),RECAP!I7)</f>
        <v>44105</v>
      </c>
      <c r="J8" s="65">
        <f>DATE($F$2,VLOOKUP($H$3,Sources!$C$2:$D$14,2,FALSE),RECAP!J7)</f>
        <v>44106</v>
      </c>
      <c r="K8" s="65">
        <f>DATE($F$2,VLOOKUP($H$3,Sources!$C$2:$D$14,2,FALSE),RECAP!K7)</f>
        <v>44107</v>
      </c>
      <c r="L8" s="65">
        <f>DATE($F$2,VLOOKUP($H$3,Sources!$C$2:$D$14,2,FALSE),RECAP!L7)</f>
        <v>44108</v>
      </c>
      <c r="M8" s="65">
        <f>DATE($F$2,VLOOKUP($H$3,Sources!$C$2:$D$14,2,FALSE),RECAP!M7)</f>
        <v>44109</v>
      </c>
      <c r="N8" s="65">
        <f>DATE($F$2,VLOOKUP($H$3,Sources!$C$2:$D$14,2,FALSE),RECAP!N7)</f>
        <v>44110</v>
      </c>
      <c r="O8" s="65">
        <f>DATE($F$2,VLOOKUP($H$3,Sources!$C$2:$D$14,2,FALSE),RECAP!O7)</f>
        <v>44111</v>
      </c>
      <c r="P8" s="65">
        <f>DATE($F$2,VLOOKUP($H$3,Sources!$C$2:$D$14,2,FALSE),RECAP!P7)</f>
        <v>44112</v>
      </c>
      <c r="Q8" s="65">
        <f>DATE($F$2,VLOOKUP($H$3,Sources!$C$2:$D$14,2,FALSE),RECAP!Q7)</f>
        <v>44113</v>
      </c>
      <c r="R8" s="65">
        <f>DATE($F$2,VLOOKUP($H$3,Sources!$C$2:$D$14,2,FALSE),RECAP!R7)</f>
        <v>44114</v>
      </c>
      <c r="S8" s="65">
        <f>DATE($F$2,VLOOKUP($H$3,Sources!$C$2:$D$14,2,FALSE),RECAP!S7)</f>
        <v>44115</v>
      </c>
      <c r="T8" s="65">
        <f>DATE($F$2,VLOOKUP($H$3,Sources!$C$2:$D$14,2,FALSE),RECAP!T7)</f>
        <v>44116</v>
      </c>
      <c r="U8" s="65">
        <f>DATE($F$2,VLOOKUP($H$3,Sources!$C$2:$D$14,2,FALSE),RECAP!U7)</f>
        <v>44117</v>
      </c>
      <c r="V8" s="65">
        <f>DATE($F$2,VLOOKUP($H$3,Sources!$C$2:$D$14,2,FALSE),RECAP!V7)</f>
        <v>44118</v>
      </c>
      <c r="W8" s="65">
        <f>DATE($F$2,VLOOKUP($H$3,Sources!$C$2:$D$14,2,FALSE),RECAP!W7)</f>
        <v>44119</v>
      </c>
      <c r="X8" s="65">
        <f>DATE($F$2,VLOOKUP($H$3,Sources!$C$2:$D$14,2,FALSE),RECAP!X7)</f>
        <v>44120</v>
      </c>
      <c r="Y8" s="65">
        <f>DATE($F$2,VLOOKUP($H$3,Sources!$C$2:$D$14,2,FALSE),RECAP!Y7)</f>
        <v>44121</v>
      </c>
      <c r="Z8" s="65">
        <f>DATE($F$2,VLOOKUP($H$3,Sources!$C$2:$D$14,2,FALSE),RECAP!Z7)</f>
        <v>44122</v>
      </c>
      <c r="AA8" s="65">
        <f>DATE($F$2,VLOOKUP($H$3,Sources!$C$2:$D$14,2,FALSE),RECAP!AA7)</f>
        <v>44123</v>
      </c>
      <c r="AB8" s="65">
        <f>DATE($F$2,VLOOKUP($H$3,Sources!$C$2:$D$14,2,FALSE),RECAP!AB7)</f>
        <v>44124</v>
      </c>
      <c r="AC8" s="65">
        <f>DATE($F$2,VLOOKUP($H$3,Sources!$C$2:$D$14,2,FALSE),RECAP!AC7)</f>
        <v>44125</v>
      </c>
      <c r="AD8" s="65">
        <f>DATE($F$2,VLOOKUP($H$3,Sources!$C$2:$D$14,2,FALSE),RECAP!AD7)</f>
        <v>44126</v>
      </c>
      <c r="AE8" s="65">
        <f>DATE($F$2,VLOOKUP($H$3,Sources!$C$2:$D$14,2,FALSE),RECAP!AE7)</f>
        <v>44127</v>
      </c>
      <c r="AF8" s="65">
        <f>DATE($F$2,VLOOKUP($H$3,Sources!$C$2:$D$14,2,FALSE),RECAP!AF7)</f>
        <v>44128</v>
      </c>
      <c r="AG8" s="65">
        <f>DATE($F$2,VLOOKUP($H$3,Sources!$C$2:$D$14,2,FALSE),RECAP!AG7)</f>
        <v>44129</v>
      </c>
      <c r="AH8" s="65">
        <f>DATE($F$2,VLOOKUP($H$3,Sources!$C$2:$D$14,2,FALSE),RECAP!AH7)</f>
        <v>44130</v>
      </c>
      <c r="AI8" s="65">
        <f>DATE($F$2,VLOOKUP($H$3,Sources!$C$2:$D$14,2,FALSE),RECAP!AI7)</f>
        <v>44131</v>
      </c>
      <c r="AJ8" s="65">
        <f>DATE($F$2,VLOOKUP($H$3,Sources!$C$2:$D$14,2,FALSE),RECAP!AJ7)</f>
        <v>44132</v>
      </c>
      <c r="AK8" s="65">
        <f>DATE($F$2,VLOOKUP($H$3,Sources!$C$2:$D$14,2,FALSE),RECAP!AK7)</f>
        <v>44133</v>
      </c>
      <c r="AL8" s="65">
        <f>DATE($F$2,VLOOKUP($H$3,Sources!$C$2:$D$14,2,FALSE),RECAP!AL7)</f>
        <v>44134</v>
      </c>
      <c r="AM8" s="65">
        <f>DATE($F$2,VLOOKUP($H$3,Sources!$C$2:$D$14,2,FALSE),RECAP!AM7)</f>
        <v>44135</v>
      </c>
      <c r="AN8" s="56"/>
      <c r="AO8" s="62"/>
      <c r="AP8" s="89"/>
      <c r="AQ8" s="89"/>
      <c r="AR8" s="56"/>
    </row>
    <row r="9" spans="1:44" ht="137.4" customHeight="1" thickBot="1" x14ac:dyDescent="0.35">
      <c r="A9" s="62"/>
      <c r="B9" s="66"/>
      <c r="C9" s="62"/>
      <c r="D9" s="62"/>
      <c r="E9" s="67"/>
      <c r="F9" s="69"/>
      <c r="G9" s="62"/>
      <c r="H9" s="62"/>
      <c r="I9" s="71" t="str">
        <f>IF(AND($F$2&lt;&gt;"",$H$3&lt;&gt;""),TEXT(I8,"jjjj") &amp; " " &amp; TEXT(I8,"jj"),"")</f>
        <v>jeudi 01</v>
      </c>
      <c r="J9" s="72" t="str">
        <f t="shared" ref="J9:AM9" si="0">IF(AND($F$2&lt;&gt;"",$H$3&lt;&gt;""),IF(MONTH(J8)=MONTH($I$8),TEXT(J8,"jjjj") &amp; " " &amp; TEXT(J8,"jj"),""),"")</f>
        <v>vendredi 02</v>
      </c>
      <c r="K9" s="72" t="str">
        <f t="shared" si="0"/>
        <v>samedi 03</v>
      </c>
      <c r="L9" s="72" t="str">
        <f t="shared" si="0"/>
        <v>dimanche 04</v>
      </c>
      <c r="M9" s="72" t="str">
        <f t="shared" si="0"/>
        <v>lundi 05</v>
      </c>
      <c r="N9" s="72" t="str">
        <f t="shared" si="0"/>
        <v>mardi 06</v>
      </c>
      <c r="O9" s="72" t="str">
        <f t="shared" si="0"/>
        <v>mercredi 07</v>
      </c>
      <c r="P9" s="72" t="str">
        <f t="shared" si="0"/>
        <v>jeudi 08</v>
      </c>
      <c r="Q9" s="72" t="str">
        <f t="shared" si="0"/>
        <v>vendredi 09</v>
      </c>
      <c r="R9" s="72" t="str">
        <f t="shared" si="0"/>
        <v>samedi 10</v>
      </c>
      <c r="S9" s="72" t="str">
        <f t="shared" si="0"/>
        <v>dimanche 11</v>
      </c>
      <c r="T9" s="72" t="str">
        <f t="shared" si="0"/>
        <v>lundi 12</v>
      </c>
      <c r="U9" s="72" t="str">
        <f t="shared" si="0"/>
        <v>mardi 13</v>
      </c>
      <c r="V9" s="72" t="str">
        <f t="shared" si="0"/>
        <v>mercredi 14</v>
      </c>
      <c r="W9" s="73" t="str">
        <f t="shared" si="0"/>
        <v>jeudi 15</v>
      </c>
      <c r="X9" s="73" t="str">
        <f t="shared" si="0"/>
        <v>vendredi 16</v>
      </c>
      <c r="Y9" s="73" t="str">
        <f t="shared" si="0"/>
        <v>samedi 17</v>
      </c>
      <c r="Z9" s="73" t="str">
        <f t="shared" si="0"/>
        <v>dimanche 18</v>
      </c>
      <c r="AA9" s="73" t="str">
        <f t="shared" si="0"/>
        <v>lundi 19</v>
      </c>
      <c r="AB9" s="73" t="str">
        <f t="shared" si="0"/>
        <v>mardi 20</v>
      </c>
      <c r="AC9" s="73" t="str">
        <f t="shared" si="0"/>
        <v>mercredi 21</v>
      </c>
      <c r="AD9" s="73" t="str">
        <f t="shared" si="0"/>
        <v>jeudi 22</v>
      </c>
      <c r="AE9" s="73" t="str">
        <f t="shared" si="0"/>
        <v>vendredi 23</v>
      </c>
      <c r="AF9" s="73" t="str">
        <f t="shared" si="0"/>
        <v>samedi 24</v>
      </c>
      <c r="AG9" s="73" t="str">
        <f t="shared" si="0"/>
        <v>dimanche 25</v>
      </c>
      <c r="AH9" s="73" t="str">
        <f t="shared" si="0"/>
        <v>lundi 26</v>
      </c>
      <c r="AI9" s="73" t="str">
        <f t="shared" si="0"/>
        <v>mardi 27</v>
      </c>
      <c r="AJ9" s="73" t="str">
        <f t="shared" si="0"/>
        <v>mercredi 28</v>
      </c>
      <c r="AK9" s="73" t="str">
        <f t="shared" si="0"/>
        <v>jeudi 29</v>
      </c>
      <c r="AL9" s="73" t="str">
        <f t="shared" si="0"/>
        <v>vendredi 30</v>
      </c>
      <c r="AM9" s="73" t="str">
        <f t="shared" si="0"/>
        <v>samedi 31</v>
      </c>
      <c r="AN9" s="70"/>
      <c r="AO9" s="62"/>
      <c r="AP9" s="89"/>
      <c r="AQ9" s="89"/>
      <c r="AR9" s="56"/>
    </row>
    <row r="10" spans="1:44" ht="166.8" customHeight="1" thickBot="1" x14ac:dyDescent="0.35">
      <c r="A10" s="46" t="s">
        <v>129</v>
      </c>
      <c r="B10" s="47" t="s">
        <v>125</v>
      </c>
      <c r="C10" s="47" t="s">
        <v>126</v>
      </c>
      <c r="D10" s="47" t="s">
        <v>89</v>
      </c>
      <c r="E10" s="48" t="s">
        <v>145</v>
      </c>
      <c r="F10" s="50" t="s">
        <v>144</v>
      </c>
      <c r="G10" s="51" t="s">
        <v>127</v>
      </c>
      <c r="H10" s="52" t="s">
        <v>128</v>
      </c>
      <c r="I10" s="53" t="s">
        <v>92</v>
      </c>
      <c r="J10" s="53" t="s">
        <v>93</v>
      </c>
      <c r="K10" s="53" t="s">
        <v>94</v>
      </c>
      <c r="L10" s="53" t="s">
        <v>95</v>
      </c>
      <c r="M10" s="53" t="s">
        <v>96</v>
      </c>
      <c r="N10" s="53" t="s">
        <v>97</v>
      </c>
      <c r="O10" s="53" t="s">
        <v>98</v>
      </c>
      <c r="P10" s="53" t="s">
        <v>99</v>
      </c>
      <c r="Q10" s="53" t="s">
        <v>100</v>
      </c>
      <c r="R10" s="53" t="s">
        <v>101</v>
      </c>
      <c r="S10" s="53" t="s">
        <v>102</v>
      </c>
      <c r="T10" s="53" t="s">
        <v>103</v>
      </c>
      <c r="U10" s="53" t="s">
        <v>104</v>
      </c>
      <c r="V10" s="53" t="s">
        <v>105</v>
      </c>
      <c r="W10" s="53" t="s">
        <v>106</v>
      </c>
      <c r="X10" s="53" t="s">
        <v>107</v>
      </c>
      <c r="Y10" s="53" t="s">
        <v>108</v>
      </c>
      <c r="Z10" s="53" t="s">
        <v>109</v>
      </c>
      <c r="AA10" s="53" t="s">
        <v>110</v>
      </c>
      <c r="AB10" s="53" t="s">
        <v>111</v>
      </c>
      <c r="AC10" s="53" t="s">
        <v>112</v>
      </c>
      <c r="AD10" s="53" t="s">
        <v>113</v>
      </c>
      <c r="AE10" s="53" t="s">
        <v>114</v>
      </c>
      <c r="AF10" s="53" t="s">
        <v>115</v>
      </c>
      <c r="AG10" s="53" t="s">
        <v>116</v>
      </c>
      <c r="AH10" s="53" t="s">
        <v>117</v>
      </c>
      <c r="AI10" s="53" t="s">
        <v>118</v>
      </c>
      <c r="AJ10" s="53" t="s">
        <v>119</v>
      </c>
      <c r="AK10" s="53" t="s">
        <v>120</v>
      </c>
      <c r="AL10" s="53" t="s">
        <v>121</v>
      </c>
      <c r="AM10" s="53" t="s">
        <v>122</v>
      </c>
      <c r="AN10" s="53" t="s">
        <v>123</v>
      </c>
      <c r="AO10" s="85" t="s">
        <v>124</v>
      </c>
      <c r="AP10" s="86" t="s">
        <v>148</v>
      </c>
      <c r="AQ10" s="86" t="s">
        <v>149</v>
      </c>
      <c r="AR10" s="87" t="s">
        <v>150</v>
      </c>
    </row>
    <row r="11" spans="1:44" ht="53.4" customHeight="1" x14ac:dyDescent="0.3">
      <c r="A11" s="35"/>
      <c r="B11" s="40" t="s">
        <v>139</v>
      </c>
      <c r="C11" s="36">
        <v>8001</v>
      </c>
      <c r="D11" s="40"/>
      <c r="E11" s="37">
        <v>8</v>
      </c>
      <c r="F11" s="45">
        <v>17</v>
      </c>
      <c r="G11" s="40"/>
      <c r="H11" s="39" t="s">
        <v>147</v>
      </c>
      <c r="I11" s="42">
        <v>2.5</v>
      </c>
      <c r="J11" s="42">
        <v>4</v>
      </c>
      <c r="K11" s="42">
        <v>0</v>
      </c>
      <c r="L11" s="42">
        <v>0</v>
      </c>
      <c r="M11" s="42">
        <v>4</v>
      </c>
      <c r="N11" s="42">
        <v>2.5</v>
      </c>
      <c r="O11" s="42">
        <v>4</v>
      </c>
      <c r="P11" s="42">
        <v>2.5</v>
      </c>
      <c r="Q11" s="42">
        <v>4</v>
      </c>
      <c r="R11" s="42">
        <v>0</v>
      </c>
      <c r="S11" s="42">
        <v>0</v>
      </c>
      <c r="T11" s="42">
        <v>4</v>
      </c>
      <c r="U11" s="42">
        <v>2.5</v>
      </c>
      <c r="V11" s="42">
        <v>4</v>
      </c>
      <c r="W11" s="42">
        <v>2.5</v>
      </c>
      <c r="X11" s="42">
        <v>4</v>
      </c>
      <c r="Y11" s="42">
        <v>0</v>
      </c>
      <c r="Z11" s="42">
        <v>0</v>
      </c>
      <c r="AA11" s="42">
        <v>4</v>
      </c>
      <c r="AB11" s="42">
        <v>2.5</v>
      </c>
      <c r="AC11" s="42">
        <v>4</v>
      </c>
      <c r="AD11" s="42">
        <v>2.5</v>
      </c>
      <c r="AE11" s="42">
        <v>4</v>
      </c>
      <c r="AF11" s="42">
        <v>0</v>
      </c>
      <c r="AG11" s="42">
        <v>0</v>
      </c>
      <c r="AH11" s="42" t="s">
        <v>152</v>
      </c>
      <c r="AI11" s="42" t="s">
        <v>152</v>
      </c>
      <c r="AJ11" s="42" t="s">
        <v>152</v>
      </c>
      <c r="AK11" s="42" t="s">
        <v>152</v>
      </c>
      <c r="AL11" s="42" t="s">
        <v>152</v>
      </c>
      <c r="AM11" s="42" t="s">
        <v>152</v>
      </c>
      <c r="AN11" s="42"/>
      <c r="AO11" s="55">
        <f>SUM(Tableau57[[#This Row],[1]:[31]])</f>
        <v>57.5</v>
      </c>
      <c r="AP11" s="88">
        <f t="shared" ref="AP11:AP15" si="1">SUM(E11*AO11)</f>
        <v>460</v>
      </c>
      <c r="AQ11" s="88">
        <f t="shared" ref="AQ11:AQ15" si="2">F11*AO11</f>
        <v>977.5</v>
      </c>
      <c r="AR11" s="16">
        <f t="shared" ref="AR11:AR15" si="3">G11*AO11</f>
        <v>0</v>
      </c>
    </row>
    <row r="12" spans="1:44" ht="44.4" customHeight="1" x14ac:dyDescent="0.3">
      <c r="A12" s="35"/>
      <c r="B12" s="36" t="s">
        <v>140</v>
      </c>
      <c r="C12" s="36">
        <v>8001</v>
      </c>
      <c r="D12" s="36"/>
      <c r="E12" s="37">
        <v>8</v>
      </c>
      <c r="F12" s="45">
        <v>17</v>
      </c>
      <c r="G12" s="40"/>
      <c r="H12" s="39" t="s">
        <v>147</v>
      </c>
      <c r="I12" s="42">
        <v>0</v>
      </c>
      <c r="J12" s="42">
        <v>0</v>
      </c>
      <c r="K12" s="42">
        <v>0</v>
      </c>
      <c r="L12" s="42">
        <v>0</v>
      </c>
      <c r="M12" s="42">
        <v>0</v>
      </c>
      <c r="N12" s="42">
        <v>2</v>
      </c>
      <c r="O12" s="42">
        <v>3.25</v>
      </c>
      <c r="P12" s="42">
        <v>0</v>
      </c>
      <c r="Q12" s="42">
        <v>0</v>
      </c>
      <c r="R12" s="42">
        <v>0</v>
      </c>
      <c r="S12" s="42">
        <v>0</v>
      </c>
      <c r="T12" s="42">
        <v>0</v>
      </c>
      <c r="U12" s="42">
        <v>2</v>
      </c>
      <c r="V12" s="42">
        <v>3.25</v>
      </c>
      <c r="W12" s="42">
        <v>0</v>
      </c>
      <c r="X12" s="42">
        <v>0</v>
      </c>
      <c r="Y12" s="42">
        <v>0</v>
      </c>
      <c r="Z12" s="42">
        <v>0</v>
      </c>
      <c r="AA12" s="42">
        <v>0</v>
      </c>
      <c r="AB12" s="42">
        <v>2</v>
      </c>
      <c r="AC12" s="42">
        <v>3.25</v>
      </c>
      <c r="AD12" s="42">
        <v>0</v>
      </c>
      <c r="AE12" s="42">
        <v>0</v>
      </c>
      <c r="AF12" s="42">
        <v>0</v>
      </c>
      <c r="AG12" s="42">
        <v>0</v>
      </c>
      <c r="AH12" s="42">
        <v>0</v>
      </c>
      <c r="AI12" s="42">
        <v>2</v>
      </c>
      <c r="AJ12" s="42">
        <v>3.25</v>
      </c>
      <c r="AK12" s="42">
        <v>0</v>
      </c>
      <c r="AL12" s="42">
        <v>0</v>
      </c>
      <c r="AM12" s="42">
        <v>0</v>
      </c>
      <c r="AN12" s="42"/>
      <c r="AO12" s="55">
        <f>SUM(Tableau57[[#This Row],[1]:[31]])</f>
        <v>21</v>
      </c>
      <c r="AP12" s="88">
        <f>SUM(E12*AO12)</f>
        <v>168</v>
      </c>
      <c r="AQ12" s="88">
        <f t="shared" si="2"/>
        <v>357</v>
      </c>
      <c r="AR12" s="16">
        <f t="shared" si="3"/>
        <v>0</v>
      </c>
    </row>
    <row r="13" spans="1:44" ht="44.4" customHeight="1" x14ac:dyDescent="0.3">
      <c r="A13" s="35"/>
      <c r="B13" s="36" t="s">
        <v>141</v>
      </c>
      <c r="C13" s="36">
        <v>8001</v>
      </c>
      <c r="D13" s="36"/>
      <c r="E13" s="37">
        <v>8</v>
      </c>
      <c r="F13" s="45">
        <v>17</v>
      </c>
      <c r="G13" s="40"/>
      <c r="H13" s="39" t="s">
        <v>147</v>
      </c>
      <c r="I13" s="42">
        <v>0</v>
      </c>
      <c r="J13" s="42">
        <v>1.5</v>
      </c>
      <c r="K13" s="42">
        <v>0</v>
      </c>
      <c r="L13" s="42">
        <v>0</v>
      </c>
      <c r="M13" s="42">
        <v>0</v>
      </c>
      <c r="N13" s="42">
        <v>0</v>
      </c>
      <c r="O13" s="42">
        <v>0</v>
      </c>
      <c r="P13" s="42">
        <v>0</v>
      </c>
      <c r="Q13" s="42">
        <v>1.5</v>
      </c>
      <c r="R13" s="42">
        <v>0</v>
      </c>
      <c r="S13" s="42">
        <v>0</v>
      </c>
      <c r="T13" s="42">
        <v>0</v>
      </c>
      <c r="U13" s="42">
        <v>0</v>
      </c>
      <c r="V13" s="42">
        <v>0</v>
      </c>
      <c r="W13" s="42">
        <v>0</v>
      </c>
      <c r="X13" s="42">
        <v>1.5</v>
      </c>
      <c r="Y13" s="42">
        <v>0</v>
      </c>
      <c r="Z13" s="42">
        <v>0</v>
      </c>
      <c r="AA13" s="42">
        <v>0</v>
      </c>
      <c r="AB13" s="42">
        <v>0</v>
      </c>
      <c r="AC13" s="42">
        <v>0</v>
      </c>
      <c r="AD13" s="42">
        <v>0</v>
      </c>
      <c r="AE13" s="42">
        <v>1.5</v>
      </c>
      <c r="AF13" s="42">
        <v>0</v>
      </c>
      <c r="AG13" s="42">
        <v>0</v>
      </c>
      <c r="AH13" s="42">
        <v>0</v>
      </c>
      <c r="AI13" s="42">
        <v>0</v>
      </c>
      <c r="AJ13" s="42">
        <v>0</v>
      </c>
      <c r="AK13" s="42">
        <v>0</v>
      </c>
      <c r="AL13" s="42">
        <v>1.5</v>
      </c>
      <c r="AM13" s="42">
        <v>0</v>
      </c>
      <c r="AN13" s="42"/>
      <c r="AO13" s="55">
        <f>SUM(Tableau57[[#This Row],[1]:[31]])</f>
        <v>7.5</v>
      </c>
      <c r="AP13" s="88">
        <f t="shared" si="1"/>
        <v>60</v>
      </c>
      <c r="AQ13" s="88">
        <f t="shared" si="2"/>
        <v>127.5</v>
      </c>
      <c r="AR13" s="16">
        <f t="shared" si="3"/>
        <v>0</v>
      </c>
    </row>
    <row r="14" spans="1:44" ht="44.4" customHeight="1" x14ac:dyDescent="0.3">
      <c r="A14" s="35"/>
      <c r="B14" s="36" t="s">
        <v>142</v>
      </c>
      <c r="C14" s="36">
        <v>8001</v>
      </c>
      <c r="D14" s="36"/>
      <c r="E14" s="37">
        <v>9</v>
      </c>
      <c r="F14" s="45">
        <v>17</v>
      </c>
      <c r="G14" s="40"/>
      <c r="H14" s="103" t="s">
        <v>153</v>
      </c>
      <c r="I14" s="42">
        <v>3</v>
      </c>
      <c r="J14" s="42">
        <v>3</v>
      </c>
      <c r="K14" s="42">
        <v>0</v>
      </c>
      <c r="L14" s="42">
        <v>0</v>
      </c>
      <c r="M14" s="42">
        <v>5</v>
      </c>
      <c r="N14" s="42">
        <v>3</v>
      </c>
      <c r="O14" s="42">
        <v>3.5</v>
      </c>
      <c r="P14" s="42">
        <v>3</v>
      </c>
      <c r="Q14" s="42">
        <v>3</v>
      </c>
      <c r="R14" s="42">
        <v>0</v>
      </c>
      <c r="S14" s="42">
        <v>0</v>
      </c>
      <c r="T14" s="42">
        <v>5</v>
      </c>
      <c r="U14" s="42">
        <v>3</v>
      </c>
      <c r="V14" s="42">
        <v>3.5</v>
      </c>
      <c r="W14" s="42" t="s">
        <v>152</v>
      </c>
      <c r="X14" s="42" t="s">
        <v>152</v>
      </c>
      <c r="Y14" s="42" t="s">
        <v>152</v>
      </c>
      <c r="Z14" s="42" t="s">
        <v>152</v>
      </c>
      <c r="AA14" s="42" t="s">
        <v>152</v>
      </c>
      <c r="AB14" s="42" t="s">
        <v>152</v>
      </c>
      <c r="AC14" s="42" t="s">
        <v>152</v>
      </c>
      <c r="AD14" s="42" t="s">
        <v>152</v>
      </c>
      <c r="AE14" s="42" t="s">
        <v>152</v>
      </c>
      <c r="AF14" s="42" t="s">
        <v>152</v>
      </c>
      <c r="AG14" s="42" t="s">
        <v>152</v>
      </c>
      <c r="AH14" s="42">
        <v>5</v>
      </c>
      <c r="AI14" s="42">
        <v>3</v>
      </c>
      <c r="AJ14" s="42">
        <v>3.5</v>
      </c>
      <c r="AK14" s="42">
        <v>3</v>
      </c>
      <c r="AL14" s="42">
        <v>3</v>
      </c>
      <c r="AM14" s="42">
        <v>0</v>
      </c>
      <c r="AN14" s="42"/>
      <c r="AO14" s="55">
        <f>SUM(Tableau57[[#This Row],[1]:[31]])</f>
        <v>52.5</v>
      </c>
      <c r="AP14" s="88">
        <f t="shared" si="1"/>
        <v>472.5</v>
      </c>
      <c r="AQ14" s="88">
        <f t="shared" si="2"/>
        <v>892.5</v>
      </c>
      <c r="AR14" s="16">
        <f t="shared" si="3"/>
        <v>0</v>
      </c>
    </row>
    <row r="15" spans="1:44" ht="44.4" customHeight="1" x14ac:dyDescent="0.3">
      <c r="A15" s="35"/>
      <c r="B15" s="36" t="s">
        <v>142</v>
      </c>
      <c r="C15" s="36">
        <v>8001</v>
      </c>
      <c r="D15" s="36"/>
      <c r="E15" s="37">
        <v>10</v>
      </c>
      <c r="F15" s="83">
        <v>17</v>
      </c>
      <c r="G15" s="40"/>
      <c r="H15" s="102" t="s">
        <v>143</v>
      </c>
      <c r="I15" s="42">
        <v>1</v>
      </c>
      <c r="J15" s="42">
        <v>0.5</v>
      </c>
      <c r="K15" s="42">
        <v>0.5</v>
      </c>
      <c r="L15" s="42">
        <v>1</v>
      </c>
      <c r="M15" s="42">
        <v>1</v>
      </c>
      <c r="N15" s="42">
        <v>1</v>
      </c>
      <c r="O15" s="42">
        <v>0.5</v>
      </c>
      <c r="P15" s="106">
        <v>0</v>
      </c>
      <c r="Q15" s="42">
        <v>0.5</v>
      </c>
      <c r="R15" s="42">
        <v>0.5</v>
      </c>
      <c r="S15" s="42">
        <v>1</v>
      </c>
      <c r="T15" s="42">
        <v>1</v>
      </c>
      <c r="U15" s="42">
        <v>1</v>
      </c>
      <c r="V15" s="42">
        <v>0.5</v>
      </c>
      <c r="W15" s="42" t="s">
        <v>152</v>
      </c>
      <c r="X15" s="42" t="s">
        <v>152</v>
      </c>
      <c r="Y15" s="42" t="s">
        <v>152</v>
      </c>
      <c r="Z15" s="42" t="s">
        <v>152</v>
      </c>
      <c r="AA15" s="42" t="s">
        <v>152</v>
      </c>
      <c r="AB15" s="42" t="s">
        <v>152</v>
      </c>
      <c r="AC15" s="42" t="s">
        <v>152</v>
      </c>
      <c r="AD15" s="42" t="s">
        <v>152</v>
      </c>
      <c r="AE15" s="42" t="s">
        <v>152</v>
      </c>
      <c r="AF15" s="42" t="s">
        <v>152</v>
      </c>
      <c r="AG15" s="42" t="s">
        <v>152</v>
      </c>
      <c r="AH15" s="42">
        <v>1</v>
      </c>
      <c r="AI15" s="42">
        <v>1</v>
      </c>
      <c r="AJ15" s="42">
        <v>0.5</v>
      </c>
      <c r="AK15" s="42">
        <v>1</v>
      </c>
      <c r="AL15" s="42">
        <v>0.5</v>
      </c>
      <c r="AM15" s="42">
        <v>0.5</v>
      </c>
      <c r="AN15" s="42"/>
      <c r="AO15" s="55">
        <f>SUM(Tableau57[[#This Row],[1]:[31]])</f>
        <v>14.5</v>
      </c>
      <c r="AP15" s="88">
        <f t="shared" si="1"/>
        <v>145</v>
      </c>
      <c r="AQ15" s="88">
        <f t="shared" si="2"/>
        <v>246.5</v>
      </c>
      <c r="AR15" s="16">
        <f t="shared" si="3"/>
        <v>0</v>
      </c>
    </row>
    <row r="16" spans="1:44" ht="44.4" customHeight="1" x14ac:dyDescent="0.3"/>
    <row r="17" ht="46.8" customHeight="1" x14ac:dyDescent="0.3"/>
    <row r="18" ht="46.8" customHeight="1" x14ac:dyDescent="0.3"/>
    <row r="19" ht="46.8" customHeight="1" x14ac:dyDescent="0.3"/>
    <row r="20" ht="46.8" customHeight="1" x14ac:dyDescent="0.3"/>
    <row r="21" ht="46.8" customHeight="1" x14ac:dyDescent="0.3"/>
    <row r="22" ht="46.8" customHeight="1" x14ac:dyDescent="0.3"/>
    <row r="23" ht="46.8" customHeight="1" x14ac:dyDescent="0.3"/>
    <row r="24" ht="46.8" customHeight="1" x14ac:dyDescent="0.3"/>
    <row r="25" ht="46.8" customHeight="1" x14ac:dyDescent="0.3"/>
    <row r="26" ht="46.8" customHeight="1" x14ac:dyDescent="0.3"/>
    <row r="27" ht="46.8" customHeight="1" x14ac:dyDescent="0.3"/>
    <row r="28" ht="46.8" customHeight="1" x14ac:dyDescent="0.3"/>
    <row r="29" ht="46.8" customHeight="1" x14ac:dyDescent="0.3"/>
    <row r="30" ht="46.8" customHeight="1" x14ac:dyDescent="0.3"/>
    <row r="31" ht="46.8" customHeight="1" x14ac:dyDescent="0.3"/>
    <row r="32" ht="46.8" customHeight="1" x14ac:dyDescent="0.3"/>
    <row r="33" ht="46.8" customHeight="1" x14ac:dyDescent="0.3"/>
    <row r="34" ht="46.8" customHeight="1" x14ac:dyDescent="0.3"/>
    <row r="35" ht="46.8" customHeight="1" x14ac:dyDescent="0.3"/>
    <row r="36" ht="46.8" customHeight="1" x14ac:dyDescent="0.3"/>
    <row r="37" ht="46.8" customHeight="1" x14ac:dyDescent="0.3"/>
    <row r="38" ht="46.8" customHeight="1" x14ac:dyDescent="0.3"/>
    <row r="39" ht="46.8" customHeight="1" x14ac:dyDescent="0.3"/>
    <row r="40" ht="46.8" customHeight="1" x14ac:dyDescent="0.3"/>
    <row r="41" ht="46.8" customHeight="1" x14ac:dyDescent="0.3"/>
    <row r="42" ht="46.8" customHeight="1" x14ac:dyDescent="0.3"/>
    <row r="43" ht="46.8" customHeight="1" x14ac:dyDescent="0.3"/>
    <row r="44" ht="46.8" customHeight="1" x14ac:dyDescent="0.3"/>
    <row r="45" ht="46.8" customHeight="1" x14ac:dyDescent="0.3"/>
    <row r="46" ht="46.8" customHeight="1" x14ac:dyDescent="0.3"/>
    <row r="47" ht="46.8" customHeight="1" x14ac:dyDescent="0.3"/>
    <row r="48" ht="46.8" customHeight="1" x14ac:dyDescent="0.3"/>
    <row r="49" ht="46.8" customHeight="1" x14ac:dyDescent="0.3"/>
    <row r="50" ht="46.8" customHeight="1" x14ac:dyDescent="0.3"/>
    <row r="51" ht="46.8" customHeight="1" x14ac:dyDescent="0.3"/>
    <row r="52" ht="46.8" customHeight="1" x14ac:dyDescent="0.3"/>
    <row r="53" ht="46.8" customHeight="1" x14ac:dyDescent="0.3"/>
    <row r="54" ht="46.8" customHeight="1" x14ac:dyDescent="0.3"/>
    <row r="55" ht="46.8" customHeight="1" x14ac:dyDescent="0.3"/>
    <row r="56" ht="46.8" customHeight="1" x14ac:dyDescent="0.3"/>
    <row r="57" ht="46.8" customHeight="1" x14ac:dyDescent="0.3"/>
    <row r="58" ht="46.8" customHeight="1" x14ac:dyDescent="0.3"/>
    <row r="59" ht="46.8" customHeight="1" x14ac:dyDescent="0.3"/>
    <row r="60" ht="46.8" customHeight="1" x14ac:dyDescent="0.3"/>
    <row r="61" ht="46.8" customHeight="1" x14ac:dyDescent="0.3"/>
    <row r="62" ht="46.8" customHeight="1" x14ac:dyDescent="0.3"/>
    <row r="63" ht="46.8" customHeight="1" x14ac:dyDescent="0.3"/>
    <row r="64" ht="46.8" customHeight="1" x14ac:dyDescent="0.3"/>
    <row r="65" ht="46.8" customHeight="1" x14ac:dyDescent="0.3"/>
    <row r="66" ht="46.8" customHeight="1" x14ac:dyDescent="0.3"/>
    <row r="67" ht="46.8" customHeight="1" x14ac:dyDescent="0.3"/>
    <row r="68" ht="46.8" customHeight="1" x14ac:dyDescent="0.3"/>
    <row r="69" ht="46.8" customHeight="1" x14ac:dyDescent="0.3"/>
    <row r="70" ht="46.8" customHeight="1" x14ac:dyDescent="0.3"/>
    <row r="71" ht="46.8" customHeight="1" x14ac:dyDescent="0.3"/>
    <row r="72" ht="46.8" customHeight="1" x14ac:dyDescent="0.3"/>
    <row r="73" ht="46.8" customHeight="1" x14ac:dyDescent="0.3"/>
    <row r="74" ht="46.8" customHeight="1" x14ac:dyDescent="0.3"/>
    <row r="75" ht="46.8" customHeight="1" x14ac:dyDescent="0.3"/>
    <row r="76" ht="46.8" customHeight="1" x14ac:dyDescent="0.3"/>
    <row r="77" ht="46.8" customHeight="1" x14ac:dyDescent="0.3"/>
    <row r="78" ht="46.8" customHeight="1" x14ac:dyDescent="0.3"/>
    <row r="79" ht="46.8" customHeight="1" x14ac:dyDescent="0.3"/>
    <row r="80" ht="46.8" customHeight="1" x14ac:dyDescent="0.3"/>
    <row r="81" ht="46.8" customHeight="1" x14ac:dyDescent="0.3"/>
    <row r="82" ht="46.8" customHeight="1" x14ac:dyDescent="0.3"/>
    <row r="83" ht="46.8" customHeight="1" x14ac:dyDescent="0.3"/>
    <row r="84" ht="46.8" customHeight="1" x14ac:dyDescent="0.3"/>
    <row r="85" ht="46.8" customHeight="1" x14ac:dyDescent="0.3"/>
    <row r="86" ht="46.8" customHeight="1" x14ac:dyDescent="0.3"/>
    <row r="87" ht="46.8" customHeight="1" x14ac:dyDescent="0.3"/>
    <row r="88" ht="46.8" customHeight="1" x14ac:dyDescent="0.3"/>
    <row r="89" ht="46.8" customHeight="1" x14ac:dyDescent="0.3"/>
    <row r="90" ht="46.8" customHeight="1" x14ac:dyDescent="0.3"/>
    <row r="91" ht="46.8" customHeight="1" x14ac:dyDescent="0.3"/>
    <row r="92" ht="46.8" customHeight="1" x14ac:dyDescent="0.3"/>
    <row r="93" ht="46.8" customHeight="1" x14ac:dyDescent="0.3"/>
    <row r="94" ht="46.8" customHeight="1" x14ac:dyDescent="0.3"/>
    <row r="95" ht="46.8" customHeight="1" x14ac:dyDescent="0.3"/>
    <row r="96" ht="46.8" customHeight="1" x14ac:dyDescent="0.3"/>
    <row r="97" ht="46.8" customHeight="1" x14ac:dyDescent="0.3"/>
    <row r="98" ht="46.8" customHeight="1" x14ac:dyDescent="0.3"/>
    <row r="99" ht="46.8" customHeight="1" x14ac:dyDescent="0.3"/>
    <row r="100" ht="46.8" customHeight="1" x14ac:dyDescent="0.3"/>
    <row r="101" ht="46.8" customHeight="1" x14ac:dyDescent="0.3"/>
    <row r="102" ht="46.8" customHeight="1" x14ac:dyDescent="0.3"/>
    <row r="103" ht="46.8" customHeight="1" x14ac:dyDescent="0.3"/>
    <row r="104" ht="46.8" customHeight="1" x14ac:dyDescent="0.3"/>
    <row r="105" ht="46.8" customHeight="1" x14ac:dyDescent="0.3"/>
    <row r="106" ht="46.8" customHeight="1" x14ac:dyDescent="0.3"/>
    <row r="107" ht="46.8" customHeight="1" x14ac:dyDescent="0.3"/>
    <row r="108" ht="46.8" customHeight="1" x14ac:dyDescent="0.3"/>
    <row r="109" ht="46.8" customHeight="1" x14ac:dyDescent="0.3"/>
    <row r="110" ht="46.8" customHeight="1" x14ac:dyDescent="0.3"/>
    <row r="111" ht="46.8" customHeight="1" x14ac:dyDescent="0.3"/>
    <row r="112" ht="46.8" customHeight="1" x14ac:dyDescent="0.3"/>
    <row r="113" ht="46.8" customHeight="1" x14ac:dyDescent="0.3"/>
    <row r="114" ht="46.8" customHeight="1" x14ac:dyDescent="0.3"/>
    <row r="115" ht="46.8" customHeight="1" x14ac:dyDescent="0.3"/>
    <row r="116" ht="46.8" customHeight="1" x14ac:dyDescent="0.3"/>
    <row r="117" ht="46.8" customHeight="1" x14ac:dyDescent="0.3"/>
    <row r="118" ht="46.8" customHeight="1" x14ac:dyDescent="0.3"/>
    <row r="119" ht="46.8" customHeight="1" x14ac:dyDescent="0.3"/>
    <row r="120" ht="46.8" customHeight="1" x14ac:dyDescent="0.3"/>
    <row r="121" ht="46.8" customHeight="1" x14ac:dyDescent="0.3"/>
    <row r="122" ht="46.8" customHeight="1" x14ac:dyDescent="0.3"/>
    <row r="123" ht="46.8" customHeight="1" x14ac:dyDescent="0.3"/>
    <row r="124" ht="46.8" customHeight="1" x14ac:dyDescent="0.3"/>
    <row r="125" ht="46.8" customHeight="1" x14ac:dyDescent="0.3"/>
    <row r="126" ht="46.8" customHeight="1" x14ac:dyDescent="0.3"/>
    <row r="127" ht="46.8" customHeight="1" x14ac:dyDescent="0.3"/>
    <row r="128" ht="46.8" customHeight="1" x14ac:dyDescent="0.3"/>
    <row r="129" ht="46.8" customHeight="1" x14ac:dyDescent="0.3"/>
    <row r="130" ht="46.8" customHeight="1" x14ac:dyDescent="0.3"/>
    <row r="131" ht="46.8" customHeight="1" x14ac:dyDescent="0.3"/>
    <row r="132" ht="46.8" customHeight="1" x14ac:dyDescent="0.3"/>
    <row r="133" ht="46.8" customHeight="1" x14ac:dyDescent="0.3"/>
    <row r="134" ht="46.8" customHeight="1" x14ac:dyDescent="0.3"/>
    <row r="135" ht="46.8" customHeight="1" x14ac:dyDescent="0.3"/>
    <row r="136" ht="46.8" customHeight="1" x14ac:dyDescent="0.3"/>
    <row r="137" ht="46.8" customHeight="1" x14ac:dyDescent="0.3"/>
    <row r="138" ht="46.8" customHeight="1" x14ac:dyDescent="0.3"/>
    <row r="139" ht="46.8" customHeight="1" x14ac:dyDescent="0.3"/>
    <row r="140" ht="46.8" customHeight="1" x14ac:dyDescent="0.3"/>
    <row r="141" ht="46.8" customHeight="1" x14ac:dyDescent="0.3"/>
    <row r="142" ht="46.8" customHeight="1" x14ac:dyDescent="0.3"/>
    <row r="143" ht="46.8" customHeight="1" x14ac:dyDescent="0.3"/>
    <row r="144" ht="46.8" customHeight="1" x14ac:dyDescent="0.3"/>
    <row r="145" ht="46.8" customHeight="1" x14ac:dyDescent="0.3"/>
    <row r="146" ht="46.8" customHeight="1" x14ac:dyDescent="0.3"/>
    <row r="147" ht="46.8" customHeight="1" x14ac:dyDescent="0.3"/>
    <row r="148" ht="46.8" customHeight="1" x14ac:dyDescent="0.3"/>
    <row r="149" ht="46.8" customHeight="1" x14ac:dyDescent="0.3"/>
    <row r="150" ht="46.8" customHeight="1" x14ac:dyDescent="0.3"/>
    <row r="151" ht="46.8" customHeight="1" x14ac:dyDescent="0.3"/>
    <row r="152" ht="46.8" customHeight="1" x14ac:dyDescent="0.3"/>
    <row r="153" ht="46.8" customHeight="1" x14ac:dyDescent="0.3"/>
    <row r="154" ht="46.8" customHeight="1" x14ac:dyDescent="0.3"/>
    <row r="155" ht="46.8" customHeight="1" x14ac:dyDescent="0.3"/>
    <row r="156" ht="46.8" customHeight="1" x14ac:dyDescent="0.3"/>
    <row r="157" ht="46.8" customHeight="1" x14ac:dyDescent="0.3"/>
    <row r="158" ht="46.8" customHeight="1" x14ac:dyDescent="0.3"/>
    <row r="159" ht="46.8" customHeight="1" x14ac:dyDescent="0.3"/>
    <row r="160" ht="46.8" customHeight="1" x14ac:dyDescent="0.3"/>
    <row r="161" ht="46.8" customHeight="1" x14ac:dyDescent="0.3"/>
    <row r="162" ht="46.8" customHeight="1" x14ac:dyDescent="0.3"/>
    <row r="163" ht="46.8" customHeight="1" x14ac:dyDescent="0.3"/>
    <row r="164" ht="46.8" customHeight="1" x14ac:dyDescent="0.3"/>
    <row r="165" ht="46.8" customHeight="1" x14ac:dyDescent="0.3"/>
    <row r="166" ht="46.8" customHeight="1" x14ac:dyDescent="0.3"/>
    <row r="167" ht="46.8" customHeight="1" x14ac:dyDescent="0.3"/>
    <row r="168" ht="46.8" customHeight="1" x14ac:dyDescent="0.3"/>
    <row r="169" ht="46.8" customHeight="1" x14ac:dyDescent="0.3"/>
    <row r="170" ht="46.8" customHeight="1" x14ac:dyDescent="0.3"/>
    <row r="171" ht="46.8" customHeight="1" x14ac:dyDescent="0.3"/>
    <row r="172" ht="46.8" customHeight="1" x14ac:dyDescent="0.3"/>
    <row r="173" ht="46.8" customHeight="1" x14ac:dyDescent="0.3"/>
    <row r="174" ht="46.8" customHeight="1" x14ac:dyDescent="0.3"/>
    <row r="175" ht="46.8" customHeight="1" x14ac:dyDescent="0.3"/>
    <row r="176" ht="46.8" customHeight="1" x14ac:dyDescent="0.3"/>
    <row r="177" ht="46.8" customHeight="1" x14ac:dyDescent="0.3"/>
    <row r="178" ht="46.8" customHeight="1" x14ac:dyDescent="0.3"/>
    <row r="179" ht="46.8" customHeight="1" x14ac:dyDescent="0.3"/>
    <row r="180" ht="46.8" customHeight="1" x14ac:dyDescent="0.3"/>
    <row r="181" ht="46.8" customHeight="1" x14ac:dyDescent="0.3"/>
    <row r="182" ht="46.8" customHeight="1" x14ac:dyDescent="0.3"/>
    <row r="183" ht="46.8" customHeight="1" x14ac:dyDescent="0.3"/>
    <row r="184" ht="46.8" customHeight="1" x14ac:dyDescent="0.3"/>
    <row r="185" ht="46.8" customHeight="1" x14ac:dyDescent="0.3"/>
    <row r="186" ht="46.8" customHeight="1" x14ac:dyDescent="0.3"/>
    <row r="187" ht="46.8" customHeight="1" x14ac:dyDescent="0.3"/>
    <row r="188" ht="46.8" customHeight="1" x14ac:dyDescent="0.3"/>
    <row r="189" ht="46.8" customHeight="1" x14ac:dyDescent="0.3"/>
    <row r="190" ht="46.8" customHeight="1" x14ac:dyDescent="0.3"/>
    <row r="191" ht="46.8" customHeight="1" x14ac:dyDescent="0.3"/>
    <row r="192" ht="46.8" customHeight="1" x14ac:dyDescent="0.3"/>
    <row r="193" ht="46.8" customHeight="1" x14ac:dyDescent="0.3"/>
    <row r="194" ht="46.8" customHeight="1" x14ac:dyDescent="0.3"/>
    <row r="195" ht="46.8" customHeight="1" x14ac:dyDescent="0.3"/>
    <row r="196" ht="46.8" customHeight="1" x14ac:dyDescent="0.3"/>
    <row r="197" ht="46.8" customHeight="1" x14ac:dyDescent="0.3"/>
    <row r="198" ht="46.8" customHeight="1" x14ac:dyDescent="0.3"/>
    <row r="199" ht="46.8" customHeight="1" x14ac:dyDescent="0.3"/>
    <row r="200" ht="46.8" customHeight="1" x14ac:dyDescent="0.3"/>
    <row r="201" ht="46.8" customHeight="1" x14ac:dyDescent="0.3"/>
    <row r="202" ht="46.8" customHeight="1" x14ac:dyDescent="0.3"/>
    <row r="203" ht="46.8" customHeight="1" x14ac:dyDescent="0.3"/>
    <row r="204" ht="46.8" customHeight="1" x14ac:dyDescent="0.3"/>
    <row r="205" ht="46.8" customHeight="1" x14ac:dyDescent="0.3"/>
    <row r="206" ht="46.8" customHeight="1" x14ac:dyDescent="0.3"/>
    <row r="207" ht="46.8" customHeight="1" x14ac:dyDescent="0.3"/>
    <row r="208" ht="46.8" customHeight="1" x14ac:dyDescent="0.3"/>
    <row r="209" ht="46.8" customHeight="1" x14ac:dyDescent="0.3"/>
    <row r="210" ht="46.8" customHeight="1" x14ac:dyDescent="0.3"/>
    <row r="211" ht="46.8" customHeight="1" x14ac:dyDescent="0.3"/>
    <row r="212" ht="46.8" customHeight="1" x14ac:dyDescent="0.3"/>
    <row r="213" ht="46.8" customHeight="1" x14ac:dyDescent="0.3"/>
    <row r="214" ht="46.8" customHeight="1" x14ac:dyDescent="0.3"/>
    <row r="215" ht="46.8" customHeight="1" x14ac:dyDescent="0.3"/>
    <row r="216" ht="46.8" customHeight="1" x14ac:dyDescent="0.3"/>
    <row r="217" ht="46.8" customHeight="1" x14ac:dyDescent="0.3"/>
    <row r="218" ht="46.8" customHeight="1" x14ac:dyDescent="0.3"/>
    <row r="219" ht="46.8" customHeight="1" x14ac:dyDescent="0.3"/>
    <row r="220" ht="46.8" customHeight="1" x14ac:dyDescent="0.3"/>
    <row r="221" ht="46.8" customHeight="1" x14ac:dyDescent="0.3"/>
    <row r="222" ht="46.8" customHeight="1" x14ac:dyDescent="0.3"/>
    <row r="223" ht="46.8" customHeight="1" x14ac:dyDescent="0.3"/>
    <row r="224" ht="46.8" customHeight="1" x14ac:dyDescent="0.3"/>
    <row r="225" ht="46.8" customHeight="1" x14ac:dyDescent="0.3"/>
    <row r="226" ht="46.8" customHeight="1" x14ac:dyDescent="0.3"/>
    <row r="227" ht="46.8" customHeight="1" x14ac:dyDescent="0.3"/>
    <row r="228" ht="46.8" customHeight="1" x14ac:dyDescent="0.3"/>
    <row r="229" ht="46.8" customHeight="1" x14ac:dyDescent="0.3"/>
    <row r="230" ht="46.8" customHeight="1" x14ac:dyDescent="0.3"/>
    <row r="231" ht="46.8" customHeight="1" x14ac:dyDescent="0.3"/>
    <row r="232" ht="46.8" customHeight="1" x14ac:dyDescent="0.3"/>
    <row r="233" ht="46.8" customHeight="1" x14ac:dyDescent="0.3"/>
    <row r="234" ht="46.8" customHeight="1" x14ac:dyDescent="0.3"/>
    <row r="235" ht="46.8" customHeight="1" x14ac:dyDescent="0.3"/>
    <row r="236" ht="46.8" customHeight="1" x14ac:dyDescent="0.3"/>
    <row r="237" ht="46.8" customHeight="1" x14ac:dyDescent="0.3"/>
    <row r="238" ht="46.8" customHeight="1" x14ac:dyDescent="0.3"/>
    <row r="239" ht="46.8" customHeight="1" x14ac:dyDescent="0.3"/>
    <row r="240" ht="46.8" customHeight="1" x14ac:dyDescent="0.3"/>
    <row r="241" ht="46.8" customHeight="1" x14ac:dyDescent="0.3"/>
    <row r="242" ht="46.8" customHeight="1" x14ac:dyDescent="0.3"/>
    <row r="243" ht="46.8" customHeight="1" x14ac:dyDescent="0.3"/>
    <row r="244" ht="46.8" customHeight="1" x14ac:dyDescent="0.3"/>
    <row r="245" ht="46.8" customHeight="1" x14ac:dyDescent="0.3"/>
    <row r="246" ht="46.8" customHeight="1" x14ac:dyDescent="0.3"/>
    <row r="247" ht="46.8" customHeight="1" x14ac:dyDescent="0.3"/>
    <row r="248" ht="46.8" customHeight="1" x14ac:dyDescent="0.3"/>
    <row r="249" ht="46.8" customHeight="1" x14ac:dyDescent="0.3"/>
    <row r="250" ht="46.8" customHeight="1" x14ac:dyDescent="0.3"/>
    <row r="251" ht="46.8" customHeight="1" x14ac:dyDescent="0.3"/>
    <row r="252" ht="46.8" customHeight="1" x14ac:dyDescent="0.3"/>
    <row r="253" ht="46.8" customHeight="1" x14ac:dyDescent="0.3"/>
    <row r="254" ht="46.8" customHeight="1" x14ac:dyDescent="0.3"/>
    <row r="255" ht="46.8" customHeight="1" x14ac:dyDescent="0.3"/>
    <row r="256" ht="46.8" customHeight="1" x14ac:dyDescent="0.3"/>
    <row r="257" ht="46.8" customHeight="1" x14ac:dyDescent="0.3"/>
    <row r="258" ht="46.8" customHeight="1" x14ac:dyDescent="0.3"/>
    <row r="259" ht="46.8" customHeight="1" x14ac:dyDescent="0.3"/>
    <row r="260" ht="46.8" customHeight="1" x14ac:dyDescent="0.3"/>
    <row r="261" ht="46.8" customHeight="1" x14ac:dyDescent="0.3"/>
    <row r="262" ht="46.8" customHeight="1" x14ac:dyDescent="0.3"/>
    <row r="263" ht="46.8" customHeight="1" x14ac:dyDescent="0.3"/>
    <row r="264" ht="46.8" customHeight="1" x14ac:dyDescent="0.3"/>
    <row r="265" ht="46.8" customHeight="1" x14ac:dyDescent="0.3"/>
    <row r="266" ht="46.8" customHeight="1" x14ac:dyDescent="0.3"/>
    <row r="267" ht="46.8" customHeight="1" x14ac:dyDescent="0.3"/>
    <row r="268" ht="46.8" customHeight="1" x14ac:dyDescent="0.3"/>
    <row r="269" ht="46.8" customHeight="1" x14ac:dyDescent="0.3"/>
    <row r="270" ht="46.8" customHeight="1" x14ac:dyDescent="0.3"/>
    <row r="271" ht="46.8" customHeight="1" x14ac:dyDescent="0.3"/>
    <row r="272" ht="46.8" customHeight="1" x14ac:dyDescent="0.3"/>
    <row r="273" ht="46.8" customHeight="1" x14ac:dyDescent="0.3"/>
    <row r="274" ht="46.8" customHeight="1" x14ac:dyDescent="0.3"/>
    <row r="275" ht="46.8" customHeight="1" x14ac:dyDescent="0.3"/>
    <row r="276" ht="46.8" customHeight="1" x14ac:dyDescent="0.3"/>
    <row r="277" ht="46.8" customHeight="1" x14ac:dyDescent="0.3"/>
    <row r="278" ht="46.8" customHeight="1" x14ac:dyDescent="0.3"/>
    <row r="279" ht="46.8" customHeight="1" x14ac:dyDescent="0.3"/>
    <row r="280" ht="46.8" customHeight="1" x14ac:dyDescent="0.3"/>
    <row r="281" ht="46.8" customHeight="1" x14ac:dyDescent="0.3"/>
    <row r="282" ht="46.8" customHeight="1" x14ac:dyDescent="0.3"/>
    <row r="283" ht="46.8" customHeight="1" x14ac:dyDescent="0.3"/>
    <row r="284" ht="46.8" customHeight="1" x14ac:dyDescent="0.3"/>
    <row r="285" ht="46.8" customHeight="1" x14ac:dyDescent="0.3"/>
    <row r="286" ht="46.8" customHeight="1" x14ac:dyDescent="0.3"/>
    <row r="287" ht="46.8" customHeight="1" x14ac:dyDescent="0.3"/>
    <row r="288" ht="46.8" customHeight="1" x14ac:dyDescent="0.3"/>
    <row r="289" ht="46.8" customHeight="1" x14ac:dyDescent="0.3"/>
    <row r="290" ht="46.8" customHeight="1" x14ac:dyDescent="0.3"/>
    <row r="291" ht="46.8" customHeight="1" x14ac:dyDescent="0.3"/>
    <row r="292" ht="46.8" customHeight="1" x14ac:dyDescent="0.3"/>
    <row r="293" ht="46.8" customHeight="1" x14ac:dyDescent="0.3"/>
    <row r="294" ht="46.8" customHeight="1" x14ac:dyDescent="0.3"/>
    <row r="295" ht="46.8" customHeight="1" x14ac:dyDescent="0.3"/>
    <row r="296" ht="46.8" customHeight="1" x14ac:dyDescent="0.3"/>
    <row r="297" ht="46.8" customHeight="1" x14ac:dyDescent="0.3"/>
    <row r="298" ht="46.8" customHeight="1" x14ac:dyDescent="0.3"/>
    <row r="299" ht="46.8" customHeight="1" x14ac:dyDescent="0.3"/>
    <row r="300" ht="46.8" customHeight="1" x14ac:dyDescent="0.3"/>
    <row r="301" ht="46.8" customHeight="1" x14ac:dyDescent="0.3"/>
    <row r="302" ht="46.8" customHeight="1" x14ac:dyDescent="0.3"/>
    <row r="303" ht="46.8" customHeight="1" x14ac:dyDescent="0.3"/>
    <row r="304" ht="46.8" customHeight="1" x14ac:dyDescent="0.3"/>
    <row r="305" ht="46.8" customHeight="1" x14ac:dyDescent="0.3"/>
    <row r="306" ht="46.8" customHeight="1" x14ac:dyDescent="0.3"/>
    <row r="307" ht="46.8" customHeight="1" x14ac:dyDescent="0.3"/>
    <row r="308" ht="46.8" customHeight="1" x14ac:dyDescent="0.3"/>
    <row r="309" ht="46.8" customHeight="1" x14ac:dyDescent="0.3"/>
    <row r="310" ht="46.8" customHeight="1" x14ac:dyDescent="0.3"/>
    <row r="311" ht="46.8" customHeight="1" x14ac:dyDescent="0.3"/>
    <row r="312" ht="46.8" customHeight="1" x14ac:dyDescent="0.3"/>
    <row r="313" ht="46.8" customHeight="1" x14ac:dyDescent="0.3"/>
    <row r="314" ht="46.8" customHeight="1" x14ac:dyDescent="0.3"/>
    <row r="315" ht="46.8" customHeight="1" x14ac:dyDescent="0.3"/>
    <row r="316" ht="46.8" customHeight="1" x14ac:dyDescent="0.3"/>
    <row r="317" ht="46.8" customHeight="1" x14ac:dyDescent="0.3"/>
    <row r="318" ht="46.8" customHeight="1" x14ac:dyDescent="0.3"/>
    <row r="319" ht="46.8" customHeight="1" x14ac:dyDescent="0.3"/>
    <row r="320" ht="46.8" customHeight="1" x14ac:dyDescent="0.3"/>
    <row r="321" ht="46.8" customHeight="1" x14ac:dyDescent="0.3"/>
    <row r="322" ht="46.8" customHeight="1" x14ac:dyDescent="0.3"/>
    <row r="323" ht="46.8" customHeight="1" x14ac:dyDescent="0.3"/>
    <row r="324" ht="46.8" customHeight="1" x14ac:dyDescent="0.3"/>
    <row r="325" ht="46.8" customHeight="1" x14ac:dyDescent="0.3"/>
    <row r="326" ht="46.8" customHeight="1" x14ac:dyDescent="0.3"/>
    <row r="327" ht="46.8" customHeight="1" x14ac:dyDescent="0.3"/>
    <row r="328" ht="46.8" customHeight="1" x14ac:dyDescent="0.3"/>
    <row r="329" ht="46.8" customHeight="1" x14ac:dyDescent="0.3"/>
    <row r="330" ht="46.8" customHeight="1" x14ac:dyDescent="0.3"/>
    <row r="331" ht="46.8" customHeight="1" x14ac:dyDescent="0.3"/>
    <row r="332" ht="46.8" customHeight="1" x14ac:dyDescent="0.3"/>
    <row r="333" ht="46.8" customHeight="1" x14ac:dyDescent="0.3"/>
    <row r="334" ht="46.8" customHeight="1" x14ac:dyDescent="0.3"/>
    <row r="335" ht="46.8" customHeight="1" x14ac:dyDescent="0.3"/>
    <row r="336" ht="46.8" customHeight="1" x14ac:dyDescent="0.3"/>
    <row r="337" ht="46.8" customHeight="1" x14ac:dyDescent="0.3"/>
    <row r="338" ht="46.8" customHeight="1" x14ac:dyDescent="0.3"/>
    <row r="339" ht="46.8" customHeight="1" x14ac:dyDescent="0.3"/>
    <row r="340" ht="46.8" customHeight="1" x14ac:dyDescent="0.3"/>
    <row r="341" ht="46.8" customHeight="1" x14ac:dyDescent="0.3"/>
    <row r="342" ht="46.8" customHeight="1" x14ac:dyDescent="0.3"/>
    <row r="343" ht="46.8" customHeight="1" x14ac:dyDescent="0.3"/>
    <row r="344" ht="46.8" customHeight="1" x14ac:dyDescent="0.3"/>
    <row r="345" ht="46.8" customHeight="1" x14ac:dyDescent="0.3"/>
    <row r="346" ht="46.8" customHeight="1" x14ac:dyDescent="0.3"/>
    <row r="347" ht="46.8" customHeight="1" x14ac:dyDescent="0.3"/>
    <row r="348" ht="46.8" customHeight="1" x14ac:dyDescent="0.3"/>
    <row r="349" ht="46.8" customHeight="1" x14ac:dyDescent="0.3"/>
    <row r="350" ht="46.8" customHeight="1" x14ac:dyDescent="0.3"/>
    <row r="351" ht="46.8" customHeight="1" x14ac:dyDescent="0.3"/>
    <row r="352" ht="46.8" customHeight="1" x14ac:dyDescent="0.3"/>
    <row r="353" ht="46.8" customHeight="1" x14ac:dyDescent="0.3"/>
    <row r="354" ht="46.8" customHeight="1" x14ac:dyDescent="0.3"/>
    <row r="355" ht="46.8" customHeight="1" x14ac:dyDescent="0.3"/>
    <row r="356" ht="46.8" customHeight="1" x14ac:dyDescent="0.3"/>
    <row r="357" ht="46.8" customHeight="1" x14ac:dyDescent="0.3"/>
    <row r="358" ht="46.8" customHeight="1" x14ac:dyDescent="0.3"/>
    <row r="359" ht="46.8" customHeight="1" x14ac:dyDescent="0.3"/>
    <row r="360" ht="46.8" customHeight="1" x14ac:dyDescent="0.3"/>
    <row r="361" ht="46.8" customHeight="1" x14ac:dyDescent="0.3"/>
    <row r="362" ht="46.8" customHeight="1" x14ac:dyDescent="0.3"/>
    <row r="363" ht="46.8" customHeight="1" x14ac:dyDescent="0.3"/>
    <row r="364" ht="46.8" customHeight="1" x14ac:dyDescent="0.3"/>
    <row r="365" ht="46.8" customHeight="1" x14ac:dyDescent="0.3"/>
    <row r="366" ht="46.8" customHeight="1" x14ac:dyDescent="0.3"/>
    <row r="367" ht="46.8" customHeight="1" x14ac:dyDescent="0.3"/>
    <row r="368" ht="46.8" customHeight="1" x14ac:dyDescent="0.3"/>
    <row r="369" ht="46.8" customHeight="1" x14ac:dyDescent="0.3"/>
    <row r="370" ht="46.8" customHeight="1" x14ac:dyDescent="0.3"/>
    <row r="371" ht="46.8" customHeight="1" x14ac:dyDescent="0.3"/>
    <row r="372" ht="46.8" customHeight="1" x14ac:dyDescent="0.3"/>
    <row r="373" ht="46.8" customHeight="1" x14ac:dyDescent="0.3"/>
    <row r="374" ht="46.8" customHeight="1" x14ac:dyDescent="0.3"/>
    <row r="375" ht="46.8" customHeight="1" x14ac:dyDescent="0.3"/>
    <row r="376" ht="46.8" customHeight="1" x14ac:dyDescent="0.3"/>
    <row r="377" ht="46.8" customHeight="1" x14ac:dyDescent="0.3"/>
    <row r="378" ht="46.8" customHeight="1" x14ac:dyDescent="0.3"/>
    <row r="379" ht="46.8" customHeight="1" x14ac:dyDescent="0.3"/>
    <row r="380" ht="46.8" customHeight="1" x14ac:dyDescent="0.3"/>
    <row r="381" ht="46.8" customHeight="1" x14ac:dyDescent="0.3"/>
    <row r="382" ht="46.8" customHeight="1" x14ac:dyDescent="0.3"/>
    <row r="383" ht="46.8" customHeight="1" x14ac:dyDescent="0.3"/>
    <row r="384" ht="46.8" customHeight="1" x14ac:dyDescent="0.3"/>
    <row r="385" ht="46.8" customHeight="1" x14ac:dyDescent="0.3"/>
    <row r="386" ht="46.8" customHeight="1" x14ac:dyDescent="0.3"/>
    <row r="387" ht="46.8" customHeight="1" x14ac:dyDescent="0.3"/>
    <row r="388" ht="46.8" customHeight="1" x14ac:dyDescent="0.3"/>
    <row r="389" ht="46.8" customHeight="1" x14ac:dyDescent="0.3"/>
    <row r="390" ht="46.8" customHeight="1" x14ac:dyDescent="0.3"/>
    <row r="391" ht="46.8" customHeight="1" x14ac:dyDescent="0.3"/>
    <row r="392" ht="46.8" customHeight="1" x14ac:dyDescent="0.3"/>
    <row r="393" ht="46.8" customHeight="1" x14ac:dyDescent="0.3"/>
    <row r="394" ht="46.8" customHeight="1" x14ac:dyDescent="0.3"/>
    <row r="395" ht="46.8" customHeight="1" x14ac:dyDescent="0.3"/>
    <row r="396" ht="46.8" customHeight="1" x14ac:dyDescent="0.3"/>
    <row r="397" ht="46.8" customHeight="1" x14ac:dyDescent="0.3"/>
    <row r="398" ht="46.8" customHeight="1" x14ac:dyDescent="0.3"/>
    <row r="399" ht="46.8" customHeight="1" x14ac:dyDescent="0.3"/>
    <row r="400" ht="46.8" customHeight="1" x14ac:dyDescent="0.3"/>
    <row r="401" ht="46.8" customHeight="1" x14ac:dyDescent="0.3"/>
    <row r="402" ht="46.8" customHeight="1" x14ac:dyDescent="0.3"/>
    <row r="403" ht="46.8" customHeight="1" x14ac:dyDescent="0.3"/>
    <row r="404" ht="46.8" customHeight="1" x14ac:dyDescent="0.3"/>
    <row r="405" ht="46.8" customHeight="1" x14ac:dyDescent="0.3"/>
    <row r="406" ht="46.8" customHeight="1" x14ac:dyDescent="0.3"/>
    <row r="407" ht="46.8" customHeight="1" x14ac:dyDescent="0.3"/>
    <row r="408" ht="46.8" customHeight="1" x14ac:dyDescent="0.3"/>
    <row r="409" ht="46.8" customHeight="1" x14ac:dyDescent="0.3"/>
    <row r="410" ht="46.8" customHeight="1" x14ac:dyDescent="0.3"/>
    <row r="411" ht="46.8" customHeight="1" x14ac:dyDescent="0.3"/>
    <row r="412" ht="46.8" customHeight="1" x14ac:dyDescent="0.3"/>
    <row r="413" ht="46.8" customHeight="1" x14ac:dyDescent="0.3"/>
    <row r="414" ht="46.8" customHeight="1" x14ac:dyDescent="0.3"/>
    <row r="415" ht="46.8" customHeight="1" x14ac:dyDescent="0.3"/>
    <row r="416" ht="46.8" customHeight="1" x14ac:dyDescent="0.3"/>
    <row r="417" ht="46.8" customHeight="1" x14ac:dyDescent="0.3"/>
    <row r="418" ht="46.8" customHeight="1" x14ac:dyDescent="0.3"/>
    <row r="419" ht="46.8" customHeight="1" x14ac:dyDescent="0.3"/>
    <row r="420" ht="46.8" customHeight="1" x14ac:dyDescent="0.3"/>
    <row r="421" ht="46.8" customHeight="1" x14ac:dyDescent="0.3"/>
    <row r="422" ht="46.8" customHeight="1" x14ac:dyDescent="0.3"/>
    <row r="423" ht="46.8" customHeight="1" x14ac:dyDescent="0.3"/>
    <row r="424" ht="46.8" customHeight="1" x14ac:dyDescent="0.3"/>
    <row r="425" ht="46.8" customHeight="1" x14ac:dyDescent="0.3"/>
    <row r="426" ht="46.8" customHeight="1" x14ac:dyDescent="0.3"/>
    <row r="427" ht="46.8" customHeight="1" x14ac:dyDescent="0.3"/>
    <row r="428" ht="46.8" customHeight="1" x14ac:dyDescent="0.3"/>
    <row r="429" ht="46.8" customHeight="1" x14ac:dyDescent="0.3"/>
    <row r="430" ht="46.8" customHeight="1" x14ac:dyDescent="0.3"/>
    <row r="431" ht="46.8" customHeight="1" x14ac:dyDescent="0.3"/>
    <row r="432" ht="46.8" customHeight="1" x14ac:dyDescent="0.3"/>
    <row r="433" ht="46.8" customHeight="1" x14ac:dyDescent="0.3"/>
    <row r="434" ht="46.8" customHeight="1" x14ac:dyDescent="0.3"/>
    <row r="435" ht="46.8" customHeight="1" x14ac:dyDescent="0.3"/>
    <row r="436" ht="46.8" customHeight="1" x14ac:dyDescent="0.3"/>
    <row r="437" ht="46.8" customHeight="1" x14ac:dyDescent="0.3"/>
    <row r="438" ht="46.8" customHeight="1" x14ac:dyDescent="0.3"/>
    <row r="439" ht="46.8" customHeight="1" x14ac:dyDescent="0.3"/>
    <row r="440" ht="46.8" customHeight="1" x14ac:dyDescent="0.3"/>
    <row r="441" ht="46.8" customHeight="1" x14ac:dyDescent="0.3"/>
    <row r="442" ht="46.8" customHeight="1" x14ac:dyDescent="0.3"/>
    <row r="443" ht="46.8" customHeight="1" x14ac:dyDescent="0.3"/>
    <row r="444" ht="46.8" customHeight="1" x14ac:dyDescent="0.3"/>
    <row r="445" ht="46.8" customHeight="1" x14ac:dyDescent="0.3"/>
    <row r="446" ht="46.8" customHeight="1" x14ac:dyDescent="0.3"/>
    <row r="447" ht="46.8" customHeight="1" x14ac:dyDescent="0.3"/>
    <row r="448" ht="46.8" customHeight="1" x14ac:dyDescent="0.3"/>
    <row r="449" ht="46.8" customHeight="1" x14ac:dyDescent="0.3"/>
    <row r="450" ht="46.8" customHeight="1" x14ac:dyDescent="0.3"/>
    <row r="451" ht="46.8" customHeight="1" x14ac:dyDescent="0.3"/>
    <row r="452" ht="46.8" customHeight="1" x14ac:dyDescent="0.3"/>
    <row r="453" ht="46.8" customHeight="1" x14ac:dyDescent="0.3"/>
    <row r="454" ht="46.8" customHeight="1" x14ac:dyDescent="0.3"/>
    <row r="455" ht="46.8" customHeight="1" x14ac:dyDescent="0.3"/>
    <row r="456" ht="46.8" customHeight="1" x14ac:dyDescent="0.3"/>
    <row r="457" ht="46.8" customHeight="1" x14ac:dyDescent="0.3"/>
    <row r="458" ht="46.8" customHeight="1" x14ac:dyDescent="0.3"/>
    <row r="459" ht="46.8" customHeight="1" x14ac:dyDescent="0.3"/>
    <row r="460" ht="46.8" customHeight="1" x14ac:dyDescent="0.3"/>
    <row r="461" ht="46.8" customHeight="1" x14ac:dyDescent="0.3"/>
    <row r="462" ht="46.8" customHeight="1" x14ac:dyDescent="0.3"/>
    <row r="463" ht="46.8" customHeight="1" x14ac:dyDescent="0.3"/>
    <row r="464" ht="46.8" customHeight="1" x14ac:dyDescent="0.3"/>
    <row r="465" ht="46.8" customHeight="1" x14ac:dyDescent="0.3"/>
    <row r="466" ht="46.8" customHeight="1" x14ac:dyDescent="0.3"/>
    <row r="467" ht="46.8" customHeight="1" x14ac:dyDescent="0.3"/>
    <row r="468" ht="46.8" customHeight="1" x14ac:dyDescent="0.3"/>
    <row r="469" ht="46.8" customHeight="1" x14ac:dyDescent="0.3"/>
    <row r="470" ht="46.8" customHeight="1" x14ac:dyDescent="0.3"/>
    <row r="471" ht="46.8" customHeight="1" x14ac:dyDescent="0.3"/>
    <row r="472" ht="46.8" customHeight="1" x14ac:dyDescent="0.3"/>
    <row r="473" ht="46.8" customHeight="1" x14ac:dyDescent="0.3"/>
    <row r="474" ht="46.8" customHeight="1" x14ac:dyDescent="0.3"/>
    <row r="475" ht="46.8" customHeight="1" x14ac:dyDescent="0.3"/>
    <row r="476" ht="46.8" customHeight="1" x14ac:dyDescent="0.3"/>
    <row r="477" ht="46.8" customHeight="1" x14ac:dyDescent="0.3"/>
    <row r="478" ht="46.8" customHeight="1" x14ac:dyDescent="0.3"/>
    <row r="479" ht="46.8" customHeight="1" x14ac:dyDescent="0.3"/>
    <row r="480" ht="46.8" customHeight="1" x14ac:dyDescent="0.3"/>
    <row r="481" ht="46.8" customHeight="1" x14ac:dyDescent="0.3"/>
    <row r="482" ht="46.8" customHeight="1" x14ac:dyDescent="0.3"/>
    <row r="483" ht="46.8" customHeight="1" x14ac:dyDescent="0.3"/>
    <row r="484" ht="46.8" customHeight="1" x14ac:dyDescent="0.3"/>
    <row r="485" ht="46.8" customHeight="1" x14ac:dyDescent="0.3"/>
    <row r="486" ht="46.8" customHeight="1" x14ac:dyDescent="0.3"/>
    <row r="487" ht="46.8" customHeight="1" x14ac:dyDescent="0.3"/>
    <row r="488" ht="46.8" customHeight="1" x14ac:dyDescent="0.3"/>
    <row r="489" ht="46.8" customHeight="1" x14ac:dyDescent="0.3"/>
    <row r="490" ht="46.8" customHeight="1" x14ac:dyDescent="0.3"/>
    <row r="491" ht="46.8" customHeight="1" x14ac:dyDescent="0.3"/>
    <row r="492" ht="46.8" customHeight="1" x14ac:dyDescent="0.3"/>
    <row r="493" ht="46.8" customHeight="1" x14ac:dyDescent="0.3"/>
    <row r="494" ht="46.8" customHeight="1" x14ac:dyDescent="0.3"/>
    <row r="495" ht="46.8" customHeight="1" x14ac:dyDescent="0.3"/>
    <row r="496" ht="46.8" customHeight="1" x14ac:dyDescent="0.3"/>
    <row r="497" ht="46.8" customHeight="1" x14ac:dyDescent="0.3"/>
    <row r="498" ht="46.8" customHeight="1" x14ac:dyDescent="0.3"/>
    <row r="499" ht="46.8" customHeight="1" x14ac:dyDescent="0.3"/>
    <row r="500" ht="46.8" customHeight="1" x14ac:dyDescent="0.3"/>
    <row r="501" ht="46.8" customHeight="1" x14ac:dyDescent="0.3"/>
    <row r="502" ht="46.8" customHeight="1" x14ac:dyDescent="0.3"/>
    <row r="503" ht="46.8" customHeight="1" x14ac:dyDescent="0.3"/>
    <row r="504" ht="46.8" customHeight="1" x14ac:dyDescent="0.3"/>
    <row r="505" ht="46.8" customHeight="1" x14ac:dyDescent="0.3"/>
    <row r="506" ht="46.8" customHeight="1" x14ac:dyDescent="0.3"/>
    <row r="507" ht="46.8" customHeight="1" x14ac:dyDescent="0.3"/>
    <row r="508" ht="46.8" customHeight="1" x14ac:dyDescent="0.3"/>
    <row r="509" ht="46.8" customHeight="1" x14ac:dyDescent="0.3"/>
    <row r="510" ht="46.8" customHeight="1" x14ac:dyDescent="0.3"/>
    <row r="511" ht="46.8" customHeight="1" x14ac:dyDescent="0.3"/>
    <row r="512" ht="46.8" customHeight="1" x14ac:dyDescent="0.3"/>
    <row r="513" ht="46.8" customHeight="1" x14ac:dyDescent="0.3"/>
    <row r="514" ht="46.8" customHeight="1" x14ac:dyDescent="0.3"/>
    <row r="515" ht="46.8" customHeight="1" x14ac:dyDescent="0.3"/>
    <row r="516" ht="46.8" customHeight="1" x14ac:dyDescent="0.3"/>
    <row r="517" ht="46.8" customHeight="1" x14ac:dyDescent="0.3"/>
    <row r="518" ht="46.8" customHeight="1" x14ac:dyDescent="0.3"/>
    <row r="519" ht="46.8" customHeight="1" x14ac:dyDescent="0.3"/>
    <row r="520" ht="46.8" customHeight="1" x14ac:dyDescent="0.3"/>
    <row r="521" ht="46.8" customHeight="1" x14ac:dyDescent="0.3"/>
    <row r="522" ht="46.8" customHeight="1" x14ac:dyDescent="0.3"/>
    <row r="523" ht="46.8" customHeight="1" x14ac:dyDescent="0.3"/>
    <row r="524" ht="46.8" customHeight="1" x14ac:dyDescent="0.3"/>
    <row r="525" ht="46.8" customHeight="1" x14ac:dyDescent="0.3"/>
    <row r="526" ht="46.8" customHeight="1" x14ac:dyDescent="0.3"/>
    <row r="527" ht="46.8" customHeight="1" x14ac:dyDescent="0.3"/>
    <row r="528" ht="46.8" customHeight="1" x14ac:dyDescent="0.3"/>
    <row r="529" ht="46.8" customHeight="1" x14ac:dyDescent="0.3"/>
    <row r="530" ht="46.8" customHeight="1" x14ac:dyDescent="0.3"/>
    <row r="531" ht="46.8" customHeight="1" x14ac:dyDescent="0.3"/>
    <row r="532" ht="46.8" customHeight="1" x14ac:dyDescent="0.3"/>
    <row r="533" ht="46.8" customHeight="1" x14ac:dyDescent="0.3"/>
    <row r="534" ht="46.8" customHeight="1" x14ac:dyDescent="0.3"/>
    <row r="535" ht="46.8" customHeight="1" x14ac:dyDescent="0.3"/>
    <row r="536" ht="46.8" customHeight="1" x14ac:dyDescent="0.3"/>
    <row r="537" ht="46.8" customHeight="1" x14ac:dyDescent="0.3"/>
    <row r="538" ht="46.8" customHeight="1" x14ac:dyDescent="0.3"/>
    <row r="539" ht="46.8" customHeight="1" x14ac:dyDescent="0.3"/>
    <row r="540" ht="46.8" customHeight="1" x14ac:dyDescent="0.3"/>
    <row r="541" ht="46.8" customHeight="1" x14ac:dyDescent="0.3"/>
    <row r="542" ht="46.8" customHeight="1" x14ac:dyDescent="0.3"/>
    <row r="543" ht="46.8" customHeight="1" x14ac:dyDescent="0.3"/>
    <row r="544" ht="46.8" customHeight="1" x14ac:dyDescent="0.3"/>
    <row r="545" ht="46.8" customHeight="1" x14ac:dyDescent="0.3"/>
    <row r="546" ht="46.8" customHeight="1" x14ac:dyDescent="0.3"/>
    <row r="547" ht="46.8" customHeight="1" x14ac:dyDescent="0.3"/>
    <row r="548" ht="46.8" customHeight="1" x14ac:dyDescent="0.3"/>
    <row r="549" ht="46.8" customHeight="1" x14ac:dyDescent="0.3"/>
    <row r="550" ht="46.8" customHeight="1" x14ac:dyDescent="0.3"/>
    <row r="551" ht="46.8" customHeight="1" x14ac:dyDescent="0.3"/>
    <row r="552" ht="46.8" customHeight="1" x14ac:dyDescent="0.3"/>
    <row r="553" ht="46.8" customHeight="1" x14ac:dyDescent="0.3"/>
    <row r="554" ht="46.8" customHeight="1" x14ac:dyDescent="0.3"/>
    <row r="555" ht="46.8" customHeight="1" x14ac:dyDescent="0.3"/>
    <row r="556" ht="46.8" customHeight="1" x14ac:dyDescent="0.3"/>
    <row r="557" ht="46.8" customHeight="1" x14ac:dyDescent="0.3"/>
    <row r="558" ht="46.8" customHeight="1" x14ac:dyDescent="0.3"/>
    <row r="559" ht="46.8" customHeight="1" x14ac:dyDescent="0.3"/>
    <row r="560" ht="46.8" customHeight="1" x14ac:dyDescent="0.3"/>
    <row r="561" ht="46.8" customHeight="1" x14ac:dyDescent="0.3"/>
    <row r="562" ht="46.8" customHeight="1" x14ac:dyDescent="0.3"/>
    <row r="563" ht="46.8" customHeight="1" x14ac:dyDescent="0.3"/>
    <row r="564" ht="46.8" customHeight="1" x14ac:dyDescent="0.3"/>
    <row r="565" ht="46.8" customHeight="1" x14ac:dyDescent="0.3"/>
    <row r="566" ht="46.8" customHeight="1" x14ac:dyDescent="0.3"/>
    <row r="567" ht="46.8" customHeight="1" x14ac:dyDescent="0.3"/>
    <row r="568" ht="46.8" customHeight="1" x14ac:dyDescent="0.3"/>
    <row r="569" ht="46.8" customHeight="1" x14ac:dyDescent="0.3"/>
    <row r="570" ht="46.8" customHeight="1" x14ac:dyDescent="0.3"/>
    <row r="571" ht="46.8" customHeight="1" x14ac:dyDescent="0.3"/>
    <row r="572" ht="46.8" customHeight="1" x14ac:dyDescent="0.3"/>
    <row r="573" ht="46.8" customHeight="1" x14ac:dyDescent="0.3"/>
    <row r="574" ht="46.8" customHeight="1" x14ac:dyDescent="0.3"/>
    <row r="575" ht="46.8" customHeight="1" x14ac:dyDescent="0.3"/>
    <row r="576" ht="46.8" customHeight="1" x14ac:dyDescent="0.3"/>
    <row r="577" ht="46.8" customHeight="1" x14ac:dyDescent="0.3"/>
    <row r="578" ht="46.8" customHeight="1" x14ac:dyDescent="0.3"/>
    <row r="579" ht="46.8" customHeight="1" x14ac:dyDescent="0.3"/>
    <row r="580" ht="46.8" customHeight="1" x14ac:dyDescent="0.3"/>
    <row r="581" ht="46.8" customHeight="1" x14ac:dyDescent="0.3"/>
    <row r="582" ht="46.8" customHeight="1" x14ac:dyDescent="0.3"/>
    <row r="583" ht="46.8" customHeight="1" x14ac:dyDescent="0.3"/>
    <row r="584" ht="46.8" customHeight="1" x14ac:dyDescent="0.3"/>
    <row r="585" ht="46.8" customHeight="1" x14ac:dyDescent="0.3"/>
    <row r="586" ht="46.8" customHeight="1" x14ac:dyDescent="0.3"/>
    <row r="587" ht="46.8" customHeight="1" x14ac:dyDescent="0.3"/>
    <row r="588" ht="46.8" customHeight="1" x14ac:dyDescent="0.3"/>
    <row r="589" ht="46.8" customHeight="1" x14ac:dyDescent="0.3"/>
    <row r="590" ht="46.8" customHeight="1" x14ac:dyDescent="0.3"/>
    <row r="591" ht="46.8" customHeight="1" x14ac:dyDescent="0.3"/>
    <row r="592" ht="46.8" customHeight="1" x14ac:dyDescent="0.3"/>
    <row r="593" ht="46.8" customHeight="1" x14ac:dyDescent="0.3"/>
    <row r="594" ht="46.8" customHeight="1" x14ac:dyDescent="0.3"/>
    <row r="595" ht="46.8" customHeight="1" x14ac:dyDescent="0.3"/>
    <row r="596" ht="46.8" customHeight="1" x14ac:dyDescent="0.3"/>
    <row r="597" ht="46.8" customHeight="1" x14ac:dyDescent="0.3"/>
    <row r="598" ht="46.8" customHeight="1" x14ac:dyDescent="0.3"/>
    <row r="599" ht="46.8" customHeight="1" x14ac:dyDescent="0.3"/>
    <row r="600" ht="46.8" customHeight="1" x14ac:dyDescent="0.3"/>
    <row r="601" ht="46.8" customHeight="1" x14ac:dyDescent="0.3"/>
    <row r="602" ht="46.8" customHeight="1" x14ac:dyDescent="0.3"/>
    <row r="603" ht="46.8" customHeight="1" x14ac:dyDescent="0.3"/>
    <row r="604" ht="46.8" customHeight="1" x14ac:dyDescent="0.3"/>
    <row r="605" ht="46.8" customHeight="1" x14ac:dyDescent="0.3"/>
    <row r="606" ht="46.8" customHeight="1" x14ac:dyDescent="0.3"/>
    <row r="607" ht="46.8" customHeight="1" x14ac:dyDescent="0.3"/>
    <row r="608" ht="46.8" customHeight="1" x14ac:dyDescent="0.3"/>
    <row r="609" ht="46.8" customHeight="1" x14ac:dyDescent="0.3"/>
    <row r="610" ht="46.8" customHeight="1" x14ac:dyDescent="0.3"/>
    <row r="611" ht="46.8" customHeight="1" x14ac:dyDescent="0.3"/>
    <row r="612" ht="46.8" customHeight="1" x14ac:dyDescent="0.3"/>
    <row r="613" ht="46.8" customHeight="1" x14ac:dyDescent="0.3"/>
    <row r="614" ht="46.8" customHeight="1" x14ac:dyDescent="0.3"/>
    <row r="615" ht="46.8" customHeight="1" x14ac:dyDescent="0.3"/>
    <row r="616" ht="46.8" customHeight="1" x14ac:dyDescent="0.3"/>
    <row r="617" ht="46.8" customHeight="1" x14ac:dyDescent="0.3"/>
    <row r="618" ht="46.8" customHeight="1" x14ac:dyDescent="0.3"/>
    <row r="619" ht="46.8" customHeight="1" x14ac:dyDescent="0.3"/>
    <row r="620" ht="46.8" customHeight="1" x14ac:dyDescent="0.3"/>
    <row r="621" ht="46.8" customHeight="1" x14ac:dyDescent="0.3"/>
    <row r="622" ht="46.8" customHeight="1" x14ac:dyDescent="0.3"/>
    <row r="623" ht="46.8" customHeight="1" x14ac:dyDescent="0.3"/>
    <row r="624" ht="46.8" customHeight="1" x14ac:dyDescent="0.3"/>
    <row r="625" ht="46.8" customHeight="1" x14ac:dyDescent="0.3"/>
    <row r="626" ht="46.8" customHeight="1" x14ac:dyDescent="0.3"/>
    <row r="627" ht="46.8" customHeight="1" x14ac:dyDescent="0.3"/>
    <row r="628" ht="46.8" customHeight="1" x14ac:dyDescent="0.3"/>
    <row r="629" ht="46.8" customHeight="1" x14ac:dyDescent="0.3"/>
    <row r="630" ht="46.8" customHeight="1" x14ac:dyDescent="0.3"/>
    <row r="631" ht="46.8" customHeight="1" x14ac:dyDescent="0.3"/>
    <row r="632" ht="46.8" customHeight="1" x14ac:dyDescent="0.3"/>
    <row r="633" ht="46.8" customHeight="1" x14ac:dyDescent="0.3"/>
    <row r="634" ht="46.8" customHeight="1" x14ac:dyDescent="0.3"/>
    <row r="635" ht="46.8" customHeight="1" x14ac:dyDescent="0.3"/>
    <row r="636" ht="46.8" customHeight="1" x14ac:dyDescent="0.3"/>
    <row r="637" ht="46.8" customHeight="1" x14ac:dyDescent="0.3"/>
    <row r="638" ht="46.8" customHeight="1" x14ac:dyDescent="0.3"/>
    <row r="639" ht="46.8" customHeight="1" x14ac:dyDescent="0.3"/>
    <row r="640" ht="46.8" customHeight="1" x14ac:dyDescent="0.3"/>
    <row r="641" ht="46.8" customHeight="1" x14ac:dyDescent="0.3"/>
    <row r="642" ht="46.8" customHeight="1" x14ac:dyDescent="0.3"/>
    <row r="643" ht="46.8" customHeight="1" x14ac:dyDescent="0.3"/>
    <row r="644" ht="46.8" customHeight="1" x14ac:dyDescent="0.3"/>
    <row r="645" ht="46.8" customHeight="1" x14ac:dyDescent="0.3"/>
    <row r="646" ht="46.8" customHeight="1" x14ac:dyDescent="0.3"/>
    <row r="647" ht="46.8" customHeight="1" x14ac:dyDescent="0.3"/>
    <row r="648" ht="46.8" customHeight="1" x14ac:dyDescent="0.3"/>
    <row r="649" ht="46.8" customHeight="1" x14ac:dyDescent="0.3"/>
    <row r="650" ht="46.8" customHeight="1" x14ac:dyDescent="0.3"/>
    <row r="651" ht="46.8" customHeight="1" x14ac:dyDescent="0.3"/>
    <row r="652" ht="46.8" customHeight="1" x14ac:dyDescent="0.3"/>
    <row r="653" ht="46.8" customHeight="1" x14ac:dyDescent="0.3"/>
    <row r="654" ht="46.8" customHeight="1" x14ac:dyDescent="0.3"/>
    <row r="655" ht="46.8" customHeight="1" x14ac:dyDescent="0.3"/>
    <row r="656" ht="46.8" customHeight="1" x14ac:dyDescent="0.3"/>
    <row r="657" ht="46.8" customHeight="1" x14ac:dyDescent="0.3"/>
    <row r="658" ht="46.8" customHeight="1" x14ac:dyDescent="0.3"/>
    <row r="659" ht="46.8" customHeight="1" x14ac:dyDescent="0.3"/>
    <row r="660" ht="46.8" customHeight="1" x14ac:dyDescent="0.3"/>
    <row r="661" ht="46.8" customHeight="1" x14ac:dyDescent="0.3"/>
    <row r="662" ht="46.8" customHeight="1" x14ac:dyDescent="0.3"/>
    <row r="663" ht="46.8" customHeight="1" x14ac:dyDescent="0.3"/>
    <row r="664" ht="46.8" customHeight="1" x14ac:dyDescent="0.3"/>
    <row r="665" ht="46.8" customHeight="1" x14ac:dyDescent="0.3"/>
    <row r="666" ht="46.8" customHeight="1" x14ac:dyDescent="0.3"/>
    <row r="667" ht="46.8" customHeight="1" x14ac:dyDescent="0.3"/>
    <row r="668" ht="46.8" customHeight="1" x14ac:dyDescent="0.3"/>
    <row r="669" ht="46.8" customHeight="1" x14ac:dyDescent="0.3"/>
    <row r="670" ht="46.8" customHeight="1" x14ac:dyDescent="0.3"/>
    <row r="671" ht="46.8" customHeight="1" x14ac:dyDescent="0.3"/>
    <row r="672" ht="46.8" customHeight="1" x14ac:dyDescent="0.3"/>
    <row r="673" ht="46.8" customHeight="1" x14ac:dyDescent="0.3"/>
    <row r="674" ht="46.8" customHeight="1" x14ac:dyDescent="0.3"/>
    <row r="675" ht="46.8" customHeight="1" x14ac:dyDescent="0.3"/>
    <row r="676" ht="46.8" customHeight="1" x14ac:dyDescent="0.3"/>
    <row r="677" ht="46.8" customHeight="1" x14ac:dyDescent="0.3"/>
    <row r="678" ht="46.8" customHeight="1" x14ac:dyDescent="0.3"/>
    <row r="679" ht="46.8" customHeight="1" x14ac:dyDescent="0.3"/>
    <row r="680" ht="46.8" customHeight="1" x14ac:dyDescent="0.3"/>
    <row r="681" ht="46.8" customHeight="1" x14ac:dyDescent="0.3"/>
    <row r="682" ht="46.8" customHeight="1" x14ac:dyDescent="0.3"/>
    <row r="683" ht="46.8" customHeight="1" x14ac:dyDescent="0.3"/>
    <row r="684" ht="46.8" customHeight="1" x14ac:dyDescent="0.3"/>
    <row r="685" ht="46.8" customHeight="1" x14ac:dyDescent="0.3"/>
    <row r="686" ht="46.8" customHeight="1" x14ac:dyDescent="0.3"/>
    <row r="687" ht="46.8" customHeight="1" x14ac:dyDescent="0.3"/>
    <row r="688" ht="46.8" customHeight="1" x14ac:dyDescent="0.3"/>
    <row r="689" ht="46.8" customHeight="1" x14ac:dyDescent="0.3"/>
    <row r="690" ht="46.8" customHeight="1" x14ac:dyDescent="0.3"/>
    <row r="691" ht="46.8" customHeight="1" x14ac:dyDescent="0.3"/>
    <row r="692" ht="46.8" customHeight="1" x14ac:dyDescent="0.3"/>
    <row r="693" ht="46.8" customHeight="1" x14ac:dyDescent="0.3"/>
    <row r="694" ht="46.8" customHeight="1" x14ac:dyDescent="0.3"/>
    <row r="695" ht="46.8" customHeight="1" x14ac:dyDescent="0.3"/>
    <row r="696" ht="46.8" customHeight="1" x14ac:dyDescent="0.3"/>
    <row r="697" ht="46.8" customHeight="1" x14ac:dyDescent="0.3"/>
    <row r="698" ht="46.8" customHeight="1" x14ac:dyDescent="0.3"/>
    <row r="699" ht="46.8" customHeight="1" x14ac:dyDescent="0.3"/>
    <row r="700" ht="46.8" customHeight="1" x14ac:dyDescent="0.3"/>
    <row r="701" ht="46.8" customHeight="1" x14ac:dyDescent="0.3"/>
    <row r="702" ht="46.8" customHeight="1" x14ac:dyDescent="0.3"/>
    <row r="703" ht="46.8" customHeight="1" x14ac:dyDescent="0.3"/>
    <row r="704" ht="46.8" customHeight="1" x14ac:dyDescent="0.3"/>
    <row r="705" ht="46.8" customHeight="1" x14ac:dyDescent="0.3"/>
    <row r="706" ht="46.8" customHeight="1" x14ac:dyDescent="0.3"/>
    <row r="707" ht="46.8" customHeight="1" x14ac:dyDescent="0.3"/>
    <row r="708" ht="46.8" customHeight="1" x14ac:dyDescent="0.3"/>
    <row r="709" ht="46.8" customHeight="1" x14ac:dyDescent="0.3"/>
    <row r="710" ht="46.8" customHeight="1" x14ac:dyDescent="0.3"/>
    <row r="711" ht="46.8" customHeight="1" x14ac:dyDescent="0.3"/>
    <row r="712" ht="46.8" customHeight="1" x14ac:dyDescent="0.3"/>
    <row r="713" ht="46.8" customHeight="1" x14ac:dyDescent="0.3"/>
    <row r="714" ht="46.8" customHeight="1" x14ac:dyDescent="0.3"/>
    <row r="715" ht="46.8" customHeight="1" x14ac:dyDescent="0.3"/>
    <row r="716" ht="46.8" customHeight="1" x14ac:dyDescent="0.3"/>
    <row r="717" ht="46.8" customHeight="1" x14ac:dyDescent="0.3"/>
    <row r="718" ht="46.8" customHeight="1" x14ac:dyDescent="0.3"/>
    <row r="719" ht="46.8" customHeight="1" x14ac:dyDescent="0.3"/>
    <row r="720" ht="46.8" customHeight="1" x14ac:dyDescent="0.3"/>
    <row r="721" ht="46.8" customHeight="1" x14ac:dyDescent="0.3"/>
    <row r="722" ht="46.8" customHeight="1" x14ac:dyDescent="0.3"/>
    <row r="723" ht="46.8" customHeight="1" x14ac:dyDescent="0.3"/>
    <row r="724" ht="46.8" customHeight="1" x14ac:dyDescent="0.3"/>
    <row r="725" ht="46.8" customHeight="1" x14ac:dyDescent="0.3"/>
    <row r="726" ht="46.8" customHeight="1" x14ac:dyDescent="0.3"/>
    <row r="727" ht="46.8" customHeight="1" x14ac:dyDescent="0.3"/>
    <row r="728" ht="46.8" customHeight="1" x14ac:dyDescent="0.3"/>
    <row r="729" ht="46.8" customHeight="1" x14ac:dyDescent="0.3"/>
    <row r="730" ht="46.8" customHeight="1" x14ac:dyDescent="0.3"/>
    <row r="731" ht="46.8" customHeight="1" x14ac:dyDescent="0.3"/>
    <row r="732" ht="46.8" customHeight="1" x14ac:dyDescent="0.3"/>
    <row r="733" ht="46.8" customHeight="1" x14ac:dyDescent="0.3"/>
    <row r="734" ht="46.8" customHeight="1" x14ac:dyDescent="0.3"/>
    <row r="735" ht="46.8" customHeight="1" x14ac:dyDescent="0.3"/>
    <row r="736" ht="46.8" customHeight="1" x14ac:dyDescent="0.3"/>
    <row r="737" ht="46.8" customHeight="1" x14ac:dyDescent="0.3"/>
    <row r="738" ht="46.8" customHeight="1" x14ac:dyDescent="0.3"/>
    <row r="739" ht="46.8" customHeight="1" x14ac:dyDescent="0.3"/>
    <row r="740" ht="46.8" customHeight="1" x14ac:dyDescent="0.3"/>
    <row r="741" ht="46.8" customHeight="1" x14ac:dyDescent="0.3"/>
    <row r="742" ht="46.8" customHeight="1" x14ac:dyDescent="0.3"/>
    <row r="743" ht="46.8" customHeight="1" x14ac:dyDescent="0.3"/>
    <row r="744" ht="46.8" customHeight="1" x14ac:dyDescent="0.3"/>
    <row r="745" ht="46.8" customHeight="1" x14ac:dyDescent="0.3"/>
    <row r="746" ht="46.8" customHeight="1" x14ac:dyDescent="0.3"/>
    <row r="747" ht="46.8" customHeight="1" x14ac:dyDescent="0.3"/>
    <row r="748" ht="46.8" customHeight="1" x14ac:dyDescent="0.3"/>
    <row r="749" ht="46.8" customHeight="1" x14ac:dyDescent="0.3"/>
    <row r="750" ht="46.8" customHeight="1" x14ac:dyDescent="0.3"/>
    <row r="751" ht="46.8" customHeight="1" x14ac:dyDescent="0.3"/>
    <row r="752" ht="46.8" customHeight="1" x14ac:dyDescent="0.3"/>
    <row r="753" ht="46.8" customHeight="1" x14ac:dyDescent="0.3"/>
    <row r="754" ht="46.8" customHeight="1" x14ac:dyDescent="0.3"/>
    <row r="755" ht="46.8" customHeight="1" x14ac:dyDescent="0.3"/>
    <row r="756" ht="46.8" customHeight="1" x14ac:dyDescent="0.3"/>
    <row r="757" ht="46.8" customHeight="1" x14ac:dyDescent="0.3"/>
    <row r="758" ht="46.8" customHeight="1" x14ac:dyDescent="0.3"/>
    <row r="759" ht="46.8" customHeight="1" x14ac:dyDescent="0.3"/>
    <row r="760" ht="46.8" customHeight="1" x14ac:dyDescent="0.3"/>
    <row r="761" ht="46.8" customHeight="1" x14ac:dyDescent="0.3"/>
    <row r="762" ht="46.8" customHeight="1" x14ac:dyDescent="0.3"/>
    <row r="763" ht="46.8" customHeight="1" x14ac:dyDescent="0.3"/>
    <row r="764" ht="46.8" customHeight="1" x14ac:dyDescent="0.3"/>
    <row r="765" ht="46.8" customHeight="1" x14ac:dyDescent="0.3"/>
    <row r="766" ht="46.8" customHeight="1" x14ac:dyDescent="0.3"/>
    <row r="767" ht="46.8" customHeight="1" x14ac:dyDescent="0.3"/>
    <row r="768" ht="46.8" customHeight="1" x14ac:dyDescent="0.3"/>
    <row r="769" ht="46.8" customHeight="1" x14ac:dyDescent="0.3"/>
    <row r="770" ht="46.8" customHeight="1" x14ac:dyDescent="0.3"/>
    <row r="771" ht="46.8" customHeight="1" x14ac:dyDescent="0.3"/>
    <row r="772" ht="46.8" customHeight="1" x14ac:dyDescent="0.3"/>
    <row r="773" ht="46.8" customHeight="1" x14ac:dyDescent="0.3"/>
    <row r="774" ht="46.8" customHeight="1" x14ac:dyDescent="0.3"/>
    <row r="775" ht="46.8" customHeight="1" x14ac:dyDescent="0.3"/>
    <row r="776" ht="46.8" customHeight="1" x14ac:dyDescent="0.3"/>
    <row r="777" ht="46.8" customHeight="1" x14ac:dyDescent="0.3"/>
    <row r="778" ht="46.8" customHeight="1" x14ac:dyDescent="0.3"/>
    <row r="779" ht="46.8" customHeight="1" x14ac:dyDescent="0.3"/>
    <row r="780" ht="46.8" customHeight="1" x14ac:dyDescent="0.3"/>
    <row r="781" ht="46.8" customHeight="1" x14ac:dyDescent="0.3"/>
    <row r="782" ht="46.8" customHeight="1" x14ac:dyDescent="0.3"/>
    <row r="783" ht="46.8" customHeight="1" x14ac:dyDescent="0.3"/>
    <row r="784" ht="46.8" customHeight="1" x14ac:dyDescent="0.3"/>
    <row r="785" ht="46.8" customHeight="1" x14ac:dyDescent="0.3"/>
    <row r="786" ht="46.8" customHeight="1" x14ac:dyDescent="0.3"/>
    <row r="787" ht="46.8" customHeight="1" x14ac:dyDescent="0.3"/>
    <row r="788" ht="46.8" customHeight="1" x14ac:dyDescent="0.3"/>
    <row r="789" ht="46.8" customHeight="1" x14ac:dyDescent="0.3"/>
    <row r="790" ht="46.8" customHeight="1" x14ac:dyDescent="0.3"/>
    <row r="791" ht="46.8" customHeight="1" x14ac:dyDescent="0.3"/>
    <row r="792" ht="46.8" customHeight="1" x14ac:dyDescent="0.3"/>
    <row r="793" ht="46.8" customHeight="1" x14ac:dyDescent="0.3"/>
    <row r="794" ht="46.8" customHeight="1" x14ac:dyDescent="0.3"/>
    <row r="795" ht="46.8" customHeight="1" x14ac:dyDescent="0.3"/>
    <row r="796" ht="46.8" customHeight="1" x14ac:dyDescent="0.3"/>
    <row r="797" ht="46.8" customHeight="1" x14ac:dyDescent="0.3"/>
    <row r="798" ht="46.8" customHeight="1" x14ac:dyDescent="0.3"/>
    <row r="799" ht="46.8" customHeight="1" x14ac:dyDescent="0.3"/>
    <row r="800" ht="46.8" customHeight="1" x14ac:dyDescent="0.3"/>
    <row r="801" ht="46.8" customHeight="1" x14ac:dyDescent="0.3"/>
    <row r="802" ht="46.8" customHeight="1" x14ac:dyDescent="0.3"/>
    <row r="803" ht="46.8" customHeight="1" x14ac:dyDescent="0.3"/>
    <row r="804" ht="46.8" customHeight="1" x14ac:dyDescent="0.3"/>
    <row r="805" ht="46.8" customHeight="1" x14ac:dyDescent="0.3"/>
    <row r="806" ht="46.8" customHeight="1" x14ac:dyDescent="0.3"/>
    <row r="807" ht="46.8" customHeight="1" x14ac:dyDescent="0.3"/>
    <row r="808" ht="46.8" customHeight="1" x14ac:dyDescent="0.3"/>
    <row r="809" ht="46.8" customHeight="1" x14ac:dyDescent="0.3"/>
    <row r="810" ht="46.8" customHeight="1" x14ac:dyDescent="0.3"/>
    <row r="811" ht="46.8" customHeight="1" x14ac:dyDescent="0.3"/>
    <row r="812" ht="46.8" customHeight="1" x14ac:dyDescent="0.3"/>
    <row r="813" ht="46.8" customHeight="1" x14ac:dyDescent="0.3"/>
    <row r="814" ht="46.8" customHeight="1" x14ac:dyDescent="0.3"/>
    <row r="815" ht="46.8" customHeight="1" x14ac:dyDescent="0.3"/>
    <row r="816" ht="46.8" customHeight="1" x14ac:dyDescent="0.3"/>
    <row r="817" ht="46.8" customHeight="1" x14ac:dyDescent="0.3"/>
    <row r="818" ht="46.8" customHeight="1" x14ac:dyDescent="0.3"/>
    <row r="819" ht="46.8" customHeight="1" x14ac:dyDescent="0.3"/>
    <row r="820" ht="46.8" customHeight="1" x14ac:dyDescent="0.3"/>
    <row r="821" ht="46.8" customHeight="1" x14ac:dyDescent="0.3"/>
    <row r="822" ht="46.8" customHeight="1" x14ac:dyDescent="0.3"/>
    <row r="823" ht="46.8" customHeight="1" x14ac:dyDescent="0.3"/>
    <row r="824" ht="46.8" customHeight="1" x14ac:dyDescent="0.3"/>
    <row r="825" ht="46.8" customHeight="1" x14ac:dyDescent="0.3"/>
    <row r="826" ht="46.8" customHeight="1" x14ac:dyDescent="0.3"/>
    <row r="827" ht="46.8" customHeight="1" x14ac:dyDescent="0.3"/>
    <row r="828" ht="46.8" customHeight="1" x14ac:dyDescent="0.3"/>
    <row r="829" ht="46.8" customHeight="1" x14ac:dyDescent="0.3"/>
    <row r="830" ht="46.8" customHeight="1" x14ac:dyDescent="0.3"/>
    <row r="831" ht="46.8" customHeight="1" x14ac:dyDescent="0.3"/>
    <row r="832" ht="46.8" customHeight="1" x14ac:dyDescent="0.3"/>
    <row r="833" ht="46.8" customHeight="1" x14ac:dyDescent="0.3"/>
    <row r="834" ht="46.8" customHeight="1" x14ac:dyDescent="0.3"/>
    <row r="835" ht="46.8" customHeight="1" x14ac:dyDescent="0.3"/>
    <row r="836" ht="46.8" customHeight="1" x14ac:dyDescent="0.3"/>
    <row r="837" ht="46.8" customHeight="1" x14ac:dyDescent="0.3"/>
    <row r="838" ht="46.8" customHeight="1" x14ac:dyDescent="0.3"/>
    <row r="839" ht="46.8" customHeight="1" x14ac:dyDescent="0.3"/>
    <row r="840" ht="46.8" customHeight="1" x14ac:dyDescent="0.3"/>
    <row r="841" ht="46.8" customHeight="1" x14ac:dyDescent="0.3"/>
    <row r="842" ht="46.8" customHeight="1" x14ac:dyDescent="0.3"/>
    <row r="843" ht="46.8" customHeight="1" x14ac:dyDescent="0.3"/>
    <row r="844" ht="46.8" customHeight="1" x14ac:dyDescent="0.3"/>
    <row r="845" ht="46.8" customHeight="1" x14ac:dyDescent="0.3"/>
    <row r="846" ht="46.8" customHeight="1" x14ac:dyDescent="0.3"/>
    <row r="847" ht="46.8" customHeight="1" x14ac:dyDescent="0.3"/>
    <row r="848" ht="46.8" customHeight="1" x14ac:dyDescent="0.3"/>
    <row r="849" ht="46.8" customHeight="1" x14ac:dyDescent="0.3"/>
    <row r="850" ht="46.8" customHeight="1" x14ac:dyDescent="0.3"/>
    <row r="851" ht="46.8" customHeight="1" x14ac:dyDescent="0.3"/>
    <row r="852" ht="46.8" customHeight="1" x14ac:dyDescent="0.3"/>
    <row r="853" ht="46.8" customHeight="1" x14ac:dyDescent="0.3"/>
    <row r="854" ht="46.8" customHeight="1" x14ac:dyDescent="0.3"/>
    <row r="855" ht="46.8" customHeight="1" x14ac:dyDescent="0.3"/>
    <row r="856" ht="46.8" customHeight="1" x14ac:dyDescent="0.3"/>
    <row r="857" ht="46.8" customHeight="1" x14ac:dyDescent="0.3"/>
    <row r="858" ht="46.8" customHeight="1" x14ac:dyDescent="0.3"/>
    <row r="859" ht="46.8" customHeight="1" x14ac:dyDescent="0.3"/>
    <row r="860" ht="46.8" customHeight="1" x14ac:dyDescent="0.3"/>
    <row r="861" ht="46.8" customHeight="1" x14ac:dyDescent="0.3"/>
    <row r="862" ht="46.8" customHeight="1" x14ac:dyDescent="0.3"/>
    <row r="863" ht="46.8" customHeight="1" x14ac:dyDescent="0.3"/>
    <row r="864" ht="46.8" customHeight="1" x14ac:dyDescent="0.3"/>
    <row r="865" ht="46.8" customHeight="1" x14ac:dyDescent="0.3"/>
    <row r="866" ht="46.8" customHeight="1" x14ac:dyDescent="0.3"/>
    <row r="867" ht="46.8" customHeight="1" x14ac:dyDescent="0.3"/>
    <row r="868" ht="46.8" customHeight="1" x14ac:dyDescent="0.3"/>
    <row r="869" ht="46.8" customHeight="1" x14ac:dyDescent="0.3"/>
    <row r="870" ht="46.8" customHeight="1" x14ac:dyDescent="0.3"/>
    <row r="871" ht="46.8" customHeight="1" x14ac:dyDescent="0.3"/>
    <row r="872" ht="46.8" customHeight="1" x14ac:dyDescent="0.3"/>
    <row r="873" ht="46.8" customHeight="1" x14ac:dyDescent="0.3"/>
    <row r="874" ht="46.8" customHeight="1" x14ac:dyDescent="0.3"/>
    <row r="875" ht="46.8" customHeight="1" x14ac:dyDescent="0.3"/>
    <row r="876" ht="46.8" customHeight="1" x14ac:dyDescent="0.3"/>
    <row r="877" ht="46.8" customHeight="1" x14ac:dyDescent="0.3"/>
    <row r="878" ht="46.8" customHeight="1" x14ac:dyDescent="0.3"/>
    <row r="879" ht="46.8" customHeight="1" x14ac:dyDescent="0.3"/>
    <row r="880" ht="46.8" customHeight="1" x14ac:dyDescent="0.3"/>
    <row r="881" ht="46.8" customHeight="1" x14ac:dyDescent="0.3"/>
    <row r="882" ht="46.8" customHeight="1" x14ac:dyDescent="0.3"/>
    <row r="883" ht="46.8" customHeight="1" x14ac:dyDescent="0.3"/>
    <row r="884" ht="46.8" customHeight="1" x14ac:dyDescent="0.3"/>
    <row r="885" ht="46.8" customHeight="1" x14ac:dyDescent="0.3"/>
    <row r="886" ht="46.8" customHeight="1" x14ac:dyDescent="0.3"/>
    <row r="887" ht="46.8" customHeight="1" x14ac:dyDescent="0.3"/>
    <row r="888" ht="46.8" customHeight="1" x14ac:dyDescent="0.3"/>
    <row r="889" ht="46.8" customHeight="1" x14ac:dyDescent="0.3"/>
    <row r="890" ht="46.8" customHeight="1" x14ac:dyDescent="0.3"/>
    <row r="891" ht="46.8" customHeight="1" x14ac:dyDescent="0.3"/>
    <row r="892" ht="46.8" customHeight="1" x14ac:dyDescent="0.3"/>
    <row r="893" ht="46.8" customHeight="1" x14ac:dyDescent="0.3"/>
    <row r="894" ht="46.8" customHeight="1" x14ac:dyDescent="0.3"/>
    <row r="895" ht="46.8" customHeight="1" x14ac:dyDescent="0.3"/>
    <row r="896" ht="46.8" customHeight="1" x14ac:dyDescent="0.3"/>
    <row r="897" ht="46.8" customHeight="1" x14ac:dyDescent="0.3"/>
    <row r="898" ht="46.8" customHeight="1" x14ac:dyDescent="0.3"/>
    <row r="899" ht="46.8" customHeight="1" x14ac:dyDescent="0.3"/>
    <row r="900" ht="46.8" customHeight="1" x14ac:dyDescent="0.3"/>
    <row r="901" ht="46.8" customHeight="1" x14ac:dyDescent="0.3"/>
    <row r="902" ht="46.8" customHeight="1" x14ac:dyDescent="0.3"/>
    <row r="903" ht="46.8" customHeight="1" x14ac:dyDescent="0.3"/>
    <row r="904" ht="46.8" customHeight="1" x14ac:dyDescent="0.3"/>
    <row r="905" ht="46.8" customHeight="1" x14ac:dyDescent="0.3"/>
    <row r="906" ht="46.8" customHeight="1" x14ac:dyDescent="0.3"/>
    <row r="907" ht="46.8" customHeight="1" x14ac:dyDescent="0.3"/>
    <row r="908" ht="46.8" customHeight="1" x14ac:dyDescent="0.3"/>
    <row r="909" ht="46.8" customHeight="1" x14ac:dyDescent="0.3"/>
    <row r="910" ht="46.8" customHeight="1" x14ac:dyDescent="0.3"/>
    <row r="911" ht="46.8" customHeight="1" x14ac:dyDescent="0.3"/>
    <row r="912" ht="46.8" customHeight="1" x14ac:dyDescent="0.3"/>
    <row r="913" ht="46.8" customHeight="1" x14ac:dyDescent="0.3"/>
    <row r="914" ht="46.8" customHeight="1" x14ac:dyDescent="0.3"/>
    <row r="915" ht="46.8" customHeight="1" x14ac:dyDescent="0.3"/>
    <row r="916" ht="46.8" customHeight="1" x14ac:dyDescent="0.3"/>
    <row r="917" ht="46.8" customHeight="1" x14ac:dyDescent="0.3"/>
    <row r="918" ht="46.8" customHeight="1" x14ac:dyDescent="0.3"/>
    <row r="919" ht="46.8" customHeight="1" x14ac:dyDescent="0.3"/>
    <row r="920" ht="46.8" customHeight="1" x14ac:dyDescent="0.3"/>
    <row r="921" ht="46.8" customHeight="1" x14ac:dyDescent="0.3"/>
    <row r="922" ht="46.8" customHeight="1" x14ac:dyDescent="0.3"/>
    <row r="923" ht="46.8" customHeight="1" x14ac:dyDescent="0.3"/>
    <row r="924" ht="46.8" customHeight="1" x14ac:dyDescent="0.3"/>
    <row r="925" ht="46.8" customHeight="1" x14ac:dyDescent="0.3"/>
    <row r="926" ht="46.8" customHeight="1" x14ac:dyDescent="0.3"/>
    <row r="927" ht="46.8" customHeight="1" x14ac:dyDescent="0.3"/>
    <row r="928" ht="46.8" customHeight="1" x14ac:dyDescent="0.3"/>
    <row r="929" ht="46.8" customHeight="1" x14ac:dyDescent="0.3"/>
    <row r="930" ht="46.8" customHeight="1" x14ac:dyDescent="0.3"/>
    <row r="931" ht="46.8" customHeight="1" x14ac:dyDescent="0.3"/>
    <row r="932" ht="46.8" customHeight="1" x14ac:dyDescent="0.3"/>
    <row r="933" ht="46.8" customHeight="1" x14ac:dyDescent="0.3"/>
    <row r="934" ht="46.8" customHeight="1" x14ac:dyDescent="0.3"/>
    <row r="935" ht="46.8" customHeight="1" x14ac:dyDescent="0.3"/>
    <row r="936" ht="46.8" customHeight="1" x14ac:dyDescent="0.3"/>
    <row r="937" ht="46.8" customHeight="1" x14ac:dyDescent="0.3"/>
    <row r="938" ht="46.8" customHeight="1" x14ac:dyDescent="0.3"/>
    <row r="939" ht="46.8" customHeight="1" x14ac:dyDescent="0.3"/>
    <row r="940" ht="46.8" customHeight="1" x14ac:dyDescent="0.3"/>
    <row r="941" ht="46.8" customHeight="1" x14ac:dyDescent="0.3"/>
    <row r="942" ht="46.8" customHeight="1" x14ac:dyDescent="0.3"/>
    <row r="943" ht="46.8" customHeight="1" x14ac:dyDescent="0.3"/>
    <row r="944" ht="46.8" customHeight="1" x14ac:dyDescent="0.3"/>
    <row r="945" ht="46.8" customHeight="1" x14ac:dyDescent="0.3"/>
    <row r="946" ht="46.8" customHeight="1" x14ac:dyDescent="0.3"/>
    <row r="947" ht="46.8" customHeight="1" x14ac:dyDescent="0.3"/>
    <row r="948" ht="46.8" customHeight="1" x14ac:dyDescent="0.3"/>
    <row r="949" ht="46.8" customHeight="1" x14ac:dyDescent="0.3"/>
    <row r="950" ht="46.8" customHeight="1" x14ac:dyDescent="0.3"/>
    <row r="951" ht="46.8" customHeight="1" x14ac:dyDescent="0.3"/>
    <row r="952" ht="46.8" customHeight="1" x14ac:dyDescent="0.3"/>
    <row r="953" ht="46.8" customHeight="1" x14ac:dyDescent="0.3"/>
    <row r="954" ht="46.8" customHeight="1" x14ac:dyDescent="0.3"/>
    <row r="955" ht="46.8" customHeight="1" x14ac:dyDescent="0.3"/>
    <row r="956" ht="46.8" customHeight="1" x14ac:dyDescent="0.3"/>
    <row r="957" ht="46.8" customHeight="1" x14ac:dyDescent="0.3"/>
    <row r="958" ht="46.8" customHeight="1" x14ac:dyDescent="0.3"/>
    <row r="959" ht="46.8" customHeight="1" x14ac:dyDescent="0.3"/>
    <row r="960" ht="46.8" customHeight="1" x14ac:dyDescent="0.3"/>
    <row r="961" ht="46.8" customHeight="1" x14ac:dyDescent="0.3"/>
    <row r="962" ht="46.8" customHeight="1" x14ac:dyDescent="0.3"/>
    <row r="963" ht="46.8" customHeight="1" x14ac:dyDescent="0.3"/>
    <row r="964" ht="46.8" customHeight="1" x14ac:dyDescent="0.3"/>
    <row r="965" ht="46.8" customHeight="1" x14ac:dyDescent="0.3"/>
    <row r="966" ht="46.8" customHeight="1" x14ac:dyDescent="0.3"/>
    <row r="967" ht="46.8" customHeight="1" x14ac:dyDescent="0.3"/>
    <row r="968" ht="46.8" customHeight="1" x14ac:dyDescent="0.3"/>
    <row r="969" ht="46.8" customHeight="1" x14ac:dyDescent="0.3"/>
    <row r="970" ht="46.8" customHeight="1" x14ac:dyDescent="0.3"/>
    <row r="971" ht="46.8" customHeight="1" x14ac:dyDescent="0.3"/>
    <row r="972" ht="46.8" customHeight="1" x14ac:dyDescent="0.3"/>
    <row r="973" ht="46.8" customHeight="1" x14ac:dyDescent="0.3"/>
    <row r="974" ht="46.8" customHeight="1" x14ac:dyDescent="0.3"/>
    <row r="975" ht="46.8" customHeight="1" x14ac:dyDescent="0.3"/>
    <row r="976" ht="46.8" customHeight="1" x14ac:dyDescent="0.3"/>
    <row r="977" ht="46.8" customHeight="1" x14ac:dyDescent="0.3"/>
    <row r="978" ht="46.8" customHeight="1" x14ac:dyDescent="0.3"/>
    <row r="979" ht="46.8" customHeight="1" x14ac:dyDescent="0.3"/>
    <row r="980" ht="46.8" customHeight="1" x14ac:dyDescent="0.3"/>
    <row r="981" ht="46.8" customHeight="1" x14ac:dyDescent="0.3"/>
    <row r="982" ht="46.8" customHeight="1" x14ac:dyDescent="0.3"/>
    <row r="983" ht="46.8" customHeight="1" x14ac:dyDescent="0.3"/>
    <row r="984" ht="46.8" customHeight="1" x14ac:dyDescent="0.3"/>
    <row r="985" ht="46.8" customHeight="1" x14ac:dyDescent="0.3"/>
    <row r="986" ht="46.8" customHeight="1" x14ac:dyDescent="0.3"/>
    <row r="987" ht="46.8" customHeight="1" x14ac:dyDescent="0.3"/>
    <row r="988" ht="46.8" customHeight="1" x14ac:dyDescent="0.3"/>
    <row r="989" ht="46.8" customHeight="1" x14ac:dyDescent="0.3"/>
    <row r="990" ht="46.8" customHeight="1" x14ac:dyDescent="0.3"/>
    <row r="991" ht="46.8" customHeight="1" x14ac:dyDescent="0.3"/>
    <row r="992" ht="46.8" customHeight="1" x14ac:dyDescent="0.3"/>
    <row r="993" ht="46.8" customHeight="1" x14ac:dyDescent="0.3"/>
    <row r="994" ht="46.8" customHeight="1" x14ac:dyDescent="0.3"/>
    <row r="995" ht="46.8" customHeight="1" x14ac:dyDescent="0.3"/>
    <row r="996" ht="46.8" customHeight="1" x14ac:dyDescent="0.3"/>
    <row r="997" ht="46.8" customHeight="1" x14ac:dyDescent="0.3"/>
    <row r="998" ht="46.8" customHeight="1" x14ac:dyDescent="0.3"/>
    <row r="999" ht="46.8" customHeight="1" x14ac:dyDescent="0.3"/>
    <row r="1000" ht="46.8" customHeight="1" x14ac:dyDescent="0.3"/>
    <row r="1001" ht="46.8" customHeight="1" x14ac:dyDescent="0.3"/>
    <row r="1002" ht="46.8" customHeight="1" x14ac:dyDescent="0.3"/>
    <row r="1003" ht="46.8" customHeight="1" x14ac:dyDescent="0.3"/>
    <row r="1004" ht="46.8" customHeight="1" x14ac:dyDescent="0.3"/>
    <row r="1005" ht="46.8" customHeight="1" x14ac:dyDescent="0.3"/>
    <row r="1006" ht="46.8" customHeight="1" x14ac:dyDescent="0.3"/>
    <row r="1007" ht="46.8" customHeight="1" x14ac:dyDescent="0.3"/>
    <row r="1008" ht="46.8" customHeight="1" x14ac:dyDescent="0.3"/>
    <row r="1009" ht="46.8" customHeight="1" x14ac:dyDescent="0.3"/>
    <row r="1010" ht="46.8" customHeight="1" x14ac:dyDescent="0.3"/>
    <row r="1011" ht="46.8" customHeight="1" x14ac:dyDescent="0.3"/>
    <row r="1012" ht="46.8" customHeight="1" x14ac:dyDescent="0.3"/>
    <row r="1013" ht="46.8" customHeight="1" x14ac:dyDescent="0.3"/>
    <row r="1014" ht="46.8" customHeight="1" x14ac:dyDescent="0.3"/>
    <row r="1015" ht="46.8" customHeight="1" x14ac:dyDescent="0.3"/>
    <row r="1016" ht="46.8" customHeight="1" x14ac:dyDescent="0.3"/>
    <row r="1017" ht="46.8" customHeight="1" x14ac:dyDescent="0.3"/>
    <row r="1018" ht="46.8" customHeight="1" x14ac:dyDescent="0.3"/>
    <row r="1019" ht="46.8" customHeight="1" x14ac:dyDescent="0.3"/>
    <row r="1020" ht="46.8" customHeight="1" x14ac:dyDescent="0.3"/>
    <row r="1021" ht="46.8" customHeight="1" x14ac:dyDescent="0.3"/>
    <row r="1022" ht="46.8" customHeight="1" x14ac:dyDescent="0.3"/>
    <row r="1023" ht="46.8" customHeight="1" x14ac:dyDescent="0.3"/>
    <row r="1024" ht="46.8" customHeight="1" x14ac:dyDescent="0.3"/>
    <row r="1025" ht="46.8" customHeight="1" x14ac:dyDescent="0.3"/>
    <row r="1026" ht="46.8" customHeight="1" x14ac:dyDescent="0.3"/>
    <row r="1027" ht="46.8" customHeight="1" x14ac:dyDescent="0.3"/>
    <row r="1028" ht="46.8" customHeight="1" x14ac:dyDescent="0.3"/>
    <row r="1029" ht="46.8" customHeight="1" x14ac:dyDescent="0.3"/>
    <row r="1030" ht="46.8" customHeight="1" x14ac:dyDescent="0.3"/>
    <row r="1031" ht="46.8" customHeight="1" x14ac:dyDescent="0.3"/>
    <row r="1032" ht="46.8" customHeight="1" x14ac:dyDescent="0.3"/>
    <row r="1033" ht="46.8" customHeight="1" x14ac:dyDescent="0.3"/>
    <row r="1034" ht="46.8" customHeight="1" x14ac:dyDescent="0.3"/>
    <row r="1035" ht="46.8" customHeight="1" x14ac:dyDescent="0.3"/>
    <row r="1036" ht="46.8" customHeight="1" x14ac:dyDescent="0.3"/>
    <row r="1037" ht="46.8" customHeight="1" x14ac:dyDescent="0.3"/>
    <row r="1038" ht="46.8" customHeight="1" x14ac:dyDescent="0.3"/>
    <row r="1039" ht="46.8" customHeight="1" x14ac:dyDescent="0.3"/>
    <row r="1040" ht="46.8" customHeight="1" x14ac:dyDescent="0.3"/>
    <row r="1041" ht="46.8" customHeight="1" x14ac:dyDescent="0.3"/>
    <row r="1042" ht="46.8" customHeight="1" x14ac:dyDescent="0.3"/>
    <row r="1043" ht="46.8" customHeight="1" x14ac:dyDescent="0.3"/>
    <row r="1044" ht="46.8" customHeight="1" x14ac:dyDescent="0.3"/>
    <row r="1045" ht="46.8" customHeight="1" x14ac:dyDescent="0.3"/>
    <row r="1046" ht="46.8" customHeight="1" x14ac:dyDescent="0.3"/>
    <row r="1047" ht="46.8" customHeight="1" x14ac:dyDescent="0.3"/>
    <row r="1048" ht="46.8" customHeight="1" x14ac:dyDescent="0.3"/>
    <row r="1049" ht="46.8" customHeight="1" x14ac:dyDescent="0.3"/>
    <row r="1050" ht="46.8" customHeight="1" x14ac:dyDescent="0.3"/>
    <row r="1051" ht="46.8" customHeight="1" x14ac:dyDescent="0.3"/>
    <row r="1052" ht="46.8" customHeight="1" x14ac:dyDescent="0.3"/>
    <row r="1053" ht="46.8" customHeight="1" x14ac:dyDescent="0.3"/>
    <row r="1054" ht="46.8" customHeight="1" x14ac:dyDescent="0.3"/>
    <row r="1055" ht="46.8" customHeight="1" x14ac:dyDescent="0.3"/>
    <row r="1056" ht="46.8" customHeight="1" x14ac:dyDescent="0.3"/>
    <row r="1057" ht="46.8" customHeight="1" x14ac:dyDescent="0.3"/>
    <row r="1058" ht="46.8" customHeight="1" x14ac:dyDescent="0.3"/>
    <row r="1059" ht="46.8" customHeight="1" x14ac:dyDescent="0.3"/>
    <row r="1060" ht="46.8" customHeight="1" x14ac:dyDescent="0.3"/>
    <row r="1061" ht="46.8" customHeight="1" x14ac:dyDescent="0.3"/>
    <row r="1062" ht="46.8" customHeight="1" x14ac:dyDescent="0.3"/>
    <row r="1063" ht="46.8" customHeight="1" x14ac:dyDescent="0.3"/>
    <row r="1064" ht="46.8" customHeight="1" x14ac:dyDescent="0.3"/>
    <row r="1065" ht="46.8" customHeight="1" x14ac:dyDescent="0.3"/>
    <row r="1066" ht="46.8" customHeight="1" x14ac:dyDescent="0.3"/>
    <row r="1067" ht="46.8" customHeight="1" x14ac:dyDescent="0.3"/>
    <row r="1068" ht="46.8" customHeight="1" x14ac:dyDescent="0.3"/>
    <row r="1069" ht="46.8" customHeight="1" x14ac:dyDescent="0.3"/>
    <row r="1070" ht="46.8" customHeight="1" x14ac:dyDescent="0.3"/>
    <row r="1071" ht="46.8" customHeight="1" x14ac:dyDescent="0.3"/>
    <row r="1072" ht="46.8" customHeight="1" x14ac:dyDescent="0.3"/>
    <row r="1073" ht="46.8" customHeight="1" x14ac:dyDescent="0.3"/>
    <row r="1074" ht="46.8" customHeight="1" x14ac:dyDescent="0.3"/>
    <row r="1075" ht="46.8" customHeight="1" x14ac:dyDescent="0.3"/>
    <row r="1076" ht="46.8" customHeight="1" x14ac:dyDescent="0.3"/>
    <row r="1077" ht="46.8" customHeight="1" x14ac:dyDescent="0.3"/>
    <row r="1078" ht="46.8" customHeight="1" x14ac:dyDescent="0.3"/>
    <row r="1079" ht="46.8" customHeight="1" x14ac:dyDescent="0.3"/>
    <row r="1080" ht="46.8" customHeight="1" x14ac:dyDescent="0.3"/>
    <row r="1081" ht="46.8" customHeight="1" x14ac:dyDescent="0.3"/>
    <row r="1082" ht="46.8" customHeight="1" x14ac:dyDescent="0.3"/>
    <row r="1083" ht="46.8" customHeight="1" x14ac:dyDescent="0.3"/>
    <row r="1084" ht="46.8" customHeight="1" x14ac:dyDescent="0.3"/>
    <row r="1085" ht="46.8" customHeight="1" x14ac:dyDescent="0.3"/>
    <row r="1086" ht="46.8" customHeight="1" x14ac:dyDescent="0.3"/>
    <row r="1087" ht="46.8" customHeight="1" x14ac:dyDescent="0.3"/>
    <row r="1088" ht="46.8" customHeight="1" x14ac:dyDescent="0.3"/>
    <row r="1089" ht="46.8" customHeight="1" x14ac:dyDescent="0.3"/>
    <row r="1090" ht="46.8" customHeight="1" x14ac:dyDescent="0.3"/>
    <row r="1091" ht="46.8" customHeight="1" x14ac:dyDescent="0.3"/>
    <row r="1092" ht="46.8" customHeight="1" x14ac:dyDescent="0.3"/>
    <row r="1093" ht="46.8" customHeight="1" x14ac:dyDescent="0.3"/>
    <row r="1094" ht="46.8" customHeight="1" x14ac:dyDescent="0.3"/>
    <row r="1095" ht="46.8" customHeight="1" x14ac:dyDescent="0.3"/>
    <row r="1096" ht="46.8" customHeight="1" x14ac:dyDescent="0.3"/>
    <row r="1097" ht="46.8" customHeight="1" x14ac:dyDescent="0.3"/>
    <row r="1098" ht="46.8" customHeight="1" x14ac:dyDescent="0.3"/>
    <row r="1099" ht="46.8" customHeight="1" x14ac:dyDescent="0.3"/>
    <row r="1100" ht="46.8" customHeight="1" x14ac:dyDescent="0.3"/>
    <row r="1101" ht="46.8" customHeight="1" x14ac:dyDescent="0.3"/>
    <row r="1102" ht="46.8" customHeight="1" x14ac:dyDescent="0.3"/>
    <row r="1103" ht="46.8" customHeight="1" x14ac:dyDescent="0.3"/>
    <row r="1104" ht="46.8" customHeight="1" x14ac:dyDescent="0.3"/>
    <row r="1105" ht="46.8" customHeight="1" x14ac:dyDescent="0.3"/>
    <row r="1106" ht="46.8" customHeight="1" x14ac:dyDescent="0.3"/>
    <row r="1107" ht="46.8" customHeight="1" x14ac:dyDescent="0.3"/>
    <row r="1108" ht="46.8" customHeight="1" x14ac:dyDescent="0.3"/>
    <row r="1109" ht="46.8" customHeight="1" x14ac:dyDescent="0.3"/>
    <row r="1110" ht="46.8" customHeight="1" x14ac:dyDescent="0.3"/>
    <row r="1111" ht="46.8" customHeight="1" x14ac:dyDescent="0.3"/>
    <row r="1112" ht="46.8" customHeight="1" x14ac:dyDescent="0.3"/>
    <row r="1113" ht="46.8" customHeight="1" x14ac:dyDescent="0.3"/>
    <row r="1114" ht="46.8" customHeight="1" x14ac:dyDescent="0.3"/>
    <row r="1115" ht="46.8" customHeight="1" x14ac:dyDescent="0.3"/>
    <row r="1116" ht="46.8" customHeight="1" x14ac:dyDescent="0.3"/>
    <row r="1117" ht="46.8" customHeight="1" x14ac:dyDescent="0.3"/>
    <row r="1118" ht="46.8" customHeight="1" x14ac:dyDescent="0.3"/>
    <row r="1119" ht="46.8" customHeight="1" x14ac:dyDescent="0.3"/>
    <row r="1120" ht="46.8" customHeight="1" x14ac:dyDescent="0.3"/>
    <row r="1121" ht="46.8" customHeight="1" x14ac:dyDescent="0.3"/>
    <row r="1122" ht="46.8" customHeight="1" x14ac:dyDescent="0.3"/>
    <row r="1123" ht="46.8" customHeight="1" x14ac:dyDescent="0.3"/>
    <row r="1124" ht="46.8" customHeight="1" x14ac:dyDescent="0.3"/>
    <row r="1125" ht="46.8" customHeight="1" x14ac:dyDescent="0.3"/>
    <row r="1126" ht="46.8" customHeight="1" x14ac:dyDescent="0.3"/>
    <row r="1127" ht="46.8" customHeight="1" x14ac:dyDescent="0.3"/>
    <row r="1128" ht="46.8" customHeight="1" x14ac:dyDescent="0.3"/>
    <row r="1129" ht="46.8" customHeight="1" x14ac:dyDescent="0.3"/>
    <row r="1130" ht="46.8" customHeight="1" x14ac:dyDescent="0.3"/>
    <row r="1131" ht="46.8" customHeight="1" x14ac:dyDescent="0.3"/>
    <row r="1132" ht="46.8" customHeight="1" x14ac:dyDescent="0.3"/>
    <row r="1133" ht="46.8" customHeight="1" x14ac:dyDescent="0.3"/>
    <row r="1134" ht="46.8" customHeight="1" x14ac:dyDescent="0.3"/>
    <row r="1135" ht="46.8" customHeight="1" x14ac:dyDescent="0.3"/>
    <row r="1136" ht="46.8" customHeight="1" x14ac:dyDescent="0.3"/>
    <row r="1137" ht="46.8" customHeight="1" x14ac:dyDescent="0.3"/>
    <row r="1138" ht="46.8" customHeight="1" x14ac:dyDescent="0.3"/>
    <row r="1139" ht="46.8" customHeight="1" x14ac:dyDescent="0.3"/>
    <row r="1140" ht="46.8" customHeight="1" x14ac:dyDescent="0.3"/>
    <row r="1141" ht="46.8" customHeight="1" x14ac:dyDescent="0.3"/>
    <row r="1142" ht="46.8" customHeight="1" x14ac:dyDescent="0.3"/>
    <row r="1143" ht="46.8" customHeight="1" x14ac:dyDescent="0.3"/>
    <row r="1144" ht="46.8" customHeight="1" x14ac:dyDescent="0.3"/>
    <row r="1145" ht="46.8" customHeight="1" x14ac:dyDescent="0.3"/>
    <row r="1146" ht="46.8" customHeight="1" x14ac:dyDescent="0.3"/>
    <row r="1147" ht="46.8" customHeight="1" x14ac:dyDescent="0.3"/>
    <row r="1148" ht="46.8" customHeight="1" x14ac:dyDescent="0.3"/>
    <row r="1149" ht="46.8" customHeight="1" x14ac:dyDescent="0.3"/>
    <row r="1150" ht="46.8" customHeight="1" x14ac:dyDescent="0.3"/>
    <row r="1151" ht="46.8" customHeight="1" x14ac:dyDescent="0.3"/>
    <row r="1152" ht="46.8" customHeight="1" x14ac:dyDescent="0.3"/>
    <row r="1153" ht="46.8" customHeight="1" x14ac:dyDescent="0.3"/>
    <row r="1154" ht="46.8" customHeight="1" x14ac:dyDescent="0.3"/>
    <row r="1155" ht="46.8" customHeight="1" x14ac:dyDescent="0.3"/>
    <row r="1156" ht="46.8" customHeight="1" x14ac:dyDescent="0.3"/>
    <row r="1157" ht="46.8" customHeight="1" x14ac:dyDescent="0.3"/>
    <row r="1158" ht="46.8" customHeight="1" x14ac:dyDescent="0.3"/>
    <row r="1159" ht="46.8" customHeight="1" x14ac:dyDescent="0.3"/>
    <row r="1160" ht="46.8" customHeight="1" x14ac:dyDescent="0.3"/>
    <row r="1161" ht="46.8" customHeight="1" x14ac:dyDescent="0.3"/>
    <row r="1162" ht="46.8" customHeight="1" x14ac:dyDescent="0.3"/>
    <row r="1163" ht="46.8" customHeight="1" x14ac:dyDescent="0.3"/>
    <row r="1164" ht="46.8" customHeight="1" x14ac:dyDescent="0.3"/>
    <row r="1165" ht="46.8" customHeight="1" x14ac:dyDescent="0.3"/>
    <row r="1166" ht="46.8" customHeight="1" x14ac:dyDescent="0.3"/>
    <row r="1167" ht="46.8" customHeight="1" x14ac:dyDescent="0.3"/>
    <row r="1168" ht="46.8" customHeight="1" x14ac:dyDescent="0.3"/>
    <row r="1169" ht="46.8" customHeight="1" x14ac:dyDescent="0.3"/>
    <row r="1170" ht="46.8" customHeight="1" x14ac:dyDescent="0.3"/>
    <row r="1171" ht="46.8" customHeight="1" x14ac:dyDescent="0.3"/>
    <row r="1172" ht="46.8" customHeight="1" x14ac:dyDescent="0.3"/>
    <row r="1173" ht="46.8" customHeight="1" x14ac:dyDescent="0.3"/>
    <row r="1174" ht="46.8" customHeight="1" x14ac:dyDescent="0.3"/>
    <row r="1175" ht="46.8" customHeight="1" x14ac:dyDescent="0.3"/>
    <row r="1176" ht="46.8" customHeight="1" x14ac:dyDescent="0.3"/>
    <row r="1177" ht="46.8" customHeight="1" x14ac:dyDescent="0.3"/>
    <row r="1178" ht="46.8" customHeight="1" x14ac:dyDescent="0.3"/>
    <row r="1179" ht="46.8" customHeight="1" x14ac:dyDescent="0.3"/>
    <row r="1180" ht="46.8" customHeight="1" x14ac:dyDescent="0.3"/>
    <row r="1181" ht="46.8" customHeight="1" x14ac:dyDescent="0.3"/>
    <row r="1182" ht="46.8" customHeight="1" x14ac:dyDescent="0.3"/>
    <row r="1183" ht="46.8" customHeight="1" x14ac:dyDescent="0.3"/>
    <row r="1184" ht="46.8" customHeight="1" x14ac:dyDescent="0.3"/>
    <row r="1185" ht="46.8" customHeight="1" x14ac:dyDescent="0.3"/>
    <row r="1186" ht="46.8" customHeight="1" x14ac:dyDescent="0.3"/>
    <row r="1187" ht="46.8" customHeight="1" x14ac:dyDescent="0.3"/>
    <row r="1188" ht="46.8" customHeight="1" x14ac:dyDescent="0.3"/>
    <row r="1189" ht="46.8" customHeight="1" x14ac:dyDescent="0.3"/>
    <row r="1190" ht="46.8" customHeight="1" x14ac:dyDescent="0.3"/>
    <row r="1191" ht="46.8" customHeight="1" x14ac:dyDescent="0.3"/>
    <row r="1192" ht="46.8" customHeight="1" x14ac:dyDescent="0.3"/>
    <row r="1193" ht="46.8" customHeight="1" x14ac:dyDescent="0.3"/>
    <row r="1194" ht="46.8" customHeight="1" x14ac:dyDescent="0.3"/>
    <row r="1195" ht="46.8" customHeight="1" x14ac:dyDescent="0.3"/>
    <row r="1196" ht="46.8" customHeight="1" x14ac:dyDescent="0.3"/>
    <row r="1197" ht="46.8" customHeight="1" x14ac:dyDescent="0.3"/>
    <row r="1198" ht="46.8" customHeight="1" x14ac:dyDescent="0.3"/>
    <row r="1199" ht="46.8" customHeight="1" x14ac:dyDescent="0.3"/>
    <row r="1200" ht="46.8" customHeight="1" x14ac:dyDescent="0.3"/>
    <row r="1201" ht="46.8" customHeight="1" x14ac:dyDescent="0.3"/>
    <row r="1202" ht="46.8" customHeight="1" x14ac:dyDescent="0.3"/>
    <row r="1203" ht="46.8" customHeight="1" x14ac:dyDescent="0.3"/>
    <row r="1204" ht="46.8" customHeight="1" x14ac:dyDescent="0.3"/>
    <row r="1205" ht="46.8" customHeight="1" x14ac:dyDescent="0.3"/>
    <row r="1206" ht="46.8" customHeight="1" x14ac:dyDescent="0.3"/>
    <row r="1207" ht="46.8" customHeight="1" x14ac:dyDescent="0.3"/>
    <row r="1208" ht="46.8" customHeight="1" x14ac:dyDescent="0.3"/>
    <row r="1209" ht="46.8" customHeight="1" x14ac:dyDescent="0.3"/>
    <row r="1210" ht="46.8" customHeight="1" x14ac:dyDescent="0.3"/>
    <row r="1211" ht="46.8" customHeight="1" x14ac:dyDescent="0.3"/>
    <row r="1212" ht="46.8" customHeight="1" x14ac:dyDescent="0.3"/>
    <row r="1213" ht="46.8" customHeight="1" x14ac:dyDescent="0.3"/>
    <row r="1214" ht="46.8" customHeight="1" x14ac:dyDescent="0.3"/>
    <row r="1215" ht="46.8" customHeight="1" x14ac:dyDescent="0.3"/>
    <row r="1216" ht="46.8" customHeight="1" x14ac:dyDescent="0.3"/>
    <row r="1217" ht="46.8" customHeight="1" x14ac:dyDescent="0.3"/>
    <row r="1218" ht="46.8" customHeight="1" x14ac:dyDescent="0.3"/>
    <row r="1219" ht="46.8" customHeight="1" x14ac:dyDescent="0.3"/>
    <row r="1220" ht="46.8" customHeight="1" x14ac:dyDescent="0.3"/>
    <row r="1221" ht="46.8" customHeight="1" x14ac:dyDescent="0.3"/>
    <row r="1222" ht="46.8" customHeight="1" x14ac:dyDescent="0.3"/>
    <row r="1223" ht="46.8" customHeight="1" x14ac:dyDescent="0.3"/>
    <row r="1224" ht="46.8" customHeight="1" x14ac:dyDescent="0.3"/>
    <row r="1225" ht="46.8" customHeight="1" x14ac:dyDescent="0.3"/>
    <row r="1226" ht="46.8" customHeight="1" x14ac:dyDescent="0.3"/>
    <row r="1227" ht="46.8" customHeight="1" x14ac:dyDescent="0.3"/>
    <row r="1228" ht="46.8" customHeight="1" x14ac:dyDescent="0.3"/>
    <row r="1229" ht="46.8" customHeight="1" x14ac:dyDescent="0.3"/>
    <row r="1230" ht="46.8" customHeight="1" x14ac:dyDescent="0.3"/>
    <row r="1231" ht="46.8" customHeight="1" x14ac:dyDescent="0.3"/>
    <row r="1232" ht="46.8" customHeight="1" x14ac:dyDescent="0.3"/>
    <row r="1233" ht="46.8" customHeight="1" x14ac:dyDescent="0.3"/>
    <row r="1234" ht="46.8" customHeight="1" x14ac:dyDescent="0.3"/>
    <row r="1235" ht="46.8" customHeight="1" x14ac:dyDescent="0.3"/>
    <row r="1236" ht="46.8" customHeight="1" x14ac:dyDescent="0.3"/>
    <row r="1237" ht="46.8" customHeight="1" x14ac:dyDescent="0.3"/>
    <row r="1238" ht="46.8" customHeight="1" x14ac:dyDescent="0.3"/>
    <row r="1239" ht="46.8" customHeight="1" x14ac:dyDescent="0.3"/>
    <row r="1240" ht="46.8" customHeight="1" x14ac:dyDescent="0.3"/>
    <row r="1241" ht="46.8" customHeight="1" x14ac:dyDescent="0.3"/>
    <row r="1242" ht="46.8" customHeight="1" x14ac:dyDescent="0.3"/>
    <row r="1243" ht="46.8" customHeight="1" x14ac:dyDescent="0.3"/>
    <row r="1244" ht="46.8" customHeight="1" x14ac:dyDescent="0.3"/>
    <row r="1245" ht="46.8" customHeight="1" x14ac:dyDescent="0.3"/>
    <row r="1246" ht="46.8" customHeight="1" x14ac:dyDescent="0.3"/>
    <row r="1247" ht="46.8" customHeight="1" x14ac:dyDescent="0.3"/>
    <row r="1248" ht="46.8" customHeight="1" x14ac:dyDescent="0.3"/>
    <row r="1249" ht="46.8" customHeight="1" x14ac:dyDescent="0.3"/>
    <row r="1250" ht="46.8" customHeight="1" x14ac:dyDescent="0.3"/>
    <row r="1251" ht="46.8" customHeight="1" x14ac:dyDescent="0.3"/>
    <row r="1252" ht="46.8" customHeight="1" x14ac:dyDescent="0.3"/>
    <row r="1253" ht="46.8" customHeight="1" x14ac:dyDescent="0.3"/>
    <row r="1254" ht="46.8" customHeight="1" x14ac:dyDescent="0.3"/>
    <row r="1255" ht="46.8" customHeight="1" x14ac:dyDescent="0.3"/>
    <row r="1256" ht="46.8" customHeight="1" x14ac:dyDescent="0.3"/>
    <row r="1257" ht="46.8" customHeight="1" x14ac:dyDescent="0.3"/>
    <row r="1258" ht="46.8" customHeight="1" x14ac:dyDescent="0.3"/>
    <row r="1259" ht="46.8" customHeight="1" x14ac:dyDescent="0.3"/>
    <row r="1260" ht="46.8" customHeight="1" x14ac:dyDescent="0.3"/>
    <row r="1261" ht="46.8" customHeight="1" x14ac:dyDescent="0.3"/>
    <row r="1262" ht="46.8" customHeight="1" x14ac:dyDescent="0.3"/>
    <row r="1263" ht="46.8" customHeight="1" x14ac:dyDescent="0.3"/>
    <row r="1264" ht="46.8" customHeight="1" x14ac:dyDescent="0.3"/>
    <row r="1265" ht="46.8" customHeight="1" x14ac:dyDescent="0.3"/>
    <row r="1266" ht="46.8" customHeight="1" x14ac:dyDescent="0.3"/>
    <row r="1267" ht="46.8" customHeight="1" x14ac:dyDescent="0.3"/>
    <row r="1268" ht="46.8" customHeight="1" x14ac:dyDescent="0.3"/>
    <row r="1269" ht="46.8" customHeight="1" x14ac:dyDescent="0.3"/>
    <row r="1270" ht="46.8" customHeight="1" x14ac:dyDescent="0.3"/>
    <row r="1271" ht="46.8" customHeight="1" x14ac:dyDescent="0.3"/>
    <row r="1272" ht="46.8" customHeight="1" x14ac:dyDescent="0.3"/>
    <row r="1273" ht="46.8" customHeight="1" x14ac:dyDescent="0.3"/>
    <row r="1274" ht="46.8" customHeight="1" x14ac:dyDescent="0.3"/>
    <row r="1275" ht="46.8" customHeight="1" x14ac:dyDescent="0.3"/>
    <row r="1276" ht="46.8" customHeight="1" x14ac:dyDescent="0.3"/>
    <row r="1277" ht="46.8" customHeight="1" x14ac:dyDescent="0.3"/>
    <row r="1278" ht="46.8" customHeight="1" x14ac:dyDescent="0.3"/>
    <row r="1279" ht="46.8" customHeight="1" x14ac:dyDescent="0.3"/>
    <row r="1280" ht="46.8" customHeight="1" x14ac:dyDescent="0.3"/>
    <row r="1281" ht="46.8" customHeight="1" x14ac:dyDescent="0.3"/>
    <row r="1282" ht="46.8" customHeight="1" x14ac:dyDescent="0.3"/>
    <row r="1283" ht="46.8" customHeight="1" x14ac:dyDescent="0.3"/>
    <row r="1284" ht="46.8" customHeight="1" x14ac:dyDescent="0.3"/>
    <row r="1285" ht="46.8" customHeight="1" x14ac:dyDescent="0.3"/>
    <row r="1286" ht="46.8" customHeight="1" x14ac:dyDescent="0.3"/>
    <row r="1287" ht="46.8" customHeight="1" x14ac:dyDescent="0.3"/>
    <row r="1288" ht="46.8" customHeight="1" x14ac:dyDescent="0.3"/>
    <row r="1289" ht="46.8" customHeight="1" x14ac:dyDescent="0.3"/>
    <row r="1290" ht="46.8" customHeight="1" x14ac:dyDescent="0.3"/>
    <row r="1291" ht="46.8" customHeight="1" x14ac:dyDescent="0.3"/>
    <row r="1292" ht="46.8" customHeight="1" x14ac:dyDescent="0.3"/>
    <row r="1293" ht="46.8" customHeight="1" x14ac:dyDescent="0.3"/>
    <row r="1294" ht="46.8" customHeight="1" x14ac:dyDescent="0.3"/>
    <row r="1295" ht="46.8" customHeight="1" x14ac:dyDescent="0.3"/>
    <row r="1296" ht="46.8" customHeight="1" x14ac:dyDescent="0.3"/>
    <row r="1297" ht="46.8" customHeight="1" x14ac:dyDescent="0.3"/>
    <row r="1298" ht="46.8" customHeight="1" x14ac:dyDescent="0.3"/>
    <row r="1299" ht="46.8" customHeight="1" x14ac:dyDescent="0.3"/>
    <row r="1300" ht="46.8" customHeight="1" x14ac:dyDescent="0.3"/>
    <row r="1301" ht="46.8" customHeight="1" x14ac:dyDescent="0.3"/>
    <row r="1302" ht="46.8" customHeight="1" x14ac:dyDescent="0.3"/>
    <row r="1303" ht="46.8" customHeight="1" x14ac:dyDescent="0.3"/>
    <row r="1304" ht="46.8" customHeight="1" x14ac:dyDescent="0.3"/>
    <row r="1305" ht="46.8" customHeight="1" x14ac:dyDescent="0.3"/>
    <row r="1306" ht="46.8" customHeight="1" x14ac:dyDescent="0.3"/>
    <row r="1307" ht="46.8" customHeight="1" x14ac:dyDescent="0.3"/>
    <row r="1308" ht="46.8" customHeight="1" x14ac:dyDescent="0.3"/>
    <row r="1309" ht="46.8" customHeight="1" x14ac:dyDescent="0.3"/>
    <row r="1310" ht="46.8" customHeight="1" x14ac:dyDescent="0.3"/>
    <row r="1311" ht="46.8" customHeight="1" x14ac:dyDescent="0.3"/>
    <row r="1312" ht="46.8" customHeight="1" x14ac:dyDescent="0.3"/>
    <row r="1313" ht="46.8" customHeight="1" x14ac:dyDescent="0.3"/>
    <row r="1314" ht="46.8" customHeight="1" x14ac:dyDescent="0.3"/>
    <row r="1315" ht="46.8" customHeight="1" x14ac:dyDescent="0.3"/>
    <row r="1316" ht="46.8" customHeight="1" x14ac:dyDescent="0.3"/>
    <row r="1317" ht="46.8" customHeight="1" x14ac:dyDescent="0.3"/>
    <row r="1318" ht="46.8" customHeight="1" x14ac:dyDescent="0.3"/>
    <row r="1319" ht="46.8" customHeight="1" x14ac:dyDescent="0.3"/>
    <row r="1320" ht="46.8" customHeight="1" x14ac:dyDescent="0.3"/>
    <row r="1321" ht="46.8" customHeight="1" x14ac:dyDescent="0.3"/>
    <row r="1322" ht="46.8" customHeight="1" x14ac:dyDescent="0.3"/>
    <row r="1323" ht="46.8" customHeight="1" x14ac:dyDescent="0.3"/>
    <row r="1324" ht="46.8" customHeight="1" x14ac:dyDescent="0.3"/>
    <row r="1325" ht="46.8" customHeight="1" x14ac:dyDescent="0.3"/>
    <row r="1326" ht="46.8" customHeight="1" x14ac:dyDescent="0.3"/>
    <row r="1327" ht="46.8" customHeight="1" x14ac:dyDescent="0.3"/>
    <row r="1328" ht="46.8" customHeight="1" x14ac:dyDescent="0.3"/>
    <row r="1329" ht="46.8" customHeight="1" x14ac:dyDescent="0.3"/>
    <row r="1330" ht="46.8" customHeight="1" x14ac:dyDescent="0.3"/>
    <row r="1331" ht="46.8" customHeight="1" x14ac:dyDescent="0.3"/>
    <row r="1332" ht="46.8" customHeight="1" x14ac:dyDescent="0.3"/>
    <row r="1333" ht="46.8" customHeight="1" x14ac:dyDescent="0.3"/>
    <row r="1334" ht="46.8" customHeight="1" x14ac:dyDescent="0.3"/>
    <row r="1335" ht="46.8" customHeight="1" x14ac:dyDescent="0.3"/>
    <row r="1336" ht="46.8" customHeight="1" x14ac:dyDescent="0.3"/>
    <row r="1337" ht="46.8" customHeight="1" x14ac:dyDescent="0.3"/>
    <row r="1338" ht="46.8" customHeight="1" x14ac:dyDescent="0.3"/>
    <row r="1339" ht="46.8" customHeight="1" x14ac:dyDescent="0.3"/>
    <row r="1340" ht="46.8" customHeight="1" x14ac:dyDescent="0.3"/>
    <row r="1341" ht="46.8" customHeight="1" x14ac:dyDescent="0.3"/>
    <row r="1342" ht="46.8" customHeight="1" x14ac:dyDescent="0.3"/>
    <row r="1343" ht="46.8" customHeight="1" x14ac:dyDescent="0.3"/>
    <row r="1344" ht="46.8" customHeight="1" x14ac:dyDescent="0.3"/>
    <row r="1345" ht="46.8" customHeight="1" x14ac:dyDescent="0.3"/>
    <row r="1346" ht="46.8" customHeight="1" x14ac:dyDescent="0.3"/>
    <row r="1347" ht="46.8" customHeight="1" x14ac:dyDescent="0.3"/>
    <row r="1348" ht="46.8" customHeight="1" x14ac:dyDescent="0.3"/>
    <row r="1349" ht="46.8" customHeight="1" x14ac:dyDescent="0.3"/>
    <row r="1350" ht="46.8" customHeight="1" x14ac:dyDescent="0.3"/>
    <row r="1351" ht="46.8" customHeight="1" x14ac:dyDescent="0.3"/>
    <row r="1352" ht="46.8" customHeight="1" x14ac:dyDescent="0.3"/>
    <row r="1353" ht="46.8" customHeight="1" x14ac:dyDescent="0.3"/>
    <row r="1354" ht="46.8" customHeight="1" x14ac:dyDescent="0.3"/>
    <row r="1355" ht="46.8" customHeight="1" x14ac:dyDescent="0.3"/>
    <row r="1356" ht="46.8" customHeight="1" x14ac:dyDescent="0.3"/>
    <row r="1357" ht="46.8" customHeight="1" x14ac:dyDescent="0.3"/>
    <row r="1358" ht="46.8" customHeight="1" x14ac:dyDescent="0.3"/>
    <row r="1359" ht="46.8" customHeight="1" x14ac:dyDescent="0.3"/>
    <row r="1360" ht="46.8" customHeight="1" x14ac:dyDescent="0.3"/>
    <row r="1361" ht="46.8" customHeight="1" x14ac:dyDescent="0.3"/>
    <row r="1362" ht="46.8" customHeight="1" x14ac:dyDescent="0.3"/>
    <row r="1363" ht="46.8" customHeight="1" x14ac:dyDescent="0.3"/>
    <row r="1364" ht="46.8" customHeight="1" x14ac:dyDescent="0.3"/>
    <row r="1365" ht="46.8" customHeight="1" x14ac:dyDescent="0.3"/>
    <row r="1366" ht="46.8" customHeight="1" x14ac:dyDescent="0.3"/>
    <row r="1367" ht="46.8" customHeight="1" x14ac:dyDescent="0.3"/>
    <row r="1368" ht="46.8" customHeight="1" x14ac:dyDescent="0.3"/>
    <row r="1369" ht="46.8" customHeight="1" x14ac:dyDescent="0.3"/>
    <row r="1370" ht="46.8" customHeight="1" x14ac:dyDescent="0.3"/>
    <row r="1371" ht="46.8" customHeight="1" x14ac:dyDescent="0.3"/>
    <row r="1372" ht="46.8" customHeight="1" x14ac:dyDescent="0.3"/>
    <row r="1373" ht="46.8" customHeight="1" x14ac:dyDescent="0.3"/>
    <row r="1374" ht="46.8" customHeight="1" x14ac:dyDescent="0.3"/>
    <row r="1375" ht="46.8" customHeight="1" x14ac:dyDescent="0.3"/>
    <row r="1376" ht="46.8" customHeight="1" x14ac:dyDescent="0.3"/>
    <row r="1377" ht="46.8" customHeight="1" x14ac:dyDescent="0.3"/>
    <row r="1378" ht="46.8" customHeight="1" x14ac:dyDescent="0.3"/>
    <row r="1379" ht="46.8" customHeight="1" x14ac:dyDescent="0.3"/>
    <row r="1380" ht="46.8" customHeight="1" x14ac:dyDescent="0.3"/>
    <row r="1381" ht="46.8" customHeight="1" x14ac:dyDescent="0.3"/>
    <row r="1382" ht="46.8" customHeight="1" x14ac:dyDescent="0.3"/>
    <row r="1383" ht="46.8" customHeight="1" x14ac:dyDescent="0.3"/>
    <row r="1384" ht="46.8" customHeight="1" x14ac:dyDescent="0.3"/>
    <row r="1385" ht="46.8" customHeight="1" x14ac:dyDescent="0.3"/>
    <row r="1386" ht="46.8" customHeight="1" x14ac:dyDescent="0.3"/>
    <row r="1387" ht="46.8" customHeight="1" x14ac:dyDescent="0.3"/>
    <row r="1388" ht="46.8" customHeight="1" x14ac:dyDescent="0.3"/>
    <row r="1389" ht="46.8" customHeight="1" x14ac:dyDescent="0.3"/>
    <row r="1390" ht="46.8" customHeight="1" x14ac:dyDescent="0.3"/>
    <row r="1391" ht="46.8" customHeight="1" x14ac:dyDescent="0.3"/>
    <row r="1392" ht="46.8" customHeight="1" x14ac:dyDescent="0.3"/>
    <row r="1393" ht="46.8" customHeight="1" x14ac:dyDescent="0.3"/>
    <row r="1394" ht="46.8" customHeight="1" x14ac:dyDescent="0.3"/>
    <row r="1395" ht="46.8" customHeight="1" x14ac:dyDescent="0.3"/>
    <row r="1396" ht="46.8" customHeight="1" x14ac:dyDescent="0.3"/>
    <row r="1397" ht="46.8" customHeight="1" x14ac:dyDescent="0.3"/>
    <row r="1398" ht="46.8" customHeight="1" x14ac:dyDescent="0.3"/>
    <row r="1399" ht="46.8" customHeight="1" x14ac:dyDescent="0.3"/>
    <row r="1400" ht="46.8" customHeight="1" x14ac:dyDescent="0.3"/>
    <row r="1401" ht="46.8" customHeight="1" x14ac:dyDescent="0.3"/>
    <row r="1402" ht="46.8" customHeight="1" x14ac:dyDescent="0.3"/>
    <row r="1403" ht="46.8" customHeight="1" x14ac:dyDescent="0.3"/>
    <row r="1404" ht="46.8" customHeight="1" x14ac:dyDescent="0.3"/>
    <row r="1405" ht="46.8" customHeight="1" x14ac:dyDescent="0.3"/>
    <row r="1406" ht="46.8" customHeight="1" x14ac:dyDescent="0.3"/>
    <row r="1407" ht="46.8" customHeight="1" x14ac:dyDescent="0.3"/>
    <row r="1408" ht="46.8" customHeight="1" x14ac:dyDescent="0.3"/>
    <row r="1409" ht="46.8" customHeight="1" x14ac:dyDescent="0.3"/>
    <row r="1410" ht="46.8" customHeight="1" x14ac:dyDescent="0.3"/>
    <row r="1411" ht="46.8" customHeight="1" x14ac:dyDescent="0.3"/>
    <row r="1412" ht="46.8" customHeight="1" x14ac:dyDescent="0.3"/>
    <row r="1413" ht="46.8" customHeight="1" x14ac:dyDescent="0.3"/>
    <row r="1414" ht="46.8" customHeight="1" x14ac:dyDescent="0.3"/>
    <row r="1415" ht="46.8" customHeight="1" x14ac:dyDescent="0.3"/>
    <row r="1416" ht="46.8" customHeight="1" x14ac:dyDescent="0.3"/>
    <row r="1417" ht="46.8" customHeight="1" x14ac:dyDescent="0.3"/>
    <row r="1418" ht="46.8" customHeight="1" x14ac:dyDescent="0.3"/>
    <row r="1419" ht="46.8" customHeight="1" x14ac:dyDescent="0.3"/>
    <row r="1420" ht="46.8" customHeight="1" x14ac:dyDescent="0.3"/>
    <row r="1421" ht="46.8" customHeight="1" x14ac:dyDescent="0.3"/>
    <row r="1422" ht="46.8" customHeight="1" x14ac:dyDescent="0.3"/>
    <row r="1423" ht="46.8" customHeight="1" x14ac:dyDescent="0.3"/>
    <row r="1424" ht="46.8" customHeight="1" x14ac:dyDescent="0.3"/>
    <row r="1425" ht="46.8" customHeight="1" x14ac:dyDescent="0.3"/>
    <row r="1426" ht="46.8" customHeight="1" x14ac:dyDescent="0.3"/>
    <row r="1427" ht="46.8" customHeight="1" x14ac:dyDescent="0.3"/>
    <row r="1428" ht="46.8" customHeight="1" x14ac:dyDescent="0.3"/>
    <row r="1429" ht="46.8" customHeight="1" x14ac:dyDescent="0.3"/>
    <row r="1430" ht="46.8" customHeight="1" x14ac:dyDescent="0.3"/>
    <row r="1431" ht="46.8" customHeight="1" x14ac:dyDescent="0.3"/>
    <row r="1432" ht="46.8" customHeight="1" x14ac:dyDescent="0.3"/>
    <row r="1433" ht="46.8" customHeight="1" x14ac:dyDescent="0.3"/>
    <row r="1434" ht="46.8" customHeight="1" x14ac:dyDescent="0.3"/>
    <row r="1435" ht="46.8" customHeight="1" x14ac:dyDescent="0.3"/>
    <row r="1436" ht="46.8" customHeight="1" x14ac:dyDescent="0.3"/>
    <row r="1437" ht="46.8" customHeight="1" x14ac:dyDescent="0.3"/>
    <row r="1438" ht="46.8" customHeight="1" x14ac:dyDescent="0.3"/>
    <row r="1439" ht="46.8" customHeight="1" x14ac:dyDescent="0.3"/>
    <row r="1440" ht="46.8" customHeight="1" x14ac:dyDescent="0.3"/>
    <row r="1441" ht="46.8" customHeight="1" x14ac:dyDescent="0.3"/>
    <row r="1442" ht="46.8" customHeight="1" x14ac:dyDescent="0.3"/>
    <row r="1443" ht="46.8" customHeight="1" x14ac:dyDescent="0.3"/>
    <row r="1444" ht="46.8" customHeight="1" x14ac:dyDescent="0.3"/>
    <row r="1445" ht="46.8" customHeight="1" x14ac:dyDescent="0.3"/>
    <row r="1446" ht="46.8" customHeight="1" x14ac:dyDescent="0.3"/>
    <row r="1447" ht="46.8" customHeight="1" x14ac:dyDescent="0.3"/>
    <row r="1448" ht="46.8" customHeight="1" x14ac:dyDescent="0.3"/>
    <row r="1449" ht="46.8" customHeight="1" x14ac:dyDescent="0.3"/>
    <row r="1450" ht="46.8" customHeight="1" x14ac:dyDescent="0.3"/>
    <row r="1451" ht="46.8" customHeight="1" x14ac:dyDescent="0.3"/>
    <row r="1452" ht="46.8" customHeight="1" x14ac:dyDescent="0.3"/>
    <row r="1453" ht="46.8" customHeight="1" x14ac:dyDescent="0.3"/>
    <row r="1454" ht="46.8" customHeight="1" x14ac:dyDescent="0.3"/>
    <row r="1455" ht="46.8" customHeight="1" x14ac:dyDescent="0.3"/>
    <row r="1456" ht="46.8" customHeight="1" x14ac:dyDescent="0.3"/>
    <row r="1457" ht="46.8" customHeight="1" x14ac:dyDescent="0.3"/>
    <row r="1458" ht="46.8" customHeight="1" x14ac:dyDescent="0.3"/>
    <row r="1459" ht="46.8" customHeight="1" x14ac:dyDescent="0.3"/>
    <row r="1460" ht="46.8" customHeight="1" x14ac:dyDescent="0.3"/>
    <row r="1461" ht="46.8" customHeight="1" x14ac:dyDescent="0.3"/>
    <row r="1462" ht="46.8" customHeight="1" x14ac:dyDescent="0.3"/>
    <row r="1463" ht="46.8" customHeight="1" x14ac:dyDescent="0.3"/>
    <row r="1464" ht="46.8" customHeight="1" x14ac:dyDescent="0.3"/>
    <row r="1465" ht="46.8" customHeight="1" x14ac:dyDescent="0.3"/>
    <row r="1466" ht="46.8" customHeight="1" x14ac:dyDescent="0.3"/>
    <row r="1467" ht="46.8" customHeight="1" x14ac:dyDescent="0.3"/>
    <row r="1468" ht="46.8" customHeight="1" x14ac:dyDescent="0.3"/>
    <row r="1469" ht="46.8" customHeight="1" x14ac:dyDescent="0.3"/>
    <row r="1470" ht="46.8" customHeight="1" x14ac:dyDescent="0.3"/>
    <row r="1471" ht="46.8" customHeight="1" x14ac:dyDescent="0.3"/>
    <row r="1472" ht="46.8" customHeight="1" x14ac:dyDescent="0.3"/>
    <row r="1473" ht="46.8" customHeight="1" x14ac:dyDescent="0.3"/>
    <row r="1474" ht="46.8" customHeight="1" x14ac:dyDescent="0.3"/>
    <row r="1475" ht="46.8" customHeight="1" x14ac:dyDescent="0.3"/>
    <row r="1476" ht="46.8" customHeight="1" x14ac:dyDescent="0.3"/>
    <row r="1477" ht="46.8" customHeight="1" x14ac:dyDescent="0.3"/>
    <row r="1478" ht="46.8" customHeight="1" x14ac:dyDescent="0.3"/>
    <row r="1479" ht="46.8" customHeight="1" x14ac:dyDescent="0.3"/>
    <row r="1480" ht="46.8" customHeight="1" x14ac:dyDescent="0.3"/>
    <row r="1481" ht="46.8" customHeight="1" x14ac:dyDescent="0.3"/>
    <row r="1482" ht="46.8" customHeight="1" x14ac:dyDescent="0.3"/>
    <row r="1483" ht="46.8" customHeight="1" x14ac:dyDescent="0.3"/>
    <row r="1484" ht="46.8" customHeight="1" x14ac:dyDescent="0.3"/>
    <row r="1485" ht="46.8" customHeight="1" x14ac:dyDescent="0.3"/>
    <row r="1486" ht="46.8" customHeight="1" x14ac:dyDescent="0.3"/>
    <row r="1487" ht="46.8" customHeight="1" x14ac:dyDescent="0.3"/>
    <row r="1488" ht="46.8" customHeight="1" x14ac:dyDescent="0.3"/>
    <row r="1489" ht="46.8" customHeight="1" x14ac:dyDescent="0.3"/>
    <row r="1490" ht="46.8" customHeight="1" x14ac:dyDescent="0.3"/>
    <row r="1491" ht="46.8" customHeight="1" x14ac:dyDescent="0.3"/>
    <row r="1492" ht="46.8" customHeight="1" x14ac:dyDescent="0.3"/>
    <row r="1493" ht="46.8" customHeight="1" x14ac:dyDescent="0.3"/>
    <row r="1494" ht="46.8" customHeight="1" x14ac:dyDescent="0.3"/>
    <row r="1495" ht="46.8" customHeight="1" x14ac:dyDescent="0.3"/>
    <row r="1496" ht="46.8" customHeight="1" x14ac:dyDescent="0.3"/>
    <row r="1497" ht="46.8" customHeight="1" x14ac:dyDescent="0.3"/>
    <row r="1498" ht="46.8" customHeight="1" x14ac:dyDescent="0.3"/>
    <row r="1499" ht="46.8" customHeight="1" x14ac:dyDescent="0.3"/>
    <row r="1500" ht="46.8" customHeight="1" x14ac:dyDescent="0.3"/>
    <row r="1501" ht="46.8" customHeight="1" x14ac:dyDescent="0.3"/>
    <row r="1502" ht="46.8" customHeight="1" x14ac:dyDescent="0.3"/>
    <row r="1503" ht="46.8" customHeight="1" x14ac:dyDescent="0.3"/>
    <row r="1504" ht="46.8" customHeight="1" x14ac:dyDescent="0.3"/>
    <row r="1505" ht="46.8" customHeight="1" x14ac:dyDescent="0.3"/>
    <row r="1506" ht="46.8" customHeight="1" x14ac:dyDescent="0.3"/>
    <row r="1507" ht="46.8" customHeight="1" x14ac:dyDescent="0.3"/>
    <row r="1508" ht="46.8" customHeight="1" x14ac:dyDescent="0.3"/>
    <row r="1509" ht="46.8" customHeight="1" x14ac:dyDescent="0.3"/>
    <row r="1510" ht="46.8" customHeight="1" x14ac:dyDescent="0.3"/>
    <row r="1511" ht="46.8" customHeight="1" x14ac:dyDescent="0.3"/>
    <row r="1512" ht="46.8" customHeight="1" x14ac:dyDescent="0.3"/>
    <row r="1513" ht="46.8" customHeight="1" x14ac:dyDescent="0.3"/>
    <row r="1514" ht="46.8" customHeight="1" x14ac:dyDescent="0.3"/>
    <row r="1515" ht="46.8" customHeight="1" x14ac:dyDescent="0.3"/>
    <row r="1516" ht="46.8" customHeight="1" x14ac:dyDescent="0.3"/>
    <row r="1517" ht="46.8" customHeight="1" x14ac:dyDescent="0.3"/>
    <row r="1518" ht="46.8" customHeight="1" x14ac:dyDescent="0.3"/>
    <row r="1519" ht="46.8" customHeight="1" x14ac:dyDescent="0.3"/>
    <row r="1520" ht="46.8" customHeight="1" x14ac:dyDescent="0.3"/>
    <row r="1521" ht="46.8" customHeight="1" x14ac:dyDescent="0.3"/>
    <row r="1522" ht="46.8" customHeight="1" x14ac:dyDescent="0.3"/>
    <row r="1523" ht="46.8" customHeight="1" x14ac:dyDescent="0.3"/>
    <row r="1524" ht="46.8" customHeight="1" x14ac:dyDescent="0.3"/>
    <row r="1525" ht="46.8" customHeight="1" x14ac:dyDescent="0.3"/>
    <row r="1526" ht="46.8" customHeight="1" x14ac:dyDescent="0.3"/>
    <row r="1527" ht="46.8" customHeight="1" x14ac:dyDescent="0.3"/>
    <row r="1528" ht="46.8" customHeight="1" x14ac:dyDescent="0.3"/>
    <row r="1529" ht="46.8" customHeight="1" x14ac:dyDescent="0.3"/>
    <row r="1530" ht="46.8" customHeight="1" x14ac:dyDescent="0.3"/>
    <row r="1531" ht="46.8" customHeight="1" x14ac:dyDescent="0.3"/>
    <row r="1532" ht="46.8" customHeight="1" x14ac:dyDescent="0.3"/>
    <row r="1533" ht="46.8" customHeight="1" x14ac:dyDescent="0.3"/>
    <row r="1534" ht="46.8" customHeight="1" x14ac:dyDescent="0.3"/>
    <row r="1535" ht="46.8" customHeight="1" x14ac:dyDescent="0.3"/>
    <row r="1536" ht="46.8" customHeight="1" x14ac:dyDescent="0.3"/>
    <row r="1537" ht="46.8" customHeight="1" x14ac:dyDescent="0.3"/>
    <row r="1538" ht="46.8" customHeight="1" x14ac:dyDescent="0.3"/>
    <row r="1539" ht="46.8" customHeight="1" x14ac:dyDescent="0.3"/>
    <row r="1540" ht="46.8" customHeight="1" x14ac:dyDescent="0.3"/>
    <row r="1541" ht="46.8" customHeight="1" x14ac:dyDescent="0.3"/>
    <row r="1542" ht="46.8" customHeight="1" x14ac:dyDescent="0.3"/>
    <row r="1543" ht="46.8" customHeight="1" x14ac:dyDescent="0.3"/>
    <row r="1544" ht="46.8" customHeight="1" x14ac:dyDescent="0.3"/>
    <row r="1545" ht="46.8" customHeight="1" x14ac:dyDescent="0.3"/>
    <row r="1546" ht="46.8" customHeight="1" x14ac:dyDescent="0.3"/>
    <row r="1547" ht="46.8" customHeight="1" x14ac:dyDescent="0.3"/>
    <row r="1548" ht="46.8" customHeight="1" x14ac:dyDescent="0.3"/>
    <row r="1549" ht="46.8" customHeight="1" x14ac:dyDescent="0.3"/>
    <row r="1550" ht="46.8" customHeight="1" x14ac:dyDescent="0.3"/>
    <row r="1551" ht="46.8" customHeight="1" x14ac:dyDescent="0.3"/>
    <row r="1552" ht="46.8" customHeight="1" x14ac:dyDescent="0.3"/>
    <row r="1553" ht="46.8" customHeight="1" x14ac:dyDescent="0.3"/>
    <row r="1554" ht="46.8" customHeight="1" x14ac:dyDescent="0.3"/>
    <row r="1555" ht="46.8" customHeight="1" x14ac:dyDescent="0.3"/>
    <row r="1556" ht="46.8" customHeight="1" x14ac:dyDescent="0.3"/>
    <row r="1557" ht="46.8" customHeight="1" x14ac:dyDescent="0.3"/>
    <row r="1558" ht="46.8" customHeight="1" x14ac:dyDescent="0.3"/>
    <row r="1559" ht="46.8" customHeight="1" x14ac:dyDescent="0.3"/>
    <row r="1560" ht="46.8" customHeight="1" x14ac:dyDescent="0.3"/>
    <row r="1561" ht="46.8" customHeight="1" x14ac:dyDescent="0.3"/>
    <row r="1562" ht="46.8" customHeight="1" x14ac:dyDescent="0.3"/>
    <row r="1563" ht="46.8" customHeight="1" x14ac:dyDescent="0.3"/>
    <row r="1564" ht="46.8" customHeight="1" x14ac:dyDescent="0.3"/>
    <row r="1565" ht="46.8" customHeight="1" x14ac:dyDescent="0.3"/>
    <row r="1566" ht="46.8" customHeight="1" x14ac:dyDescent="0.3"/>
    <row r="1567" ht="46.8" customHeight="1" x14ac:dyDescent="0.3"/>
    <row r="1568" ht="46.8" customHeight="1" x14ac:dyDescent="0.3"/>
    <row r="1569" ht="46.8" customHeight="1" x14ac:dyDescent="0.3"/>
    <row r="1570" ht="46.8" customHeight="1" x14ac:dyDescent="0.3"/>
    <row r="1571" ht="46.8" customHeight="1" x14ac:dyDescent="0.3"/>
    <row r="1572" ht="46.8" customHeight="1" x14ac:dyDescent="0.3"/>
    <row r="1573" ht="46.8" customHeight="1" x14ac:dyDescent="0.3"/>
    <row r="1574" ht="46.8" customHeight="1" x14ac:dyDescent="0.3"/>
    <row r="1575" ht="46.8" customHeight="1" x14ac:dyDescent="0.3"/>
    <row r="1576" ht="46.8" customHeight="1" x14ac:dyDescent="0.3"/>
    <row r="1577" ht="46.8" customHeight="1" x14ac:dyDescent="0.3"/>
    <row r="1578" ht="46.8" customHeight="1" x14ac:dyDescent="0.3"/>
    <row r="1579" ht="46.8" customHeight="1" x14ac:dyDescent="0.3"/>
    <row r="1580" ht="46.8" customHeight="1" x14ac:dyDescent="0.3"/>
    <row r="1581" ht="46.8" customHeight="1" x14ac:dyDescent="0.3"/>
    <row r="1582" ht="46.8" customHeight="1" x14ac:dyDescent="0.3"/>
    <row r="1583" ht="46.8" customHeight="1" x14ac:dyDescent="0.3"/>
    <row r="1584" ht="46.8" customHeight="1" x14ac:dyDescent="0.3"/>
    <row r="1585" ht="46.8" customHeight="1" x14ac:dyDescent="0.3"/>
    <row r="1586" ht="46.8" customHeight="1" x14ac:dyDescent="0.3"/>
    <row r="1587" ht="46.8" customHeight="1" x14ac:dyDescent="0.3"/>
    <row r="1588" ht="46.8" customHeight="1" x14ac:dyDescent="0.3"/>
    <row r="1589" ht="46.8" customHeight="1" x14ac:dyDescent="0.3"/>
    <row r="1590" ht="46.8" customHeight="1" x14ac:dyDescent="0.3"/>
    <row r="1591" ht="46.8" customHeight="1" x14ac:dyDescent="0.3"/>
    <row r="1592" ht="46.8" customHeight="1" x14ac:dyDescent="0.3"/>
    <row r="1593" ht="46.8" customHeight="1" x14ac:dyDescent="0.3"/>
    <row r="1594" ht="46.8" customHeight="1" x14ac:dyDescent="0.3"/>
    <row r="1595" ht="46.8" customHeight="1" x14ac:dyDescent="0.3"/>
    <row r="1596" ht="46.8" customHeight="1" x14ac:dyDescent="0.3"/>
    <row r="1597" ht="46.8" customHeight="1" x14ac:dyDescent="0.3"/>
    <row r="1598" ht="46.8" customHeight="1" x14ac:dyDescent="0.3"/>
    <row r="1599" ht="46.8" customHeight="1" x14ac:dyDescent="0.3"/>
    <row r="1600" ht="46.8" customHeight="1" x14ac:dyDescent="0.3"/>
    <row r="1601" ht="46.8" customHeight="1" x14ac:dyDescent="0.3"/>
    <row r="1602" ht="46.8" customHeight="1" x14ac:dyDescent="0.3"/>
    <row r="1603" ht="46.8" customHeight="1" x14ac:dyDescent="0.3"/>
    <row r="1604" ht="46.8" customHeight="1" x14ac:dyDescent="0.3"/>
    <row r="1605" ht="46.8" customHeight="1" x14ac:dyDescent="0.3"/>
    <row r="1606" ht="46.8" customHeight="1" x14ac:dyDescent="0.3"/>
    <row r="1607" ht="46.8" customHeight="1" x14ac:dyDescent="0.3"/>
    <row r="1608" ht="46.8" customHeight="1" x14ac:dyDescent="0.3"/>
    <row r="1609" ht="46.8" customHeight="1" x14ac:dyDescent="0.3"/>
    <row r="1610" ht="46.8" customHeight="1" x14ac:dyDescent="0.3"/>
    <row r="1611" ht="46.8" customHeight="1" x14ac:dyDescent="0.3"/>
    <row r="1612" ht="46.8" customHeight="1" x14ac:dyDescent="0.3"/>
    <row r="1613" ht="46.8" customHeight="1" x14ac:dyDescent="0.3"/>
    <row r="1614" ht="46.8" customHeight="1" x14ac:dyDescent="0.3"/>
    <row r="1615" ht="46.8" customHeight="1" x14ac:dyDescent="0.3"/>
    <row r="1616" ht="46.8" customHeight="1" x14ac:dyDescent="0.3"/>
    <row r="1617" ht="46.8" customHeight="1" x14ac:dyDescent="0.3"/>
    <row r="1618" ht="46.8" customHeight="1" x14ac:dyDescent="0.3"/>
    <row r="1619" ht="46.8" customHeight="1" x14ac:dyDescent="0.3"/>
    <row r="1620" ht="46.8" customHeight="1" x14ac:dyDescent="0.3"/>
    <row r="1621" ht="46.8" customHeight="1" x14ac:dyDescent="0.3"/>
    <row r="1622" ht="46.8" customHeight="1" x14ac:dyDescent="0.3"/>
    <row r="1623" ht="46.8" customHeight="1" x14ac:dyDescent="0.3"/>
    <row r="1624" ht="46.8" customHeight="1" x14ac:dyDescent="0.3"/>
    <row r="1625" ht="46.8" customHeight="1" x14ac:dyDescent="0.3"/>
    <row r="1626" ht="46.8" customHeight="1" x14ac:dyDescent="0.3"/>
    <row r="1627" ht="46.8" customHeight="1" x14ac:dyDescent="0.3"/>
    <row r="1628" ht="46.8" customHeight="1" x14ac:dyDescent="0.3"/>
    <row r="1629" ht="46.8" customHeight="1" x14ac:dyDescent="0.3"/>
    <row r="1630" ht="46.8" customHeight="1" x14ac:dyDescent="0.3"/>
    <row r="1631" ht="46.8" customHeight="1" x14ac:dyDescent="0.3"/>
    <row r="1632" ht="46.8" customHeight="1" x14ac:dyDescent="0.3"/>
    <row r="1633" ht="46.8" customHeight="1" x14ac:dyDescent="0.3"/>
    <row r="1634" ht="46.8" customHeight="1" x14ac:dyDescent="0.3"/>
    <row r="1635" ht="46.8" customHeight="1" x14ac:dyDescent="0.3"/>
    <row r="1636" ht="46.8" customHeight="1" x14ac:dyDescent="0.3"/>
    <row r="1637" ht="46.8" customHeight="1" x14ac:dyDescent="0.3"/>
    <row r="1638" ht="46.8" customHeight="1" x14ac:dyDescent="0.3"/>
    <row r="1639" ht="46.8" customHeight="1" x14ac:dyDescent="0.3"/>
    <row r="1640" ht="46.8" customHeight="1" x14ac:dyDescent="0.3"/>
    <row r="1641" ht="46.8" customHeight="1" x14ac:dyDescent="0.3"/>
    <row r="1642" ht="46.8" customHeight="1" x14ac:dyDescent="0.3"/>
    <row r="1643" ht="46.8" customHeight="1" x14ac:dyDescent="0.3"/>
    <row r="1644" ht="46.8" customHeight="1" x14ac:dyDescent="0.3"/>
    <row r="1645" ht="46.8" customHeight="1" x14ac:dyDescent="0.3"/>
    <row r="1646" ht="46.8" customHeight="1" x14ac:dyDescent="0.3"/>
    <row r="1647" ht="46.8" customHeight="1" x14ac:dyDescent="0.3"/>
    <row r="1648" ht="46.8" customHeight="1" x14ac:dyDescent="0.3"/>
    <row r="1649" ht="46.8" customHeight="1" x14ac:dyDescent="0.3"/>
    <row r="1650" ht="46.8" customHeight="1" x14ac:dyDescent="0.3"/>
    <row r="1651" ht="46.8" customHeight="1" x14ac:dyDescent="0.3"/>
    <row r="1652" ht="46.8" customHeight="1" x14ac:dyDescent="0.3"/>
    <row r="1653" ht="46.8" customHeight="1" x14ac:dyDescent="0.3"/>
    <row r="1654" ht="46.8" customHeight="1" x14ac:dyDescent="0.3"/>
    <row r="1655" ht="46.8" customHeight="1" x14ac:dyDescent="0.3"/>
    <row r="1656" ht="46.8" customHeight="1" x14ac:dyDescent="0.3"/>
    <row r="1657" ht="46.8" customHeight="1" x14ac:dyDescent="0.3"/>
    <row r="1658" ht="46.8" customHeight="1" x14ac:dyDescent="0.3"/>
    <row r="1659" ht="46.8" customHeight="1" x14ac:dyDescent="0.3"/>
    <row r="1660" ht="46.8" customHeight="1" x14ac:dyDescent="0.3"/>
    <row r="1661" ht="46.8" customHeight="1" x14ac:dyDescent="0.3"/>
    <row r="1662" ht="46.8" customHeight="1" x14ac:dyDescent="0.3"/>
    <row r="1663" ht="46.8" customHeight="1" x14ac:dyDescent="0.3"/>
    <row r="1664" ht="46.8" customHeight="1" x14ac:dyDescent="0.3"/>
    <row r="1665" ht="46.8" customHeight="1" x14ac:dyDescent="0.3"/>
    <row r="1666" ht="46.8" customHeight="1" x14ac:dyDescent="0.3"/>
    <row r="1667" ht="46.8" customHeight="1" x14ac:dyDescent="0.3"/>
    <row r="1668" ht="46.8" customHeight="1" x14ac:dyDescent="0.3"/>
    <row r="1669" ht="46.8" customHeight="1" x14ac:dyDescent="0.3"/>
    <row r="1670" ht="46.8" customHeight="1" x14ac:dyDescent="0.3"/>
    <row r="1671" ht="46.8" customHeight="1" x14ac:dyDescent="0.3"/>
    <row r="1672" ht="46.8" customHeight="1" x14ac:dyDescent="0.3"/>
    <row r="1673" ht="46.8" customHeight="1" x14ac:dyDescent="0.3"/>
    <row r="1674" ht="46.8" customHeight="1" x14ac:dyDescent="0.3"/>
    <row r="1675" ht="46.8" customHeight="1" x14ac:dyDescent="0.3"/>
    <row r="1676" ht="46.8" customHeight="1" x14ac:dyDescent="0.3"/>
    <row r="1677" ht="46.8" customHeight="1" x14ac:dyDescent="0.3"/>
    <row r="1678" ht="46.8" customHeight="1" x14ac:dyDescent="0.3"/>
    <row r="1679" ht="46.8" customHeight="1" x14ac:dyDescent="0.3"/>
    <row r="1680" ht="46.8" customHeight="1" x14ac:dyDescent="0.3"/>
    <row r="1681" ht="46.8" customHeight="1" x14ac:dyDescent="0.3"/>
    <row r="1682" ht="46.8" customHeight="1" x14ac:dyDescent="0.3"/>
    <row r="1683" ht="46.8" customHeight="1" x14ac:dyDescent="0.3"/>
    <row r="1684" ht="46.8" customHeight="1" x14ac:dyDescent="0.3"/>
    <row r="1685" ht="46.8" customHeight="1" x14ac:dyDescent="0.3"/>
    <row r="1686" ht="46.8" customHeight="1" x14ac:dyDescent="0.3"/>
    <row r="1687" ht="46.8" customHeight="1" x14ac:dyDescent="0.3"/>
    <row r="1688" ht="46.8" customHeight="1" x14ac:dyDescent="0.3"/>
    <row r="1689" ht="46.8" customHeight="1" x14ac:dyDescent="0.3"/>
    <row r="1690" ht="46.8" customHeight="1" x14ac:dyDescent="0.3"/>
    <row r="1691" ht="46.8" customHeight="1" x14ac:dyDescent="0.3"/>
    <row r="1692" ht="46.8" customHeight="1" x14ac:dyDescent="0.3"/>
    <row r="1693" ht="46.8" customHeight="1" x14ac:dyDescent="0.3"/>
    <row r="1694" ht="46.8" customHeight="1" x14ac:dyDescent="0.3"/>
    <row r="1695" ht="46.8" customHeight="1" x14ac:dyDescent="0.3"/>
    <row r="1696" ht="46.8" customHeight="1" x14ac:dyDescent="0.3"/>
    <row r="1697" ht="46.8" customHeight="1" x14ac:dyDescent="0.3"/>
    <row r="1698" ht="46.8" customHeight="1" x14ac:dyDescent="0.3"/>
    <row r="1699" ht="46.8" customHeight="1" x14ac:dyDescent="0.3"/>
    <row r="1700" ht="46.8" customHeight="1" x14ac:dyDescent="0.3"/>
    <row r="1701" ht="46.8" customHeight="1" x14ac:dyDescent="0.3"/>
    <row r="1702" ht="46.8" customHeight="1" x14ac:dyDescent="0.3"/>
    <row r="1703" ht="46.8" customHeight="1" x14ac:dyDescent="0.3"/>
    <row r="1704" ht="46.8" customHeight="1" x14ac:dyDescent="0.3"/>
    <row r="1705" ht="46.8" customHeight="1" x14ac:dyDescent="0.3"/>
    <row r="1706" ht="46.8" customHeight="1" x14ac:dyDescent="0.3"/>
    <row r="1707" ht="46.8" customHeight="1" x14ac:dyDescent="0.3"/>
    <row r="1708" ht="46.8" customHeight="1" x14ac:dyDescent="0.3"/>
    <row r="1709" ht="46.8" customHeight="1" x14ac:dyDescent="0.3"/>
    <row r="1710" ht="46.8" customHeight="1" x14ac:dyDescent="0.3"/>
    <row r="1711" ht="46.8" customHeight="1" x14ac:dyDescent="0.3"/>
    <row r="1712" ht="46.8" customHeight="1" x14ac:dyDescent="0.3"/>
    <row r="1713" ht="46.8" customHeight="1" x14ac:dyDescent="0.3"/>
    <row r="1714" ht="46.8" customHeight="1" x14ac:dyDescent="0.3"/>
    <row r="1715" ht="46.8" customHeight="1" x14ac:dyDescent="0.3"/>
    <row r="1716" ht="46.8" customHeight="1" x14ac:dyDescent="0.3"/>
    <row r="1717" ht="46.8" customHeight="1" x14ac:dyDescent="0.3"/>
    <row r="1718" ht="46.8" customHeight="1" x14ac:dyDescent="0.3"/>
    <row r="1719" ht="46.8" customHeight="1" x14ac:dyDescent="0.3"/>
    <row r="1720" ht="46.8" customHeight="1" x14ac:dyDescent="0.3"/>
    <row r="1721" ht="46.8" customHeight="1" x14ac:dyDescent="0.3"/>
    <row r="1722" ht="46.8" customHeight="1" x14ac:dyDescent="0.3"/>
    <row r="1723" ht="46.8" customHeight="1" x14ac:dyDescent="0.3"/>
    <row r="1724" ht="46.8" customHeight="1" x14ac:dyDescent="0.3"/>
    <row r="1725" ht="46.8" customHeight="1" x14ac:dyDescent="0.3"/>
    <row r="1726" ht="46.8" customHeight="1" x14ac:dyDescent="0.3"/>
    <row r="1727" ht="46.8" customHeight="1" x14ac:dyDescent="0.3"/>
    <row r="1728" ht="46.8" customHeight="1" x14ac:dyDescent="0.3"/>
    <row r="1729" ht="46.8" customHeight="1" x14ac:dyDescent="0.3"/>
    <row r="1730" ht="46.8" customHeight="1" x14ac:dyDescent="0.3"/>
    <row r="1731" ht="46.8" customHeight="1" x14ac:dyDescent="0.3"/>
    <row r="1732" ht="46.8" customHeight="1" x14ac:dyDescent="0.3"/>
    <row r="1733" ht="46.8" customHeight="1" x14ac:dyDescent="0.3"/>
    <row r="1734" ht="46.8" customHeight="1" x14ac:dyDescent="0.3"/>
    <row r="1735" ht="46.8" customHeight="1" x14ac:dyDescent="0.3"/>
    <row r="1736" ht="46.8" customHeight="1" x14ac:dyDescent="0.3"/>
    <row r="1737" ht="46.8" customHeight="1" x14ac:dyDescent="0.3"/>
    <row r="1738" ht="46.8" customHeight="1" x14ac:dyDescent="0.3"/>
    <row r="1739" ht="46.8" customHeight="1" x14ac:dyDescent="0.3"/>
    <row r="1740" ht="46.8" customHeight="1" x14ac:dyDescent="0.3"/>
    <row r="1741" ht="46.8" customHeight="1" x14ac:dyDescent="0.3"/>
    <row r="1742" ht="46.8" customHeight="1" x14ac:dyDescent="0.3"/>
    <row r="1743" ht="46.8" customHeight="1" x14ac:dyDescent="0.3"/>
    <row r="1744" ht="46.8" customHeight="1" x14ac:dyDescent="0.3"/>
    <row r="1745" ht="46.8" customHeight="1" x14ac:dyDescent="0.3"/>
    <row r="1746" ht="46.8" customHeight="1" x14ac:dyDescent="0.3"/>
    <row r="1747" ht="46.8" customHeight="1" x14ac:dyDescent="0.3"/>
    <row r="1748" ht="46.8" customHeight="1" x14ac:dyDescent="0.3"/>
    <row r="1749" ht="46.8" customHeight="1" x14ac:dyDescent="0.3"/>
    <row r="1750" ht="46.8" customHeight="1" x14ac:dyDescent="0.3"/>
    <row r="1751" ht="46.8" customHeight="1" x14ac:dyDescent="0.3"/>
    <row r="1752" ht="46.8" customHeight="1" x14ac:dyDescent="0.3"/>
    <row r="1753" ht="46.8" customHeight="1" x14ac:dyDescent="0.3"/>
    <row r="1754" ht="46.8" customHeight="1" x14ac:dyDescent="0.3"/>
    <row r="1755" ht="46.8" customHeight="1" x14ac:dyDescent="0.3"/>
    <row r="1756" ht="46.8" customHeight="1" x14ac:dyDescent="0.3"/>
    <row r="1757" ht="46.8" customHeight="1" x14ac:dyDescent="0.3"/>
    <row r="1758" ht="46.8" customHeight="1" x14ac:dyDescent="0.3"/>
    <row r="1759" ht="46.8" customHeight="1" x14ac:dyDescent="0.3"/>
    <row r="1760" ht="46.8" customHeight="1" x14ac:dyDescent="0.3"/>
    <row r="1761" ht="46.8" customHeight="1" x14ac:dyDescent="0.3"/>
    <row r="1762" ht="46.8" customHeight="1" x14ac:dyDescent="0.3"/>
    <row r="1763" ht="46.8" customHeight="1" x14ac:dyDescent="0.3"/>
    <row r="1764" ht="46.8" customHeight="1" x14ac:dyDescent="0.3"/>
    <row r="1765" ht="46.8" customHeight="1" x14ac:dyDescent="0.3"/>
    <row r="1766" ht="46.8" customHeight="1" x14ac:dyDescent="0.3"/>
    <row r="1767" ht="46.8" customHeight="1" x14ac:dyDescent="0.3"/>
    <row r="1768" ht="46.8" customHeight="1" x14ac:dyDescent="0.3"/>
    <row r="1769" ht="46.8" customHeight="1" x14ac:dyDescent="0.3"/>
    <row r="1770" ht="46.8" customHeight="1" x14ac:dyDescent="0.3"/>
    <row r="1771" ht="46.8" customHeight="1" x14ac:dyDescent="0.3"/>
    <row r="1772" ht="46.8" customHeight="1" x14ac:dyDescent="0.3"/>
    <row r="1773" ht="46.8" customHeight="1" x14ac:dyDescent="0.3"/>
    <row r="1774" ht="46.8" customHeight="1" x14ac:dyDescent="0.3"/>
    <row r="1775" ht="46.8" customHeight="1" x14ac:dyDescent="0.3"/>
    <row r="1776" ht="46.8" customHeight="1" x14ac:dyDescent="0.3"/>
    <row r="1777" ht="46.8" customHeight="1" x14ac:dyDescent="0.3"/>
    <row r="1778" ht="46.8" customHeight="1" x14ac:dyDescent="0.3"/>
    <row r="1779" ht="46.8" customHeight="1" x14ac:dyDescent="0.3"/>
    <row r="1780" ht="46.8" customHeight="1" x14ac:dyDescent="0.3"/>
    <row r="1781" ht="46.8" customHeight="1" x14ac:dyDescent="0.3"/>
    <row r="1782" ht="46.8" customHeight="1" x14ac:dyDescent="0.3"/>
    <row r="1783" ht="46.8" customHeight="1" x14ac:dyDescent="0.3"/>
    <row r="1784" ht="46.8" customHeight="1" x14ac:dyDescent="0.3"/>
    <row r="1785" ht="46.8" customHeight="1" x14ac:dyDescent="0.3"/>
    <row r="1786" ht="46.8" customHeight="1" x14ac:dyDescent="0.3"/>
    <row r="1787" ht="46.8" customHeight="1" x14ac:dyDescent="0.3"/>
    <row r="1788" ht="46.8" customHeight="1" x14ac:dyDescent="0.3"/>
    <row r="1789" ht="46.8" customHeight="1" x14ac:dyDescent="0.3"/>
    <row r="1790" ht="46.8" customHeight="1" x14ac:dyDescent="0.3"/>
    <row r="1791" ht="46.8" customHeight="1" x14ac:dyDescent="0.3"/>
    <row r="1792" ht="46.8" customHeight="1" x14ac:dyDescent="0.3"/>
    <row r="1793" ht="46.8" customHeight="1" x14ac:dyDescent="0.3"/>
    <row r="1794" ht="46.8" customHeight="1" x14ac:dyDescent="0.3"/>
    <row r="1795" ht="46.8" customHeight="1" x14ac:dyDescent="0.3"/>
    <row r="1796" ht="46.8" customHeight="1" x14ac:dyDescent="0.3"/>
    <row r="1797" ht="46.8" customHeight="1" x14ac:dyDescent="0.3"/>
    <row r="1798" ht="46.8" customHeight="1" x14ac:dyDescent="0.3"/>
    <row r="1799" ht="46.8" customHeight="1" x14ac:dyDescent="0.3"/>
    <row r="1800" ht="46.8" customHeight="1" x14ac:dyDescent="0.3"/>
    <row r="1801" ht="46.8" customHeight="1" x14ac:dyDescent="0.3"/>
    <row r="1802" ht="46.8" customHeight="1" x14ac:dyDescent="0.3"/>
    <row r="1803" ht="46.8" customHeight="1" x14ac:dyDescent="0.3"/>
    <row r="1804" ht="46.8" customHeight="1" x14ac:dyDescent="0.3"/>
    <row r="1805" ht="46.8" customHeight="1" x14ac:dyDescent="0.3"/>
    <row r="1806" ht="46.8" customHeight="1" x14ac:dyDescent="0.3"/>
    <row r="1807" ht="46.8" customHeight="1" x14ac:dyDescent="0.3"/>
    <row r="1808" ht="46.8" customHeight="1" x14ac:dyDescent="0.3"/>
    <row r="1809" ht="46.8" customHeight="1" x14ac:dyDescent="0.3"/>
    <row r="1810" ht="46.8" customHeight="1" x14ac:dyDescent="0.3"/>
    <row r="1811" ht="46.8" customHeight="1" x14ac:dyDescent="0.3"/>
    <row r="1812" ht="46.8" customHeight="1" x14ac:dyDescent="0.3"/>
    <row r="1813" ht="46.8" customHeight="1" x14ac:dyDescent="0.3"/>
    <row r="1814" ht="46.8" customHeight="1" x14ac:dyDescent="0.3"/>
    <row r="1815" ht="46.8" customHeight="1" x14ac:dyDescent="0.3"/>
    <row r="1816" ht="46.8" customHeight="1" x14ac:dyDescent="0.3"/>
    <row r="1817" ht="46.8" customHeight="1" x14ac:dyDescent="0.3"/>
    <row r="1818" ht="46.8" customHeight="1" x14ac:dyDescent="0.3"/>
    <row r="1819" ht="46.8" customHeight="1" x14ac:dyDescent="0.3"/>
    <row r="1820" ht="46.8" customHeight="1" x14ac:dyDescent="0.3"/>
    <row r="1821" ht="46.8" customHeight="1" x14ac:dyDescent="0.3"/>
    <row r="1822" ht="46.8" customHeight="1" x14ac:dyDescent="0.3"/>
    <row r="1823" ht="46.8" customHeight="1" x14ac:dyDescent="0.3"/>
    <row r="1824" ht="46.8" customHeight="1" x14ac:dyDescent="0.3"/>
    <row r="1825" ht="46.8" customHeight="1" x14ac:dyDescent="0.3"/>
    <row r="1826" ht="46.8" customHeight="1" x14ac:dyDescent="0.3"/>
    <row r="1827" ht="46.8" customHeight="1" x14ac:dyDescent="0.3"/>
    <row r="1828" ht="46.8" customHeight="1" x14ac:dyDescent="0.3"/>
    <row r="1829" ht="46.8" customHeight="1" x14ac:dyDescent="0.3"/>
    <row r="1830" ht="46.8" customHeight="1" x14ac:dyDescent="0.3"/>
    <row r="1831" ht="46.8" customHeight="1" x14ac:dyDescent="0.3"/>
    <row r="1832" ht="46.8" customHeight="1" x14ac:dyDescent="0.3"/>
    <row r="1833" ht="46.8" customHeight="1" x14ac:dyDescent="0.3"/>
    <row r="1834" ht="46.8" customHeight="1" x14ac:dyDescent="0.3"/>
    <row r="1835" ht="46.8" customHeight="1" x14ac:dyDescent="0.3"/>
    <row r="1836" ht="46.8" customHeight="1" x14ac:dyDescent="0.3"/>
    <row r="1837" ht="46.8" customHeight="1" x14ac:dyDescent="0.3"/>
    <row r="1838" ht="46.8" customHeight="1" x14ac:dyDescent="0.3"/>
    <row r="1839" ht="46.8" customHeight="1" x14ac:dyDescent="0.3"/>
    <row r="1840" ht="46.8" customHeight="1" x14ac:dyDescent="0.3"/>
    <row r="1841" ht="46.8" customHeight="1" x14ac:dyDescent="0.3"/>
    <row r="1842" ht="46.8" customHeight="1" x14ac:dyDescent="0.3"/>
    <row r="1843" ht="46.8" customHeight="1" x14ac:dyDescent="0.3"/>
    <row r="1844" ht="46.8" customHeight="1" x14ac:dyDescent="0.3"/>
    <row r="1845" ht="46.8" customHeight="1" x14ac:dyDescent="0.3"/>
    <row r="1846" ht="46.8" customHeight="1" x14ac:dyDescent="0.3"/>
    <row r="1847" ht="46.8" customHeight="1" x14ac:dyDescent="0.3"/>
    <row r="1848" ht="46.8" customHeight="1" x14ac:dyDescent="0.3"/>
    <row r="1849" ht="46.8" customHeight="1" x14ac:dyDescent="0.3"/>
    <row r="1850" ht="46.8" customHeight="1" x14ac:dyDescent="0.3"/>
    <row r="1851" ht="46.8" customHeight="1" x14ac:dyDescent="0.3"/>
    <row r="1852" ht="46.8" customHeight="1" x14ac:dyDescent="0.3"/>
    <row r="1853" ht="46.8" customHeight="1" x14ac:dyDescent="0.3"/>
    <row r="1854" ht="46.8" customHeight="1" x14ac:dyDescent="0.3"/>
    <row r="1855" ht="46.8" customHeight="1" x14ac:dyDescent="0.3"/>
    <row r="1856" ht="46.8" customHeight="1" x14ac:dyDescent="0.3"/>
    <row r="1857" ht="46.8" customHeight="1" x14ac:dyDescent="0.3"/>
    <row r="1858" ht="46.8" customHeight="1" x14ac:dyDescent="0.3"/>
    <row r="1859" ht="46.8" customHeight="1" x14ac:dyDescent="0.3"/>
    <row r="1860" ht="46.8" customHeight="1" x14ac:dyDescent="0.3"/>
    <row r="1861" ht="46.8" customHeight="1" x14ac:dyDescent="0.3"/>
    <row r="1862" ht="46.8" customHeight="1" x14ac:dyDescent="0.3"/>
    <row r="1863" ht="46.8" customHeight="1" x14ac:dyDescent="0.3"/>
    <row r="1864" ht="46.8" customHeight="1" x14ac:dyDescent="0.3"/>
    <row r="1865" ht="46.8" customHeight="1" x14ac:dyDescent="0.3"/>
    <row r="1866" ht="46.8" customHeight="1" x14ac:dyDescent="0.3"/>
    <row r="1867" ht="46.8" customHeight="1" x14ac:dyDescent="0.3"/>
    <row r="1868" ht="46.8" customHeight="1" x14ac:dyDescent="0.3"/>
    <row r="1869" ht="46.8" customHeight="1" x14ac:dyDescent="0.3"/>
    <row r="1870" ht="46.8" customHeight="1" x14ac:dyDescent="0.3"/>
    <row r="1871" ht="46.8" customHeight="1" x14ac:dyDescent="0.3"/>
    <row r="1872" ht="46.8" customHeight="1" x14ac:dyDescent="0.3"/>
    <row r="1873" ht="46.8" customHeight="1" x14ac:dyDescent="0.3"/>
    <row r="1874" ht="46.8" customHeight="1" x14ac:dyDescent="0.3"/>
    <row r="1875" ht="46.8" customHeight="1" x14ac:dyDescent="0.3"/>
    <row r="1876" ht="46.8" customHeight="1" x14ac:dyDescent="0.3"/>
    <row r="1877" ht="46.8" customHeight="1" x14ac:dyDescent="0.3"/>
    <row r="1878" ht="46.8" customHeight="1" x14ac:dyDescent="0.3"/>
    <row r="1879" ht="46.8" customHeight="1" x14ac:dyDescent="0.3"/>
    <row r="1880" ht="46.8" customHeight="1" x14ac:dyDescent="0.3"/>
    <row r="1881" ht="46.8" customHeight="1" x14ac:dyDescent="0.3"/>
    <row r="1882" ht="46.8" customHeight="1" x14ac:dyDescent="0.3"/>
    <row r="1883" ht="46.8" customHeight="1" x14ac:dyDescent="0.3"/>
    <row r="1884" ht="46.8" customHeight="1" x14ac:dyDescent="0.3"/>
    <row r="1885" ht="46.8" customHeight="1" x14ac:dyDescent="0.3"/>
    <row r="1886" ht="46.8" customHeight="1" x14ac:dyDescent="0.3"/>
    <row r="1887" ht="46.8" customHeight="1" x14ac:dyDescent="0.3"/>
    <row r="1888" ht="46.8" customHeight="1" x14ac:dyDescent="0.3"/>
    <row r="1889" ht="46.8" customHeight="1" x14ac:dyDescent="0.3"/>
    <row r="1890" ht="46.8" customHeight="1" x14ac:dyDescent="0.3"/>
    <row r="1891" ht="46.8" customHeight="1" x14ac:dyDescent="0.3"/>
    <row r="1892" ht="46.8" customHeight="1" x14ac:dyDescent="0.3"/>
    <row r="1893" ht="46.8" customHeight="1" x14ac:dyDescent="0.3"/>
    <row r="1894" ht="46.8" customHeight="1" x14ac:dyDescent="0.3"/>
    <row r="1895" ht="46.8" customHeight="1" x14ac:dyDescent="0.3"/>
    <row r="1896" ht="46.8" customHeight="1" x14ac:dyDescent="0.3"/>
    <row r="1897" ht="46.8" customHeight="1" x14ac:dyDescent="0.3"/>
    <row r="1898" ht="46.8" customHeight="1" x14ac:dyDescent="0.3"/>
    <row r="1899" ht="46.8" customHeight="1" x14ac:dyDescent="0.3"/>
    <row r="1900" ht="46.8" customHeight="1" x14ac:dyDescent="0.3"/>
    <row r="1901" ht="46.8" customHeight="1" x14ac:dyDescent="0.3"/>
    <row r="1902" ht="46.8" customHeight="1" x14ac:dyDescent="0.3"/>
    <row r="1903" ht="46.8" customHeight="1" x14ac:dyDescent="0.3"/>
    <row r="1904" ht="46.8" customHeight="1" x14ac:dyDescent="0.3"/>
    <row r="1905" ht="46.8" customHeight="1" x14ac:dyDescent="0.3"/>
    <row r="1906" ht="46.8" customHeight="1" x14ac:dyDescent="0.3"/>
    <row r="1907" ht="46.8" customHeight="1" x14ac:dyDescent="0.3"/>
    <row r="1908" ht="46.8" customHeight="1" x14ac:dyDescent="0.3"/>
    <row r="1909" ht="46.8" customHeight="1" x14ac:dyDescent="0.3"/>
    <row r="1910" ht="46.8" customHeight="1" x14ac:dyDescent="0.3"/>
    <row r="1911" ht="46.8" customHeight="1" x14ac:dyDescent="0.3"/>
    <row r="1912" ht="46.8" customHeight="1" x14ac:dyDescent="0.3"/>
    <row r="1913" ht="46.8" customHeight="1" x14ac:dyDescent="0.3"/>
    <row r="1914" ht="46.8" customHeight="1" x14ac:dyDescent="0.3"/>
    <row r="1915" ht="46.8" customHeight="1" x14ac:dyDescent="0.3"/>
    <row r="1916" ht="46.8" customHeight="1" x14ac:dyDescent="0.3"/>
    <row r="1917" ht="46.8" customHeight="1" x14ac:dyDescent="0.3"/>
    <row r="1918" ht="46.8" customHeight="1" x14ac:dyDescent="0.3"/>
    <row r="1919" ht="46.8" customHeight="1" x14ac:dyDescent="0.3"/>
    <row r="1920" ht="46.8" customHeight="1" x14ac:dyDescent="0.3"/>
    <row r="1921" ht="46.8" customHeight="1" x14ac:dyDescent="0.3"/>
    <row r="1922" ht="46.8" customHeight="1" x14ac:dyDescent="0.3"/>
    <row r="1923" ht="46.8" customHeight="1" x14ac:dyDescent="0.3"/>
    <row r="1924" ht="46.8" customHeight="1" x14ac:dyDescent="0.3"/>
    <row r="1925" ht="46.8" customHeight="1" x14ac:dyDescent="0.3"/>
    <row r="1926" ht="46.8" customHeight="1" x14ac:dyDescent="0.3"/>
    <row r="1927" ht="46.8" customHeight="1" x14ac:dyDescent="0.3"/>
    <row r="1928" ht="46.8" customHeight="1" x14ac:dyDescent="0.3"/>
    <row r="1929" ht="46.8" customHeight="1" x14ac:dyDescent="0.3"/>
    <row r="1930" ht="46.8" customHeight="1" x14ac:dyDescent="0.3"/>
    <row r="1931" ht="46.8" customHeight="1" x14ac:dyDescent="0.3"/>
    <row r="1932" ht="46.8" customHeight="1" x14ac:dyDescent="0.3"/>
    <row r="1933" ht="46.8" customHeight="1" x14ac:dyDescent="0.3"/>
    <row r="1934" ht="46.8" customHeight="1" x14ac:dyDescent="0.3"/>
    <row r="1935" ht="46.8" customHeight="1" x14ac:dyDescent="0.3"/>
    <row r="1936" ht="46.8" customHeight="1" x14ac:dyDescent="0.3"/>
    <row r="1937" ht="46.8" customHeight="1" x14ac:dyDescent="0.3"/>
    <row r="1938" ht="46.8" customHeight="1" x14ac:dyDescent="0.3"/>
    <row r="1939" ht="46.8" customHeight="1" x14ac:dyDescent="0.3"/>
    <row r="1940" ht="46.8" customHeight="1" x14ac:dyDescent="0.3"/>
    <row r="1941" ht="46.8" customHeight="1" x14ac:dyDescent="0.3"/>
    <row r="1942" ht="46.8" customHeight="1" x14ac:dyDescent="0.3"/>
    <row r="1943" ht="46.8" customHeight="1" x14ac:dyDescent="0.3"/>
    <row r="1944" ht="46.8" customHeight="1" x14ac:dyDescent="0.3"/>
    <row r="1945" ht="46.8" customHeight="1" x14ac:dyDescent="0.3"/>
    <row r="1946" ht="46.8" customHeight="1" x14ac:dyDescent="0.3"/>
    <row r="1947" ht="46.8" customHeight="1" x14ac:dyDescent="0.3"/>
    <row r="1948" ht="46.8" customHeight="1" x14ac:dyDescent="0.3"/>
    <row r="1949" ht="46.8" customHeight="1" x14ac:dyDescent="0.3"/>
    <row r="1950" ht="46.8" customHeight="1" x14ac:dyDescent="0.3"/>
    <row r="1951" ht="46.8" customHeight="1" x14ac:dyDescent="0.3"/>
    <row r="1952" ht="46.8" customHeight="1" x14ac:dyDescent="0.3"/>
    <row r="1953" ht="46.8" customHeight="1" x14ac:dyDescent="0.3"/>
    <row r="1954" ht="46.8" customHeight="1" x14ac:dyDescent="0.3"/>
    <row r="1955" ht="46.8" customHeight="1" x14ac:dyDescent="0.3"/>
    <row r="1956" ht="46.8" customHeight="1" x14ac:dyDescent="0.3"/>
    <row r="1957" ht="46.8" customHeight="1" x14ac:dyDescent="0.3"/>
    <row r="1958" ht="46.8" customHeight="1" x14ac:dyDescent="0.3"/>
    <row r="1959" ht="46.8" customHeight="1" x14ac:dyDescent="0.3"/>
    <row r="1960" ht="46.8" customHeight="1" x14ac:dyDescent="0.3"/>
    <row r="1961" ht="46.8" customHeight="1" x14ac:dyDescent="0.3"/>
    <row r="1962" ht="46.8" customHeight="1" x14ac:dyDescent="0.3"/>
    <row r="1963" ht="46.8" customHeight="1" x14ac:dyDescent="0.3"/>
    <row r="1964" ht="46.8" customHeight="1" x14ac:dyDescent="0.3"/>
    <row r="1965" ht="46.8" customHeight="1" x14ac:dyDescent="0.3"/>
    <row r="1966" ht="46.8" customHeight="1" x14ac:dyDescent="0.3"/>
    <row r="1967" ht="46.8" customHeight="1" x14ac:dyDescent="0.3"/>
    <row r="1968" ht="46.8" customHeight="1" x14ac:dyDescent="0.3"/>
    <row r="1969" ht="46.8" customHeight="1" x14ac:dyDescent="0.3"/>
    <row r="1970" ht="46.8" customHeight="1" x14ac:dyDescent="0.3"/>
    <row r="1971" ht="46.8" customHeight="1" x14ac:dyDescent="0.3"/>
    <row r="1972" ht="46.8" customHeight="1" x14ac:dyDescent="0.3"/>
    <row r="1973" ht="46.8" customHeight="1" x14ac:dyDescent="0.3"/>
    <row r="1974" ht="46.8" customHeight="1" x14ac:dyDescent="0.3"/>
    <row r="1975" ht="46.8" customHeight="1" x14ac:dyDescent="0.3"/>
    <row r="1976" ht="46.8" customHeight="1" x14ac:dyDescent="0.3"/>
    <row r="1977" ht="46.8" customHeight="1" x14ac:dyDescent="0.3"/>
    <row r="1978" ht="46.8" customHeight="1" x14ac:dyDescent="0.3"/>
    <row r="1979" ht="46.8" customHeight="1" x14ac:dyDescent="0.3"/>
    <row r="1980" ht="46.8" customHeight="1" x14ac:dyDescent="0.3"/>
    <row r="1981" ht="46.8" customHeight="1" x14ac:dyDescent="0.3"/>
    <row r="1982" ht="46.8" customHeight="1" x14ac:dyDescent="0.3"/>
    <row r="1983" ht="46.8" customHeight="1" x14ac:dyDescent="0.3"/>
    <row r="1984" ht="46.8" customHeight="1" x14ac:dyDescent="0.3"/>
    <row r="1985" ht="46.8" customHeight="1" x14ac:dyDescent="0.3"/>
    <row r="1986" ht="46.8" customHeight="1" x14ac:dyDescent="0.3"/>
    <row r="1987" ht="46.8" customHeight="1" x14ac:dyDescent="0.3"/>
    <row r="1988" ht="46.8" customHeight="1" x14ac:dyDescent="0.3"/>
    <row r="1989" ht="46.8" customHeight="1" x14ac:dyDescent="0.3"/>
    <row r="1990" ht="46.8" customHeight="1" x14ac:dyDescent="0.3"/>
    <row r="1991" ht="46.8" customHeight="1" x14ac:dyDescent="0.3"/>
    <row r="1992" ht="46.8" customHeight="1" x14ac:dyDescent="0.3"/>
    <row r="1993" ht="46.8" customHeight="1" x14ac:dyDescent="0.3"/>
    <row r="1994" ht="46.8" customHeight="1" x14ac:dyDescent="0.3"/>
    <row r="1995" ht="46.8" customHeight="1" x14ac:dyDescent="0.3"/>
    <row r="1996" ht="46.8" customHeight="1" x14ac:dyDescent="0.3"/>
    <row r="1997" ht="46.8" customHeight="1" x14ac:dyDescent="0.3"/>
    <row r="1998" ht="46.8" customHeight="1" x14ac:dyDescent="0.3"/>
    <row r="1999" ht="46.8" customHeight="1" x14ac:dyDescent="0.3"/>
    <row r="2000" ht="46.8" customHeight="1" x14ac:dyDescent="0.3"/>
    <row r="2001" ht="46.8" customHeight="1" x14ac:dyDescent="0.3"/>
    <row r="2002" ht="46.8" customHeight="1" x14ac:dyDescent="0.3"/>
    <row r="2003" ht="46.8" customHeight="1" x14ac:dyDescent="0.3"/>
    <row r="2004" ht="46.8" customHeight="1" x14ac:dyDescent="0.3"/>
    <row r="2005" ht="46.8" customHeight="1" x14ac:dyDescent="0.3"/>
    <row r="2006" ht="46.8" customHeight="1" x14ac:dyDescent="0.3"/>
    <row r="2007" ht="46.8" customHeight="1" x14ac:dyDescent="0.3"/>
    <row r="2008" ht="46.8" customHeight="1" x14ac:dyDescent="0.3"/>
    <row r="2009" ht="46.8" customHeight="1" x14ac:dyDescent="0.3"/>
    <row r="2010" ht="46.8" customHeight="1" x14ac:dyDescent="0.3"/>
    <row r="2011" ht="46.8" customHeight="1" x14ac:dyDescent="0.3"/>
    <row r="2012" ht="46.8" customHeight="1" x14ac:dyDescent="0.3"/>
    <row r="2013" ht="46.8" customHeight="1" x14ac:dyDescent="0.3"/>
    <row r="2014" ht="46.8" customHeight="1" x14ac:dyDescent="0.3"/>
    <row r="2015" ht="46.8" customHeight="1" x14ac:dyDescent="0.3"/>
    <row r="2016" ht="46.8" customHeight="1" x14ac:dyDescent="0.3"/>
    <row r="2017" ht="46.8" customHeight="1" x14ac:dyDescent="0.3"/>
    <row r="2018" ht="46.8" customHeight="1" x14ac:dyDescent="0.3"/>
    <row r="2019" ht="46.8" customHeight="1" x14ac:dyDescent="0.3"/>
    <row r="2020" ht="46.8" customHeight="1" x14ac:dyDescent="0.3"/>
    <row r="2021" ht="46.8" customHeight="1" x14ac:dyDescent="0.3"/>
    <row r="2022" ht="46.8" customHeight="1" x14ac:dyDescent="0.3"/>
    <row r="2023" ht="46.8" customHeight="1" x14ac:dyDescent="0.3"/>
    <row r="2024" ht="46.8" customHeight="1" x14ac:dyDescent="0.3"/>
    <row r="2025" ht="46.8" customHeight="1" x14ac:dyDescent="0.3"/>
    <row r="2026" ht="46.8" customHeight="1" x14ac:dyDescent="0.3"/>
    <row r="2027" ht="46.8" customHeight="1" x14ac:dyDescent="0.3"/>
    <row r="2028" ht="46.8" customHeight="1" x14ac:dyDescent="0.3"/>
    <row r="2029" ht="46.8" customHeight="1" x14ac:dyDescent="0.3"/>
    <row r="2030" ht="46.8" customHeight="1" x14ac:dyDescent="0.3"/>
    <row r="2031" ht="46.8" customHeight="1" x14ac:dyDescent="0.3"/>
    <row r="2032" ht="46.8" customHeight="1" x14ac:dyDescent="0.3"/>
    <row r="2033" ht="46.8" customHeight="1" x14ac:dyDescent="0.3"/>
    <row r="2034" ht="46.8" customHeight="1" x14ac:dyDescent="0.3"/>
    <row r="2035" ht="46.8" customHeight="1" x14ac:dyDescent="0.3"/>
    <row r="2036" ht="46.8" customHeight="1" x14ac:dyDescent="0.3"/>
    <row r="2037" ht="46.8" customHeight="1" x14ac:dyDescent="0.3"/>
    <row r="2038" ht="46.8" customHeight="1" x14ac:dyDescent="0.3"/>
    <row r="2039" ht="46.8" customHeight="1" x14ac:dyDescent="0.3"/>
    <row r="2040" ht="46.8" customHeight="1" x14ac:dyDescent="0.3"/>
    <row r="2041" ht="46.8" customHeight="1" x14ac:dyDescent="0.3"/>
    <row r="2042" ht="46.8" customHeight="1" x14ac:dyDescent="0.3"/>
    <row r="2043" ht="46.8" customHeight="1" x14ac:dyDescent="0.3"/>
    <row r="2044" ht="46.8" customHeight="1" x14ac:dyDescent="0.3"/>
    <row r="2045" ht="46.8" customHeight="1" x14ac:dyDescent="0.3"/>
    <row r="2046" ht="46.8" customHeight="1" x14ac:dyDescent="0.3"/>
    <row r="2047" ht="46.8" customHeight="1" x14ac:dyDescent="0.3"/>
    <row r="2048" ht="46.8" customHeight="1" x14ac:dyDescent="0.3"/>
    <row r="2049" ht="46.8" customHeight="1" x14ac:dyDescent="0.3"/>
    <row r="2050" ht="46.8" customHeight="1" x14ac:dyDescent="0.3"/>
    <row r="2051" ht="46.8" customHeight="1" x14ac:dyDescent="0.3"/>
    <row r="2052" ht="46.8" customHeight="1" x14ac:dyDescent="0.3"/>
    <row r="2053" ht="46.8" customHeight="1" x14ac:dyDescent="0.3"/>
    <row r="2054" ht="46.8" customHeight="1" x14ac:dyDescent="0.3"/>
    <row r="2055" ht="46.8" customHeight="1" x14ac:dyDescent="0.3"/>
    <row r="2056" ht="46.8" customHeight="1" x14ac:dyDescent="0.3"/>
    <row r="2057" ht="46.8" customHeight="1" x14ac:dyDescent="0.3"/>
    <row r="2058" ht="46.8" customHeight="1" x14ac:dyDescent="0.3"/>
    <row r="2059" ht="46.8" customHeight="1" x14ac:dyDescent="0.3"/>
    <row r="2060" ht="46.8" customHeight="1" x14ac:dyDescent="0.3"/>
    <row r="2061" ht="46.8" customHeight="1" x14ac:dyDescent="0.3"/>
    <row r="2062" ht="46.8" customHeight="1" x14ac:dyDescent="0.3"/>
    <row r="2063" ht="46.8" customHeight="1" x14ac:dyDescent="0.3"/>
    <row r="2064" ht="46.8" customHeight="1" x14ac:dyDescent="0.3"/>
    <row r="2065" ht="46.8" customHeight="1" x14ac:dyDescent="0.3"/>
    <row r="2066" ht="46.8" customHeight="1" x14ac:dyDescent="0.3"/>
    <row r="2067" ht="46.8" customHeight="1" x14ac:dyDescent="0.3"/>
    <row r="2068" ht="46.8" customHeight="1" x14ac:dyDescent="0.3"/>
    <row r="2069" ht="46.8" customHeight="1" x14ac:dyDescent="0.3"/>
    <row r="2070" ht="46.8" customHeight="1" x14ac:dyDescent="0.3"/>
    <row r="2071" ht="46.8" customHeight="1" x14ac:dyDescent="0.3"/>
    <row r="2072" ht="46.8" customHeight="1" x14ac:dyDescent="0.3"/>
    <row r="2073" ht="46.8" customHeight="1" x14ac:dyDescent="0.3"/>
    <row r="2074" ht="46.8" customHeight="1" x14ac:dyDescent="0.3"/>
    <row r="2075" ht="46.8" customHeight="1" x14ac:dyDescent="0.3"/>
    <row r="2076" ht="46.8" customHeight="1" x14ac:dyDescent="0.3"/>
    <row r="2077" ht="46.8" customHeight="1" x14ac:dyDescent="0.3"/>
    <row r="2078" ht="46.8" customHeight="1" x14ac:dyDescent="0.3"/>
    <row r="2079" ht="46.8" customHeight="1" x14ac:dyDescent="0.3"/>
    <row r="2080" ht="46.8" customHeight="1" x14ac:dyDescent="0.3"/>
    <row r="2081" ht="46.8" customHeight="1" x14ac:dyDescent="0.3"/>
    <row r="2082" ht="46.8" customHeight="1" x14ac:dyDescent="0.3"/>
    <row r="2083" ht="46.8" customHeight="1" x14ac:dyDescent="0.3"/>
    <row r="2084" ht="46.8" customHeight="1" x14ac:dyDescent="0.3"/>
    <row r="2085" ht="46.8" customHeight="1" x14ac:dyDescent="0.3"/>
    <row r="2086" ht="46.8" customHeight="1" x14ac:dyDescent="0.3"/>
    <row r="2087" ht="46.8" customHeight="1" x14ac:dyDescent="0.3"/>
    <row r="2088" ht="46.8" customHeight="1" x14ac:dyDescent="0.3"/>
    <row r="2089" ht="46.8" customHeight="1" x14ac:dyDescent="0.3"/>
    <row r="2090" ht="46.8" customHeight="1" x14ac:dyDescent="0.3"/>
    <row r="2091" ht="46.8" customHeight="1" x14ac:dyDescent="0.3"/>
    <row r="2092" ht="46.8" customHeight="1" x14ac:dyDescent="0.3"/>
    <row r="2093" ht="46.8" customHeight="1" x14ac:dyDescent="0.3"/>
    <row r="2094" ht="46.8" customHeight="1" x14ac:dyDescent="0.3"/>
    <row r="2095" ht="46.8" customHeight="1" x14ac:dyDescent="0.3"/>
    <row r="2096" ht="46.8" customHeight="1" x14ac:dyDescent="0.3"/>
    <row r="2097" ht="46.8" customHeight="1" x14ac:dyDescent="0.3"/>
    <row r="2098" ht="46.8" customHeight="1" x14ac:dyDescent="0.3"/>
    <row r="2099" ht="46.8" customHeight="1" x14ac:dyDescent="0.3"/>
    <row r="2100" ht="46.8" customHeight="1" x14ac:dyDescent="0.3"/>
    <row r="2101" ht="46.8" customHeight="1" x14ac:dyDescent="0.3"/>
    <row r="2102" ht="46.8" customHeight="1" x14ac:dyDescent="0.3"/>
    <row r="2103" ht="46.8" customHeight="1" x14ac:dyDescent="0.3"/>
    <row r="2104" ht="46.8" customHeight="1" x14ac:dyDescent="0.3"/>
    <row r="2105" ht="46.8" customHeight="1" x14ac:dyDescent="0.3"/>
    <row r="2106" ht="46.8" customHeight="1" x14ac:dyDescent="0.3"/>
    <row r="2107" ht="46.8" customHeight="1" x14ac:dyDescent="0.3"/>
    <row r="2108" ht="46.8" customHeight="1" x14ac:dyDescent="0.3"/>
    <row r="2109" ht="46.8" customHeight="1" x14ac:dyDescent="0.3"/>
    <row r="2110" ht="46.8" customHeight="1" x14ac:dyDescent="0.3"/>
    <row r="2111" ht="46.8" customHeight="1" x14ac:dyDescent="0.3"/>
    <row r="2112" ht="46.8" customHeight="1" x14ac:dyDescent="0.3"/>
    <row r="2113" ht="46.8" customHeight="1" x14ac:dyDescent="0.3"/>
    <row r="2114" ht="46.8" customHeight="1" x14ac:dyDescent="0.3"/>
    <row r="2115" ht="46.8" customHeight="1" x14ac:dyDescent="0.3"/>
    <row r="2116" ht="46.8" customHeight="1" x14ac:dyDescent="0.3"/>
    <row r="2117" ht="46.8" customHeight="1" x14ac:dyDescent="0.3"/>
    <row r="2118" ht="46.8" customHeight="1" x14ac:dyDescent="0.3"/>
    <row r="2119" ht="46.8" customHeight="1" x14ac:dyDescent="0.3"/>
    <row r="2120" ht="46.8" customHeight="1" x14ac:dyDescent="0.3"/>
    <row r="2121" ht="46.8" customHeight="1" x14ac:dyDescent="0.3"/>
    <row r="2122" ht="46.8" customHeight="1" x14ac:dyDescent="0.3"/>
    <row r="2123" ht="46.8" customHeight="1" x14ac:dyDescent="0.3"/>
    <row r="2124" ht="46.8" customHeight="1" x14ac:dyDescent="0.3"/>
    <row r="2125" ht="46.8" customHeight="1" x14ac:dyDescent="0.3"/>
    <row r="2126" ht="46.8" customHeight="1" x14ac:dyDescent="0.3"/>
    <row r="2127" ht="46.8" customHeight="1" x14ac:dyDescent="0.3"/>
    <row r="2128" ht="46.8" customHeight="1" x14ac:dyDescent="0.3"/>
    <row r="2129" ht="46.8" customHeight="1" x14ac:dyDescent="0.3"/>
    <row r="2130" ht="46.8" customHeight="1" x14ac:dyDescent="0.3"/>
    <row r="2131" ht="46.8" customHeight="1" x14ac:dyDescent="0.3"/>
    <row r="2132" ht="46.8" customHeight="1" x14ac:dyDescent="0.3"/>
    <row r="2133" ht="46.8" customHeight="1" x14ac:dyDescent="0.3"/>
    <row r="2134" ht="46.8" customHeight="1" x14ac:dyDescent="0.3"/>
    <row r="2135" ht="46.8" customHeight="1" x14ac:dyDescent="0.3"/>
    <row r="2136" ht="46.8" customHeight="1" x14ac:dyDescent="0.3"/>
    <row r="2137" ht="46.8" customHeight="1" x14ac:dyDescent="0.3"/>
    <row r="2138" ht="46.8" customHeight="1" x14ac:dyDescent="0.3"/>
    <row r="2139" ht="46.8" customHeight="1" x14ac:dyDescent="0.3"/>
    <row r="2140" ht="46.8" customHeight="1" x14ac:dyDescent="0.3"/>
    <row r="2141" ht="46.8" customHeight="1" x14ac:dyDescent="0.3"/>
    <row r="2142" ht="46.8" customHeight="1" x14ac:dyDescent="0.3"/>
    <row r="2143" ht="46.8" customHeight="1" x14ac:dyDescent="0.3"/>
    <row r="2144" ht="46.8" customHeight="1" x14ac:dyDescent="0.3"/>
    <row r="2145" ht="46.8" customHeight="1" x14ac:dyDescent="0.3"/>
    <row r="2146" ht="46.8" customHeight="1" x14ac:dyDescent="0.3"/>
    <row r="2147" ht="46.8" customHeight="1" x14ac:dyDescent="0.3"/>
    <row r="2148" ht="46.8" customHeight="1" x14ac:dyDescent="0.3"/>
    <row r="2149" ht="46.8" customHeight="1" x14ac:dyDescent="0.3"/>
    <row r="2150" ht="46.8" customHeight="1" x14ac:dyDescent="0.3"/>
    <row r="2151" ht="46.8" customHeight="1" x14ac:dyDescent="0.3"/>
    <row r="2152" ht="46.8" customHeight="1" x14ac:dyDescent="0.3"/>
    <row r="2153" ht="46.8" customHeight="1" x14ac:dyDescent="0.3"/>
    <row r="2154" ht="46.8" customHeight="1" x14ac:dyDescent="0.3"/>
    <row r="2155" ht="46.8" customHeight="1" x14ac:dyDescent="0.3"/>
    <row r="2156" ht="46.8" customHeight="1" x14ac:dyDescent="0.3"/>
    <row r="2157" ht="46.8" customHeight="1" x14ac:dyDescent="0.3"/>
    <row r="2158" ht="46.8" customHeight="1" x14ac:dyDescent="0.3"/>
    <row r="2159" ht="46.8" customHeight="1" x14ac:dyDescent="0.3"/>
    <row r="2160" ht="46.8" customHeight="1" x14ac:dyDescent="0.3"/>
    <row r="2161" ht="46.8" customHeight="1" x14ac:dyDescent="0.3"/>
    <row r="2162" ht="46.8" customHeight="1" x14ac:dyDescent="0.3"/>
    <row r="2163" ht="46.8" customHeight="1" x14ac:dyDescent="0.3"/>
    <row r="2164" ht="46.8" customHeight="1" x14ac:dyDescent="0.3"/>
    <row r="2165" ht="46.8" customHeight="1" x14ac:dyDescent="0.3"/>
    <row r="2166" ht="46.8" customHeight="1" x14ac:dyDescent="0.3"/>
    <row r="2167" ht="46.8" customHeight="1" x14ac:dyDescent="0.3"/>
    <row r="2168" ht="46.8" customHeight="1" x14ac:dyDescent="0.3"/>
    <row r="2169" ht="46.8" customHeight="1" x14ac:dyDescent="0.3"/>
    <row r="2170" ht="46.8" customHeight="1" x14ac:dyDescent="0.3"/>
    <row r="2171" ht="46.8" customHeight="1" x14ac:dyDescent="0.3"/>
    <row r="2172" ht="46.8" customHeight="1" x14ac:dyDescent="0.3"/>
    <row r="2173" ht="46.8" customHeight="1" x14ac:dyDescent="0.3"/>
    <row r="2174" ht="46.8" customHeight="1" x14ac:dyDescent="0.3"/>
    <row r="2175" ht="46.8" customHeight="1" x14ac:dyDescent="0.3"/>
    <row r="2176" ht="46.8" customHeight="1" x14ac:dyDescent="0.3"/>
    <row r="2177" ht="46.8" customHeight="1" x14ac:dyDescent="0.3"/>
    <row r="2178" ht="46.8" customHeight="1" x14ac:dyDescent="0.3"/>
    <row r="2179" ht="46.8" customHeight="1" x14ac:dyDescent="0.3"/>
    <row r="2180" ht="46.8" customHeight="1" x14ac:dyDescent="0.3"/>
    <row r="2181" ht="46.8" customHeight="1" x14ac:dyDescent="0.3"/>
    <row r="2182" ht="46.8" customHeight="1" x14ac:dyDescent="0.3"/>
    <row r="2183" ht="46.8" customHeight="1" x14ac:dyDescent="0.3"/>
    <row r="2184" ht="46.8" customHeight="1" x14ac:dyDescent="0.3"/>
    <row r="2185" ht="46.8" customHeight="1" x14ac:dyDescent="0.3"/>
    <row r="2186" ht="46.8" customHeight="1" x14ac:dyDescent="0.3"/>
    <row r="2187" ht="46.8" customHeight="1" x14ac:dyDescent="0.3"/>
    <row r="2188" ht="46.8" customHeight="1" x14ac:dyDescent="0.3"/>
    <row r="2189" ht="46.8" customHeight="1" x14ac:dyDescent="0.3"/>
    <row r="2190" ht="46.8" customHeight="1" x14ac:dyDescent="0.3"/>
    <row r="2191" ht="46.8" customHeight="1" x14ac:dyDescent="0.3"/>
    <row r="2192" ht="46.8" customHeight="1" x14ac:dyDescent="0.3"/>
    <row r="2193" ht="46.8" customHeight="1" x14ac:dyDescent="0.3"/>
    <row r="2194" ht="46.8" customHeight="1" x14ac:dyDescent="0.3"/>
    <row r="2195" ht="46.8" customHeight="1" x14ac:dyDescent="0.3"/>
    <row r="2196" ht="46.8" customHeight="1" x14ac:dyDescent="0.3"/>
    <row r="2197" ht="46.8" customHeight="1" x14ac:dyDescent="0.3"/>
    <row r="2198" ht="46.8" customHeight="1" x14ac:dyDescent="0.3"/>
    <row r="2199" ht="46.8" customHeight="1" x14ac:dyDescent="0.3"/>
    <row r="2200" ht="46.8" customHeight="1" x14ac:dyDescent="0.3"/>
    <row r="2201" ht="46.8" customHeight="1" x14ac:dyDescent="0.3"/>
    <row r="2202" ht="46.8" customHeight="1" x14ac:dyDescent="0.3"/>
    <row r="2203" ht="46.8" customHeight="1" x14ac:dyDescent="0.3"/>
    <row r="2204" ht="46.8" customHeight="1" x14ac:dyDescent="0.3"/>
    <row r="2205" ht="46.8" customHeight="1" x14ac:dyDescent="0.3"/>
    <row r="2206" ht="46.8" customHeight="1" x14ac:dyDescent="0.3"/>
    <row r="2207" ht="46.8" customHeight="1" x14ac:dyDescent="0.3"/>
    <row r="2208" ht="46.8" customHeight="1" x14ac:dyDescent="0.3"/>
    <row r="2209" ht="46.8" customHeight="1" x14ac:dyDescent="0.3"/>
  </sheetData>
  <mergeCells count="5">
    <mergeCell ref="F2:H2"/>
    <mergeCell ref="K2:AJ5"/>
    <mergeCell ref="F3:G3"/>
    <mergeCell ref="F4:G4"/>
    <mergeCell ref="F5:G5"/>
  </mergeCells>
  <conditionalFormatting sqref="K2:AJ5">
    <cfRule type="expression" dxfId="17" priority="15">
      <formula>$K$2&lt;&gt;""</formula>
    </cfRule>
  </conditionalFormatting>
  <conditionalFormatting sqref="I9:AM9">
    <cfRule type="expression" dxfId="16" priority="14">
      <formula>I$9&lt;&gt;""</formula>
    </cfRule>
  </conditionalFormatting>
  <conditionalFormatting sqref="H11:H15">
    <cfRule type="expression" dxfId="15" priority="13">
      <formula>I$9&lt;&gt;""</formula>
    </cfRule>
  </conditionalFormatting>
  <conditionalFormatting sqref="I9:AM9 I11:AM15">
    <cfRule type="expression" dxfId="14" priority="12">
      <formula>I$9&lt;&gt;""</formula>
    </cfRule>
  </conditionalFormatting>
  <conditionalFormatting sqref="I11:AM15">
    <cfRule type="containsText" dxfId="13" priority="1" operator="containsText" text="V">
      <formula>NOT(ISERROR(SEARCH("V",I11)))</formula>
    </cfRule>
    <cfRule type="expression" dxfId="12" priority="11">
      <formula>AND(I$9&lt;&gt;"",OR(WEEKDAY(I$8,2)=6,WEEKDAY(I$8,2)=7))</formula>
    </cfRule>
  </conditionalFormatting>
  <conditionalFormatting sqref="I11:AM15">
    <cfRule type="expression" dxfId="11" priority="10">
      <formula>AND(I$9&lt;&gt;"",OR(WEEKDAY(I$8,2)=6,WEEKDAY(I$8,2)=7))</formula>
    </cfRule>
  </conditionalFormatting>
  <conditionalFormatting sqref="H10">
    <cfRule type="expression" dxfId="10" priority="7">
      <formula>I$9&lt;&gt;""</formula>
    </cfRule>
  </conditionalFormatting>
  <conditionalFormatting sqref="I10:AM10">
    <cfRule type="expression" dxfId="9" priority="6">
      <formula>I$9&lt;&gt;""</formula>
    </cfRule>
  </conditionalFormatting>
  <conditionalFormatting sqref="I10:AM10">
    <cfRule type="expression" dxfId="8" priority="5">
      <formula>AND(I$9&lt;&gt;"",OR(WEEKDAY(I$8,2)=6,WEEKDAY(I$8,2)=7))</formula>
    </cfRule>
  </conditionalFormatting>
  <conditionalFormatting sqref="I10:AM10">
    <cfRule type="expression" dxfId="7" priority="4">
      <formula>AND(I$9&lt;&gt;"",OR(WEEKDAY(I$8,2)=6,WEEKDAY(I$8,2)=7))</formula>
    </cfRule>
  </conditionalFormatting>
  <conditionalFormatting sqref="I11:AN15">
    <cfRule type="cellIs" dxfId="6" priority="2" operator="greaterThan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28" fitToHeight="0" orientation="landscape" verticalDpi="300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25F189BC-8C67-4517-96F8-C63630FB1F94}">
            <xm:f>I$8=VLOOKUP(I$8,Sources!$O$3:$P$612,1,0)</xm:f>
            <x14:dxf>
              <fill>
                <patternFill>
                  <bgColor theme="9" tint="-0.24994659260841701"/>
                </patternFill>
              </fill>
            </x14:dxf>
          </x14:cfRule>
          <xm:sqref>I9:AM9 I11:AM15</xm:sqref>
        </x14:conditionalFormatting>
        <x14:conditionalFormatting xmlns:xm="http://schemas.microsoft.com/office/excel/2006/main">
          <x14:cfRule type="expression" priority="16" id="{89E0358B-453C-47B2-AFA3-21CA51814C7E}">
            <xm:f>$I12=VLOOKUP(Sources!$O$3:$P$12,1,0)</xm:f>
            <x14:dxf>
              <fill>
                <patternFill>
                  <bgColor theme="9" tint="-0.499984740745262"/>
                </patternFill>
              </fill>
            </x14:dxf>
          </x14:cfRule>
          <xm:sqref>I14:AM15</xm:sqref>
        </x14:conditionalFormatting>
        <x14:conditionalFormatting xmlns:xm="http://schemas.microsoft.com/office/excel/2006/main">
          <x14:cfRule type="expression" priority="3" id="{47399496-4CE8-4F06-8BFA-58FE0B671307}">
            <xm:f>I$8=VLOOKUP(I$8,Sources!$O$3:$P$612,1,0)</xm:f>
            <x14:dxf>
              <fill>
                <patternFill>
                  <bgColor theme="9" tint="-0.24994659260841701"/>
                </patternFill>
              </fill>
            </x14:dxf>
          </x14:cfRule>
          <xm:sqref>I10:AM10</xm:sqref>
        </x14:conditionalFormatting>
        <x14:conditionalFormatting xmlns:xm="http://schemas.microsoft.com/office/excel/2006/main">
          <x14:cfRule type="expression" priority="8" id="{7641857F-1E7C-4BCF-AF81-E9BFE1FC2A38}">
            <xm:f>$I8=VLOOKUP(Sources!$O$3:$P$12,1,0)</xm:f>
            <x14:dxf>
              <fill>
                <patternFill>
                  <bgColor theme="9" tint="-0.499984740745262"/>
                </patternFill>
              </fill>
            </x14:dxf>
          </x14:cfRule>
          <xm:sqref>I10:AM10</xm:sqref>
        </x14:conditionalFormatting>
        <x14:conditionalFormatting xmlns:xm="http://schemas.microsoft.com/office/excel/2006/main">
          <x14:cfRule type="expression" priority="18" id="{2ED98C43-F5B0-4F5D-BF1A-3C7DA0805162}">
            <xm:f>$I10=VLOOKUP(Sources!$O$3:$P$12,1,0)</xm:f>
            <x14:dxf>
              <fill>
                <patternFill>
                  <bgColor theme="9" tint="-0.499984740745262"/>
                </patternFill>
              </fill>
            </x14:dxf>
          </x14:cfRule>
          <xm:sqref>I11:AM12</xm:sqref>
        </x14:conditionalFormatting>
        <x14:conditionalFormatting xmlns:xm="http://schemas.microsoft.com/office/excel/2006/main">
          <x14:cfRule type="expression" priority="94" id="{89E0358B-453C-47B2-AFA3-21CA51814C7E}">
            <xm:f>#REF!=VLOOKUP(Sources!$O$3:$P$12,1,0)</xm:f>
            <x14:dxf>
              <fill>
                <patternFill>
                  <bgColor theme="9" tint="-0.499984740745262"/>
                </patternFill>
              </fill>
            </x14:dxf>
          </x14:cfRule>
          <xm:sqref>I13:AM13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33467-CDA6-42C1-982F-6C70E6D7A6B0}">
  <sheetPr codeName="Feuil2"/>
  <dimension ref="C2:P1306"/>
  <sheetViews>
    <sheetView zoomScale="70" zoomScaleNormal="70" workbookViewId="0">
      <selection activeCell="I7" sqref="I7"/>
    </sheetView>
  </sheetViews>
  <sheetFormatPr baseColWidth="10" defaultRowHeight="14.4" x14ac:dyDescent="0.3"/>
  <cols>
    <col min="8" max="8" width="16.88671875" customWidth="1"/>
    <col min="10" max="10" width="44.44140625" customWidth="1"/>
    <col min="11" max="11" width="15.5546875" customWidth="1"/>
    <col min="15" max="16" width="32" customWidth="1"/>
  </cols>
  <sheetData>
    <row r="2" spans="3:16" x14ac:dyDescent="0.3">
      <c r="C2" s="1" t="s">
        <v>13</v>
      </c>
      <c r="D2" s="1" t="s">
        <v>15</v>
      </c>
      <c r="F2" s="1" t="s">
        <v>12</v>
      </c>
      <c r="H2" s="1" t="s">
        <v>89</v>
      </c>
      <c r="J2" s="5" t="s">
        <v>91</v>
      </c>
      <c r="L2" s="1" t="s">
        <v>14</v>
      </c>
      <c r="M2" s="27"/>
      <c r="O2" s="7" t="s">
        <v>32</v>
      </c>
      <c r="P2" s="6" t="s">
        <v>21</v>
      </c>
    </row>
    <row r="3" spans="3:16" x14ac:dyDescent="0.3">
      <c r="C3" s="2" t="s">
        <v>1</v>
      </c>
      <c r="D3" s="2">
        <v>1</v>
      </c>
      <c r="F3" s="2">
        <v>2018</v>
      </c>
      <c r="H3" s="3" t="s">
        <v>146</v>
      </c>
      <c r="J3" s="28" t="s">
        <v>16</v>
      </c>
      <c r="L3" s="2" t="s">
        <v>90</v>
      </c>
      <c r="M3" s="4"/>
      <c r="N3" s="24">
        <v>2019</v>
      </c>
      <c r="O3" s="12">
        <v>43466</v>
      </c>
      <c r="P3" s="13" t="s">
        <v>22</v>
      </c>
    </row>
    <row r="4" spans="3:16" x14ac:dyDescent="0.3">
      <c r="C4" s="2" t="s">
        <v>0</v>
      </c>
      <c r="D4" s="2">
        <v>2</v>
      </c>
      <c r="F4" s="2">
        <v>2019</v>
      </c>
      <c r="H4" s="2"/>
      <c r="J4" s="28" t="s">
        <v>17</v>
      </c>
      <c r="L4" s="2"/>
      <c r="M4" s="4"/>
      <c r="N4" s="23"/>
      <c r="O4" s="12">
        <v>43577</v>
      </c>
      <c r="P4" s="14" t="s">
        <v>23</v>
      </c>
    </row>
    <row r="5" spans="3:16" x14ac:dyDescent="0.3">
      <c r="C5" s="2" t="s">
        <v>2</v>
      </c>
      <c r="D5" s="2">
        <v>3</v>
      </c>
      <c r="F5" s="2">
        <v>2020</v>
      </c>
      <c r="H5" s="2"/>
      <c r="J5" s="28" t="s">
        <v>18</v>
      </c>
      <c r="L5" s="2"/>
      <c r="M5" s="4"/>
      <c r="N5" s="23"/>
      <c r="O5" s="12">
        <v>43586</v>
      </c>
      <c r="P5" s="13" t="s">
        <v>24</v>
      </c>
    </row>
    <row r="6" spans="3:16" x14ac:dyDescent="0.3">
      <c r="C6" s="2" t="s">
        <v>3</v>
      </c>
      <c r="D6" s="2">
        <v>4</v>
      </c>
      <c r="F6" s="2">
        <v>2021</v>
      </c>
      <c r="H6" s="2"/>
      <c r="J6" s="28" t="s">
        <v>19</v>
      </c>
      <c r="N6" s="23"/>
      <c r="O6" s="12">
        <v>43615</v>
      </c>
      <c r="P6" s="14" t="s">
        <v>25</v>
      </c>
    </row>
    <row r="7" spans="3:16" x14ac:dyDescent="0.3">
      <c r="C7" s="2" t="s">
        <v>4</v>
      </c>
      <c r="D7" s="2">
        <v>5</v>
      </c>
      <c r="F7" s="2">
        <v>2022</v>
      </c>
      <c r="H7" s="3"/>
      <c r="J7" s="29" t="s">
        <v>20</v>
      </c>
      <c r="N7" s="23"/>
      <c r="O7" s="12">
        <v>43626</v>
      </c>
      <c r="P7" s="14" t="s">
        <v>26</v>
      </c>
    </row>
    <row r="8" spans="3:16" x14ac:dyDescent="0.3">
      <c r="C8" s="2" t="s">
        <v>5</v>
      </c>
      <c r="D8" s="2">
        <v>6</v>
      </c>
      <c r="F8" s="2">
        <v>2023</v>
      </c>
      <c r="H8" s="3"/>
      <c r="J8" s="29"/>
      <c r="N8" s="23"/>
      <c r="O8" s="12">
        <v>43667</v>
      </c>
      <c r="P8" s="13" t="s">
        <v>27</v>
      </c>
    </row>
    <row r="9" spans="3:16" x14ac:dyDescent="0.3">
      <c r="C9" s="2" t="s">
        <v>6</v>
      </c>
      <c r="D9" s="2">
        <v>7</v>
      </c>
      <c r="F9" s="2">
        <v>2024</v>
      </c>
      <c r="H9" s="3"/>
      <c r="J9" s="29"/>
      <c r="N9" s="23"/>
      <c r="O9" s="12">
        <v>43692</v>
      </c>
      <c r="P9" s="14" t="s">
        <v>28</v>
      </c>
    </row>
    <row r="10" spans="3:16" x14ac:dyDescent="0.3">
      <c r="C10" s="2" t="s">
        <v>7</v>
      </c>
      <c r="D10" s="2">
        <v>8</v>
      </c>
      <c r="F10" s="2">
        <v>2025</v>
      </c>
      <c r="H10" s="3"/>
      <c r="J10" s="29"/>
      <c r="N10" s="23"/>
      <c r="O10" s="12">
        <v>43770</v>
      </c>
      <c r="P10" s="14" t="s">
        <v>29</v>
      </c>
    </row>
    <row r="11" spans="3:16" x14ac:dyDescent="0.3">
      <c r="C11" s="2" t="s">
        <v>8</v>
      </c>
      <c r="D11" s="2">
        <v>9</v>
      </c>
      <c r="F11" s="2">
        <v>2026</v>
      </c>
      <c r="H11" s="3"/>
      <c r="J11" s="28"/>
      <c r="N11" s="23"/>
      <c r="O11" s="12">
        <v>43780</v>
      </c>
      <c r="P11" s="13" t="s">
        <v>30</v>
      </c>
    </row>
    <row r="12" spans="3:16" x14ac:dyDescent="0.3">
      <c r="C12" s="2" t="s">
        <v>9</v>
      </c>
      <c r="D12" s="2">
        <v>10</v>
      </c>
      <c r="F12" s="2">
        <v>2027</v>
      </c>
      <c r="H12" s="3"/>
      <c r="J12" s="28"/>
      <c r="N12" s="23"/>
      <c r="O12" s="12">
        <v>43824</v>
      </c>
      <c r="P12" s="14" t="s">
        <v>31</v>
      </c>
    </row>
    <row r="13" spans="3:16" x14ac:dyDescent="0.3">
      <c r="C13" s="2" t="s">
        <v>10</v>
      </c>
      <c r="D13" s="2">
        <v>11</v>
      </c>
      <c r="F13" s="2">
        <v>2028</v>
      </c>
      <c r="H13" s="3"/>
      <c r="J13" s="28"/>
      <c r="N13" s="24">
        <v>2020</v>
      </c>
      <c r="O13" s="17">
        <v>43831</v>
      </c>
      <c r="P13" s="18" t="s">
        <v>33</v>
      </c>
    </row>
    <row r="14" spans="3:16" x14ac:dyDescent="0.3">
      <c r="C14" s="2" t="s">
        <v>11</v>
      </c>
      <c r="D14" s="2">
        <v>12</v>
      </c>
      <c r="F14" s="2">
        <v>2029</v>
      </c>
      <c r="H14" s="3"/>
      <c r="J14" s="28"/>
      <c r="N14" s="23"/>
      <c r="O14" s="17">
        <v>43933</v>
      </c>
      <c r="P14" s="18" t="s">
        <v>34</v>
      </c>
    </row>
    <row r="15" spans="3:16" x14ac:dyDescent="0.3">
      <c r="H15" s="3"/>
      <c r="J15" s="28"/>
      <c r="N15" s="23"/>
      <c r="O15" s="17">
        <v>43933</v>
      </c>
      <c r="P15" s="18" t="s">
        <v>35</v>
      </c>
    </row>
    <row r="16" spans="3:16" x14ac:dyDescent="0.3">
      <c r="H16" s="3"/>
      <c r="J16" s="28"/>
      <c r="N16" s="23"/>
      <c r="O16" s="17">
        <v>43934</v>
      </c>
      <c r="P16" s="18" t="s">
        <v>36</v>
      </c>
    </row>
    <row r="17" spans="6:16" x14ac:dyDescent="0.3">
      <c r="H17" s="3"/>
      <c r="J17" s="28"/>
      <c r="N17" s="23"/>
      <c r="O17" s="17">
        <v>43952</v>
      </c>
      <c r="P17" s="18" t="s">
        <v>37</v>
      </c>
    </row>
    <row r="18" spans="6:16" x14ac:dyDescent="0.3">
      <c r="H18" s="3"/>
      <c r="J18" s="28"/>
      <c r="N18" s="23"/>
      <c r="O18" s="17">
        <v>43972</v>
      </c>
      <c r="P18" s="18" t="s">
        <v>38</v>
      </c>
    </row>
    <row r="19" spans="6:16" x14ac:dyDescent="0.3">
      <c r="H19" s="3"/>
      <c r="J19" s="28"/>
      <c r="N19" s="23"/>
      <c r="O19" s="17">
        <v>43982</v>
      </c>
      <c r="P19" s="18" t="s">
        <v>39</v>
      </c>
    </row>
    <row r="20" spans="6:16" x14ac:dyDescent="0.3">
      <c r="H20" s="3"/>
      <c r="J20" s="28"/>
      <c r="N20" s="23"/>
      <c r="O20" s="17">
        <v>43982</v>
      </c>
      <c r="P20" s="18" t="s">
        <v>40</v>
      </c>
    </row>
    <row r="21" spans="6:16" x14ac:dyDescent="0.3">
      <c r="H21" s="3"/>
      <c r="J21" s="28"/>
      <c r="N21" s="23"/>
      <c r="O21" s="17">
        <v>43983</v>
      </c>
      <c r="P21" s="18" t="s">
        <v>41</v>
      </c>
    </row>
    <row r="22" spans="6:16" x14ac:dyDescent="0.3">
      <c r="H22" s="3"/>
      <c r="J22" s="28"/>
      <c r="N22" s="23"/>
      <c r="O22" s="17">
        <v>44033</v>
      </c>
      <c r="P22" s="18" t="s">
        <v>42</v>
      </c>
    </row>
    <row r="23" spans="6:16" x14ac:dyDescent="0.3">
      <c r="H23" s="3"/>
      <c r="J23" s="28"/>
      <c r="N23" s="23"/>
      <c r="O23" s="17">
        <v>44058</v>
      </c>
      <c r="P23" s="18" t="s">
        <v>43</v>
      </c>
    </row>
    <row r="24" spans="6:16" x14ac:dyDescent="0.3">
      <c r="H24" s="3"/>
      <c r="J24" s="28"/>
      <c r="N24" s="23"/>
      <c r="O24" s="19">
        <v>44136</v>
      </c>
      <c r="P24" s="18" t="s">
        <v>44</v>
      </c>
    </row>
    <row r="25" spans="6:16" x14ac:dyDescent="0.3">
      <c r="H25" s="3"/>
      <c r="J25" s="30"/>
      <c r="K25" s="10"/>
      <c r="L25" s="11"/>
      <c r="M25" s="11"/>
      <c r="N25" s="22"/>
      <c r="O25" s="19">
        <v>44146</v>
      </c>
      <c r="P25" s="18" t="s">
        <v>45</v>
      </c>
    </row>
    <row r="26" spans="6:16" x14ac:dyDescent="0.3">
      <c r="H26" s="3"/>
      <c r="J26" s="30"/>
      <c r="K26" s="10"/>
      <c r="L26" s="11"/>
      <c r="M26" s="11"/>
      <c r="N26" s="22"/>
      <c r="O26" s="19">
        <v>44190</v>
      </c>
      <c r="P26" s="18" t="s">
        <v>46</v>
      </c>
    </row>
    <row r="27" spans="6:16" x14ac:dyDescent="0.3">
      <c r="H27" s="3"/>
      <c r="J27" s="30"/>
      <c r="K27" s="10"/>
      <c r="L27" s="11"/>
      <c r="M27" s="11"/>
      <c r="N27" s="25">
        <v>2021</v>
      </c>
      <c r="O27" s="20">
        <v>44197</v>
      </c>
      <c r="P27" s="21" t="s">
        <v>47</v>
      </c>
    </row>
    <row r="28" spans="6:16" x14ac:dyDescent="0.3">
      <c r="J28" s="30"/>
      <c r="K28" s="10"/>
      <c r="L28" s="11"/>
      <c r="M28" s="11"/>
      <c r="N28" s="22"/>
      <c r="O28" s="20">
        <v>44290</v>
      </c>
      <c r="P28" s="21" t="s">
        <v>48</v>
      </c>
    </row>
    <row r="29" spans="6:16" x14ac:dyDescent="0.3">
      <c r="J29" s="30"/>
      <c r="K29" s="10"/>
      <c r="L29" s="11"/>
      <c r="M29" s="11"/>
      <c r="N29" s="22"/>
      <c r="O29" s="20">
        <v>44290</v>
      </c>
      <c r="P29" s="21" t="s">
        <v>49</v>
      </c>
    </row>
    <row r="30" spans="6:16" x14ac:dyDescent="0.3">
      <c r="J30" s="30"/>
      <c r="K30" s="10"/>
      <c r="L30" s="11"/>
      <c r="M30" s="11"/>
      <c r="N30" s="22"/>
      <c r="O30" s="20">
        <v>44291</v>
      </c>
      <c r="P30" s="21" t="s">
        <v>50</v>
      </c>
    </row>
    <row r="31" spans="6:16" x14ac:dyDescent="0.3">
      <c r="J31" s="30"/>
      <c r="K31" s="10"/>
      <c r="L31" s="11"/>
      <c r="M31" s="11"/>
      <c r="N31" s="22"/>
      <c r="O31" s="20">
        <v>44317</v>
      </c>
      <c r="P31" s="21" t="s">
        <v>51</v>
      </c>
    </row>
    <row r="32" spans="6:16" x14ac:dyDescent="0.3">
      <c r="F32" s="8"/>
      <c r="G32" s="10"/>
      <c r="H32" s="11"/>
      <c r="I32" s="11"/>
      <c r="J32" s="31"/>
      <c r="K32" s="10"/>
      <c r="L32" s="11"/>
      <c r="M32" s="11"/>
      <c r="N32" s="22"/>
      <c r="O32" s="20">
        <v>44329</v>
      </c>
      <c r="P32" s="21" t="s">
        <v>52</v>
      </c>
    </row>
    <row r="33" spans="5:16" x14ac:dyDescent="0.3">
      <c r="F33" s="8"/>
      <c r="G33" s="10"/>
      <c r="H33" s="11"/>
      <c r="I33" s="11"/>
      <c r="J33" s="31"/>
      <c r="K33" s="11"/>
      <c r="L33" s="11"/>
      <c r="M33" s="11"/>
      <c r="N33" s="22"/>
      <c r="O33" s="20">
        <v>44339</v>
      </c>
      <c r="P33" s="21" t="s">
        <v>53</v>
      </c>
    </row>
    <row r="34" spans="5:16" x14ac:dyDescent="0.3">
      <c r="F34" s="8"/>
      <c r="G34" s="10"/>
      <c r="H34" s="11"/>
      <c r="I34" s="11"/>
      <c r="J34" s="31"/>
      <c r="K34" s="11"/>
      <c r="L34" s="11"/>
      <c r="M34" s="11"/>
      <c r="N34" s="22"/>
      <c r="O34" s="20">
        <v>44339</v>
      </c>
      <c r="P34" s="21" t="s">
        <v>54</v>
      </c>
    </row>
    <row r="35" spans="5:16" x14ac:dyDescent="0.3">
      <c r="F35" s="8"/>
      <c r="G35" s="10"/>
      <c r="H35" s="11"/>
      <c r="I35" s="11"/>
      <c r="J35" s="31"/>
      <c r="K35" s="11"/>
      <c r="L35" s="11"/>
      <c r="M35" s="11"/>
      <c r="N35" s="23"/>
      <c r="O35" s="20">
        <v>44340</v>
      </c>
      <c r="P35" s="21" t="s">
        <v>55</v>
      </c>
    </row>
    <row r="36" spans="5:16" x14ac:dyDescent="0.3">
      <c r="F36" s="8"/>
      <c r="G36" s="10"/>
      <c r="H36" s="11"/>
      <c r="I36" s="11"/>
      <c r="J36" s="31"/>
      <c r="K36" s="11"/>
      <c r="L36" s="11"/>
      <c r="M36" s="11"/>
      <c r="N36" s="22"/>
      <c r="O36" s="20">
        <v>44398</v>
      </c>
      <c r="P36" s="21" t="s">
        <v>56</v>
      </c>
    </row>
    <row r="37" spans="5:16" x14ac:dyDescent="0.3">
      <c r="F37" s="8"/>
      <c r="G37" s="10"/>
      <c r="H37" s="11"/>
      <c r="I37" s="11"/>
      <c r="J37" s="31"/>
      <c r="K37" s="11"/>
      <c r="L37" s="11"/>
      <c r="M37" s="11"/>
      <c r="N37" s="22"/>
      <c r="O37" s="20">
        <v>44423</v>
      </c>
      <c r="P37" s="21" t="s">
        <v>57</v>
      </c>
    </row>
    <row r="38" spans="5:16" x14ac:dyDescent="0.3">
      <c r="F38" s="8"/>
      <c r="G38" s="10"/>
      <c r="H38" s="11"/>
      <c r="I38" s="11"/>
      <c r="J38" s="31"/>
      <c r="K38" s="11"/>
      <c r="N38" s="23"/>
      <c r="O38" s="20">
        <v>44501</v>
      </c>
      <c r="P38" s="21" t="s">
        <v>58</v>
      </c>
    </row>
    <row r="39" spans="5:16" x14ac:dyDescent="0.3">
      <c r="F39" s="8"/>
      <c r="G39" s="10"/>
      <c r="H39" s="11"/>
      <c r="I39" s="11"/>
      <c r="J39" s="32"/>
      <c r="K39" s="11"/>
      <c r="N39" s="23"/>
      <c r="O39" s="20">
        <v>44511</v>
      </c>
      <c r="P39" s="21" t="s">
        <v>59</v>
      </c>
    </row>
    <row r="40" spans="5:16" x14ac:dyDescent="0.3">
      <c r="F40" s="8"/>
      <c r="G40" s="10"/>
      <c r="H40" s="11"/>
      <c r="I40" s="11"/>
      <c r="J40" s="11"/>
      <c r="K40" s="11"/>
      <c r="N40" s="23"/>
      <c r="O40" s="20">
        <v>44555</v>
      </c>
      <c r="P40" s="21" t="s">
        <v>60</v>
      </c>
    </row>
    <row r="41" spans="5:16" x14ac:dyDescent="0.3">
      <c r="F41" s="8"/>
      <c r="G41" s="10"/>
      <c r="H41" s="11"/>
      <c r="I41" s="11"/>
      <c r="J41" s="11"/>
      <c r="K41" s="11"/>
      <c r="N41" s="24">
        <v>2022</v>
      </c>
      <c r="O41" s="15">
        <v>44562</v>
      </c>
      <c r="P41" s="16" t="s">
        <v>61</v>
      </c>
    </row>
    <row r="42" spans="5:16" x14ac:dyDescent="0.3">
      <c r="F42" s="8"/>
      <c r="G42" s="10"/>
      <c r="H42" s="11"/>
      <c r="I42" s="11"/>
      <c r="J42" s="11"/>
      <c r="K42" s="11"/>
      <c r="N42" s="23"/>
      <c r="O42" s="12">
        <v>44668</v>
      </c>
      <c r="P42" s="26" t="s">
        <v>62</v>
      </c>
    </row>
    <row r="43" spans="5:16" x14ac:dyDescent="0.3">
      <c r="F43" s="8"/>
      <c r="G43" s="10"/>
      <c r="H43" s="11"/>
      <c r="I43" s="11"/>
      <c r="J43" s="11"/>
      <c r="N43" s="23"/>
      <c r="O43" s="12">
        <v>44668</v>
      </c>
      <c r="P43" s="26" t="s">
        <v>63</v>
      </c>
    </row>
    <row r="44" spans="5:16" x14ac:dyDescent="0.3">
      <c r="E44" s="8"/>
      <c r="F44" s="10"/>
      <c r="G44" s="11"/>
      <c r="H44" s="11"/>
      <c r="I44" s="11"/>
      <c r="J44" s="11"/>
      <c r="N44" s="23"/>
      <c r="O44" s="12">
        <v>44669</v>
      </c>
      <c r="P44" s="26" t="s">
        <v>64</v>
      </c>
    </row>
    <row r="45" spans="5:16" x14ac:dyDescent="0.3">
      <c r="E45" s="8"/>
      <c r="F45" s="10"/>
      <c r="G45" s="11"/>
      <c r="H45" s="11"/>
      <c r="I45" s="11"/>
      <c r="N45" s="23"/>
      <c r="O45" s="12">
        <v>44682</v>
      </c>
      <c r="P45" s="26" t="s">
        <v>65</v>
      </c>
    </row>
    <row r="46" spans="5:16" x14ac:dyDescent="0.3">
      <c r="E46" s="8"/>
      <c r="F46" s="10"/>
      <c r="G46" s="11"/>
      <c r="H46" s="11"/>
      <c r="I46" s="11"/>
      <c r="N46" s="23"/>
      <c r="O46" s="12">
        <v>44707</v>
      </c>
      <c r="P46" s="26" t="s">
        <v>66</v>
      </c>
    </row>
    <row r="47" spans="5:16" x14ac:dyDescent="0.3">
      <c r="E47" s="8"/>
      <c r="F47" s="10"/>
      <c r="G47" s="11"/>
      <c r="H47" s="11"/>
      <c r="I47" s="11"/>
      <c r="N47" s="23"/>
      <c r="O47" s="12">
        <v>44717</v>
      </c>
      <c r="P47" s="26" t="s">
        <v>67</v>
      </c>
    </row>
    <row r="48" spans="5:16" x14ac:dyDescent="0.3">
      <c r="E48" s="8"/>
      <c r="F48" s="10"/>
      <c r="G48" s="11"/>
      <c r="H48" s="11"/>
      <c r="I48" s="11"/>
      <c r="N48" s="23"/>
      <c r="O48" s="12">
        <v>44717</v>
      </c>
      <c r="P48" s="26" t="s">
        <v>68</v>
      </c>
    </row>
    <row r="49" spans="5:16" x14ac:dyDescent="0.3">
      <c r="E49" s="8"/>
      <c r="F49" s="10"/>
      <c r="G49" s="11"/>
      <c r="H49" s="11"/>
      <c r="I49" s="11"/>
      <c r="N49" s="23"/>
      <c r="O49" s="12">
        <v>44718</v>
      </c>
      <c r="P49" s="26" t="s">
        <v>69</v>
      </c>
    </row>
    <row r="50" spans="5:16" x14ac:dyDescent="0.3">
      <c r="E50" s="8"/>
      <c r="F50" s="10"/>
      <c r="G50" s="11"/>
      <c r="H50" s="11"/>
      <c r="I50" s="11"/>
      <c r="N50" s="23"/>
      <c r="O50" s="12">
        <v>44763</v>
      </c>
      <c r="P50" s="26" t="s">
        <v>70</v>
      </c>
    </row>
    <row r="51" spans="5:16" x14ac:dyDescent="0.3">
      <c r="E51" s="8"/>
      <c r="F51" s="10"/>
      <c r="G51" s="11"/>
      <c r="H51" s="11"/>
      <c r="I51" s="11"/>
      <c r="N51" s="23"/>
      <c r="O51" s="12">
        <v>44788</v>
      </c>
      <c r="P51" s="26" t="s">
        <v>71</v>
      </c>
    </row>
    <row r="52" spans="5:16" x14ac:dyDescent="0.3">
      <c r="E52" s="8"/>
      <c r="F52" s="10"/>
      <c r="G52" s="11"/>
      <c r="H52" s="11"/>
      <c r="I52" s="11"/>
      <c r="N52" s="23"/>
      <c r="O52" s="12">
        <v>44866</v>
      </c>
      <c r="P52" s="26" t="s">
        <v>72</v>
      </c>
    </row>
    <row r="53" spans="5:16" x14ac:dyDescent="0.3">
      <c r="E53" s="8"/>
      <c r="F53" s="10"/>
      <c r="G53" s="11"/>
      <c r="H53" s="11"/>
      <c r="I53" s="11"/>
      <c r="N53" s="23"/>
      <c r="O53" s="12">
        <v>44876</v>
      </c>
      <c r="P53" s="26" t="s">
        <v>73</v>
      </c>
    </row>
    <row r="54" spans="5:16" x14ac:dyDescent="0.3">
      <c r="E54" s="8"/>
      <c r="F54" s="10"/>
      <c r="G54" s="11"/>
      <c r="H54" s="11"/>
      <c r="I54" s="11"/>
      <c r="N54" s="23"/>
      <c r="O54" s="12">
        <v>44920</v>
      </c>
      <c r="P54" s="26" t="s">
        <v>74</v>
      </c>
    </row>
    <row r="55" spans="5:16" x14ac:dyDescent="0.3">
      <c r="E55" s="8"/>
      <c r="F55" s="10"/>
      <c r="G55" s="11"/>
      <c r="H55" s="11"/>
      <c r="I55" s="11"/>
      <c r="N55" s="24">
        <v>2023</v>
      </c>
      <c r="O55" s="12">
        <v>44927</v>
      </c>
      <c r="P55" s="26" t="s">
        <v>75</v>
      </c>
    </row>
    <row r="56" spans="5:16" x14ac:dyDescent="0.3">
      <c r="E56" s="8"/>
      <c r="F56" s="10"/>
      <c r="G56" s="11"/>
      <c r="H56" s="11"/>
      <c r="I56" s="11"/>
      <c r="N56" s="23"/>
      <c r="O56" s="12">
        <v>45025</v>
      </c>
      <c r="P56" s="26" t="s">
        <v>76</v>
      </c>
    </row>
    <row r="57" spans="5:16" x14ac:dyDescent="0.3">
      <c r="E57" s="8"/>
      <c r="F57" s="10"/>
      <c r="G57" s="11"/>
      <c r="H57" s="11"/>
      <c r="N57" s="23"/>
      <c r="O57" s="12">
        <v>45025</v>
      </c>
      <c r="P57" s="26" t="s">
        <v>77</v>
      </c>
    </row>
    <row r="58" spans="5:16" x14ac:dyDescent="0.3">
      <c r="E58" s="9"/>
      <c r="N58" s="23"/>
      <c r="O58" s="12">
        <v>45026</v>
      </c>
      <c r="P58" s="26" t="s">
        <v>78</v>
      </c>
    </row>
    <row r="59" spans="5:16" x14ac:dyDescent="0.3">
      <c r="E59" s="9"/>
      <c r="N59" s="23"/>
      <c r="O59" s="12">
        <v>45047</v>
      </c>
      <c r="P59" s="26" t="s">
        <v>79</v>
      </c>
    </row>
    <row r="60" spans="5:16" x14ac:dyDescent="0.3">
      <c r="E60" s="9"/>
      <c r="N60" s="23"/>
      <c r="O60" s="12">
        <v>45064</v>
      </c>
      <c r="P60" s="26" t="s">
        <v>80</v>
      </c>
    </row>
    <row r="61" spans="5:16" x14ac:dyDescent="0.3">
      <c r="E61" s="9"/>
      <c r="N61" s="23"/>
      <c r="O61" s="12">
        <v>45074</v>
      </c>
      <c r="P61" s="26" t="s">
        <v>81</v>
      </c>
    </row>
    <row r="62" spans="5:16" x14ac:dyDescent="0.3">
      <c r="E62" s="9"/>
      <c r="N62" s="23"/>
      <c r="O62" s="12">
        <v>45074</v>
      </c>
      <c r="P62" s="26" t="s">
        <v>82</v>
      </c>
    </row>
    <row r="63" spans="5:16" x14ac:dyDescent="0.3">
      <c r="E63" s="9"/>
      <c r="N63" s="23"/>
      <c r="O63" s="12">
        <v>45075</v>
      </c>
      <c r="P63" s="26" t="s">
        <v>83</v>
      </c>
    </row>
    <row r="64" spans="5:16" x14ac:dyDescent="0.3">
      <c r="E64" s="9"/>
      <c r="N64" s="23"/>
      <c r="O64" s="12">
        <v>45128</v>
      </c>
      <c r="P64" s="26" t="s">
        <v>84</v>
      </c>
    </row>
    <row r="65" spans="5:16" x14ac:dyDescent="0.3">
      <c r="E65" s="9"/>
      <c r="N65" s="23"/>
      <c r="O65" s="12">
        <v>45153</v>
      </c>
      <c r="P65" s="26" t="s">
        <v>85</v>
      </c>
    </row>
    <row r="66" spans="5:16" x14ac:dyDescent="0.3">
      <c r="E66" s="9"/>
      <c r="N66" s="23"/>
      <c r="O66" s="12">
        <v>45231</v>
      </c>
      <c r="P66" s="26" t="s">
        <v>86</v>
      </c>
    </row>
    <row r="67" spans="5:16" x14ac:dyDescent="0.3">
      <c r="E67" s="9"/>
      <c r="N67" s="23"/>
      <c r="O67" s="12">
        <v>45241</v>
      </c>
      <c r="P67" s="26" t="s">
        <v>87</v>
      </c>
    </row>
    <row r="68" spans="5:16" x14ac:dyDescent="0.3">
      <c r="E68" s="9"/>
      <c r="N68" s="23"/>
      <c r="O68" s="12">
        <v>45285</v>
      </c>
      <c r="P68" s="26" t="s">
        <v>88</v>
      </c>
    </row>
    <row r="69" spans="5:16" x14ac:dyDescent="0.3">
      <c r="E69" s="9"/>
      <c r="N69" s="24">
        <v>2024</v>
      </c>
      <c r="O69" s="12"/>
      <c r="P69" s="26"/>
    </row>
    <row r="70" spans="5:16" x14ac:dyDescent="0.3">
      <c r="E70" s="9"/>
      <c r="N70" s="23"/>
      <c r="O70" s="12"/>
      <c r="P70" s="26"/>
    </row>
    <row r="71" spans="5:16" x14ac:dyDescent="0.3">
      <c r="E71" s="9"/>
      <c r="N71" s="23"/>
      <c r="O71" s="12"/>
      <c r="P71" s="26"/>
    </row>
    <row r="72" spans="5:16" x14ac:dyDescent="0.3">
      <c r="N72" s="23"/>
      <c r="O72" s="12"/>
      <c r="P72" s="26"/>
    </row>
    <row r="73" spans="5:16" x14ac:dyDescent="0.3">
      <c r="N73" s="23"/>
      <c r="O73" s="12"/>
      <c r="P73" s="26"/>
    </row>
    <row r="74" spans="5:16" x14ac:dyDescent="0.3">
      <c r="N74" s="23"/>
      <c r="O74" s="12"/>
      <c r="P74" s="26"/>
    </row>
    <row r="75" spans="5:16" x14ac:dyDescent="0.3">
      <c r="E75" s="9"/>
      <c r="N75" s="23"/>
      <c r="O75" s="12"/>
      <c r="P75" s="26"/>
    </row>
    <row r="76" spans="5:16" x14ac:dyDescent="0.3">
      <c r="E76" s="9"/>
      <c r="N76" s="23"/>
      <c r="O76" s="12"/>
      <c r="P76" s="26"/>
    </row>
    <row r="77" spans="5:16" x14ac:dyDescent="0.3">
      <c r="E77" s="9"/>
      <c r="N77" s="23"/>
      <c r="O77" s="12"/>
      <c r="P77" s="26"/>
    </row>
    <row r="78" spans="5:16" x14ac:dyDescent="0.3">
      <c r="E78" s="9"/>
      <c r="N78" s="23"/>
      <c r="O78" s="12"/>
      <c r="P78" s="26"/>
    </row>
    <row r="79" spans="5:16" x14ac:dyDescent="0.3">
      <c r="E79" s="9"/>
      <c r="N79" s="23"/>
      <c r="O79" s="12"/>
      <c r="P79" s="26"/>
    </row>
    <row r="80" spans="5:16" x14ac:dyDescent="0.3">
      <c r="E80" s="9"/>
      <c r="N80" s="23"/>
      <c r="O80" s="12"/>
      <c r="P80" s="26"/>
    </row>
    <row r="81" spans="5:16" x14ac:dyDescent="0.3">
      <c r="E81" s="9"/>
      <c r="N81" s="23"/>
      <c r="O81" s="12"/>
      <c r="P81" s="26"/>
    </row>
    <row r="82" spans="5:16" x14ac:dyDescent="0.3">
      <c r="E82" s="9"/>
      <c r="N82" s="23"/>
      <c r="O82" s="12"/>
      <c r="P82" s="26"/>
    </row>
    <row r="83" spans="5:16" x14ac:dyDescent="0.3">
      <c r="E83" s="9"/>
      <c r="N83" s="23"/>
      <c r="O83" s="12"/>
      <c r="P83" s="26"/>
    </row>
    <row r="84" spans="5:16" x14ac:dyDescent="0.3">
      <c r="E84" s="9"/>
      <c r="N84" s="23"/>
      <c r="O84" s="15"/>
      <c r="P84" s="16"/>
    </row>
    <row r="85" spans="5:16" x14ac:dyDescent="0.3">
      <c r="E85" s="9"/>
      <c r="N85" s="23"/>
      <c r="O85" s="15"/>
      <c r="P85" s="16"/>
    </row>
    <row r="86" spans="5:16" x14ac:dyDescent="0.3">
      <c r="E86" s="9"/>
      <c r="N86" s="23"/>
      <c r="O86" s="15"/>
      <c r="P86" s="16"/>
    </row>
    <row r="87" spans="5:16" x14ac:dyDescent="0.3">
      <c r="E87" s="9"/>
      <c r="N87" s="23"/>
      <c r="O87" s="15"/>
      <c r="P87" s="16"/>
    </row>
    <row r="88" spans="5:16" x14ac:dyDescent="0.3">
      <c r="E88" s="9"/>
      <c r="N88" s="23"/>
      <c r="O88" s="15"/>
      <c r="P88" s="16"/>
    </row>
    <row r="89" spans="5:16" x14ac:dyDescent="0.3">
      <c r="N89" s="23"/>
      <c r="O89" s="15"/>
      <c r="P89" s="16"/>
    </row>
    <row r="90" spans="5:16" x14ac:dyDescent="0.3">
      <c r="N90" s="23"/>
      <c r="O90" s="15"/>
      <c r="P90" s="16"/>
    </row>
    <row r="91" spans="5:16" x14ac:dyDescent="0.3">
      <c r="N91" s="23"/>
      <c r="O91" s="15"/>
      <c r="P91" s="16"/>
    </row>
    <row r="92" spans="5:16" x14ac:dyDescent="0.3">
      <c r="N92" s="23"/>
      <c r="O92" s="15"/>
      <c r="P92" s="16"/>
    </row>
    <row r="93" spans="5:16" x14ac:dyDescent="0.3">
      <c r="N93" s="23"/>
      <c r="O93" s="15"/>
      <c r="P93" s="16"/>
    </row>
    <row r="94" spans="5:16" x14ac:dyDescent="0.3">
      <c r="N94" s="23"/>
      <c r="O94" s="15"/>
      <c r="P94" s="16"/>
    </row>
    <row r="95" spans="5:16" x14ac:dyDescent="0.3">
      <c r="N95" s="23"/>
      <c r="O95" s="15"/>
      <c r="P95" s="16"/>
    </row>
    <row r="96" spans="5:16" x14ac:dyDescent="0.3">
      <c r="N96" s="23"/>
      <c r="O96" s="15"/>
      <c r="P96" s="16"/>
    </row>
    <row r="97" spans="14:16" x14ac:dyDescent="0.3">
      <c r="N97" s="23"/>
      <c r="O97" s="15"/>
      <c r="P97" s="16"/>
    </row>
    <row r="98" spans="14:16" x14ac:dyDescent="0.3">
      <c r="N98" s="23"/>
      <c r="O98" s="15"/>
      <c r="P98" s="16"/>
    </row>
    <row r="99" spans="14:16" x14ac:dyDescent="0.3">
      <c r="N99" s="23"/>
      <c r="O99" s="15"/>
      <c r="P99" s="16"/>
    </row>
    <row r="100" spans="14:16" x14ac:dyDescent="0.3">
      <c r="N100" s="23"/>
      <c r="O100" s="15"/>
      <c r="P100" s="16"/>
    </row>
    <row r="101" spans="14:16" x14ac:dyDescent="0.3">
      <c r="N101" s="23"/>
      <c r="O101" s="15"/>
      <c r="P101" s="16"/>
    </row>
    <row r="102" spans="14:16" x14ac:dyDescent="0.3">
      <c r="N102" s="23"/>
      <c r="O102" s="15"/>
      <c r="P102" s="16"/>
    </row>
    <row r="103" spans="14:16" x14ac:dyDescent="0.3">
      <c r="N103" s="23"/>
      <c r="O103" s="15"/>
      <c r="P103" s="16"/>
    </row>
    <row r="104" spans="14:16" x14ac:dyDescent="0.3">
      <c r="N104" s="23"/>
      <c r="O104" s="15"/>
      <c r="P104" s="16"/>
    </row>
    <row r="105" spans="14:16" x14ac:dyDescent="0.3">
      <c r="N105" s="23"/>
      <c r="O105" s="15"/>
      <c r="P105" s="16"/>
    </row>
    <row r="106" spans="14:16" x14ac:dyDescent="0.3">
      <c r="N106" s="23"/>
      <c r="O106" s="15"/>
      <c r="P106" s="16"/>
    </row>
    <row r="107" spans="14:16" x14ac:dyDescent="0.3">
      <c r="N107" s="23"/>
      <c r="O107" s="15"/>
      <c r="P107" s="16"/>
    </row>
    <row r="108" spans="14:16" x14ac:dyDescent="0.3">
      <c r="N108" s="23"/>
      <c r="O108" s="15"/>
      <c r="P108" s="16"/>
    </row>
    <row r="109" spans="14:16" x14ac:dyDescent="0.3">
      <c r="N109" s="23"/>
      <c r="O109" s="15"/>
      <c r="P109" s="16"/>
    </row>
    <row r="110" spans="14:16" x14ac:dyDescent="0.3">
      <c r="N110" s="23"/>
      <c r="O110" s="15"/>
      <c r="P110" s="16"/>
    </row>
    <row r="111" spans="14:16" x14ac:dyDescent="0.3">
      <c r="N111" s="23"/>
      <c r="O111" s="15"/>
      <c r="P111" s="16"/>
    </row>
    <row r="112" spans="14:16" x14ac:dyDescent="0.3">
      <c r="N112" s="23"/>
      <c r="O112" s="15"/>
      <c r="P112" s="16"/>
    </row>
    <row r="113" spans="14:16" x14ac:dyDescent="0.3">
      <c r="N113" s="23"/>
      <c r="O113" s="15"/>
      <c r="P113" s="16"/>
    </row>
    <row r="114" spans="14:16" x14ac:dyDescent="0.3">
      <c r="N114" s="23"/>
      <c r="O114" s="15"/>
      <c r="P114" s="16"/>
    </row>
    <row r="115" spans="14:16" x14ac:dyDescent="0.3">
      <c r="N115" s="23"/>
      <c r="O115" s="15"/>
      <c r="P115" s="16"/>
    </row>
    <row r="116" spans="14:16" x14ac:dyDescent="0.3">
      <c r="N116" s="23"/>
      <c r="O116" s="15"/>
      <c r="P116" s="16"/>
    </row>
    <row r="117" spans="14:16" x14ac:dyDescent="0.3">
      <c r="N117" s="23"/>
      <c r="O117" s="15"/>
      <c r="P117" s="16"/>
    </row>
    <row r="118" spans="14:16" x14ac:dyDescent="0.3">
      <c r="N118" s="23"/>
      <c r="O118" s="15"/>
      <c r="P118" s="16"/>
    </row>
    <row r="119" spans="14:16" x14ac:dyDescent="0.3">
      <c r="N119" s="23"/>
      <c r="O119" s="15"/>
      <c r="P119" s="16"/>
    </row>
    <row r="120" spans="14:16" x14ac:dyDescent="0.3">
      <c r="N120" s="23"/>
      <c r="O120" s="15"/>
      <c r="P120" s="16"/>
    </row>
    <row r="121" spans="14:16" x14ac:dyDescent="0.3">
      <c r="N121" s="23"/>
      <c r="O121" s="15"/>
      <c r="P121" s="16"/>
    </row>
    <row r="122" spans="14:16" x14ac:dyDescent="0.3">
      <c r="N122" s="23"/>
      <c r="O122" s="15"/>
      <c r="P122" s="16"/>
    </row>
    <row r="123" spans="14:16" x14ac:dyDescent="0.3">
      <c r="N123" s="23"/>
      <c r="O123" s="15"/>
      <c r="P123" s="16"/>
    </row>
    <row r="124" spans="14:16" x14ac:dyDescent="0.3">
      <c r="N124" s="23"/>
      <c r="O124" s="15"/>
      <c r="P124" s="16"/>
    </row>
    <row r="125" spans="14:16" x14ac:dyDescent="0.3">
      <c r="N125" s="23"/>
      <c r="O125" s="15"/>
      <c r="P125" s="16"/>
    </row>
    <row r="126" spans="14:16" x14ac:dyDescent="0.3">
      <c r="N126" s="23"/>
      <c r="O126" s="15"/>
      <c r="P126" s="16"/>
    </row>
    <row r="127" spans="14:16" x14ac:dyDescent="0.3">
      <c r="N127" s="23"/>
      <c r="O127" s="15"/>
      <c r="P127" s="16"/>
    </row>
    <row r="128" spans="14:16" x14ac:dyDescent="0.3">
      <c r="N128" s="23"/>
      <c r="O128" s="15"/>
      <c r="P128" s="16"/>
    </row>
    <row r="129" spans="14:16" x14ac:dyDescent="0.3">
      <c r="N129" s="23"/>
      <c r="O129" s="15"/>
      <c r="P129" s="16"/>
    </row>
    <row r="130" spans="14:16" x14ac:dyDescent="0.3">
      <c r="N130" s="23"/>
      <c r="O130" s="15"/>
      <c r="P130" s="16"/>
    </row>
    <row r="131" spans="14:16" x14ac:dyDescent="0.3">
      <c r="N131" s="23"/>
      <c r="O131" s="15"/>
      <c r="P131" s="16"/>
    </row>
    <row r="132" spans="14:16" x14ac:dyDescent="0.3">
      <c r="N132" s="23"/>
      <c r="O132" s="15"/>
      <c r="P132" s="16"/>
    </row>
    <row r="133" spans="14:16" x14ac:dyDescent="0.3">
      <c r="N133" s="23"/>
      <c r="O133" s="15"/>
      <c r="P133" s="16"/>
    </row>
    <row r="134" spans="14:16" x14ac:dyDescent="0.3">
      <c r="N134" s="23"/>
      <c r="O134" s="15"/>
      <c r="P134" s="16"/>
    </row>
    <row r="135" spans="14:16" x14ac:dyDescent="0.3">
      <c r="N135" s="23"/>
      <c r="O135" s="15"/>
      <c r="P135" s="16"/>
    </row>
    <row r="136" spans="14:16" x14ac:dyDescent="0.3">
      <c r="N136" s="23"/>
      <c r="O136" s="15"/>
      <c r="P136" s="16"/>
    </row>
    <row r="137" spans="14:16" x14ac:dyDescent="0.3">
      <c r="N137" s="23"/>
      <c r="O137" s="15"/>
      <c r="P137" s="16"/>
    </row>
    <row r="138" spans="14:16" x14ac:dyDescent="0.3">
      <c r="N138" s="23"/>
      <c r="O138" s="15"/>
      <c r="P138" s="16"/>
    </row>
    <row r="139" spans="14:16" x14ac:dyDescent="0.3">
      <c r="N139" s="23"/>
      <c r="O139" s="15"/>
      <c r="P139" s="16"/>
    </row>
    <row r="140" spans="14:16" x14ac:dyDescent="0.3">
      <c r="N140" s="23"/>
      <c r="O140" s="15"/>
      <c r="P140" s="16"/>
    </row>
    <row r="141" spans="14:16" x14ac:dyDescent="0.3">
      <c r="N141" s="23"/>
      <c r="O141" s="15"/>
      <c r="P141" s="16"/>
    </row>
    <row r="142" spans="14:16" x14ac:dyDescent="0.3">
      <c r="N142" s="23"/>
      <c r="O142" s="15"/>
      <c r="P142" s="16"/>
    </row>
    <row r="143" spans="14:16" x14ac:dyDescent="0.3">
      <c r="N143" s="23"/>
      <c r="O143" s="15"/>
      <c r="P143" s="16"/>
    </row>
    <row r="144" spans="14:16" x14ac:dyDescent="0.3">
      <c r="N144" s="23"/>
      <c r="O144" s="15"/>
      <c r="P144" s="16"/>
    </row>
    <row r="145" spans="14:16" x14ac:dyDescent="0.3">
      <c r="N145" s="23"/>
      <c r="O145" s="15"/>
      <c r="P145" s="16"/>
    </row>
    <row r="146" spans="14:16" x14ac:dyDescent="0.3">
      <c r="N146" s="23"/>
      <c r="O146" s="15"/>
      <c r="P146" s="16"/>
    </row>
    <row r="147" spans="14:16" x14ac:dyDescent="0.3">
      <c r="N147" s="23"/>
      <c r="O147" s="15"/>
      <c r="P147" s="16"/>
    </row>
    <row r="148" spans="14:16" x14ac:dyDescent="0.3">
      <c r="N148" s="23"/>
      <c r="O148" s="15"/>
      <c r="P148" s="16"/>
    </row>
    <row r="149" spans="14:16" x14ac:dyDescent="0.3">
      <c r="N149" s="23"/>
      <c r="O149" s="15"/>
      <c r="P149" s="16"/>
    </row>
    <row r="150" spans="14:16" x14ac:dyDescent="0.3">
      <c r="N150" s="23"/>
      <c r="O150" s="15"/>
      <c r="P150" s="16"/>
    </row>
    <row r="151" spans="14:16" x14ac:dyDescent="0.3">
      <c r="N151" s="23"/>
      <c r="O151" s="15"/>
      <c r="P151" s="16"/>
    </row>
    <row r="152" spans="14:16" x14ac:dyDescent="0.3">
      <c r="N152" s="23"/>
      <c r="O152" s="15"/>
      <c r="P152" s="16"/>
    </row>
    <row r="153" spans="14:16" x14ac:dyDescent="0.3">
      <c r="N153" s="23"/>
      <c r="O153" s="15"/>
      <c r="P153" s="16"/>
    </row>
    <row r="154" spans="14:16" x14ac:dyDescent="0.3">
      <c r="N154" s="23"/>
      <c r="O154" s="15"/>
      <c r="P154" s="16"/>
    </row>
    <row r="155" spans="14:16" x14ac:dyDescent="0.3">
      <c r="N155" s="23"/>
      <c r="O155" s="15"/>
      <c r="P155" s="16"/>
    </row>
    <row r="156" spans="14:16" x14ac:dyDescent="0.3">
      <c r="N156" s="23"/>
      <c r="O156" s="15"/>
      <c r="P156" s="16"/>
    </row>
    <row r="157" spans="14:16" x14ac:dyDescent="0.3">
      <c r="N157" s="23"/>
      <c r="O157" s="15"/>
      <c r="P157" s="16"/>
    </row>
    <row r="158" spans="14:16" x14ac:dyDescent="0.3">
      <c r="N158" s="23"/>
      <c r="O158" s="15"/>
      <c r="P158" s="16"/>
    </row>
    <row r="159" spans="14:16" x14ac:dyDescent="0.3">
      <c r="N159" s="23"/>
      <c r="O159" s="15"/>
      <c r="P159" s="16"/>
    </row>
    <row r="160" spans="14:16" x14ac:dyDescent="0.3">
      <c r="N160" s="23"/>
      <c r="O160" s="15"/>
      <c r="P160" s="16"/>
    </row>
    <row r="161" spans="14:16" x14ac:dyDescent="0.3">
      <c r="N161" s="23"/>
      <c r="O161" s="15"/>
      <c r="P161" s="16"/>
    </row>
    <row r="162" spans="14:16" x14ac:dyDescent="0.3">
      <c r="N162" s="23"/>
      <c r="O162" s="15"/>
      <c r="P162" s="16"/>
    </row>
    <row r="163" spans="14:16" x14ac:dyDescent="0.3">
      <c r="N163" s="23"/>
      <c r="O163" s="15"/>
      <c r="P163" s="16"/>
    </row>
    <row r="164" spans="14:16" x14ac:dyDescent="0.3">
      <c r="N164" s="23"/>
      <c r="O164" s="15"/>
      <c r="P164" s="16"/>
    </row>
    <row r="165" spans="14:16" x14ac:dyDescent="0.3">
      <c r="N165" s="23"/>
      <c r="O165" s="15"/>
      <c r="P165" s="16"/>
    </row>
    <row r="166" spans="14:16" x14ac:dyDescent="0.3">
      <c r="N166" s="23"/>
      <c r="O166" s="15"/>
      <c r="P166" s="16"/>
    </row>
    <row r="167" spans="14:16" x14ac:dyDescent="0.3">
      <c r="N167" s="23"/>
      <c r="O167" s="15"/>
      <c r="P167" s="16"/>
    </row>
    <row r="168" spans="14:16" x14ac:dyDescent="0.3">
      <c r="N168" s="23"/>
      <c r="O168" s="15"/>
      <c r="P168" s="16"/>
    </row>
    <row r="169" spans="14:16" x14ac:dyDescent="0.3">
      <c r="N169" s="23"/>
      <c r="O169" s="15"/>
      <c r="P169" s="16"/>
    </row>
    <row r="170" spans="14:16" x14ac:dyDescent="0.3">
      <c r="N170" s="23"/>
      <c r="O170" s="15"/>
      <c r="P170" s="16"/>
    </row>
    <row r="171" spans="14:16" x14ac:dyDescent="0.3">
      <c r="N171" s="23"/>
      <c r="O171" s="15"/>
      <c r="P171" s="16"/>
    </row>
    <row r="172" spans="14:16" x14ac:dyDescent="0.3">
      <c r="N172" s="23"/>
      <c r="O172" s="15"/>
      <c r="P172" s="16"/>
    </row>
    <row r="173" spans="14:16" x14ac:dyDescent="0.3">
      <c r="N173" s="23"/>
      <c r="O173" s="15"/>
      <c r="P173" s="16"/>
    </row>
    <row r="174" spans="14:16" x14ac:dyDescent="0.3">
      <c r="N174" s="23"/>
      <c r="O174" s="15"/>
      <c r="P174" s="16"/>
    </row>
    <row r="175" spans="14:16" x14ac:dyDescent="0.3">
      <c r="N175" s="23"/>
      <c r="O175" s="15"/>
      <c r="P175" s="16"/>
    </row>
    <row r="176" spans="14:16" x14ac:dyDescent="0.3">
      <c r="N176" s="23"/>
      <c r="O176" s="15"/>
      <c r="P176" s="16"/>
    </row>
    <row r="177" spans="14:16" x14ac:dyDescent="0.3">
      <c r="N177" s="23"/>
      <c r="O177" s="15"/>
      <c r="P177" s="16"/>
    </row>
    <row r="178" spans="14:16" x14ac:dyDescent="0.3">
      <c r="N178" s="23"/>
      <c r="O178" s="15"/>
      <c r="P178" s="16"/>
    </row>
    <row r="179" spans="14:16" x14ac:dyDescent="0.3">
      <c r="N179" s="23"/>
      <c r="O179" s="15"/>
      <c r="P179" s="16"/>
    </row>
    <row r="180" spans="14:16" x14ac:dyDescent="0.3">
      <c r="N180" s="23"/>
      <c r="O180" s="15"/>
      <c r="P180" s="16"/>
    </row>
    <row r="181" spans="14:16" x14ac:dyDescent="0.3">
      <c r="N181" s="23"/>
      <c r="O181" s="15"/>
      <c r="P181" s="16"/>
    </row>
    <row r="182" spans="14:16" x14ac:dyDescent="0.3">
      <c r="N182" s="23"/>
      <c r="O182" s="15"/>
      <c r="P182" s="16"/>
    </row>
    <row r="183" spans="14:16" x14ac:dyDescent="0.3">
      <c r="N183" s="23"/>
      <c r="O183" s="15"/>
      <c r="P183" s="16"/>
    </row>
    <row r="184" spans="14:16" x14ac:dyDescent="0.3">
      <c r="N184" s="23"/>
      <c r="O184" s="15"/>
      <c r="P184" s="16"/>
    </row>
    <row r="185" spans="14:16" x14ac:dyDescent="0.3">
      <c r="N185" s="23"/>
      <c r="O185" s="15"/>
      <c r="P185" s="16"/>
    </row>
    <row r="186" spans="14:16" x14ac:dyDescent="0.3">
      <c r="N186" s="23"/>
      <c r="O186" s="15"/>
      <c r="P186" s="16"/>
    </row>
    <row r="187" spans="14:16" x14ac:dyDescent="0.3">
      <c r="N187" s="23"/>
      <c r="O187" s="15"/>
      <c r="P187" s="16"/>
    </row>
    <row r="188" spans="14:16" x14ac:dyDescent="0.3">
      <c r="N188" s="23"/>
      <c r="O188" s="15"/>
      <c r="P188" s="16"/>
    </row>
    <row r="189" spans="14:16" x14ac:dyDescent="0.3">
      <c r="N189" s="23"/>
      <c r="O189" s="15"/>
      <c r="P189" s="16"/>
    </row>
    <row r="190" spans="14:16" x14ac:dyDescent="0.3">
      <c r="N190" s="23"/>
      <c r="O190" s="15"/>
      <c r="P190" s="16"/>
    </row>
    <row r="191" spans="14:16" x14ac:dyDescent="0.3">
      <c r="N191" s="23"/>
      <c r="O191" s="15"/>
      <c r="P191" s="16"/>
    </row>
    <row r="192" spans="14:16" x14ac:dyDescent="0.3">
      <c r="N192" s="23"/>
      <c r="O192" s="15"/>
      <c r="P192" s="16"/>
    </row>
    <row r="193" spans="14:16" x14ac:dyDescent="0.3">
      <c r="N193" s="23"/>
      <c r="O193" s="15"/>
      <c r="P193" s="16"/>
    </row>
    <row r="194" spans="14:16" x14ac:dyDescent="0.3">
      <c r="N194" s="23"/>
      <c r="O194" s="15"/>
      <c r="P194" s="16"/>
    </row>
    <row r="195" spans="14:16" x14ac:dyDescent="0.3">
      <c r="N195" s="23"/>
      <c r="O195" s="15"/>
      <c r="P195" s="16"/>
    </row>
    <row r="196" spans="14:16" x14ac:dyDescent="0.3">
      <c r="N196" s="23"/>
      <c r="O196" s="15"/>
      <c r="P196" s="16"/>
    </row>
    <row r="197" spans="14:16" x14ac:dyDescent="0.3">
      <c r="N197" s="23"/>
      <c r="O197" s="15"/>
      <c r="P197" s="16"/>
    </row>
    <row r="198" spans="14:16" x14ac:dyDescent="0.3">
      <c r="N198" s="23"/>
      <c r="O198" s="15"/>
      <c r="P198" s="16"/>
    </row>
    <row r="199" spans="14:16" x14ac:dyDescent="0.3">
      <c r="N199" s="23"/>
      <c r="O199" s="15"/>
      <c r="P199" s="16"/>
    </row>
    <row r="200" spans="14:16" x14ac:dyDescent="0.3">
      <c r="N200" s="23"/>
      <c r="O200" s="15"/>
      <c r="P200" s="16"/>
    </row>
    <row r="201" spans="14:16" x14ac:dyDescent="0.3">
      <c r="N201" s="23"/>
      <c r="O201" s="15"/>
      <c r="P201" s="16"/>
    </row>
    <row r="202" spans="14:16" x14ac:dyDescent="0.3">
      <c r="N202" s="23"/>
      <c r="O202" s="15"/>
      <c r="P202" s="16"/>
    </row>
    <row r="203" spans="14:16" x14ac:dyDescent="0.3">
      <c r="N203" s="23"/>
      <c r="O203" s="15"/>
      <c r="P203" s="16"/>
    </row>
    <row r="204" spans="14:16" x14ac:dyDescent="0.3">
      <c r="N204" s="23"/>
      <c r="O204" s="15"/>
      <c r="P204" s="16"/>
    </row>
    <row r="205" spans="14:16" x14ac:dyDescent="0.3">
      <c r="N205" s="23"/>
      <c r="O205" s="15"/>
      <c r="P205" s="16"/>
    </row>
    <row r="206" spans="14:16" x14ac:dyDescent="0.3">
      <c r="N206" s="23"/>
      <c r="O206" s="15"/>
      <c r="P206" s="16"/>
    </row>
    <row r="207" spans="14:16" x14ac:dyDescent="0.3">
      <c r="N207" s="23"/>
      <c r="O207" s="15"/>
      <c r="P207" s="16"/>
    </row>
    <row r="208" spans="14:16" x14ac:dyDescent="0.3">
      <c r="N208" s="23"/>
      <c r="O208" s="15"/>
      <c r="P208" s="16"/>
    </row>
    <row r="209" spans="14:16" x14ac:dyDescent="0.3">
      <c r="N209" s="23"/>
      <c r="O209" s="15"/>
      <c r="P209" s="16"/>
    </row>
    <row r="210" spans="14:16" x14ac:dyDescent="0.3">
      <c r="N210" s="23"/>
      <c r="O210" s="15"/>
      <c r="P210" s="16"/>
    </row>
    <row r="211" spans="14:16" x14ac:dyDescent="0.3">
      <c r="N211" s="23"/>
      <c r="O211" s="15"/>
      <c r="P211" s="16"/>
    </row>
    <row r="212" spans="14:16" x14ac:dyDescent="0.3">
      <c r="N212" s="23"/>
      <c r="O212" s="15"/>
      <c r="P212" s="16"/>
    </row>
    <row r="213" spans="14:16" x14ac:dyDescent="0.3">
      <c r="N213" s="23"/>
      <c r="O213" s="15"/>
      <c r="P213" s="16"/>
    </row>
    <row r="214" spans="14:16" x14ac:dyDescent="0.3">
      <c r="N214" s="23"/>
      <c r="O214" s="15"/>
      <c r="P214" s="16"/>
    </row>
    <row r="215" spans="14:16" x14ac:dyDescent="0.3">
      <c r="N215" s="23"/>
      <c r="O215" s="15"/>
      <c r="P215" s="16"/>
    </row>
    <row r="216" spans="14:16" x14ac:dyDescent="0.3">
      <c r="N216" s="23"/>
      <c r="O216" s="15"/>
      <c r="P216" s="16"/>
    </row>
    <row r="217" spans="14:16" x14ac:dyDescent="0.3">
      <c r="N217" s="23"/>
      <c r="O217" s="15"/>
      <c r="P217" s="16"/>
    </row>
    <row r="218" spans="14:16" x14ac:dyDescent="0.3">
      <c r="N218" s="23"/>
      <c r="O218" s="15"/>
      <c r="P218" s="16"/>
    </row>
    <row r="219" spans="14:16" x14ac:dyDescent="0.3">
      <c r="N219" s="23"/>
      <c r="O219" s="15"/>
      <c r="P219" s="16"/>
    </row>
    <row r="220" spans="14:16" x14ac:dyDescent="0.3">
      <c r="N220" s="23"/>
      <c r="O220" s="15"/>
      <c r="P220" s="16"/>
    </row>
    <row r="221" spans="14:16" x14ac:dyDescent="0.3">
      <c r="N221" s="23"/>
      <c r="O221" s="15"/>
      <c r="P221" s="16"/>
    </row>
    <row r="222" spans="14:16" x14ac:dyDescent="0.3">
      <c r="N222" s="23"/>
      <c r="O222" s="15"/>
      <c r="P222" s="16"/>
    </row>
    <row r="223" spans="14:16" x14ac:dyDescent="0.3">
      <c r="N223" s="23"/>
      <c r="O223" s="15"/>
      <c r="P223" s="16"/>
    </row>
    <row r="224" spans="14:16" x14ac:dyDescent="0.3">
      <c r="N224" s="23"/>
      <c r="O224" s="15"/>
      <c r="P224" s="16"/>
    </row>
    <row r="225" spans="14:16" x14ac:dyDescent="0.3">
      <c r="N225" s="23"/>
      <c r="O225" s="15"/>
      <c r="P225" s="16"/>
    </row>
    <row r="226" spans="14:16" x14ac:dyDescent="0.3">
      <c r="N226" s="23"/>
      <c r="O226" s="15"/>
      <c r="P226" s="16"/>
    </row>
    <row r="227" spans="14:16" x14ac:dyDescent="0.3">
      <c r="N227" s="23"/>
      <c r="O227" s="15"/>
      <c r="P227" s="16"/>
    </row>
    <row r="228" spans="14:16" x14ac:dyDescent="0.3">
      <c r="N228" s="23"/>
      <c r="O228" s="15"/>
      <c r="P228" s="16"/>
    </row>
    <row r="229" spans="14:16" x14ac:dyDescent="0.3">
      <c r="N229" s="23"/>
      <c r="O229" s="15"/>
      <c r="P229" s="16"/>
    </row>
    <row r="230" spans="14:16" x14ac:dyDescent="0.3">
      <c r="N230" s="23"/>
      <c r="O230" s="15"/>
      <c r="P230" s="16"/>
    </row>
    <row r="231" spans="14:16" x14ac:dyDescent="0.3">
      <c r="N231" s="23"/>
      <c r="O231" s="15"/>
      <c r="P231" s="16"/>
    </row>
    <row r="232" spans="14:16" x14ac:dyDescent="0.3">
      <c r="N232" s="23"/>
      <c r="O232" s="15"/>
      <c r="P232" s="16"/>
    </row>
    <row r="233" spans="14:16" x14ac:dyDescent="0.3">
      <c r="N233" s="23"/>
      <c r="O233" s="15"/>
      <c r="P233" s="16"/>
    </row>
    <row r="234" spans="14:16" x14ac:dyDescent="0.3">
      <c r="N234" s="23"/>
      <c r="O234" s="15"/>
      <c r="P234" s="16"/>
    </row>
    <row r="235" spans="14:16" x14ac:dyDescent="0.3">
      <c r="N235" s="23"/>
      <c r="O235" s="15"/>
      <c r="P235" s="16"/>
    </row>
    <row r="236" spans="14:16" x14ac:dyDescent="0.3">
      <c r="N236" s="23"/>
      <c r="O236" s="15"/>
      <c r="P236" s="16"/>
    </row>
    <row r="237" spans="14:16" x14ac:dyDescent="0.3">
      <c r="N237" s="23"/>
      <c r="O237" s="15"/>
      <c r="P237" s="16"/>
    </row>
    <row r="238" spans="14:16" x14ac:dyDescent="0.3">
      <c r="N238" s="23"/>
      <c r="O238" s="15"/>
      <c r="P238" s="16"/>
    </row>
    <row r="239" spans="14:16" x14ac:dyDescent="0.3">
      <c r="N239" s="23"/>
      <c r="O239" s="15"/>
      <c r="P239" s="16"/>
    </row>
    <row r="240" spans="14:16" x14ac:dyDescent="0.3">
      <c r="N240" s="23"/>
      <c r="O240" s="15"/>
      <c r="P240" s="16"/>
    </row>
    <row r="241" spans="14:16" x14ac:dyDescent="0.3">
      <c r="N241" s="23"/>
      <c r="O241" s="15"/>
      <c r="P241" s="16"/>
    </row>
    <row r="242" spans="14:16" x14ac:dyDescent="0.3">
      <c r="N242" s="23"/>
      <c r="O242" s="15"/>
      <c r="P242" s="16"/>
    </row>
    <row r="243" spans="14:16" x14ac:dyDescent="0.3">
      <c r="N243" s="23"/>
      <c r="O243" s="15"/>
      <c r="P243" s="16"/>
    </row>
    <row r="244" spans="14:16" x14ac:dyDescent="0.3">
      <c r="N244" s="23"/>
      <c r="O244" s="15"/>
      <c r="P244" s="16"/>
    </row>
    <row r="245" spans="14:16" x14ac:dyDescent="0.3">
      <c r="N245" s="23"/>
      <c r="O245" s="15"/>
      <c r="P245" s="16"/>
    </row>
    <row r="246" spans="14:16" x14ac:dyDescent="0.3">
      <c r="N246" s="23"/>
      <c r="O246" s="15"/>
      <c r="P246" s="16"/>
    </row>
    <row r="247" spans="14:16" x14ac:dyDescent="0.3">
      <c r="N247" s="23"/>
      <c r="O247" s="15"/>
      <c r="P247" s="16"/>
    </row>
    <row r="248" spans="14:16" x14ac:dyDescent="0.3">
      <c r="N248" s="23"/>
      <c r="O248" s="15"/>
      <c r="P248" s="16"/>
    </row>
    <row r="249" spans="14:16" x14ac:dyDescent="0.3">
      <c r="N249" s="23"/>
      <c r="O249" s="15"/>
      <c r="P249" s="16"/>
    </row>
    <row r="250" spans="14:16" x14ac:dyDescent="0.3">
      <c r="N250" s="23"/>
      <c r="O250" s="15"/>
      <c r="P250" s="16"/>
    </row>
    <row r="251" spans="14:16" x14ac:dyDescent="0.3">
      <c r="N251" s="23"/>
      <c r="O251" s="15"/>
      <c r="P251" s="16"/>
    </row>
    <row r="252" spans="14:16" x14ac:dyDescent="0.3">
      <c r="N252" s="23"/>
      <c r="O252" s="15"/>
      <c r="P252" s="16"/>
    </row>
    <row r="253" spans="14:16" x14ac:dyDescent="0.3">
      <c r="N253" s="23"/>
      <c r="O253" s="15"/>
      <c r="P253" s="16"/>
    </row>
    <row r="254" spans="14:16" x14ac:dyDescent="0.3">
      <c r="N254" s="23"/>
      <c r="O254" s="15"/>
      <c r="P254" s="16"/>
    </row>
    <row r="255" spans="14:16" x14ac:dyDescent="0.3">
      <c r="N255" s="23"/>
      <c r="O255" s="15"/>
      <c r="P255" s="16"/>
    </row>
    <row r="256" spans="14:16" x14ac:dyDescent="0.3">
      <c r="N256" s="23"/>
      <c r="O256" s="15"/>
      <c r="P256" s="16"/>
    </row>
    <row r="257" spans="14:16" x14ac:dyDescent="0.3">
      <c r="N257" s="23"/>
      <c r="O257" s="15"/>
      <c r="P257" s="16"/>
    </row>
    <row r="258" spans="14:16" x14ac:dyDescent="0.3">
      <c r="N258" s="23"/>
      <c r="O258" s="15"/>
      <c r="P258" s="16"/>
    </row>
    <row r="259" spans="14:16" x14ac:dyDescent="0.3">
      <c r="N259" s="23"/>
      <c r="O259" s="15"/>
      <c r="P259" s="16"/>
    </row>
    <row r="260" spans="14:16" x14ac:dyDescent="0.3">
      <c r="N260" s="23"/>
      <c r="O260" s="15"/>
      <c r="P260" s="16"/>
    </row>
    <row r="261" spans="14:16" x14ac:dyDescent="0.3">
      <c r="N261" s="23"/>
      <c r="O261" s="15"/>
      <c r="P261" s="16"/>
    </row>
    <row r="262" spans="14:16" x14ac:dyDescent="0.3">
      <c r="N262" s="23"/>
      <c r="O262" s="15"/>
      <c r="P262" s="16"/>
    </row>
    <row r="263" spans="14:16" x14ac:dyDescent="0.3">
      <c r="N263" s="23"/>
      <c r="O263" s="15"/>
      <c r="P263" s="16"/>
    </row>
    <row r="264" spans="14:16" x14ac:dyDescent="0.3">
      <c r="N264" s="23"/>
      <c r="O264" s="15"/>
      <c r="P264" s="16"/>
    </row>
    <row r="265" spans="14:16" x14ac:dyDescent="0.3">
      <c r="N265" s="23"/>
      <c r="O265" s="15"/>
      <c r="P265" s="16"/>
    </row>
    <row r="266" spans="14:16" x14ac:dyDescent="0.3">
      <c r="N266" s="23"/>
      <c r="O266" s="15"/>
      <c r="P266" s="16"/>
    </row>
    <row r="267" spans="14:16" x14ac:dyDescent="0.3">
      <c r="N267" s="23"/>
      <c r="O267" s="15"/>
      <c r="P267" s="16"/>
    </row>
    <row r="268" spans="14:16" x14ac:dyDescent="0.3">
      <c r="N268" s="23"/>
      <c r="O268" s="15"/>
      <c r="P268" s="16"/>
    </row>
    <row r="269" spans="14:16" x14ac:dyDescent="0.3">
      <c r="N269" s="23"/>
      <c r="O269" s="15"/>
      <c r="P269" s="16"/>
    </row>
    <row r="270" spans="14:16" x14ac:dyDescent="0.3">
      <c r="N270" s="23"/>
      <c r="O270" s="15"/>
      <c r="P270" s="16"/>
    </row>
    <row r="271" spans="14:16" x14ac:dyDescent="0.3">
      <c r="N271" s="23"/>
      <c r="O271" s="15"/>
      <c r="P271" s="16"/>
    </row>
    <row r="272" spans="14:16" x14ac:dyDescent="0.3">
      <c r="N272" s="23"/>
      <c r="O272" s="15"/>
      <c r="P272" s="16"/>
    </row>
    <row r="273" spans="14:16" x14ac:dyDescent="0.3">
      <c r="N273" s="23"/>
      <c r="O273" s="15"/>
      <c r="P273" s="16"/>
    </row>
    <row r="274" spans="14:16" x14ac:dyDescent="0.3">
      <c r="N274" s="23"/>
      <c r="O274" s="15"/>
      <c r="P274" s="16"/>
    </row>
    <row r="275" spans="14:16" x14ac:dyDescent="0.3">
      <c r="N275" s="23"/>
      <c r="O275" s="15"/>
      <c r="P275" s="16"/>
    </row>
    <row r="276" spans="14:16" x14ac:dyDescent="0.3">
      <c r="N276" s="23"/>
      <c r="O276" s="15"/>
      <c r="P276" s="16"/>
    </row>
    <row r="277" spans="14:16" x14ac:dyDescent="0.3">
      <c r="N277" s="23"/>
      <c r="O277" s="15"/>
      <c r="P277" s="16"/>
    </row>
    <row r="278" spans="14:16" x14ac:dyDescent="0.3">
      <c r="N278" s="23"/>
      <c r="O278" s="15"/>
      <c r="P278" s="16"/>
    </row>
    <row r="279" spans="14:16" x14ac:dyDescent="0.3">
      <c r="N279" s="23"/>
      <c r="O279" s="15"/>
      <c r="P279" s="16"/>
    </row>
    <row r="280" spans="14:16" x14ac:dyDescent="0.3">
      <c r="N280" s="23"/>
      <c r="O280" s="15"/>
      <c r="P280" s="16"/>
    </row>
    <row r="281" spans="14:16" x14ac:dyDescent="0.3">
      <c r="N281" s="23"/>
      <c r="O281" s="15"/>
      <c r="P281" s="16"/>
    </row>
    <row r="282" spans="14:16" x14ac:dyDescent="0.3">
      <c r="N282" s="23"/>
      <c r="O282" s="15"/>
      <c r="P282" s="16"/>
    </row>
    <row r="283" spans="14:16" x14ac:dyDescent="0.3">
      <c r="N283" s="23"/>
      <c r="O283" s="15"/>
      <c r="P283" s="16"/>
    </row>
    <row r="284" spans="14:16" x14ac:dyDescent="0.3">
      <c r="N284" s="23"/>
      <c r="O284" s="15"/>
      <c r="P284" s="16"/>
    </row>
    <row r="285" spans="14:16" x14ac:dyDescent="0.3">
      <c r="N285" s="23"/>
      <c r="O285" s="15"/>
      <c r="P285" s="16"/>
    </row>
    <row r="286" spans="14:16" x14ac:dyDescent="0.3">
      <c r="N286" s="23"/>
      <c r="O286" s="15"/>
      <c r="P286" s="16"/>
    </row>
    <row r="287" spans="14:16" x14ac:dyDescent="0.3">
      <c r="N287" s="23"/>
      <c r="O287" s="15"/>
      <c r="P287" s="16"/>
    </row>
    <row r="288" spans="14:16" x14ac:dyDescent="0.3">
      <c r="N288" s="23"/>
      <c r="O288" s="15"/>
      <c r="P288" s="16"/>
    </row>
    <row r="289" spans="14:16" x14ac:dyDescent="0.3">
      <c r="N289" s="23"/>
      <c r="O289" s="15"/>
      <c r="P289" s="16"/>
    </row>
    <row r="290" spans="14:16" x14ac:dyDescent="0.3">
      <c r="N290" s="23"/>
      <c r="O290" s="15"/>
      <c r="P290" s="16"/>
    </row>
    <row r="291" spans="14:16" x14ac:dyDescent="0.3">
      <c r="N291" s="23"/>
      <c r="O291" s="15"/>
      <c r="P291" s="16"/>
    </row>
    <row r="292" spans="14:16" x14ac:dyDescent="0.3">
      <c r="N292" s="23"/>
      <c r="O292" s="15"/>
      <c r="P292" s="16"/>
    </row>
    <row r="293" spans="14:16" x14ac:dyDescent="0.3">
      <c r="N293" s="23"/>
      <c r="O293" s="15"/>
      <c r="P293" s="16"/>
    </row>
    <row r="294" spans="14:16" x14ac:dyDescent="0.3">
      <c r="N294" s="23"/>
      <c r="O294" s="15"/>
      <c r="P294" s="16"/>
    </row>
    <row r="295" spans="14:16" x14ac:dyDescent="0.3">
      <c r="N295" s="23"/>
      <c r="O295" s="15"/>
      <c r="P295" s="16"/>
    </row>
    <row r="296" spans="14:16" x14ac:dyDescent="0.3">
      <c r="N296" s="23"/>
      <c r="O296" s="15"/>
      <c r="P296" s="16"/>
    </row>
    <row r="297" spans="14:16" x14ac:dyDescent="0.3">
      <c r="N297" s="23"/>
      <c r="O297" s="15"/>
      <c r="P297" s="16"/>
    </row>
    <row r="298" spans="14:16" x14ac:dyDescent="0.3">
      <c r="N298" s="23"/>
      <c r="O298" s="15"/>
      <c r="P298" s="16"/>
    </row>
    <row r="299" spans="14:16" x14ac:dyDescent="0.3">
      <c r="N299" s="23"/>
      <c r="O299" s="15"/>
      <c r="P299" s="16"/>
    </row>
    <row r="300" spans="14:16" x14ac:dyDescent="0.3">
      <c r="N300" s="23"/>
      <c r="O300" s="15"/>
      <c r="P300" s="16"/>
    </row>
    <row r="301" spans="14:16" x14ac:dyDescent="0.3">
      <c r="N301" s="23"/>
      <c r="O301" s="15"/>
      <c r="P301" s="16"/>
    </row>
    <row r="302" spans="14:16" x14ac:dyDescent="0.3">
      <c r="N302" s="23"/>
      <c r="O302" s="15"/>
      <c r="P302" s="16"/>
    </row>
    <row r="303" spans="14:16" x14ac:dyDescent="0.3">
      <c r="N303" s="23"/>
      <c r="O303" s="15"/>
      <c r="P303" s="16"/>
    </row>
    <row r="304" spans="14:16" x14ac:dyDescent="0.3">
      <c r="N304" s="23"/>
      <c r="O304" s="15"/>
      <c r="P304" s="16"/>
    </row>
    <row r="305" spans="14:16" x14ac:dyDescent="0.3">
      <c r="N305" s="23"/>
      <c r="O305" s="15"/>
      <c r="P305" s="16"/>
    </row>
    <row r="306" spans="14:16" x14ac:dyDescent="0.3">
      <c r="N306" s="23"/>
      <c r="O306" s="15"/>
      <c r="P306" s="16"/>
    </row>
    <row r="307" spans="14:16" x14ac:dyDescent="0.3">
      <c r="N307" s="23"/>
      <c r="O307" s="15"/>
      <c r="P307" s="16"/>
    </row>
    <row r="308" spans="14:16" x14ac:dyDescent="0.3">
      <c r="N308" s="23"/>
      <c r="O308" s="15"/>
      <c r="P308" s="16"/>
    </row>
    <row r="309" spans="14:16" x14ac:dyDescent="0.3">
      <c r="N309" s="23"/>
      <c r="O309" s="15"/>
      <c r="P309" s="16"/>
    </row>
    <row r="310" spans="14:16" x14ac:dyDescent="0.3">
      <c r="N310" s="23"/>
      <c r="O310" s="15"/>
      <c r="P310" s="16"/>
    </row>
    <row r="311" spans="14:16" x14ac:dyDescent="0.3">
      <c r="N311" s="23"/>
      <c r="O311" s="15"/>
      <c r="P311" s="16"/>
    </row>
    <row r="312" spans="14:16" x14ac:dyDescent="0.3">
      <c r="N312" s="23"/>
      <c r="O312" s="15"/>
      <c r="P312" s="16"/>
    </row>
    <row r="313" spans="14:16" x14ac:dyDescent="0.3">
      <c r="N313" s="23"/>
      <c r="O313" s="15"/>
      <c r="P313" s="16"/>
    </row>
    <row r="314" spans="14:16" x14ac:dyDescent="0.3">
      <c r="N314" s="23"/>
      <c r="O314" s="15"/>
      <c r="P314" s="16"/>
    </row>
    <row r="315" spans="14:16" x14ac:dyDescent="0.3">
      <c r="N315" s="23"/>
      <c r="O315" s="15"/>
      <c r="P315" s="16"/>
    </row>
    <row r="316" spans="14:16" x14ac:dyDescent="0.3">
      <c r="N316" s="23"/>
      <c r="O316" s="15"/>
      <c r="P316" s="16"/>
    </row>
    <row r="317" spans="14:16" x14ac:dyDescent="0.3">
      <c r="N317" s="23"/>
      <c r="O317" s="15"/>
      <c r="P317" s="16"/>
    </row>
    <row r="318" spans="14:16" x14ac:dyDescent="0.3">
      <c r="N318" s="23"/>
      <c r="O318" s="15"/>
      <c r="P318" s="16"/>
    </row>
    <row r="319" spans="14:16" x14ac:dyDescent="0.3">
      <c r="N319" s="23"/>
      <c r="O319" s="15"/>
      <c r="P319" s="16"/>
    </row>
    <row r="320" spans="14:16" x14ac:dyDescent="0.3">
      <c r="N320" s="23"/>
      <c r="O320" s="15"/>
      <c r="P320" s="16"/>
    </row>
    <row r="321" spans="14:16" x14ac:dyDescent="0.3">
      <c r="N321" s="23"/>
      <c r="O321" s="15"/>
      <c r="P321" s="16"/>
    </row>
    <row r="322" spans="14:16" x14ac:dyDescent="0.3">
      <c r="N322" s="23"/>
      <c r="O322" s="15"/>
      <c r="P322" s="16"/>
    </row>
    <row r="323" spans="14:16" x14ac:dyDescent="0.3">
      <c r="N323" s="23"/>
      <c r="O323" s="15"/>
      <c r="P323" s="16"/>
    </row>
    <row r="324" spans="14:16" x14ac:dyDescent="0.3">
      <c r="N324" s="23"/>
      <c r="O324" s="15"/>
      <c r="P324" s="16"/>
    </row>
    <row r="325" spans="14:16" x14ac:dyDescent="0.3">
      <c r="N325" s="23"/>
      <c r="O325" s="15"/>
      <c r="P325" s="16"/>
    </row>
    <row r="326" spans="14:16" x14ac:dyDescent="0.3">
      <c r="N326" s="23"/>
      <c r="O326" s="15"/>
      <c r="P326" s="16"/>
    </row>
    <row r="327" spans="14:16" x14ac:dyDescent="0.3">
      <c r="N327" s="23"/>
      <c r="O327" s="15"/>
      <c r="P327" s="16"/>
    </row>
    <row r="328" spans="14:16" x14ac:dyDescent="0.3">
      <c r="N328" s="23"/>
      <c r="O328" s="15"/>
      <c r="P328" s="16"/>
    </row>
    <row r="329" spans="14:16" x14ac:dyDescent="0.3">
      <c r="N329" s="23"/>
      <c r="O329" s="15"/>
      <c r="P329" s="16"/>
    </row>
    <row r="330" spans="14:16" x14ac:dyDescent="0.3">
      <c r="N330" s="23"/>
      <c r="O330" s="15"/>
      <c r="P330" s="16"/>
    </row>
    <row r="331" spans="14:16" x14ac:dyDescent="0.3">
      <c r="N331" s="23"/>
      <c r="O331" s="15"/>
      <c r="P331" s="16"/>
    </row>
    <row r="332" spans="14:16" x14ac:dyDescent="0.3">
      <c r="N332" s="23"/>
      <c r="O332" s="15"/>
      <c r="P332" s="16"/>
    </row>
    <row r="333" spans="14:16" x14ac:dyDescent="0.3">
      <c r="N333" s="23"/>
      <c r="O333" s="15"/>
      <c r="P333" s="16"/>
    </row>
    <row r="334" spans="14:16" x14ac:dyDescent="0.3">
      <c r="N334" s="23"/>
      <c r="O334" s="15"/>
      <c r="P334" s="16"/>
    </row>
    <row r="335" spans="14:16" x14ac:dyDescent="0.3">
      <c r="N335" s="23"/>
      <c r="O335" s="15"/>
      <c r="P335" s="16"/>
    </row>
    <row r="336" spans="14:16" x14ac:dyDescent="0.3">
      <c r="N336" s="23"/>
      <c r="O336" s="15"/>
      <c r="P336" s="16"/>
    </row>
    <row r="337" spans="14:16" x14ac:dyDescent="0.3">
      <c r="N337" s="23"/>
      <c r="O337" s="15"/>
      <c r="P337" s="16"/>
    </row>
    <row r="338" spans="14:16" x14ac:dyDescent="0.3">
      <c r="N338" s="23"/>
      <c r="O338" s="15"/>
      <c r="P338" s="16"/>
    </row>
    <row r="339" spans="14:16" x14ac:dyDescent="0.3">
      <c r="N339" s="23"/>
      <c r="O339" s="15"/>
      <c r="P339" s="16"/>
    </row>
    <row r="340" spans="14:16" x14ac:dyDescent="0.3">
      <c r="N340" s="23"/>
      <c r="O340" s="15"/>
      <c r="P340" s="16"/>
    </row>
    <row r="341" spans="14:16" x14ac:dyDescent="0.3">
      <c r="N341" s="23"/>
      <c r="O341" s="15"/>
      <c r="P341" s="16"/>
    </row>
    <row r="342" spans="14:16" x14ac:dyDescent="0.3">
      <c r="N342" s="23"/>
      <c r="O342" s="15"/>
      <c r="P342" s="16"/>
    </row>
    <row r="343" spans="14:16" x14ac:dyDescent="0.3">
      <c r="N343" s="23"/>
      <c r="O343" s="15"/>
      <c r="P343" s="16"/>
    </row>
    <row r="344" spans="14:16" x14ac:dyDescent="0.3">
      <c r="N344" s="23"/>
      <c r="O344" s="15"/>
      <c r="P344" s="16"/>
    </row>
    <row r="345" spans="14:16" x14ac:dyDescent="0.3">
      <c r="N345" s="23"/>
      <c r="O345" s="15"/>
      <c r="P345" s="16"/>
    </row>
    <row r="346" spans="14:16" x14ac:dyDescent="0.3">
      <c r="N346" s="23"/>
      <c r="O346" s="15"/>
      <c r="P346" s="16"/>
    </row>
    <row r="347" spans="14:16" x14ac:dyDescent="0.3">
      <c r="N347" s="23"/>
      <c r="O347" s="15"/>
      <c r="P347" s="16"/>
    </row>
    <row r="348" spans="14:16" x14ac:dyDescent="0.3">
      <c r="N348" s="23"/>
      <c r="O348" s="15"/>
      <c r="P348" s="16"/>
    </row>
    <row r="349" spans="14:16" x14ac:dyDescent="0.3">
      <c r="N349" s="23"/>
      <c r="O349" s="15"/>
      <c r="P349" s="16"/>
    </row>
    <row r="350" spans="14:16" x14ac:dyDescent="0.3">
      <c r="N350" s="23"/>
      <c r="O350" s="15"/>
      <c r="P350" s="16"/>
    </row>
    <row r="351" spans="14:16" x14ac:dyDescent="0.3">
      <c r="N351" s="23"/>
      <c r="O351" s="15"/>
      <c r="P351" s="16"/>
    </row>
    <row r="352" spans="14:16" x14ac:dyDescent="0.3">
      <c r="N352" s="23"/>
      <c r="O352" s="15"/>
      <c r="P352" s="16"/>
    </row>
    <row r="353" spans="14:16" x14ac:dyDescent="0.3">
      <c r="N353" s="23"/>
      <c r="O353" s="15"/>
      <c r="P353" s="16"/>
    </row>
    <row r="354" spans="14:16" x14ac:dyDescent="0.3">
      <c r="N354" s="23"/>
      <c r="O354" s="15"/>
      <c r="P354" s="16"/>
    </row>
    <row r="355" spans="14:16" x14ac:dyDescent="0.3">
      <c r="N355" s="23"/>
      <c r="O355" s="15"/>
      <c r="P355" s="16"/>
    </row>
    <row r="356" spans="14:16" x14ac:dyDescent="0.3">
      <c r="N356" s="23"/>
      <c r="O356" s="15"/>
      <c r="P356" s="16"/>
    </row>
    <row r="357" spans="14:16" x14ac:dyDescent="0.3">
      <c r="N357" s="23"/>
      <c r="O357" s="15"/>
      <c r="P357" s="16"/>
    </row>
    <row r="358" spans="14:16" x14ac:dyDescent="0.3">
      <c r="N358" s="23"/>
      <c r="O358" s="15"/>
      <c r="P358" s="16"/>
    </row>
    <row r="359" spans="14:16" x14ac:dyDescent="0.3">
      <c r="N359" s="23"/>
      <c r="O359" s="15"/>
      <c r="P359" s="16"/>
    </row>
    <row r="360" spans="14:16" x14ac:dyDescent="0.3">
      <c r="N360" s="23"/>
      <c r="O360" s="15"/>
      <c r="P360" s="16"/>
    </row>
    <row r="361" spans="14:16" x14ac:dyDescent="0.3">
      <c r="N361" s="23"/>
      <c r="O361" s="15"/>
      <c r="P361" s="16"/>
    </row>
    <row r="362" spans="14:16" x14ac:dyDescent="0.3">
      <c r="N362" s="23"/>
      <c r="O362" s="15"/>
      <c r="P362" s="16"/>
    </row>
    <row r="363" spans="14:16" x14ac:dyDescent="0.3">
      <c r="N363" s="23"/>
      <c r="O363" s="15"/>
      <c r="P363" s="16"/>
    </row>
    <row r="364" spans="14:16" x14ac:dyDescent="0.3">
      <c r="N364" s="23"/>
      <c r="O364" s="15"/>
      <c r="P364" s="16"/>
    </row>
    <row r="365" spans="14:16" x14ac:dyDescent="0.3">
      <c r="N365" s="23"/>
      <c r="O365" s="15"/>
      <c r="P365" s="16"/>
    </row>
    <row r="366" spans="14:16" x14ac:dyDescent="0.3">
      <c r="N366" s="23"/>
      <c r="O366" s="15"/>
      <c r="P366" s="16"/>
    </row>
    <row r="367" spans="14:16" x14ac:dyDescent="0.3">
      <c r="N367" s="23"/>
      <c r="O367" s="15"/>
      <c r="P367" s="16"/>
    </row>
    <row r="368" spans="14:16" x14ac:dyDescent="0.3">
      <c r="N368" s="23"/>
      <c r="O368" s="15"/>
      <c r="P368" s="16"/>
    </row>
    <row r="369" spans="14:16" x14ac:dyDescent="0.3">
      <c r="N369" s="23"/>
      <c r="O369" s="15"/>
      <c r="P369" s="16"/>
    </row>
    <row r="370" spans="14:16" x14ac:dyDescent="0.3">
      <c r="N370" s="23"/>
      <c r="O370" s="15"/>
      <c r="P370" s="16"/>
    </row>
    <row r="371" spans="14:16" x14ac:dyDescent="0.3">
      <c r="N371" s="23"/>
      <c r="O371" s="15"/>
      <c r="P371" s="16"/>
    </row>
    <row r="372" spans="14:16" x14ac:dyDescent="0.3">
      <c r="N372" s="23"/>
      <c r="O372" s="15"/>
      <c r="P372" s="16"/>
    </row>
    <row r="373" spans="14:16" x14ac:dyDescent="0.3">
      <c r="N373" s="23"/>
      <c r="O373" s="15"/>
      <c r="P373" s="16"/>
    </row>
    <row r="374" spans="14:16" x14ac:dyDescent="0.3">
      <c r="N374" s="23"/>
      <c r="O374" s="15"/>
      <c r="P374" s="16"/>
    </row>
    <row r="375" spans="14:16" x14ac:dyDescent="0.3">
      <c r="N375" s="23"/>
      <c r="O375" s="15"/>
      <c r="P375" s="16"/>
    </row>
    <row r="376" spans="14:16" x14ac:dyDescent="0.3">
      <c r="N376" s="23"/>
      <c r="O376" s="15"/>
      <c r="P376" s="16"/>
    </row>
    <row r="377" spans="14:16" x14ac:dyDescent="0.3">
      <c r="N377" s="23"/>
      <c r="O377" s="15"/>
      <c r="P377" s="16"/>
    </row>
    <row r="378" spans="14:16" x14ac:dyDescent="0.3">
      <c r="N378" s="23"/>
      <c r="O378" s="15"/>
      <c r="P378" s="16"/>
    </row>
    <row r="379" spans="14:16" x14ac:dyDescent="0.3">
      <c r="N379" s="23"/>
      <c r="O379" s="15"/>
      <c r="P379" s="16"/>
    </row>
    <row r="380" spans="14:16" x14ac:dyDescent="0.3">
      <c r="N380" s="23"/>
      <c r="O380" s="15"/>
      <c r="P380" s="16"/>
    </row>
    <row r="381" spans="14:16" x14ac:dyDescent="0.3">
      <c r="N381" s="23"/>
      <c r="O381" s="15"/>
      <c r="P381" s="16"/>
    </row>
    <row r="382" spans="14:16" x14ac:dyDescent="0.3">
      <c r="N382" s="23"/>
      <c r="O382" s="15"/>
      <c r="P382" s="16"/>
    </row>
    <row r="383" spans="14:16" x14ac:dyDescent="0.3">
      <c r="N383" s="23"/>
      <c r="O383" s="15"/>
      <c r="P383" s="16"/>
    </row>
    <row r="384" spans="14:16" x14ac:dyDescent="0.3">
      <c r="N384" s="23"/>
      <c r="O384" s="15"/>
      <c r="P384" s="16"/>
    </row>
    <row r="385" spans="14:16" x14ac:dyDescent="0.3">
      <c r="N385" s="23"/>
      <c r="O385" s="15"/>
      <c r="P385" s="16"/>
    </row>
    <row r="386" spans="14:16" x14ac:dyDescent="0.3">
      <c r="N386" s="23"/>
      <c r="O386" s="15"/>
      <c r="P386" s="16"/>
    </row>
    <row r="387" spans="14:16" x14ac:dyDescent="0.3">
      <c r="N387" s="23"/>
      <c r="O387" s="15"/>
      <c r="P387" s="16"/>
    </row>
    <row r="388" spans="14:16" x14ac:dyDescent="0.3">
      <c r="N388" s="23"/>
      <c r="O388" s="15"/>
      <c r="P388" s="16"/>
    </row>
    <row r="389" spans="14:16" x14ac:dyDescent="0.3">
      <c r="N389" s="23"/>
      <c r="O389" s="15"/>
      <c r="P389" s="16"/>
    </row>
    <row r="390" spans="14:16" x14ac:dyDescent="0.3">
      <c r="N390" s="23"/>
      <c r="O390" s="15"/>
      <c r="P390" s="16"/>
    </row>
    <row r="391" spans="14:16" x14ac:dyDescent="0.3">
      <c r="N391" s="23"/>
      <c r="O391" s="15"/>
      <c r="P391" s="16"/>
    </row>
    <row r="392" spans="14:16" x14ac:dyDescent="0.3">
      <c r="N392" s="23"/>
      <c r="O392" s="15"/>
      <c r="P392" s="16"/>
    </row>
    <row r="393" spans="14:16" x14ac:dyDescent="0.3">
      <c r="N393" s="23"/>
      <c r="O393" s="15"/>
      <c r="P393" s="16"/>
    </row>
    <row r="394" spans="14:16" x14ac:dyDescent="0.3">
      <c r="N394" s="23"/>
      <c r="O394" s="15"/>
      <c r="P394" s="16"/>
    </row>
    <row r="395" spans="14:16" x14ac:dyDescent="0.3">
      <c r="N395" s="23"/>
      <c r="O395" s="15"/>
      <c r="P395" s="16"/>
    </row>
    <row r="396" spans="14:16" x14ac:dyDescent="0.3">
      <c r="N396" s="23"/>
      <c r="O396" s="15"/>
      <c r="P396" s="16"/>
    </row>
    <row r="397" spans="14:16" x14ac:dyDescent="0.3">
      <c r="N397" s="23"/>
      <c r="O397" s="15"/>
      <c r="P397" s="16"/>
    </row>
    <row r="398" spans="14:16" x14ac:dyDescent="0.3">
      <c r="N398" s="23"/>
      <c r="O398" s="15"/>
      <c r="P398" s="16"/>
    </row>
    <row r="399" spans="14:16" x14ac:dyDescent="0.3">
      <c r="N399" s="23"/>
      <c r="O399" s="15"/>
      <c r="P399" s="16"/>
    </row>
    <row r="400" spans="14:16" x14ac:dyDescent="0.3">
      <c r="N400" s="23"/>
      <c r="O400" s="15"/>
      <c r="P400" s="16"/>
    </row>
    <row r="401" spans="14:16" x14ac:dyDescent="0.3">
      <c r="N401" s="23"/>
      <c r="O401" s="15"/>
      <c r="P401" s="16"/>
    </row>
    <row r="402" spans="14:16" x14ac:dyDescent="0.3">
      <c r="N402" s="23"/>
      <c r="O402" s="15"/>
      <c r="P402" s="16"/>
    </row>
    <row r="403" spans="14:16" x14ac:dyDescent="0.3">
      <c r="N403" s="23"/>
      <c r="O403" s="15"/>
      <c r="P403" s="16"/>
    </row>
    <row r="404" spans="14:16" x14ac:dyDescent="0.3">
      <c r="N404" s="23"/>
      <c r="O404" s="15"/>
      <c r="P404" s="16"/>
    </row>
    <row r="405" spans="14:16" x14ac:dyDescent="0.3">
      <c r="N405" s="23"/>
      <c r="O405" s="15"/>
      <c r="P405" s="16"/>
    </row>
    <row r="406" spans="14:16" x14ac:dyDescent="0.3">
      <c r="N406" s="23"/>
      <c r="O406" s="15"/>
      <c r="P406" s="16"/>
    </row>
    <row r="407" spans="14:16" x14ac:dyDescent="0.3">
      <c r="N407" s="23"/>
      <c r="O407" s="15"/>
      <c r="P407" s="16"/>
    </row>
    <row r="408" spans="14:16" x14ac:dyDescent="0.3">
      <c r="N408" s="23"/>
      <c r="O408" s="15"/>
      <c r="P408" s="16"/>
    </row>
    <row r="409" spans="14:16" x14ac:dyDescent="0.3">
      <c r="N409" s="23"/>
      <c r="O409" s="15"/>
      <c r="P409" s="16"/>
    </row>
    <row r="410" spans="14:16" x14ac:dyDescent="0.3">
      <c r="N410" s="23"/>
      <c r="O410" s="15"/>
      <c r="P410" s="16"/>
    </row>
    <row r="411" spans="14:16" x14ac:dyDescent="0.3">
      <c r="N411" s="23"/>
      <c r="O411" s="15"/>
      <c r="P411" s="16"/>
    </row>
    <row r="412" spans="14:16" x14ac:dyDescent="0.3">
      <c r="N412" s="23"/>
      <c r="O412" s="15"/>
      <c r="P412" s="16"/>
    </row>
    <row r="413" spans="14:16" x14ac:dyDescent="0.3">
      <c r="N413" s="23"/>
      <c r="O413" s="15"/>
      <c r="P413" s="16"/>
    </row>
    <row r="414" spans="14:16" x14ac:dyDescent="0.3">
      <c r="N414" s="23"/>
      <c r="O414" s="15"/>
      <c r="P414" s="16"/>
    </row>
    <row r="415" spans="14:16" x14ac:dyDescent="0.3">
      <c r="N415" s="23"/>
      <c r="O415" s="15"/>
      <c r="P415" s="16"/>
    </row>
    <row r="416" spans="14:16" x14ac:dyDescent="0.3">
      <c r="N416" s="23"/>
      <c r="O416" s="15"/>
      <c r="P416" s="16"/>
    </row>
    <row r="417" spans="14:16" x14ac:dyDescent="0.3">
      <c r="N417" s="23"/>
      <c r="O417" s="15"/>
      <c r="P417" s="16"/>
    </row>
    <row r="418" spans="14:16" x14ac:dyDescent="0.3">
      <c r="N418" s="23"/>
      <c r="O418" s="15"/>
      <c r="P418" s="16"/>
    </row>
    <row r="419" spans="14:16" x14ac:dyDescent="0.3">
      <c r="N419" s="23"/>
      <c r="O419" s="15"/>
      <c r="P419" s="16"/>
    </row>
    <row r="420" spans="14:16" x14ac:dyDescent="0.3">
      <c r="N420" s="23"/>
      <c r="O420" s="15"/>
      <c r="P420" s="16"/>
    </row>
    <row r="421" spans="14:16" x14ac:dyDescent="0.3">
      <c r="N421" s="23"/>
      <c r="O421" s="15"/>
      <c r="P421" s="16"/>
    </row>
    <row r="422" spans="14:16" x14ac:dyDescent="0.3">
      <c r="N422" s="23"/>
      <c r="O422" s="15"/>
      <c r="P422" s="16"/>
    </row>
    <row r="423" spans="14:16" x14ac:dyDescent="0.3">
      <c r="N423" s="23"/>
      <c r="O423" s="15"/>
      <c r="P423" s="16"/>
    </row>
    <row r="424" spans="14:16" x14ac:dyDescent="0.3">
      <c r="N424" s="23"/>
      <c r="O424" s="15"/>
      <c r="P424" s="16"/>
    </row>
    <row r="425" spans="14:16" x14ac:dyDescent="0.3">
      <c r="N425" s="23"/>
      <c r="O425" s="15"/>
      <c r="P425" s="16"/>
    </row>
    <row r="426" spans="14:16" x14ac:dyDescent="0.3">
      <c r="N426" s="23"/>
      <c r="O426" s="15"/>
      <c r="P426" s="16"/>
    </row>
    <row r="427" spans="14:16" x14ac:dyDescent="0.3">
      <c r="N427" s="23"/>
      <c r="O427" s="15"/>
      <c r="P427" s="16"/>
    </row>
    <row r="428" spans="14:16" x14ac:dyDescent="0.3">
      <c r="N428" s="23"/>
      <c r="O428" s="15"/>
      <c r="P428" s="16"/>
    </row>
    <row r="429" spans="14:16" x14ac:dyDescent="0.3">
      <c r="N429" s="23"/>
      <c r="O429" s="15"/>
      <c r="P429" s="16"/>
    </row>
    <row r="430" spans="14:16" x14ac:dyDescent="0.3">
      <c r="N430" s="23"/>
      <c r="O430" s="15"/>
      <c r="P430" s="16"/>
    </row>
    <row r="431" spans="14:16" x14ac:dyDescent="0.3">
      <c r="N431" s="23"/>
      <c r="O431" s="15"/>
      <c r="P431" s="16"/>
    </row>
    <row r="432" spans="14:16" x14ac:dyDescent="0.3">
      <c r="N432" s="23"/>
      <c r="O432" s="15"/>
      <c r="P432" s="16"/>
    </row>
    <row r="433" spans="14:16" x14ac:dyDescent="0.3">
      <c r="N433" s="23"/>
      <c r="O433" s="15"/>
      <c r="P433" s="16"/>
    </row>
    <row r="434" spans="14:16" x14ac:dyDescent="0.3">
      <c r="N434" s="23"/>
      <c r="O434" s="15"/>
      <c r="P434" s="16"/>
    </row>
    <row r="435" spans="14:16" x14ac:dyDescent="0.3">
      <c r="N435" s="23"/>
      <c r="O435" s="15"/>
      <c r="P435" s="16"/>
    </row>
    <row r="436" spans="14:16" x14ac:dyDescent="0.3">
      <c r="N436" s="23"/>
      <c r="O436" s="15"/>
      <c r="P436" s="16"/>
    </row>
    <row r="437" spans="14:16" x14ac:dyDescent="0.3">
      <c r="N437" s="23"/>
      <c r="O437" s="15"/>
      <c r="P437" s="16"/>
    </row>
    <row r="438" spans="14:16" x14ac:dyDescent="0.3">
      <c r="N438" s="23"/>
      <c r="O438" s="15"/>
      <c r="P438" s="16"/>
    </row>
    <row r="439" spans="14:16" x14ac:dyDescent="0.3">
      <c r="N439" s="23"/>
      <c r="O439" s="15"/>
      <c r="P439" s="16"/>
    </row>
    <row r="440" spans="14:16" x14ac:dyDescent="0.3">
      <c r="N440" s="23"/>
      <c r="O440" s="15"/>
      <c r="P440" s="16"/>
    </row>
    <row r="441" spans="14:16" x14ac:dyDescent="0.3">
      <c r="N441" s="23"/>
      <c r="O441" s="15"/>
      <c r="P441" s="16"/>
    </row>
    <row r="442" spans="14:16" x14ac:dyDescent="0.3">
      <c r="N442" s="23"/>
      <c r="O442" s="15"/>
      <c r="P442" s="16"/>
    </row>
    <row r="443" spans="14:16" x14ac:dyDescent="0.3">
      <c r="N443" s="23"/>
      <c r="O443" s="15"/>
      <c r="P443" s="16"/>
    </row>
    <row r="444" spans="14:16" x14ac:dyDescent="0.3">
      <c r="N444" s="23"/>
      <c r="O444" s="15"/>
      <c r="P444" s="16"/>
    </row>
    <row r="445" spans="14:16" x14ac:dyDescent="0.3">
      <c r="N445" s="23"/>
      <c r="O445" s="15"/>
      <c r="P445" s="16"/>
    </row>
    <row r="446" spans="14:16" x14ac:dyDescent="0.3">
      <c r="N446" s="23"/>
      <c r="O446" s="15"/>
      <c r="P446" s="16"/>
    </row>
    <row r="447" spans="14:16" x14ac:dyDescent="0.3">
      <c r="N447" s="23"/>
      <c r="O447" s="15"/>
      <c r="P447" s="16"/>
    </row>
    <row r="448" spans="14:16" x14ac:dyDescent="0.3">
      <c r="N448" s="23"/>
      <c r="O448" s="15"/>
      <c r="P448" s="16"/>
    </row>
    <row r="449" spans="14:16" x14ac:dyDescent="0.3">
      <c r="N449" s="23"/>
      <c r="O449" s="15"/>
      <c r="P449" s="16"/>
    </row>
    <row r="450" spans="14:16" x14ac:dyDescent="0.3">
      <c r="N450" s="23"/>
      <c r="O450" s="15"/>
      <c r="P450" s="16"/>
    </row>
    <row r="451" spans="14:16" x14ac:dyDescent="0.3">
      <c r="N451" s="23"/>
      <c r="O451" s="15"/>
      <c r="P451" s="16"/>
    </row>
    <row r="452" spans="14:16" x14ac:dyDescent="0.3">
      <c r="N452" s="23"/>
      <c r="O452" s="15"/>
      <c r="P452" s="16"/>
    </row>
    <row r="453" spans="14:16" x14ac:dyDescent="0.3">
      <c r="N453" s="23"/>
      <c r="O453" s="15"/>
      <c r="P453" s="16"/>
    </row>
    <row r="454" spans="14:16" x14ac:dyDescent="0.3">
      <c r="N454" s="23"/>
      <c r="O454" s="15"/>
      <c r="P454" s="16"/>
    </row>
    <row r="455" spans="14:16" x14ac:dyDescent="0.3">
      <c r="N455" s="23"/>
      <c r="O455" s="15"/>
      <c r="P455" s="16"/>
    </row>
    <row r="456" spans="14:16" x14ac:dyDescent="0.3">
      <c r="N456" s="23"/>
      <c r="O456" s="15"/>
      <c r="P456" s="16"/>
    </row>
    <row r="457" spans="14:16" x14ac:dyDescent="0.3">
      <c r="N457" s="23"/>
      <c r="O457" s="15"/>
      <c r="P457" s="16"/>
    </row>
    <row r="458" spans="14:16" x14ac:dyDescent="0.3">
      <c r="N458" s="23"/>
      <c r="O458" s="15"/>
      <c r="P458" s="16"/>
    </row>
    <row r="459" spans="14:16" x14ac:dyDescent="0.3">
      <c r="N459" s="23"/>
      <c r="O459" s="15"/>
      <c r="P459" s="16"/>
    </row>
    <row r="460" spans="14:16" x14ac:dyDescent="0.3">
      <c r="N460" s="23"/>
      <c r="O460" s="15"/>
      <c r="P460" s="16"/>
    </row>
    <row r="461" spans="14:16" x14ac:dyDescent="0.3">
      <c r="N461" s="23"/>
      <c r="O461" s="15"/>
      <c r="P461" s="16"/>
    </row>
    <row r="462" spans="14:16" x14ac:dyDescent="0.3">
      <c r="N462" s="23"/>
      <c r="O462" s="15"/>
      <c r="P462" s="16"/>
    </row>
    <row r="463" spans="14:16" x14ac:dyDescent="0.3">
      <c r="N463" s="23"/>
      <c r="O463" s="15"/>
      <c r="P463" s="16"/>
    </row>
    <row r="464" spans="14:16" x14ac:dyDescent="0.3">
      <c r="N464" s="23"/>
      <c r="O464" s="15"/>
      <c r="P464" s="16"/>
    </row>
    <row r="465" spans="14:16" x14ac:dyDescent="0.3">
      <c r="N465" s="23"/>
      <c r="O465" s="15"/>
      <c r="P465" s="16"/>
    </row>
    <row r="466" spans="14:16" x14ac:dyDescent="0.3">
      <c r="N466" s="23"/>
      <c r="O466" s="15"/>
      <c r="P466" s="16"/>
    </row>
    <row r="467" spans="14:16" x14ac:dyDescent="0.3">
      <c r="N467" s="23"/>
      <c r="O467" s="15"/>
      <c r="P467" s="16"/>
    </row>
    <row r="468" spans="14:16" x14ac:dyDescent="0.3">
      <c r="N468" s="23"/>
      <c r="O468" s="15"/>
      <c r="P468" s="16"/>
    </row>
    <row r="469" spans="14:16" x14ac:dyDescent="0.3">
      <c r="N469" s="23"/>
      <c r="O469" s="15"/>
      <c r="P469" s="16"/>
    </row>
    <row r="470" spans="14:16" x14ac:dyDescent="0.3">
      <c r="N470" s="23"/>
      <c r="O470" s="15"/>
      <c r="P470" s="16"/>
    </row>
    <row r="471" spans="14:16" x14ac:dyDescent="0.3">
      <c r="N471" s="23"/>
      <c r="O471" s="15"/>
      <c r="P471" s="16"/>
    </row>
    <row r="472" spans="14:16" x14ac:dyDescent="0.3">
      <c r="N472" s="23"/>
      <c r="O472" s="15"/>
      <c r="P472" s="16"/>
    </row>
    <row r="473" spans="14:16" x14ac:dyDescent="0.3">
      <c r="N473" s="23"/>
      <c r="O473" s="15"/>
      <c r="P473" s="16"/>
    </row>
    <row r="474" spans="14:16" x14ac:dyDescent="0.3">
      <c r="N474" s="23"/>
      <c r="O474" s="15"/>
      <c r="P474" s="16"/>
    </row>
    <row r="475" spans="14:16" x14ac:dyDescent="0.3">
      <c r="N475" s="23"/>
      <c r="O475" s="15"/>
      <c r="P475" s="16"/>
    </row>
    <row r="476" spans="14:16" x14ac:dyDescent="0.3">
      <c r="N476" s="23"/>
      <c r="O476" s="15"/>
      <c r="P476" s="16"/>
    </row>
    <row r="477" spans="14:16" x14ac:dyDescent="0.3">
      <c r="N477" s="23"/>
      <c r="O477" s="15"/>
      <c r="P477" s="16"/>
    </row>
    <row r="478" spans="14:16" x14ac:dyDescent="0.3">
      <c r="N478" s="23"/>
      <c r="O478" s="15"/>
      <c r="P478" s="16"/>
    </row>
    <row r="479" spans="14:16" x14ac:dyDescent="0.3">
      <c r="N479" s="23"/>
      <c r="O479" s="15"/>
      <c r="P479" s="16"/>
    </row>
    <row r="480" spans="14:16" x14ac:dyDescent="0.3">
      <c r="N480" s="23"/>
      <c r="O480" s="15"/>
      <c r="P480" s="16"/>
    </row>
    <row r="481" spans="14:16" x14ac:dyDescent="0.3">
      <c r="N481" s="23"/>
      <c r="O481" s="15"/>
      <c r="P481" s="16"/>
    </row>
    <row r="482" spans="14:16" x14ac:dyDescent="0.3">
      <c r="N482" s="23"/>
      <c r="O482" s="15"/>
      <c r="P482" s="16"/>
    </row>
    <row r="483" spans="14:16" x14ac:dyDescent="0.3">
      <c r="N483" s="23"/>
      <c r="O483" s="15"/>
      <c r="P483" s="16"/>
    </row>
    <row r="484" spans="14:16" x14ac:dyDescent="0.3">
      <c r="N484" s="23"/>
      <c r="O484" s="15"/>
      <c r="P484" s="16"/>
    </row>
    <row r="485" spans="14:16" x14ac:dyDescent="0.3">
      <c r="N485" s="23"/>
      <c r="O485" s="15"/>
      <c r="P485" s="16"/>
    </row>
    <row r="486" spans="14:16" x14ac:dyDescent="0.3">
      <c r="N486" s="23"/>
      <c r="O486" s="15"/>
      <c r="P486" s="16"/>
    </row>
    <row r="487" spans="14:16" x14ac:dyDescent="0.3">
      <c r="N487" s="23"/>
      <c r="O487" s="15"/>
      <c r="P487" s="16"/>
    </row>
    <row r="488" spans="14:16" x14ac:dyDescent="0.3">
      <c r="N488" s="23"/>
      <c r="O488" s="15"/>
      <c r="P488" s="16"/>
    </row>
    <row r="489" spans="14:16" x14ac:dyDescent="0.3">
      <c r="N489" s="23"/>
      <c r="O489" s="15"/>
      <c r="P489" s="16"/>
    </row>
    <row r="490" spans="14:16" x14ac:dyDescent="0.3">
      <c r="N490" s="23"/>
      <c r="O490" s="15"/>
      <c r="P490" s="16"/>
    </row>
    <row r="491" spans="14:16" x14ac:dyDescent="0.3">
      <c r="N491" s="23"/>
      <c r="O491" s="15"/>
      <c r="P491" s="16"/>
    </row>
    <row r="492" spans="14:16" x14ac:dyDescent="0.3">
      <c r="N492" s="23"/>
      <c r="O492" s="15"/>
      <c r="P492" s="16"/>
    </row>
    <row r="493" spans="14:16" x14ac:dyDescent="0.3">
      <c r="N493" s="23"/>
      <c r="O493" s="15"/>
      <c r="P493" s="16"/>
    </row>
    <row r="494" spans="14:16" x14ac:dyDescent="0.3">
      <c r="N494" s="23"/>
      <c r="O494" s="15"/>
      <c r="P494" s="16"/>
    </row>
    <row r="495" spans="14:16" x14ac:dyDescent="0.3">
      <c r="N495" s="23"/>
      <c r="O495" s="15"/>
      <c r="P495" s="16"/>
    </row>
    <row r="496" spans="14:16" x14ac:dyDescent="0.3">
      <c r="N496" s="23"/>
      <c r="O496" s="15"/>
      <c r="P496" s="16"/>
    </row>
    <row r="497" spans="14:16" x14ac:dyDescent="0.3">
      <c r="N497" s="23"/>
      <c r="O497" s="15"/>
      <c r="P497" s="16"/>
    </row>
    <row r="498" spans="14:16" x14ac:dyDescent="0.3">
      <c r="N498" s="23"/>
      <c r="O498" s="15"/>
      <c r="P498" s="16"/>
    </row>
    <row r="499" spans="14:16" x14ac:dyDescent="0.3">
      <c r="N499" s="23"/>
      <c r="O499" s="15"/>
      <c r="P499" s="16"/>
    </row>
    <row r="500" spans="14:16" x14ac:dyDescent="0.3">
      <c r="N500" s="23"/>
      <c r="O500" s="15"/>
      <c r="P500" s="16"/>
    </row>
    <row r="501" spans="14:16" x14ac:dyDescent="0.3">
      <c r="N501" s="23"/>
      <c r="O501" s="15"/>
      <c r="P501" s="16"/>
    </row>
    <row r="502" spans="14:16" x14ac:dyDescent="0.3">
      <c r="N502" s="23"/>
      <c r="O502" s="15"/>
      <c r="P502" s="16"/>
    </row>
    <row r="503" spans="14:16" x14ac:dyDescent="0.3">
      <c r="N503" s="23"/>
      <c r="O503" s="15"/>
      <c r="P503" s="16"/>
    </row>
    <row r="504" spans="14:16" x14ac:dyDescent="0.3">
      <c r="N504" s="23"/>
      <c r="O504" s="15"/>
      <c r="P504" s="16"/>
    </row>
    <row r="505" spans="14:16" x14ac:dyDescent="0.3">
      <c r="N505" s="23"/>
      <c r="O505" s="15"/>
      <c r="P505" s="16"/>
    </row>
    <row r="506" spans="14:16" x14ac:dyDescent="0.3">
      <c r="N506" s="23"/>
      <c r="O506" s="15"/>
      <c r="P506" s="16"/>
    </row>
    <row r="507" spans="14:16" x14ac:dyDescent="0.3">
      <c r="N507" s="23"/>
      <c r="O507" s="15"/>
      <c r="P507" s="16"/>
    </row>
    <row r="508" spans="14:16" x14ac:dyDescent="0.3">
      <c r="N508" s="23"/>
      <c r="O508" s="15"/>
      <c r="P508" s="16"/>
    </row>
    <row r="509" spans="14:16" x14ac:dyDescent="0.3">
      <c r="N509" s="23"/>
      <c r="O509" s="15"/>
      <c r="P509" s="16"/>
    </row>
    <row r="510" spans="14:16" x14ac:dyDescent="0.3">
      <c r="N510" s="23"/>
      <c r="O510" s="15"/>
      <c r="P510" s="16"/>
    </row>
    <row r="511" spans="14:16" x14ac:dyDescent="0.3">
      <c r="N511" s="23"/>
      <c r="O511" s="15"/>
      <c r="P511" s="16"/>
    </row>
    <row r="512" spans="14:16" x14ac:dyDescent="0.3">
      <c r="N512" s="23"/>
      <c r="O512" s="15"/>
      <c r="P512" s="16"/>
    </row>
    <row r="513" spans="14:16" x14ac:dyDescent="0.3">
      <c r="N513" s="23"/>
      <c r="O513" s="15"/>
      <c r="P513" s="16"/>
    </row>
    <row r="514" spans="14:16" x14ac:dyDescent="0.3">
      <c r="N514" s="23"/>
      <c r="O514" s="15"/>
      <c r="P514" s="16"/>
    </row>
    <row r="515" spans="14:16" x14ac:dyDescent="0.3">
      <c r="N515" s="23"/>
      <c r="O515" s="15"/>
      <c r="P515" s="16"/>
    </row>
    <row r="516" spans="14:16" x14ac:dyDescent="0.3">
      <c r="N516" s="23"/>
      <c r="O516" s="15"/>
      <c r="P516" s="16"/>
    </row>
    <row r="517" spans="14:16" x14ac:dyDescent="0.3">
      <c r="N517" s="23"/>
      <c r="O517" s="15"/>
      <c r="P517" s="16"/>
    </row>
    <row r="518" spans="14:16" x14ac:dyDescent="0.3">
      <c r="N518" s="23"/>
      <c r="O518" s="15"/>
      <c r="P518" s="16"/>
    </row>
    <row r="519" spans="14:16" x14ac:dyDescent="0.3">
      <c r="N519" s="23"/>
      <c r="O519" s="15"/>
      <c r="P519" s="16"/>
    </row>
    <row r="520" spans="14:16" x14ac:dyDescent="0.3">
      <c r="N520" s="23"/>
      <c r="O520" s="15"/>
      <c r="P520" s="16"/>
    </row>
    <row r="521" spans="14:16" x14ac:dyDescent="0.3">
      <c r="N521" s="23"/>
      <c r="O521" s="15"/>
      <c r="P521" s="16"/>
    </row>
    <row r="522" spans="14:16" x14ac:dyDescent="0.3">
      <c r="N522" s="23"/>
      <c r="O522" s="15"/>
      <c r="P522" s="16"/>
    </row>
    <row r="523" spans="14:16" x14ac:dyDescent="0.3">
      <c r="N523" s="23"/>
      <c r="O523" s="15"/>
      <c r="P523" s="16"/>
    </row>
    <row r="524" spans="14:16" x14ac:dyDescent="0.3">
      <c r="N524" s="23"/>
      <c r="O524" s="15"/>
      <c r="P524" s="16"/>
    </row>
    <row r="525" spans="14:16" x14ac:dyDescent="0.3">
      <c r="N525" s="23"/>
      <c r="O525" s="15"/>
      <c r="P525" s="16"/>
    </row>
    <row r="526" spans="14:16" x14ac:dyDescent="0.3">
      <c r="N526" s="23"/>
      <c r="O526" s="15"/>
      <c r="P526" s="16"/>
    </row>
    <row r="527" spans="14:16" x14ac:dyDescent="0.3">
      <c r="N527" s="23"/>
      <c r="O527" s="15"/>
      <c r="P527" s="16"/>
    </row>
    <row r="528" spans="14:16" x14ac:dyDescent="0.3">
      <c r="N528" s="23"/>
      <c r="O528" s="15"/>
      <c r="P528" s="16"/>
    </row>
    <row r="529" spans="14:16" x14ac:dyDescent="0.3">
      <c r="N529" s="23"/>
      <c r="O529" s="15"/>
      <c r="P529" s="16"/>
    </row>
    <row r="530" spans="14:16" x14ac:dyDescent="0.3">
      <c r="N530" s="23"/>
      <c r="O530" s="15"/>
      <c r="P530" s="16"/>
    </row>
    <row r="531" spans="14:16" x14ac:dyDescent="0.3">
      <c r="N531" s="23"/>
      <c r="O531" s="15"/>
      <c r="P531" s="16"/>
    </row>
    <row r="532" spans="14:16" x14ac:dyDescent="0.3">
      <c r="N532" s="23"/>
      <c r="O532" s="15"/>
      <c r="P532" s="16"/>
    </row>
    <row r="533" spans="14:16" x14ac:dyDescent="0.3">
      <c r="N533" s="23"/>
      <c r="O533" s="15"/>
      <c r="P533" s="16"/>
    </row>
    <row r="534" spans="14:16" x14ac:dyDescent="0.3">
      <c r="N534" s="23"/>
      <c r="O534" s="15"/>
      <c r="P534" s="16"/>
    </row>
    <row r="535" spans="14:16" x14ac:dyDescent="0.3">
      <c r="N535" s="23"/>
      <c r="O535" s="15"/>
      <c r="P535" s="16"/>
    </row>
    <row r="536" spans="14:16" x14ac:dyDescent="0.3">
      <c r="N536" s="23"/>
      <c r="O536" s="15"/>
      <c r="P536" s="16"/>
    </row>
    <row r="537" spans="14:16" x14ac:dyDescent="0.3">
      <c r="N537" s="23"/>
      <c r="O537" s="15"/>
      <c r="P537" s="16"/>
    </row>
    <row r="538" spans="14:16" x14ac:dyDescent="0.3">
      <c r="N538" s="23"/>
      <c r="O538" s="15"/>
      <c r="P538" s="16"/>
    </row>
    <row r="539" spans="14:16" x14ac:dyDescent="0.3">
      <c r="N539" s="23"/>
      <c r="O539" s="15"/>
      <c r="P539" s="16"/>
    </row>
    <row r="540" spans="14:16" x14ac:dyDescent="0.3">
      <c r="N540" s="23"/>
      <c r="O540" s="15"/>
      <c r="P540" s="16"/>
    </row>
    <row r="541" spans="14:16" x14ac:dyDescent="0.3">
      <c r="N541" s="23"/>
      <c r="O541" s="15"/>
      <c r="P541" s="16"/>
    </row>
    <row r="542" spans="14:16" x14ac:dyDescent="0.3">
      <c r="N542" s="23"/>
      <c r="O542" s="15"/>
      <c r="P542" s="16"/>
    </row>
    <row r="543" spans="14:16" x14ac:dyDescent="0.3">
      <c r="N543" s="23"/>
      <c r="O543" s="15"/>
      <c r="P543" s="16"/>
    </row>
    <row r="544" spans="14:16" x14ac:dyDescent="0.3">
      <c r="N544" s="23"/>
      <c r="O544" s="15"/>
      <c r="P544" s="16"/>
    </row>
    <row r="545" spans="14:16" x14ac:dyDescent="0.3">
      <c r="N545" s="23"/>
      <c r="O545" s="15"/>
      <c r="P545" s="16"/>
    </row>
    <row r="546" spans="14:16" x14ac:dyDescent="0.3">
      <c r="N546" s="23"/>
      <c r="O546" s="15"/>
      <c r="P546" s="16"/>
    </row>
    <row r="547" spans="14:16" x14ac:dyDescent="0.3">
      <c r="N547" s="23"/>
      <c r="O547" s="15"/>
      <c r="P547" s="16"/>
    </row>
    <row r="548" spans="14:16" x14ac:dyDescent="0.3">
      <c r="N548" s="23"/>
      <c r="O548" s="15"/>
      <c r="P548" s="16"/>
    </row>
    <row r="549" spans="14:16" x14ac:dyDescent="0.3">
      <c r="N549" s="23"/>
      <c r="O549" s="15"/>
      <c r="P549" s="16"/>
    </row>
    <row r="550" spans="14:16" x14ac:dyDescent="0.3">
      <c r="N550" s="23"/>
      <c r="O550" s="15"/>
      <c r="P550" s="16"/>
    </row>
    <row r="551" spans="14:16" x14ac:dyDescent="0.3">
      <c r="N551" s="23"/>
      <c r="O551" s="15"/>
      <c r="P551" s="16"/>
    </row>
    <row r="552" spans="14:16" x14ac:dyDescent="0.3">
      <c r="N552" s="23"/>
      <c r="O552" s="15"/>
      <c r="P552" s="16"/>
    </row>
    <row r="553" spans="14:16" x14ac:dyDescent="0.3">
      <c r="N553" s="23"/>
      <c r="O553" s="15"/>
      <c r="P553" s="16"/>
    </row>
    <row r="554" spans="14:16" x14ac:dyDescent="0.3">
      <c r="N554" s="23"/>
      <c r="O554" s="15"/>
      <c r="P554" s="16"/>
    </row>
    <row r="555" spans="14:16" x14ac:dyDescent="0.3">
      <c r="N555" s="23"/>
      <c r="O555" s="15"/>
      <c r="P555" s="16"/>
    </row>
    <row r="556" spans="14:16" x14ac:dyDescent="0.3">
      <c r="N556" s="23"/>
      <c r="O556" s="15"/>
      <c r="P556" s="16"/>
    </row>
    <row r="557" spans="14:16" x14ac:dyDescent="0.3">
      <c r="N557" s="23"/>
      <c r="O557" s="15"/>
      <c r="P557" s="16"/>
    </row>
    <row r="558" spans="14:16" x14ac:dyDescent="0.3">
      <c r="N558" s="23"/>
      <c r="O558" s="15"/>
      <c r="P558" s="16"/>
    </row>
    <row r="559" spans="14:16" x14ac:dyDescent="0.3">
      <c r="N559" s="23"/>
      <c r="O559" s="15"/>
      <c r="P559" s="16"/>
    </row>
    <row r="560" spans="14:16" x14ac:dyDescent="0.3">
      <c r="N560" s="23"/>
      <c r="O560" s="15"/>
      <c r="P560" s="16"/>
    </row>
    <row r="561" spans="14:16" x14ac:dyDescent="0.3">
      <c r="N561" s="23"/>
      <c r="O561" s="15"/>
      <c r="P561" s="16"/>
    </row>
    <row r="562" spans="14:16" x14ac:dyDescent="0.3">
      <c r="N562" s="23"/>
      <c r="O562" s="15"/>
      <c r="P562" s="16"/>
    </row>
    <row r="563" spans="14:16" x14ac:dyDescent="0.3">
      <c r="N563" s="23"/>
      <c r="O563" s="15"/>
      <c r="P563" s="16"/>
    </row>
    <row r="564" spans="14:16" x14ac:dyDescent="0.3">
      <c r="N564" s="23"/>
      <c r="O564" s="15"/>
      <c r="P564" s="16"/>
    </row>
    <row r="565" spans="14:16" x14ac:dyDescent="0.3">
      <c r="N565" s="23"/>
      <c r="O565" s="15"/>
      <c r="P565" s="16"/>
    </row>
    <row r="566" spans="14:16" x14ac:dyDescent="0.3">
      <c r="N566" s="23"/>
      <c r="O566" s="15"/>
      <c r="P566" s="16"/>
    </row>
    <row r="567" spans="14:16" x14ac:dyDescent="0.3">
      <c r="N567" s="23"/>
      <c r="O567" s="15"/>
      <c r="P567" s="16"/>
    </row>
    <row r="568" spans="14:16" x14ac:dyDescent="0.3">
      <c r="N568" s="23"/>
      <c r="O568" s="15"/>
      <c r="P568" s="16"/>
    </row>
    <row r="569" spans="14:16" x14ac:dyDescent="0.3">
      <c r="N569" s="23"/>
      <c r="O569" s="15"/>
      <c r="P569" s="16"/>
    </row>
    <row r="570" spans="14:16" x14ac:dyDescent="0.3">
      <c r="N570" s="23"/>
      <c r="O570" s="15"/>
      <c r="P570" s="16"/>
    </row>
    <row r="571" spans="14:16" x14ac:dyDescent="0.3">
      <c r="N571" s="23"/>
      <c r="O571" s="15"/>
      <c r="P571" s="16"/>
    </row>
    <row r="572" spans="14:16" x14ac:dyDescent="0.3">
      <c r="N572" s="23"/>
      <c r="O572" s="15"/>
      <c r="P572" s="16"/>
    </row>
    <row r="573" spans="14:16" x14ac:dyDescent="0.3">
      <c r="N573" s="23"/>
      <c r="O573" s="15"/>
      <c r="P573" s="16"/>
    </row>
    <row r="574" spans="14:16" x14ac:dyDescent="0.3">
      <c r="N574" s="23"/>
      <c r="O574" s="15"/>
      <c r="P574" s="16"/>
    </row>
    <row r="575" spans="14:16" x14ac:dyDescent="0.3">
      <c r="N575" s="23"/>
      <c r="O575" s="15"/>
      <c r="P575" s="16"/>
    </row>
    <row r="576" spans="14:16" x14ac:dyDescent="0.3">
      <c r="N576" s="23"/>
      <c r="O576" s="15"/>
      <c r="P576" s="16"/>
    </row>
    <row r="577" spans="14:16" x14ac:dyDescent="0.3">
      <c r="N577" s="23"/>
      <c r="O577" s="15"/>
      <c r="P577" s="16"/>
    </row>
    <row r="578" spans="14:16" x14ac:dyDescent="0.3">
      <c r="N578" s="23"/>
      <c r="O578" s="15"/>
      <c r="P578" s="16"/>
    </row>
    <row r="579" spans="14:16" x14ac:dyDescent="0.3">
      <c r="N579" s="23"/>
      <c r="O579" s="15"/>
      <c r="P579" s="16"/>
    </row>
    <row r="580" spans="14:16" x14ac:dyDescent="0.3">
      <c r="N580" s="23"/>
      <c r="O580" s="15"/>
      <c r="P580" s="16"/>
    </row>
    <row r="581" spans="14:16" x14ac:dyDescent="0.3">
      <c r="N581" s="23"/>
      <c r="O581" s="15"/>
      <c r="P581" s="16"/>
    </row>
    <row r="582" spans="14:16" x14ac:dyDescent="0.3">
      <c r="N582" s="23"/>
      <c r="O582" s="15"/>
      <c r="P582" s="16"/>
    </row>
    <row r="583" spans="14:16" x14ac:dyDescent="0.3">
      <c r="N583" s="23"/>
      <c r="O583" s="15"/>
      <c r="P583" s="16"/>
    </row>
    <row r="584" spans="14:16" x14ac:dyDescent="0.3">
      <c r="N584" s="23"/>
      <c r="O584" s="15"/>
      <c r="P584" s="16"/>
    </row>
    <row r="585" spans="14:16" x14ac:dyDescent="0.3">
      <c r="N585" s="23"/>
      <c r="O585" s="15"/>
      <c r="P585" s="16"/>
    </row>
    <row r="586" spans="14:16" x14ac:dyDescent="0.3">
      <c r="N586" s="23"/>
      <c r="O586" s="15"/>
      <c r="P586" s="16"/>
    </row>
    <row r="587" spans="14:16" x14ac:dyDescent="0.3">
      <c r="N587" s="23"/>
      <c r="O587" s="15"/>
      <c r="P587" s="16"/>
    </row>
    <row r="588" spans="14:16" x14ac:dyDescent="0.3">
      <c r="N588" s="23"/>
      <c r="O588" s="15"/>
      <c r="P588" s="16"/>
    </row>
    <row r="589" spans="14:16" x14ac:dyDescent="0.3">
      <c r="N589" s="23"/>
      <c r="O589" s="15"/>
      <c r="P589" s="16"/>
    </row>
    <row r="590" spans="14:16" x14ac:dyDescent="0.3">
      <c r="N590" s="23"/>
      <c r="O590" s="15"/>
      <c r="P590" s="16"/>
    </row>
    <row r="591" spans="14:16" x14ac:dyDescent="0.3">
      <c r="N591" s="23"/>
      <c r="O591" s="15"/>
      <c r="P591" s="16"/>
    </row>
    <row r="592" spans="14:16" x14ac:dyDescent="0.3">
      <c r="N592" s="23"/>
      <c r="O592" s="15"/>
      <c r="P592" s="16"/>
    </row>
    <row r="593" spans="14:16" x14ac:dyDescent="0.3">
      <c r="N593" s="23"/>
      <c r="O593" s="15"/>
      <c r="P593" s="16"/>
    </row>
    <row r="594" spans="14:16" x14ac:dyDescent="0.3">
      <c r="N594" s="23"/>
      <c r="O594" s="15"/>
      <c r="P594" s="16"/>
    </row>
    <row r="595" spans="14:16" x14ac:dyDescent="0.3">
      <c r="N595" s="23"/>
      <c r="O595" s="15"/>
      <c r="P595" s="16"/>
    </row>
    <row r="596" spans="14:16" x14ac:dyDescent="0.3">
      <c r="N596" s="23"/>
      <c r="O596" s="15"/>
      <c r="P596" s="16"/>
    </row>
    <row r="597" spans="14:16" x14ac:dyDescent="0.3">
      <c r="N597" s="23"/>
      <c r="O597" s="15"/>
      <c r="P597" s="16"/>
    </row>
    <row r="598" spans="14:16" x14ac:dyDescent="0.3">
      <c r="N598" s="23"/>
      <c r="O598" s="15"/>
      <c r="P598" s="16"/>
    </row>
    <row r="599" spans="14:16" x14ac:dyDescent="0.3">
      <c r="N599" s="23"/>
      <c r="O599" s="15"/>
      <c r="P599" s="16"/>
    </row>
    <row r="600" spans="14:16" x14ac:dyDescent="0.3">
      <c r="N600" s="23"/>
      <c r="O600" s="15"/>
      <c r="P600" s="16"/>
    </row>
    <row r="601" spans="14:16" x14ac:dyDescent="0.3">
      <c r="N601" s="23"/>
      <c r="O601" s="15"/>
      <c r="P601" s="16"/>
    </row>
    <row r="602" spans="14:16" x14ac:dyDescent="0.3">
      <c r="N602" s="23"/>
      <c r="O602" s="15"/>
      <c r="P602" s="16"/>
    </row>
    <row r="603" spans="14:16" x14ac:dyDescent="0.3">
      <c r="N603" s="23"/>
      <c r="O603" s="15"/>
      <c r="P603" s="16"/>
    </row>
    <row r="604" spans="14:16" x14ac:dyDescent="0.3">
      <c r="N604" s="23"/>
      <c r="O604" s="15"/>
      <c r="P604" s="16"/>
    </row>
    <row r="605" spans="14:16" x14ac:dyDescent="0.3">
      <c r="N605" s="23"/>
      <c r="O605" s="15"/>
      <c r="P605" s="16"/>
    </row>
    <row r="606" spans="14:16" x14ac:dyDescent="0.3">
      <c r="N606" s="23"/>
      <c r="O606" s="15"/>
      <c r="P606" s="16"/>
    </row>
    <row r="607" spans="14:16" x14ac:dyDescent="0.3">
      <c r="N607" s="23"/>
      <c r="O607" s="15"/>
      <c r="P607" s="16"/>
    </row>
    <row r="608" spans="14:16" x14ac:dyDescent="0.3">
      <c r="N608" s="23"/>
      <c r="O608" s="15"/>
      <c r="P608" s="16"/>
    </row>
    <row r="609" spans="14:16" x14ac:dyDescent="0.3">
      <c r="N609" s="23"/>
      <c r="O609" s="15"/>
      <c r="P609" s="16"/>
    </row>
    <row r="610" spans="14:16" x14ac:dyDescent="0.3">
      <c r="N610" s="23"/>
      <c r="O610" s="15"/>
      <c r="P610" s="16"/>
    </row>
    <row r="611" spans="14:16" x14ac:dyDescent="0.3">
      <c r="N611" s="23"/>
      <c r="O611" s="15"/>
      <c r="P611" s="16"/>
    </row>
    <row r="612" spans="14:16" x14ac:dyDescent="0.3">
      <c r="N612" s="23"/>
      <c r="O612" s="15"/>
      <c r="P612" s="16"/>
    </row>
    <row r="613" spans="14:16" x14ac:dyDescent="0.3">
      <c r="N613" s="23"/>
      <c r="O613" s="15"/>
      <c r="P613" s="16"/>
    </row>
    <row r="614" spans="14:16" x14ac:dyDescent="0.3">
      <c r="N614" s="23"/>
      <c r="O614" s="15"/>
      <c r="P614" s="16"/>
    </row>
    <row r="615" spans="14:16" x14ac:dyDescent="0.3">
      <c r="N615" s="23"/>
      <c r="O615" s="15"/>
      <c r="P615" s="16"/>
    </row>
    <row r="616" spans="14:16" x14ac:dyDescent="0.3">
      <c r="N616" s="23"/>
      <c r="O616" s="15"/>
      <c r="P616" s="16"/>
    </row>
    <row r="617" spans="14:16" x14ac:dyDescent="0.3">
      <c r="N617" s="23"/>
      <c r="O617" s="15"/>
      <c r="P617" s="16"/>
    </row>
    <row r="618" spans="14:16" x14ac:dyDescent="0.3">
      <c r="N618" s="23"/>
      <c r="O618" s="15"/>
      <c r="P618" s="16"/>
    </row>
    <row r="619" spans="14:16" x14ac:dyDescent="0.3">
      <c r="N619" s="23"/>
      <c r="O619" s="15"/>
      <c r="P619" s="16"/>
    </row>
    <row r="620" spans="14:16" x14ac:dyDescent="0.3">
      <c r="N620" s="23"/>
      <c r="O620" s="15"/>
      <c r="P620" s="16"/>
    </row>
    <row r="621" spans="14:16" x14ac:dyDescent="0.3">
      <c r="N621" s="23"/>
      <c r="O621" s="15"/>
      <c r="P621" s="16"/>
    </row>
    <row r="622" spans="14:16" x14ac:dyDescent="0.3">
      <c r="N622" s="23"/>
      <c r="O622" s="15"/>
      <c r="P622" s="16"/>
    </row>
    <row r="623" spans="14:16" x14ac:dyDescent="0.3">
      <c r="N623" s="23"/>
      <c r="O623" s="15"/>
      <c r="P623" s="16"/>
    </row>
    <row r="624" spans="14:16" x14ac:dyDescent="0.3">
      <c r="N624" s="23"/>
      <c r="O624" s="15"/>
      <c r="P624" s="16"/>
    </row>
    <row r="625" spans="14:16" x14ac:dyDescent="0.3">
      <c r="N625" s="23"/>
      <c r="O625" s="15"/>
      <c r="P625" s="16"/>
    </row>
    <row r="626" spans="14:16" x14ac:dyDescent="0.3">
      <c r="N626" s="23"/>
      <c r="O626" s="15"/>
      <c r="P626" s="16"/>
    </row>
    <row r="627" spans="14:16" x14ac:dyDescent="0.3">
      <c r="N627" s="23"/>
      <c r="O627" s="15"/>
      <c r="P627" s="16"/>
    </row>
    <row r="628" spans="14:16" x14ac:dyDescent="0.3">
      <c r="N628" s="23"/>
      <c r="O628" s="15"/>
      <c r="P628" s="16"/>
    </row>
    <row r="629" spans="14:16" x14ac:dyDescent="0.3">
      <c r="N629" s="23"/>
      <c r="O629" s="15"/>
      <c r="P629" s="16"/>
    </row>
    <row r="630" spans="14:16" x14ac:dyDescent="0.3">
      <c r="N630" s="23"/>
      <c r="O630" s="15"/>
      <c r="P630" s="16"/>
    </row>
    <row r="631" spans="14:16" x14ac:dyDescent="0.3">
      <c r="N631" s="23"/>
      <c r="O631" s="15"/>
      <c r="P631" s="16"/>
    </row>
    <row r="632" spans="14:16" x14ac:dyDescent="0.3">
      <c r="N632" s="23"/>
      <c r="O632" s="15"/>
      <c r="P632" s="16"/>
    </row>
    <row r="633" spans="14:16" x14ac:dyDescent="0.3">
      <c r="N633" s="23"/>
      <c r="O633" s="15"/>
      <c r="P633" s="16"/>
    </row>
    <row r="634" spans="14:16" x14ac:dyDescent="0.3">
      <c r="N634" s="23"/>
      <c r="O634" s="15"/>
      <c r="P634" s="16"/>
    </row>
    <row r="635" spans="14:16" x14ac:dyDescent="0.3">
      <c r="N635" s="23"/>
      <c r="O635" s="15"/>
      <c r="P635" s="16"/>
    </row>
    <row r="636" spans="14:16" x14ac:dyDescent="0.3">
      <c r="N636" s="23"/>
      <c r="O636" s="15"/>
      <c r="P636" s="16"/>
    </row>
    <row r="637" spans="14:16" x14ac:dyDescent="0.3">
      <c r="N637" s="23"/>
      <c r="O637" s="15"/>
      <c r="P637" s="16"/>
    </row>
    <row r="638" spans="14:16" x14ac:dyDescent="0.3">
      <c r="N638" s="23"/>
      <c r="O638" s="15"/>
      <c r="P638" s="16"/>
    </row>
    <row r="639" spans="14:16" x14ac:dyDescent="0.3">
      <c r="N639" s="23"/>
      <c r="O639" s="15"/>
      <c r="P639" s="16"/>
    </row>
    <row r="640" spans="14:16" x14ac:dyDescent="0.3">
      <c r="N640" s="23"/>
      <c r="O640" s="15"/>
      <c r="P640" s="16"/>
    </row>
    <row r="641" spans="14:16" x14ac:dyDescent="0.3">
      <c r="N641" s="23"/>
      <c r="O641" s="15"/>
      <c r="P641" s="16"/>
    </row>
    <row r="642" spans="14:16" x14ac:dyDescent="0.3">
      <c r="N642" s="23"/>
      <c r="O642" s="15"/>
      <c r="P642" s="16"/>
    </row>
    <row r="643" spans="14:16" x14ac:dyDescent="0.3">
      <c r="N643" s="23"/>
      <c r="O643" s="15"/>
      <c r="P643" s="16"/>
    </row>
    <row r="644" spans="14:16" x14ac:dyDescent="0.3">
      <c r="N644" s="23"/>
      <c r="O644" s="15"/>
      <c r="P644" s="16"/>
    </row>
    <row r="645" spans="14:16" x14ac:dyDescent="0.3">
      <c r="N645" s="23"/>
      <c r="O645" s="15"/>
      <c r="P645" s="16"/>
    </row>
    <row r="646" spans="14:16" x14ac:dyDescent="0.3">
      <c r="N646" s="23"/>
      <c r="O646" s="15"/>
      <c r="P646" s="16"/>
    </row>
    <row r="647" spans="14:16" x14ac:dyDescent="0.3">
      <c r="N647" s="23"/>
      <c r="O647" s="15"/>
      <c r="P647" s="16"/>
    </row>
    <row r="648" spans="14:16" x14ac:dyDescent="0.3">
      <c r="N648" s="23"/>
      <c r="O648" s="15"/>
      <c r="P648" s="16"/>
    </row>
    <row r="649" spans="14:16" x14ac:dyDescent="0.3">
      <c r="N649" s="23"/>
      <c r="O649" s="15"/>
      <c r="P649" s="16"/>
    </row>
    <row r="650" spans="14:16" x14ac:dyDescent="0.3">
      <c r="N650" s="23"/>
      <c r="O650" s="15"/>
      <c r="P650" s="16"/>
    </row>
    <row r="651" spans="14:16" x14ac:dyDescent="0.3">
      <c r="N651" s="23"/>
      <c r="O651" s="15"/>
      <c r="P651" s="16"/>
    </row>
    <row r="652" spans="14:16" x14ac:dyDescent="0.3">
      <c r="N652" s="23"/>
      <c r="O652" s="15"/>
      <c r="P652" s="16"/>
    </row>
    <row r="653" spans="14:16" x14ac:dyDescent="0.3">
      <c r="N653" s="23"/>
      <c r="O653" s="15"/>
      <c r="P653" s="16"/>
    </row>
    <row r="654" spans="14:16" x14ac:dyDescent="0.3">
      <c r="N654" s="23"/>
      <c r="O654" s="15"/>
      <c r="P654" s="16"/>
    </row>
    <row r="655" spans="14:16" x14ac:dyDescent="0.3">
      <c r="N655" s="23"/>
      <c r="O655" s="15"/>
      <c r="P655" s="16"/>
    </row>
    <row r="656" spans="14:16" x14ac:dyDescent="0.3">
      <c r="N656" s="23"/>
      <c r="O656" s="15"/>
      <c r="P656" s="16"/>
    </row>
    <row r="657" spans="14:16" x14ac:dyDescent="0.3">
      <c r="N657" s="23"/>
      <c r="O657" s="15"/>
      <c r="P657" s="16"/>
    </row>
    <row r="658" spans="14:16" x14ac:dyDescent="0.3">
      <c r="N658" s="23"/>
      <c r="O658" s="15"/>
      <c r="P658" s="16"/>
    </row>
    <row r="659" spans="14:16" x14ac:dyDescent="0.3">
      <c r="N659" s="23"/>
      <c r="O659" s="15"/>
      <c r="P659" s="16"/>
    </row>
    <row r="660" spans="14:16" x14ac:dyDescent="0.3">
      <c r="N660" s="23"/>
      <c r="O660" s="15"/>
      <c r="P660" s="16"/>
    </row>
    <row r="661" spans="14:16" x14ac:dyDescent="0.3">
      <c r="N661" s="23"/>
      <c r="O661" s="15"/>
      <c r="P661" s="16"/>
    </row>
    <row r="662" spans="14:16" x14ac:dyDescent="0.3">
      <c r="N662" s="23"/>
      <c r="O662" s="15"/>
      <c r="P662" s="16"/>
    </row>
    <row r="663" spans="14:16" x14ac:dyDescent="0.3">
      <c r="N663" s="23"/>
      <c r="O663" s="15"/>
      <c r="P663" s="16"/>
    </row>
    <row r="664" spans="14:16" x14ac:dyDescent="0.3">
      <c r="N664" s="23"/>
      <c r="O664" s="15"/>
      <c r="P664" s="16"/>
    </row>
    <row r="665" spans="14:16" x14ac:dyDescent="0.3">
      <c r="N665" s="23"/>
      <c r="O665" s="15"/>
      <c r="P665" s="16"/>
    </row>
    <row r="666" spans="14:16" x14ac:dyDescent="0.3">
      <c r="N666" s="23"/>
      <c r="O666" s="15"/>
      <c r="P666" s="16"/>
    </row>
    <row r="667" spans="14:16" x14ac:dyDescent="0.3">
      <c r="N667" s="23"/>
      <c r="O667" s="15"/>
      <c r="P667" s="16"/>
    </row>
    <row r="668" spans="14:16" x14ac:dyDescent="0.3">
      <c r="N668" s="23"/>
      <c r="O668" s="15"/>
      <c r="P668" s="16"/>
    </row>
    <row r="669" spans="14:16" x14ac:dyDescent="0.3">
      <c r="N669" s="23"/>
      <c r="O669" s="15"/>
      <c r="P669" s="16"/>
    </row>
    <row r="670" spans="14:16" x14ac:dyDescent="0.3">
      <c r="N670" s="23"/>
      <c r="O670" s="15"/>
      <c r="P670" s="16"/>
    </row>
    <row r="671" spans="14:16" x14ac:dyDescent="0.3">
      <c r="N671" s="23"/>
      <c r="O671" s="15"/>
      <c r="P671" s="16"/>
    </row>
    <row r="672" spans="14:16" x14ac:dyDescent="0.3">
      <c r="N672" s="23"/>
      <c r="O672" s="15"/>
      <c r="P672" s="16"/>
    </row>
    <row r="673" spans="14:16" x14ac:dyDescent="0.3">
      <c r="N673" s="23"/>
      <c r="O673" s="15"/>
      <c r="P673" s="16"/>
    </row>
    <row r="674" spans="14:16" x14ac:dyDescent="0.3">
      <c r="N674" s="23"/>
      <c r="O674" s="15"/>
      <c r="P674" s="16"/>
    </row>
    <row r="675" spans="14:16" x14ac:dyDescent="0.3">
      <c r="N675" s="23"/>
      <c r="O675" s="15"/>
      <c r="P675" s="16"/>
    </row>
    <row r="676" spans="14:16" x14ac:dyDescent="0.3">
      <c r="N676" s="23"/>
      <c r="O676" s="15"/>
      <c r="P676" s="16"/>
    </row>
    <row r="677" spans="14:16" x14ac:dyDescent="0.3">
      <c r="N677" s="23"/>
      <c r="O677" s="15"/>
      <c r="P677" s="16"/>
    </row>
    <row r="678" spans="14:16" x14ac:dyDescent="0.3">
      <c r="N678" s="23"/>
      <c r="O678" s="15"/>
      <c r="P678" s="16"/>
    </row>
    <row r="679" spans="14:16" x14ac:dyDescent="0.3">
      <c r="N679" s="23"/>
      <c r="O679" s="15"/>
      <c r="P679" s="16"/>
    </row>
    <row r="680" spans="14:16" x14ac:dyDescent="0.3">
      <c r="N680" s="23"/>
      <c r="O680" s="15"/>
      <c r="P680" s="16"/>
    </row>
    <row r="681" spans="14:16" x14ac:dyDescent="0.3">
      <c r="N681" s="23"/>
      <c r="O681" s="15"/>
      <c r="P681" s="16"/>
    </row>
    <row r="682" spans="14:16" x14ac:dyDescent="0.3">
      <c r="N682" s="23"/>
      <c r="O682" s="15"/>
      <c r="P682" s="16"/>
    </row>
    <row r="683" spans="14:16" x14ac:dyDescent="0.3">
      <c r="N683" s="23"/>
      <c r="O683" s="15"/>
      <c r="P683" s="16"/>
    </row>
    <row r="684" spans="14:16" x14ac:dyDescent="0.3">
      <c r="N684" s="23"/>
      <c r="O684" s="15"/>
      <c r="P684" s="16"/>
    </row>
    <row r="685" spans="14:16" x14ac:dyDescent="0.3">
      <c r="N685" s="23"/>
      <c r="O685" s="15"/>
      <c r="P685" s="16"/>
    </row>
    <row r="686" spans="14:16" x14ac:dyDescent="0.3">
      <c r="N686" s="23"/>
      <c r="O686" s="15"/>
      <c r="P686" s="16"/>
    </row>
    <row r="687" spans="14:16" x14ac:dyDescent="0.3">
      <c r="N687" s="23"/>
      <c r="O687" s="15"/>
      <c r="P687" s="16"/>
    </row>
    <row r="688" spans="14:16" x14ac:dyDescent="0.3">
      <c r="N688" s="23"/>
      <c r="O688" s="15"/>
      <c r="P688" s="16"/>
    </row>
    <row r="689" spans="14:16" x14ac:dyDescent="0.3">
      <c r="N689" s="23"/>
      <c r="O689" s="15"/>
      <c r="P689" s="16"/>
    </row>
    <row r="690" spans="14:16" x14ac:dyDescent="0.3">
      <c r="N690" s="23"/>
      <c r="O690" s="15"/>
      <c r="P690" s="16"/>
    </row>
    <row r="691" spans="14:16" x14ac:dyDescent="0.3">
      <c r="N691" s="23"/>
      <c r="O691" s="15"/>
      <c r="P691" s="16"/>
    </row>
    <row r="692" spans="14:16" x14ac:dyDescent="0.3">
      <c r="N692" s="23"/>
      <c r="O692" s="15"/>
      <c r="P692" s="16"/>
    </row>
    <row r="693" spans="14:16" x14ac:dyDescent="0.3">
      <c r="N693" s="23"/>
      <c r="O693" s="15"/>
      <c r="P693" s="16"/>
    </row>
    <row r="694" spans="14:16" x14ac:dyDescent="0.3">
      <c r="N694" s="23"/>
      <c r="O694" s="15"/>
      <c r="P694" s="16"/>
    </row>
    <row r="695" spans="14:16" x14ac:dyDescent="0.3">
      <c r="N695" s="23"/>
      <c r="O695" s="15"/>
      <c r="P695" s="16"/>
    </row>
    <row r="696" spans="14:16" x14ac:dyDescent="0.3">
      <c r="N696" s="23"/>
      <c r="O696" s="15"/>
      <c r="P696" s="16"/>
    </row>
    <row r="697" spans="14:16" x14ac:dyDescent="0.3">
      <c r="N697" s="23"/>
      <c r="O697" s="15"/>
      <c r="P697" s="16"/>
    </row>
    <row r="698" spans="14:16" x14ac:dyDescent="0.3">
      <c r="N698" s="23"/>
      <c r="O698" s="15"/>
      <c r="P698" s="16"/>
    </row>
    <row r="699" spans="14:16" x14ac:dyDescent="0.3">
      <c r="N699" s="23"/>
      <c r="O699" s="15"/>
      <c r="P699" s="16"/>
    </row>
    <row r="700" spans="14:16" x14ac:dyDescent="0.3">
      <c r="N700" s="23"/>
      <c r="O700" s="15"/>
      <c r="P700" s="16"/>
    </row>
    <row r="701" spans="14:16" x14ac:dyDescent="0.3">
      <c r="N701" s="23"/>
      <c r="O701" s="15"/>
      <c r="P701" s="16"/>
    </row>
    <row r="702" spans="14:16" x14ac:dyDescent="0.3">
      <c r="N702" s="23"/>
      <c r="O702" s="15"/>
      <c r="P702" s="16"/>
    </row>
    <row r="703" spans="14:16" x14ac:dyDescent="0.3">
      <c r="N703" s="23"/>
      <c r="O703" s="15"/>
      <c r="P703" s="16"/>
    </row>
    <row r="704" spans="14:16" x14ac:dyDescent="0.3">
      <c r="N704" s="23"/>
      <c r="O704" s="15"/>
      <c r="P704" s="16"/>
    </row>
    <row r="705" spans="14:16" x14ac:dyDescent="0.3">
      <c r="N705" s="23"/>
      <c r="O705" s="15"/>
      <c r="P705" s="16"/>
    </row>
    <row r="706" spans="14:16" x14ac:dyDescent="0.3">
      <c r="N706" s="23"/>
      <c r="O706" s="15"/>
      <c r="P706" s="16"/>
    </row>
    <row r="707" spans="14:16" x14ac:dyDescent="0.3">
      <c r="N707" s="23"/>
      <c r="O707" s="15"/>
      <c r="P707" s="16"/>
    </row>
    <row r="708" spans="14:16" x14ac:dyDescent="0.3">
      <c r="N708" s="23"/>
      <c r="O708" s="15"/>
      <c r="P708" s="16"/>
    </row>
    <row r="709" spans="14:16" x14ac:dyDescent="0.3">
      <c r="N709" s="23"/>
      <c r="O709" s="15"/>
      <c r="P709" s="16"/>
    </row>
    <row r="710" spans="14:16" x14ac:dyDescent="0.3">
      <c r="N710" s="23"/>
      <c r="O710" s="15"/>
      <c r="P710" s="16"/>
    </row>
    <row r="711" spans="14:16" x14ac:dyDescent="0.3">
      <c r="N711" s="23"/>
      <c r="O711" s="15"/>
      <c r="P711" s="16"/>
    </row>
    <row r="712" spans="14:16" x14ac:dyDescent="0.3">
      <c r="N712" s="23"/>
      <c r="O712" s="15"/>
      <c r="P712" s="16"/>
    </row>
    <row r="713" spans="14:16" x14ac:dyDescent="0.3">
      <c r="N713" s="23"/>
      <c r="O713" s="15"/>
      <c r="P713" s="16"/>
    </row>
    <row r="714" spans="14:16" x14ac:dyDescent="0.3">
      <c r="N714" s="23"/>
      <c r="O714" s="15"/>
      <c r="P714" s="16"/>
    </row>
    <row r="715" spans="14:16" x14ac:dyDescent="0.3">
      <c r="N715" s="23"/>
      <c r="O715" s="15"/>
      <c r="P715" s="16"/>
    </row>
    <row r="716" spans="14:16" x14ac:dyDescent="0.3">
      <c r="N716" s="23"/>
      <c r="O716" s="15"/>
      <c r="P716" s="16"/>
    </row>
    <row r="717" spans="14:16" x14ac:dyDescent="0.3">
      <c r="N717" s="23"/>
      <c r="O717" s="15"/>
      <c r="P717" s="16"/>
    </row>
    <row r="718" spans="14:16" x14ac:dyDescent="0.3">
      <c r="N718" s="23"/>
      <c r="O718" s="15"/>
      <c r="P718" s="16"/>
    </row>
    <row r="719" spans="14:16" x14ac:dyDescent="0.3">
      <c r="N719" s="23"/>
      <c r="O719" s="15"/>
      <c r="P719" s="16"/>
    </row>
    <row r="720" spans="14:16" x14ac:dyDescent="0.3">
      <c r="N720" s="23"/>
      <c r="O720" s="15"/>
      <c r="P720" s="16"/>
    </row>
    <row r="721" spans="14:16" x14ac:dyDescent="0.3">
      <c r="N721" s="23"/>
      <c r="O721" s="15"/>
      <c r="P721" s="16"/>
    </row>
    <row r="722" spans="14:16" x14ac:dyDescent="0.3">
      <c r="N722" s="23"/>
      <c r="O722" s="15"/>
      <c r="P722" s="16"/>
    </row>
    <row r="723" spans="14:16" x14ac:dyDescent="0.3">
      <c r="N723" s="23"/>
      <c r="O723" s="15"/>
      <c r="P723" s="16"/>
    </row>
    <row r="724" spans="14:16" x14ac:dyDescent="0.3">
      <c r="N724" s="23"/>
      <c r="O724" s="15"/>
      <c r="P724" s="16"/>
    </row>
    <row r="725" spans="14:16" x14ac:dyDescent="0.3">
      <c r="N725" s="23"/>
      <c r="O725" s="15"/>
      <c r="P725" s="16"/>
    </row>
    <row r="726" spans="14:16" x14ac:dyDescent="0.3">
      <c r="N726" s="23"/>
      <c r="O726" s="15"/>
      <c r="P726" s="16"/>
    </row>
    <row r="727" spans="14:16" x14ac:dyDescent="0.3">
      <c r="N727" s="23"/>
      <c r="O727" s="15"/>
      <c r="P727" s="16"/>
    </row>
    <row r="728" spans="14:16" x14ac:dyDescent="0.3">
      <c r="N728" s="23"/>
      <c r="O728" s="15"/>
      <c r="P728" s="16"/>
    </row>
    <row r="729" spans="14:16" x14ac:dyDescent="0.3">
      <c r="N729" s="23"/>
      <c r="O729" s="15"/>
      <c r="P729" s="16"/>
    </row>
    <row r="730" spans="14:16" x14ac:dyDescent="0.3">
      <c r="N730" s="23"/>
      <c r="O730" s="15"/>
      <c r="P730" s="16"/>
    </row>
    <row r="731" spans="14:16" x14ac:dyDescent="0.3">
      <c r="N731" s="23"/>
      <c r="O731" s="15"/>
      <c r="P731" s="16"/>
    </row>
    <row r="732" spans="14:16" x14ac:dyDescent="0.3">
      <c r="N732" s="23"/>
      <c r="O732" s="15"/>
      <c r="P732" s="16"/>
    </row>
    <row r="733" spans="14:16" x14ac:dyDescent="0.3">
      <c r="N733" s="23"/>
      <c r="O733" s="15"/>
      <c r="P733" s="16"/>
    </row>
    <row r="734" spans="14:16" x14ac:dyDescent="0.3">
      <c r="N734" s="23"/>
      <c r="O734" s="15"/>
      <c r="P734" s="16"/>
    </row>
    <row r="735" spans="14:16" x14ac:dyDescent="0.3">
      <c r="N735" s="23"/>
      <c r="O735" s="15"/>
      <c r="P735" s="16"/>
    </row>
    <row r="736" spans="14:16" x14ac:dyDescent="0.3">
      <c r="N736" s="23"/>
      <c r="O736" s="15"/>
      <c r="P736" s="16"/>
    </row>
    <row r="737" spans="14:16" x14ac:dyDescent="0.3">
      <c r="N737" s="23"/>
      <c r="O737" s="15"/>
      <c r="P737" s="16"/>
    </row>
    <row r="738" spans="14:16" x14ac:dyDescent="0.3">
      <c r="N738" s="23"/>
      <c r="O738" s="15"/>
      <c r="P738" s="16"/>
    </row>
    <row r="739" spans="14:16" x14ac:dyDescent="0.3">
      <c r="N739" s="23"/>
      <c r="O739" s="15"/>
      <c r="P739" s="16"/>
    </row>
    <row r="740" spans="14:16" x14ac:dyDescent="0.3">
      <c r="N740" s="23"/>
      <c r="O740" s="15"/>
      <c r="P740" s="16"/>
    </row>
    <row r="741" spans="14:16" x14ac:dyDescent="0.3">
      <c r="N741" s="23"/>
      <c r="O741" s="15"/>
      <c r="P741" s="16"/>
    </row>
    <row r="742" spans="14:16" x14ac:dyDescent="0.3">
      <c r="N742" s="23"/>
      <c r="O742" s="15"/>
      <c r="P742" s="16"/>
    </row>
    <row r="743" spans="14:16" x14ac:dyDescent="0.3">
      <c r="N743" s="23"/>
      <c r="O743" s="15"/>
      <c r="P743" s="16"/>
    </row>
    <row r="744" spans="14:16" x14ac:dyDescent="0.3">
      <c r="N744" s="23"/>
      <c r="O744" s="15"/>
      <c r="P744" s="16"/>
    </row>
    <row r="745" spans="14:16" x14ac:dyDescent="0.3">
      <c r="N745" s="23"/>
      <c r="O745" s="15"/>
      <c r="P745" s="16"/>
    </row>
    <row r="746" spans="14:16" x14ac:dyDescent="0.3">
      <c r="N746" s="23"/>
      <c r="O746" s="15"/>
      <c r="P746" s="16"/>
    </row>
    <row r="747" spans="14:16" x14ac:dyDescent="0.3">
      <c r="N747" s="23"/>
      <c r="O747" s="15"/>
      <c r="P747" s="16"/>
    </row>
    <row r="748" spans="14:16" x14ac:dyDescent="0.3">
      <c r="N748" s="23"/>
      <c r="O748" s="15"/>
      <c r="P748" s="16"/>
    </row>
    <row r="749" spans="14:16" x14ac:dyDescent="0.3">
      <c r="N749" s="23"/>
      <c r="O749" s="15"/>
      <c r="P749" s="16"/>
    </row>
    <row r="750" spans="14:16" x14ac:dyDescent="0.3">
      <c r="N750" s="23"/>
      <c r="O750" s="15"/>
      <c r="P750" s="16"/>
    </row>
    <row r="751" spans="14:16" x14ac:dyDescent="0.3">
      <c r="N751" s="23"/>
      <c r="O751" s="15"/>
      <c r="P751" s="16"/>
    </row>
    <row r="752" spans="14:16" x14ac:dyDescent="0.3">
      <c r="N752" s="23"/>
      <c r="O752" s="15"/>
      <c r="P752" s="16"/>
    </row>
    <row r="753" spans="14:16" x14ac:dyDescent="0.3">
      <c r="N753" s="23"/>
      <c r="O753" s="15"/>
      <c r="P753" s="16"/>
    </row>
    <row r="754" spans="14:16" x14ac:dyDescent="0.3">
      <c r="N754" s="23"/>
      <c r="O754" s="15"/>
      <c r="P754" s="16"/>
    </row>
    <row r="755" spans="14:16" x14ac:dyDescent="0.3">
      <c r="N755" s="23"/>
      <c r="O755" s="15"/>
      <c r="P755" s="16"/>
    </row>
    <row r="756" spans="14:16" x14ac:dyDescent="0.3">
      <c r="N756" s="23"/>
      <c r="O756" s="15"/>
      <c r="P756" s="16"/>
    </row>
    <row r="757" spans="14:16" x14ac:dyDescent="0.3">
      <c r="N757" s="23"/>
      <c r="O757" s="15"/>
      <c r="P757" s="16"/>
    </row>
    <row r="758" spans="14:16" x14ac:dyDescent="0.3">
      <c r="N758" s="23"/>
      <c r="O758" s="15"/>
      <c r="P758" s="16"/>
    </row>
    <row r="759" spans="14:16" x14ac:dyDescent="0.3">
      <c r="N759" s="23"/>
      <c r="O759" s="15"/>
      <c r="P759" s="16"/>
    </row>
    <row r="760" spans="14:16" x14ac:dyDescent="0.3">
      <c r="N760" s="23"/>
      <c r="O760" s="15"/>
      <c r="P760" s="16"/>
    </row>
    <row r="761" spans="14:16" x14ac:dyDescent="0.3">
      <c r="N761" s="23"/>
      <c r="O761" s="15"/>
      <c r="P761" s="16"/>
    </row>
    <row r="762" spans="14:16" x14ac:dyDescent="0.3">
      <c r="N762" s="23"/>
      <c r="O762" s="15"/>
      <c r="P762" s="16"/>
    </row>
    <row r="763" spans="14:16" x14ac:dyDescent="0.3">
      <c r="N763" s="23"/>
      <c r="O763" s="15"/>
      <c r="P763" s="16"/>
    </row>
    <row r="764" spans="14:16" x14ac:dyDescent="0.3">
      <c r="N764" s="23"/>
      <c r="O764" s="15"/>
      <c r="P764" s="16"/>
    </row>
    <row r="765" spans="14:16" x14ac:dyDescent="0.3">
      <c r="N765" s="23"/>
      <c r="O765" s="15"/>
      <c r="P765" s="16"/>
    </row>
    <row r="766" spans="14:16" x14ac:dyDescent="0.3">
      <c r="N766" s="23"/>
      <c r="O766" s="15"/>
      <c r="P766" s="16"/>
    </row>
    <row r="767" spans="14:16" x14ac:dyDescent="0.3">
      <c r="N767" s="23"/>
      <c r="O767" s="15"/>
      <c r="P767" s="16"/>
    </row>
    <row r="768" spans="14:16" x14ac:dyDescent="0.3">
      <c r="N768" s="23"/>
      <c r="O768" s="15"/>
      <c r="P768" s="16"/>
    </row>
    <row r="769" spans="14:16" x14ac:dyDescent="0.3">
      <c r="N769" s="23"/>
      <c r="O769" s="15"/>
      <c r="P769" s="16"/>
    </row>
    <row r="770" spans="14:16" x14ac:dyDescent="0.3">
      <c r="N770" s="23"/>
      <c r="O770" s="15"/>
      <c r="P770" s="16"/>
    </row>
    <row r="771" spans="14:16" x14ac:dyDescent="0.3">
      <c r="N771" s="23"/>
      <c r="O771" s="15"/>
      <c r="P771" s="16"/>
    </row>
    <row r="772" spans="14:16" x14ac:dyDescent="0.3">
      <c r="N772" s="23"/>
      <c r="O772" s="15"/>
      <c r="P772" s="16"/>
    </row>
    <row r="773" spans="14:16" x14ac:dyDescent="0.3">
      <c r="N773" s="23"/>
      <c r="O773" s="15"/>
      <c r="P773" s="16"/>
    </row>
    <row r="774" spans="14:16" x14ac:dyDescent="0.3">
      <c r="N774" s="23"/>
      <c r="O774" s="15"/>
      <c r="P774" s="16"/>
    </row>
    <row r="775" spans="14:16" x14ac:dyDescent="0.3">
      <c r="N775" s="23"/>
      <c r="O775" s="15"/>
      <c r="P775" s="16"/>
    </row>
    <row r="776" spans="14:16" x14ac:dyDescent="0.3">
      <c r="N776" s="23"/>
      <c r="O776" s="15"/>
      <c r="P776" s="16"/>
    </row>
    <row r="777" spans="14:16" x14ac:dyDescent="0.3">
      <c r="N777" s="23"/>
      <c r="O777" s="15"/>
      <c r="P777" s="16"/>
    </row>
    <row r="778" spans="14:16" x14ac:dyDescent="0.3">
      <c r="N778" s="23"/>
      <c r="O778" s="15"/>
      <c r="P778" s="16"/>
    </row>
    <row r="779" spans="14:16" x14ac:dyDescent="0.3">
      <c r="N779" s="23"/>
      <c r="O779" s="15"/>
      <c r="P779" s="16"/>
    </row>
    <row r="780" spans="14:16" x14ac:dyDescent="0.3">
      <c r="N780" s="23"/>
      <c r="O780" s="15"/>
      <c r="P780" s="16"/>
    </row>
    <row r="781" spans="14:16" x14ac:dyDescent="0.3">
      <c r="N781" s="23"/>
      <c r="O781" s="15"/>
      <c r="P781" s="16"/>
    </row>
    <row r="782" spans="14:16" x14ac:dyDescent="0.3">
      <c r="N782" s="23"/>
      <c r="O782" s="15"/>
      <c r="P782" s="16"/>
    </row>
    <row r="783" spans="14:16" x14ac:dyDescent="0.3">
      <c r="N783" s="23"/>
      <c r="O783" s="15"/>
      <c r="P783" s="16"/>
    </row>
    <row r="784" spans="14:16" x14ac:dyDescent="0.3">
      <c r="N784" s="23"/>
      <c r="O784" s="15"/>
      <c r="P784" s="16"/>
    </row>
    <row r="785" spans="14:16" x14ac:dyDescent="0.3">
      <c r="N785" s="23"/>
      <c r="O785" s="15"/>
      <c r="P785" s="16"/>
    </row>
    <row r="786" spans="14:16" x14ac:dyDescent="0.3">
      <c r="N786" s="23"/>
      <c r="O786" s="15"/>
      <c r="P786" s="16"/>
    </row>
    <row r="787" spans="14:16" x14ac:dyDescent="0.3">
      <c r="N787" s="23"/>
      <c r="O787" s="15"/>
      <c r="P787" s="16"/>
    </row>
    <row r="788" spans="14:16" x14ac:dyDescent="0.3">
      <c r="N788" s="23"/>
      <c r="O788" s="15"/>
      <c r="P788" s="16"/>
    </row>
    <row r="789" spans="14:16" x14ac:dyDescent="0.3">
      <c r="N789" s="23"/>
      <c r="O789" s="15"/>
      <c r="P789" s="16"/>
    </row>
    <row r="790" spans="14:16" x14ac:dyDescent="0.3">
      <c r="N790" s="23"/>
      <c r="O790" s="15"/>
      <c r="P790" s="16"/>
    </row>
    <row r="791" spans="14:16" x14ac:dyDescent="0.3">
      <c r="N791" s="23"/>
      <c r="O791" s="15"/>
      <c r="P791" s="16"/>
    </row>
    <row r="792" spans="14:16" x14ac:dyDescent="0.3">
      <c r="N792" s="23"/>
      <c r="O792" s="15"/>
      <c r="P792" s="16"/>
    </row>
    <row r="793" spans="14:16" x14ac:dyDescent="0.3">
      <c r="N793" s="23"/>
      <c r="O793" s="15"/>
      <c r="P793" s="16"/>
    </row>
    <row r="794" spans="14:16" x14ac:dyDescent="0.3">
      <c r="N794" s="23"/>
      <c r="O794" s="15"/>
      <c r="P794" s="16"/>
    </row>
    <row r="795" spans="14:16" x14ac:dyDescent="0.3">
      <c r="N795" s="23"/>
      <c r="O795" s="15"/>
      <c r="P795" s="16"/>
    </row>
    <row r="796" spans="14:16" x14ac:dyDescent="0.3">
      <c r="N796" s="23"/>
      <c r="O796" s="15"/>
      <c r="P796" s="16"/>
    </row>
    <row r="797" spans="14:16" x14ac:dyDescent="0.3">
      <c r="N797" s="23"/>
      <c r="O797" s="15"/>
      <c r="P797" s="16"/>
    </row>
    <row r="798" spans="14:16" x14ac:dyDescent="0.3">
      <c r="N798" s="23"/>
      <c r="O798" s="15"/>
      <c r="P798" s="16"/>
    </row>
    <row r="799" spans="14:16" x14ac:dyDescent="0.3">
      <c r="N799" s="23"/>
      <c r="O799" s="15"/>
      <c r="P799" s="16"/>
    </row>
    <row r="800" spans="14:16" x14ac:dyDescent="0.3">
      <c r="N800" s="23"/>
      <c r="O800" s="15"/>
      <c r="P800" s="16"/>
    </row>
    <row r="801" spans="14:16" x14ac:dyDescent="0.3">
      <c r="N801" s="23"/>
      <c r="O801" s="15"/>
      <c r="P801" s="16"/>
    </row>
    <row r="802" spans="14:16" x14ac:dyDescent="0.3">
      <c r="N802" s="23"/>
      <c r="O802" s="15"/>
      <c r="P802" s="16"/>
    </row>
    <row r="803" spans="14:16" x14ac:dyDescent="0.3">
      <c r="N803" s="23"/>
      <c r="O803" s="15"/>
      <c r="P803" s="16"/>
    </row>
    <row r="804" spans="14:16" x14ac:dyDescent="0.3">
      <c r="N804" s="23"/>
      <c r="O804" s="15"/>
      <c r="P804" s="16"/>
    </row>
    <row r="805" spans="14:16" x14ac:dyDescent="0.3">
      <c r="N805" s="23"/>
      <c r="O805" s="15"/>
      <c r="P805" s="16"/>
    </row>
    <row r="806" spans="14:16" x14ac:dyDescent="0.3">
      <c r="N806" s="23"/>
      <c r="O806" s="15"/>
      <c r="P806" s="16"/>
    </row>
    <row r="807" spans="14:16" x14ac:dyDescent="0.3">
      <c r="N807" s="23"/>
      <c r="O807" s="15"/>
      <c r="P807" s="16"/>
    </row>
    <row r="808" spans="14:16" x14ac:dyDescent="0.3">
      <c r="N808" s="23"/>
      <c r="O808" s="15"/>
      <c r="P808" s="16"/>
    </row>
    <row r="809" spans="14:16" x14ac:dyDescent="0.3">
      <c r="N809" s="23"/>
      <c r="O809" s="15"/>
      <c r="P809" s="16"/>
    </row>
    <row r="810" spans="14:16" x14ac:dyDescent="0.3">
      <c r="N810" s="23"/>
      <c r="O810" s="15"/>
      <c r="P810" s="16"/>
    </row>
    <row r="811" spans="14:16" x14ac:dyDescent="0.3">
      <c r="N811" s="23"/>
      <c r="O811" s="15"/>
      <c r="P811" s="16"/>
    </row>
    <row r="812" spans="14:16" x14ac:dyDescent="0.3">
      <c r="N812" s="23"/>
      <c r="O812" s="15"/>
      <c r="P812" s="16"/>
    </row>
    <row r="813" spans="14:16" x14ac:dyDescent="0.3">
      <c r="N813" s="23"/>
      <c r="O813" s="15"/>
      <c r="P813" s="16"/>
    </row>
    <row r="814" spans="14:16" x14ac:dyDescent="0.3">
      <c r="N814" s="23"/>
      <c r="O814" s="15"/>
      <c r="P814" s="16"/>
    </row>
    <row r="815" spans="14:16" x14ac:dyDescent="0.3">
      <c r="N815" s="23"/>
      <c r="O815" s="15"/>
      <c r="P815" s="16"/>
    </row>
    <row r="816" spans="14:16" x14ac:dyDescent="0.3">
      <c r="N816" s="23"/>
      <c r="O816" s="15"/>
      <c r="P816" s="16"/>
    </row>
    <row r="817" spans="14:16" x14ac:dyDescent="0.3">
      <c r="N817" s="23"/>
      <c r="O817" s="15"/>
      <c r="P817" s="16"/>
    </row>
    <row r="818" spans="14:16" x14ac:dyDescent="0.3">
      <c r="N818" s="23"/>
      <c r="O818" s="15"/>
      <c r="P818" s="16"/>
    </row>
    <row r="819" spans="14:16" x14ac:dyDescent="0.3">
      <c r="N819" s="23"/>
      <c r="O819" s="15"/>
      <c r="P819" s="16"/>
    </row>
    <row r="820" spans="14:16" x14ac:dyDescent="0.3">
      <c r="N820" s="23"/>
      <c r="O820" s="15"/>
      <c r="P820" s="16"/>
    </row>
    <row r="821" spans="14:16" x14ac:dyDescent="0.3">
      <c r="N821" s="23"/>
      <c r="O821" s="15"/>
      <c r="P821" s="16"/>
    </row>
    <row r="822" spans="14:16" x14ac:dyDescent="0.3">
      <c r="N822" s="23"/>
      <c r="O822" s="15"/>
      <c r="P822" s="16"/>
    </row>
    <row r="823" spans="14:16" x14ac:dyDescent="0.3">
      <c r="N823" s="23"/>
      <c r="O823" s="15"/>
      <c r="P823" s="16"/>
    </row>
    <row r="824" spans="14:16" x14ac:dyDescent="0.3">
      <c r="N824" s="23"/>
      <c r="O824" s="15"/>
      <c r="P824" s="16"/>
    </row>
    <row r="825" spans="14:16" x14ac:dyDescent="0.3">
      <c r="N825" s="23"/>
      <c r="O825" s="15"/>
      <c r="P825" s="16"/>
    </row>
    <row r="826" spans="14:16" x14ac:dyDescent="0.3">
      <c r="N826" s="23"/>
      <c r="O826" s="15"/>
      <c r="P826" s="16"/>
    </row>
    <row r="827" spans="14:16" x14ac:dyDescent="0.3">
      <c r="N827" s="23"/>
      <c r="O827" s="15"/>
      <c r="P827" s="16"/>
    </row>
    <row r="828" spans="14:16" x14ac:dyDescent="0.3">
      <c r="N828" s="23"/>
      <c r="O828" s="15"/>
      <c r="P828" s="16"/>
    </row>
    <row r="829" spans="14:16" x14ac:dyDescent="0.3">
      <c r="N829" s="23"/>
      <c r="O829" s="15"/>
      <c r="P829" s="16"/>
    </row>
    <row r="830" spans="14:16" x14ac:dyDescent="0.3">
      <c r="N830" s="23"/>
      <c r="O830" s="15"/>
      <c r="P830" s="16"/>
    </row>
    <row r="831" spans="14:16" x14ac:dyDescent="0.3">
      <c r="N831" s="23"/>
      <c r="O831" s="15"/>
      <c r="P831" s="16"/>
    </row>
    <row r="832" spans="14:16" x14ac:dyDescent="0.3">
      <c r="N832" s="23"/>
      <c r="O832" s="15"/>
      <c r="P832" s="16"/>
    </row>
    <row r="833" spans="14:16" x14ac:dyDescent="0.3">
      <c r="N833" s="23"/>
      <c r="O833" s="15"/>
      <c r="P833" s="16"/>
    </row>
    <row r="834" spans="14:16" x14ac:dyDescent="0.3">
      <c r="N834" s="23"/>
      <c r="O834" s="15"/>
      <c r="P834" s="16"/>
    </row>
    <row r="835" spans="14:16" x14ac:dyDescent="0.3">
      <c r="N835" s="23"/>
      <c r="O835" s="15"/>
      <c r="P835" s="16"/>
    </row>
    <row r="836" spans="14:16" x14ac:dyDescent="0.3">
      <c r="N836" s="23"/>
      <c r="O836" s="15"/>
      <c r="P836" s="16"/>
    </row>
    <row r="837" spans="14:16" x14ac:dyDescent="0.3">
      <c r="N837" s="23"/>
      <c r="O837" s="15"/>
      <c r="P837" s="16"/>
    </row>
    <row r="838" spans="14:16" x14ac:dyDescent="0.3">
      <c r="N838" s="23"/>
      <c r="O838" s="15"/>
      <c r="P838" s="16"/>
    </row>
    <row r="839" spans="14:16" x14ac:dyDescent="0.3">
      <c r="N839" s="23"/>
      <c r="O839" s="15"/>
      <c r="P839" s="16"/>
    </row>
    <row r="840" spans="14:16" x14ac:dyDescent="0.3">
      <c r="N840" s="23"/>
      <c r="O840" s="15"/>
      <c r="P840" s="16"/>
    </row>
    <row r="841" spans="14:16" x14ac:dyDescent="0.3">
      <c r="N841" s="23"/>
      <c r="O841" s="15"/>
      <c r="P841" s="16"/>
    </row>
    <row r="842" spans="14:16" x14ac:dyDescent="0.3">
      <c r="N842" s="23"/>
      <c r="O842" s="15"/>
      <c r="P842" s="16"/>
    </row>
    <row r="843" spans="14:16" x14ac:dyDescent="0.3">
      <c r="N843" s="23"/>
      <c r="O843" s="15"/>
      <c r="P843" s="16"/>
    </row>
    <row r="844" spans="14:16" x14ac:dyDescent="0.3">
      <c r="N844" s="23"/>
      <c r="O844" s="15"/>
      <c r="P844" s="16"/>
    </row>
    <row r="845" spans="14:16" x14ac:dyDescent="0.3">
      <c r="N845" s="23"/>
      <c r="O845" s="15"/>
      <c r="P845" s="16"/>
    </row>
    <row r="846" spans="14:16" x14ac:dyDescent="0.3">
      <c r="N846" s="23"/>
      <c r="O846" s="15"/>
      <c r="P846" s="16"/>
    </row>
    <row r="847" spans="14:16" x14ac:dyDescent="0.3">
      <c r="N847" s="23"/>
      <c r="O847" s="15"/>
      <c r="P847" s="16"/>
    </row>
    <row r="848" spans="14:16" x14ac:dyDescent="0.3">
      <c r="N848" s="23"/>
      <c r="O848" s="15"/>
      <c r="P848" s="16"/>
    </row>
    <row r="849" spans="14:16" x14ac:dyDescent="0.3">
      <c r="N849" s="23"/>
      <c r="O849" s="15"/>
      <c r="P849" s="16"/>
    </row>
    <row r="850" spans="14:16" x14ac:dyDescent="0.3">
      <c r="N850" s="23"/>
      <c r="O850" s="15"/>
      <c r="P850" s="16"/>
    </row>
    <row r="851" spans="14:16" x14ac:dyDescent="0.3">
      <c r="N851" s="23"/>
      <c r="O851" s="15"/>
      <c r="P851" s="16"/>
    </row>
    <row r="852" spans="14:16" x14ac:dyDescent="0.3">
      <c r="N852" s="23"/>
      <c r="O852" s="15"/>
      <c r="P852" s="16"/>
    </row>
    <row r="853" spans="14:16" x14ac:dyDescent="0.3">
      <c r="N853" s="23"/>
      <c r="O853" s="15"/>
      <c r="P853" s="16"/>
    </row>
    <row r="854" spans="14:16" x14ac:dyDescent="0.3">
      <c r="N854" s="23"/>
      <c r="O854" s="15"/>
      <c r="P854" s="16"/>
    </row>
    <row r="855" spans="14:16" x14ac:dyDescent="0.3">
      <c r="N855" s="23"/>
      <c r="O855" s="15"/>
      <c r="P855" s="16"/>
    </row>
    <row r="856" spans="14:16" x14ac:dyDescent="0.3">
      <c r="N856" s="23"/>
      <c r="O856" s="15"/>
      <c r="P856" s="16"/>
    </row>
    <row r="857" spans="14:16" x14ac:dyDescent="0.3">
      <c r="N857" s="23"/>
      <c r="O857" s="15"/>
      <c r="P857" s="16"/>
    </row>
    <row r="858" spans="14:16" x14ac:dyDescent="0.3">
      <c r="N858" s="23"/>
      <c r="O858" s="15"/>
      <c r="P858" s="16"/>
    </row>
    <row r="859" spans="14:16" x14ac:dyDescent="0.3">
      <c r="N859" s="23"/>
      <c r="O859" s="15"/>
      <c r="P859" s="16"/>
    </row>
    <row r="860" spans="14:16" x14ac:dyDescent="0.3">
      <c r="N860" s="23"/>
      <c r="O860" s="15"/>
      <c r="P860" s="16"/>
    </row>
    <row r="861" spans="14:16" x14ac:dyDescent="0.3">
      <c r="N861" s="23"/>
      <c r="O861" s="15"/>
      <c r="P861" s="16"/>
    </row>
    <row r="862" spans="14:16" x14ac:dyDescent="0.3">
      <c r="N862" s="23"/>
      <c r="O862" s="15"/>
      <c r="P862" s="16"/>
    </row>
    <row r="863" spans="14:16" x14ac:dyDescent="0.3">
      <c r="N863" s="23"/>
      <c r="O863" s="15"/>
      <c r="P863" s="16"/>
    </row>
    <row r="864" spans="14:16" x14ac:dyDescent="0.3">
      <c r="N864" s="23"/>
      <c r="O864" s="15"/>
      <c r="P864" s="16"/>
    </row>
    <row r="865" spans="14:16" x14ac:dyDescent="0.3">
      <c r="N865" s="23"/>
      <c r="O865" s="15"/>
      <c r="P865" s="16"/>
    </row>
    <row r="866" spans="14:16" x14ac:dyDescent="0.3">
      <c r="N866" s="23"/>
      <c r="O866" s="15"/>
      <c r="P866" s="16"/>
    </row>
    <row r="867" spans="14:16" x14ac:dyDescent="0.3">
      <c r="N867" s="23"/>
      <c r="O867" s="15"/>
      <c r="P867" s="16"/>
    </row>
    <row r="868" spans="14:16" x14ac:dyDescent="0.3">
      <c r="N868" s="23"/>
      <c r="O868" s="15"/>
      <c r="P868" s="16"/>
    </row>
    <row r="869" spans="14:16" x14ac:dyDescent="0.3">
      <c r="N869" s="23"/>
      <c r="O869" s="15"/>
      <c r="P869" s="16"/>
    </row>
    <row r="870" spans="14:16" x14ac:dyDescent="0.3">
      <c r="N870" s="23"/>
      <c r="O870" s="15"/>
      <c r="P870" s="16"/>
    </row>
    <row r="871" spans="14:16" x14ac:dyDescent="0.3">
      <c r="N871" s="23"/>
      <c r="O871" s="15"/>
      <c r="P871" s="16"/>
    </row>
    <row r="872" spans="14:16" x14ac:dyDescent="0.3">
      <c r="N872" s="23"/>
      <c r="O872" s="15"/>
      <c r="P872" s="16"/>
    </row>
    <row r="873" spans="14:16" x14ac:dyDescent="0.3">
      <c r="N873" s="23"/>
      <c r="O873" s="15"/>
      <c r="P873" s="16"/>
    </row>
    <row r="874" spans="14:16" x14ac:dyDescent="0.3">
      <c r="N874" s="23"/>
      <c r="O874" s="15"/>
      <c r="P874" s="16"/>
    </row>
    <row r="875" spans="14:16" x14ac:dyDescent="0.3">
      <c r="N875" s="23"/>
      <c r="O875" s="15"/>
      <c r="P875" s="16"/>
    </row>
    <row r="876" spans="14:16" x14ac:dyDescent="0.3">
      <c r="N876" s="23"/>
      <c r="O876" s="15"/>
      <c r="P876" s="16"/>
    </row>
    <row r="877" spans="14:16" x14ac:dyDescent="0.3">
      <c r="N877" s="23"/>
      <c r="O877" s="15"/>
      <c r="P877" s="16"/>
    </row>
    <row r="878" spans="14:16" x14ac:dyDescent="0.3">
      <c r="N878" s="23"/>
      <c r="O878" s="15"/>
      <c r="P878" s="16"/>
    </row>
    <row r="879" spans="14:16" x14ac:dyDescent="0.3">
      <c r="N879" s="23"/>
      <c r="O879" s="15"/>
      <c r="P879" s="16"/>
    </row>
    <row r="880" spans="14:16" x14ac:dyDescent="0.3">
      <c r="N880" s="23"/>
      <c r="O880" s="15"/>
      <c r="P880" s="16"/>
    </row>
    <row r="881" spans="14:16" x14ac:dyDescent="0.3">
      <c r="N881" s="23"/>
      <c r="O881" s="15"/>
      <c r="P881" s="16"/>
    </row>
    <row r="882" spans="14:16" x14ac:dyDescent="0.3">
      <c r="N882" s="23"/>
      <c r="O882" s="15"/>
      <c r="P882" s="16"/>
    </row>
    <row r="883" spans="14:16" x14ac:dyDescent="0.3">
      <c r="N883" s="23"/>
      <c r="O883" s="15"/>
      <c r="P883" s="16"/>
    </row>
    <row r="884" spans="14:16" x14ac:dyDescent="0.3">
      <c r="N884" s="23"/>
      <c r="O884" s="15"/>
      <c r="P884" s="16"/>
    </row>
    <row r="885" spans="14:16" x14ac:dyDescent="0.3">
      <c r="N885" s="23"/>
      <c r="O885" s="15"/>
      <c r="P885" s="16"/>
    </row>
    <row r="886" spans="14:16" x14ac:dyDescent="0.3">
      <c r="N886" s="23"/>
      <c r="O886" s="15"/>
      <c r="P886" s="16"/>
    </row>
    <row r="887" spans="14:16" x14ac:dyDescent="0.3">
      <c r="N887" s="23"/>
      <c r="O887" s="15"/>
      <c r="P887" s="16"/>
    </row>
    <row r="888" spans="14:16" x14ac:dyDescent="0.3">
      <c r="N888" s="23"/>
      <c r="O888" s="15"/>
      <c r="P888" s="16"/>
    </row>
    <row r="889" spans="14:16" x14ac:dyDescent="0.3">
      <c r="N889" s="23"/>
      <c r="O889" s="15"/>
      <c r="P889" s="16"/>
    </row>
    <row r="890" spans="14:16" x14ac:dyDescent="0.3">
      <c r="N890" s="23"/>
      <c r="O890" s="15"/>
      <c r="P890" s="16"/>
    </row>
    <row r="891" spans="14:16" x14ac:dyDescent="0.3">
      <c r="N891" s="23"/>
      <c r="O891" s="15"/>
      <c r="P891" s="16"/>
    </row>
    <row r="892" spans="14:16" x14ac:dyDescent="0.3">
      <c r="N892" s="23"/>
      <c r="O892" s="15"/>
      <c r="P892" s="16"/>
    </row>
    <row r="893" spans="14:16" x14ac:dyDescent="0.3">
      <c r="N893" s="23"/>
      <c r="O893" s="15"/>
      <c r="P893" s="16"/>
    </row>
    <row r="894" spans="14:16" x14ac:dyDescent="0.3">
      <c r="N894" s="23"/>
      <c r="O894" s="15"/>
      <c r="P894" s="16"/>
    </row>
    <row r="895" spans="14:16" x14ac:dyDescent="0.3">
      <c r="N895" s="23"/>
      <c r="O895" s="15"/>
      <c r="P895" s="16"/>
    </row>
    <row r="896" spans="14:16" x14ac:dyDescent="0.3">
      <c r="N896" s="23"/>
      <c r="O896" s="15"/>
      <c r="P896" s="16"/>
    </row>
    <row r="897" spans="14:16" x14ac:dyDescent="0.3">
      <c r="N897" s="23"/>
      <c r="O897" s="15"/>
      <c r="P897" s="16"/>
    </row>
    <row r="898" spans="14:16" x14ac:dyDescent="0.3">
      <c r="N898" s="23"/>
      <c r="O898" s="15"/>
      <c r="P898" s="16"/>
    </row>
    <row r="899" spans="14:16" x14ac:dyDescent="0.3">
      <c r="N899" s="23"/>
      <c r="O899" s="15"/>
      <c r="P899" s="16"/>
    </row>
    <row r="900" spans="14:16" x14ac:dyDescent="0.3">
      <c r="N900" s="23"/>
      <c r="O900" s="15"/>
      <c r="P900" s="16"/>
    </row>
    <row r="901" spans="14:16" x14ac:dyDescent="0.3">
      <c r="N901" s="23"/>
      <c r="O901" s="15"/>
      <c r="P901" s="16"/>
    </row>
    <row r="902" spans="14:16" x14ac:dyDescent="0.3">
      <c r="N902" s="23"/>
      <c r="O902" s="15"/>
      <c r="P902" s="16"/>
    </row>
    <row r="903" spans="14:16" x14ac:dyDescent="0.3">
      <c r="N903" s="23"/>
      <c r="O903" s="15"/>
      <c r="P903" s="16"/>
    </row>
    <row r="904" spans="14:16" x14ac:dyDescent="0.3">
      <c r="N904" s="23"/>
      <c r="O904" s="15"/>
      <c r="P904" s="16"/>
    </row>
    <row r="905" spans="14:16" x14ac:dyDescent="0.3">
      <c r="N905" s="23"/>
      <c r="O905" s="15"/>
      <c r="P905" s="16"/>
    </row>
    <row r="906" spans="14:16" x14ac:dyDescent="0.3">
      <c r="N906" s="23"/>
      <c r="O906" s="15"/>
      <c r="P906" s="16"/>
    </row>
    <row r="907" spans="14:16" x14ac:dyDescent="0.3">
      <c r="N907" s="23"/>
      <c r="O907" s="15"/>
      <c r="P907" s="16"/>
    </row>
    <row r="908" spans="14:16" x14ac:dyDescent="0.3">
      <c r="N908" s="23"/>
      <c r="O908" s="15"/>
      <c r="P908" s="16"/>
    </row>
    <row r="909" spans="14:16" x14ac:dyDescent="0.3">
      <c r="N909" s="23"/>
      <c r="O909" s="15"/>
      <c r="P909" s="16"/>
    </row>
    <row r="910" spans="14:16" x14ac:dyDescent="0.3">
      <c r="N910" s="23"/>
      <c r="O910" s="15"/>
      <c r="P910" s="16"/>
    </row>
    <row r="911" spans="14:16" x14ac:dyDescent="0.3">
      <c r="N911" s="23"/>
      <c r="O911" s="15"/>
      <c r="P911" s="16"/>
    </row>
    <row r="912" spans="14:16" x14ac:dyDescent="0.3">
      <c r="N912" s="23"/>
      <c r="O912" s="15"/>
      <c r="P912" s="16"/>
    </row>
    <row r="913" spans="14:16" x14ac:dyDescent="0.3">
      <c r="N913" s="23"/>
      <c r="O913" s="15"/>
      <c r="P913" s="16"/>
    </row>
    <row r="914" spans="14:16" x14ac:dyDescent="0.3">
      <c r="N914" s="23"/>
      <c r="O914" s="15"/>
      <c r="P914" s="16"/>
    </row>
    <row r="915" spans="14:16" x14ac:dyDescent="0.3">
      <c r="N915" s="23"/>
      <c r="O915" s="15"/>
      <c r="P915" s="16"/>
    </row>
    <row r="916" spans="14:16" x14ac:dyDescent="0.3">
      <c r="N916" s="23"/>
      <c r="O916" s="15"/>
      <c r="P916" s="16"/>
    </row>
    <row r="917" spans="14:16" x14ac:dyDescent="0.3">
      <c r="N917" s="23"/>
      <c r="O917" s="15"/>
      <c r="P917" s="16"/>
    </row>
    <row r="918" spans="14:16" x14ac:dyDescent="0.3">
      <c r="N918" s="23"/>
      <c r="O918" s="15"/>
      <c r="P918" s="16"/>
    </row>
    <row r="919" spans="14:16" x14ac:dyDescent="0.3">
      <c r="N919" s="23"/>
      <c r="O919" s="15"/>
      <c r="P919" s="16"/>
    </row>
    <row r="920" spans="14:16" x14ac:dyDescent="0.3">
      <c r="N920" s="23"/>
      <c r="O920" s="15"/>
      <c r="P920" s="16"/>
    </row>
    <row r="921" spans="14:16" x14ac:dyDescent="0.3">
      <c r="N921" s="23"/>
      <c r="O921" s="15"/>
      <c r="P921" s="16"/>
    </row>
    <row r="922" spans="14:16" x14ac:dyDescent="0.3">
      <c r="N922" s="23"/>
      <c r="O922" s="15"/>
      <c r="P922" s="16"/>
    </row>
    <row r="923" spans="14:16" x14ac:dyDescent="0.3">
      <c r="N923" s="23"/>
      <c r="O923" s="15"/>
      <c r="P923" s="16"/>
    </row>
    <row r="924" spans="14:16" x14ac:dyDescent="0.3">
      <c r="N924" s="23"/>
      <c r="O924" s="15"/>
      <c r="P924" s="16"/>
    </row>
    <row r="925" spans="14:16" x14ac:dyDescent="0.3">
      <c r="N925" s="23"/>
      <c r="O925" s="15"/>
      <c r="P925" s="16"/>
    </row>
    <row r="926" spans="14:16" x14ac:dyDescent="0.3">
      <c r="N926" s="23"/>
      <c r="O926" s="15"/>
      <c r="P926" s="16"/>
    </row>
    <row r="927" spans="14:16" x14ac:dyDescent="0.3">
      <c r="N927" s="23"/>
      <c r="O927" s="15"/>
      <c r="P927" s="16"/>
    </row>
    <row r="928" spans="14:16" x14ac:dyDescent="0.3">
      <c r="N928" s="23"/>
      <c r="O928" s="15"/>
      <c r="P928" s="16"/>
    </row>
    <row r="929" spans="14:16" x14ac:dyDescent="0.3">
      <c r="N929" s="23"/>
      <c r="O929" s="15"/>
      <c r="P929" s="16"/>
    </row>
    <row r="930" spans="14:16" x14ac:dyDescent="0.3">
      <c r="N930" s="23"/>
      <c r="O930" s="15"/>
      <c r="P930" s="16"/>
    </row>
    <row r="931" spans="14:16" x14ac:dyDescent="0.3">
      <c r="N931" s="23"/>
      <c r="O931" s="15"/>
      <c r="P931" s="16"/>
    </row>
    <row r="932" spans="14:16" x14ac:dyDescent="0.3">
      <c r="N932" s="23"/>
      <c r="O932" s="15"/>
      <c r="P932" s="16"/>
    </row>
    <row r="933" spans="14:16" x14ac:dyDescent="0.3">
      <c r="N933" s="23"/>
      <c r="O933" s="15"/>
      <c r="P933" s="16"/>
    </row>
    <row r="934" spans="14:16" x14ac:dyDescent="0.3">
      <c r="N934" s="23"/>
      <c r="O934" s="15"/>
      <c r="P934" s="16"/>
    </row>
    <row r="935" spans="14:16" x14ac:dyDescent="0.3">
      <c r="N935" s="23"/>
      <c r="O935" s="15"/>
      <c r="P935" s="16"/>
    </row>
    <row r="936" spans="14:16" x14ac:dyDescent="0.3">
      <c r="N936" s="23"/>
      <c r="O936" s="15"/>
      <c r="P936" s="16"/>
    </row>
    <row r="937" spans="14:16" x14ac:dyDescent="0.3">
      <c r="N937" s="23"/>
      <c r="O937" s="15"/>
      <c r="P937" s="16"/>
    </row>
    <row r="938" spans="14:16" x14ac:dyDescent="0.3">
      <c r="N938" s="23"/>
      <c r="O938" s="15"/>
      <c r="P938" s="16"/>
    </row>
    <row r="939" spans="14:16" x14ac:dyDescent="0.3">
      <c r="N939" s="23"/>
      <c r="O939" s="15"/>
      <c r="P939" s="16"/>
    </row>
    <row r="940" spans="14:16" x14ac:dyDescent="0.3">
      <c r="N940" s="23"/>
      <c r="O940" s="15"/>
      <c r="P940" s="16"/>
    </row>
    <row r="941" spans="14:16" x14ac:dyDescent="0.3">
      <c r="N941" s="23"/>
      <c r="O941" s="15"/>
      <c r="P941" s="16"/>
    </row>
    <row r="942" spans="14:16" x14ac:dyDescent="0.3">
      <c r="N942" s="23"/>
      <c r="O942" s="15"/>
      <c r="P942" s="16"/>
    </row>
    <row r="943" spans="14:16" x14ac:dyDescent="0.3">
      <c r="N943" s="23"/>
      <c r="O943" s="15"/>
      <c r="P943" s="16"/>
    </row>
    <row r="944" spans="14:16" x14ac:dyDescent="0.3">
      <c r="N944" s="23"/>
      <c r="O944" s="15"/>
      <c r="P944" s="16"/>
    </row>
    <row r="945" spans="14:16" x14ac:dyDescent="0.3">
      <c r="N945" s="23"/>
      <c r="O945" s="15"/>
      <c r="P945" s="16"/>
    </row>
    <row r="946" spans="14:16" x14ac:dyDescent="0.3">
      <c r="N946" s="23"/>
      <c r="O946" s="15"/>
      <c r="P946" s="16"/>
    </row>
    <row r="947" spans="14:16" x14ac:dyDescent="0.3">
      <c r="N947" s="23"/>
      <c r="O947" s="15"/>
      <c r="P947" s="16"/>
    </row>
    <row r="948" spans="14:16" x14ac:dyDescent="0.3">
      <c r="N948" s="23"/>
      <c r="O948" s="15"/>
      <c r="P948" s="16"/>
    </row>
    <row r="949" spans="14:16" x14ac:dyDescent="0.3">
      <c r="N949" s="23"/>
      <c r="O949" s="15"/>
      <c r="P949" s="16"/>
    </row>
    <row r="950" spans="14:16" x14ac:dyDescent="0.3">
      <c r="N950" s="23"/>
      <c r="O950" s="15"/>
      <c r="P950" s="16"/>
    </row>
    <row r="951" spans="14:16" x14ac:dyDescent="0.3">
      <c r="N951" s="23"/>
      <c r="O951" s="15"/>
      <c r="P951" s="16"/>
    </row>
    <row r="952" spans="14:16" x14ac:dyDescent="0.3">
      <c r="N952" s="23"/>
      <c r="O952" s="15"/>
      <c r="P952" s="16"/>
    </row>
    <row r="953" spans="14:16" x14ac:dyDescent="0.3">
      <c r="N953" s="23"/>
      <c r="O953" s="15"/>
      <c r="P953" s="16"/>
    </row>
    <row r="954" spans="14:16" x14ac:dyDescent="0.3">
      <c r="N954" s="23"/>
      <c r="O954" s="15"/>
      <c r="P954" s="16"/>
    </row>
    <row r="955" spans="14:16" x14ac:dyDescent="0.3">
      <c r="N955" s="23"/>
      <c r="O955" s="15"/>
      <c r="P955" s="16"/>
    </row>
    <row r="956" spans="14:16" x14ac:dyDescent="0.3">
      <c r="N956" s="23"/>
      <c r="O956" s="15"/>
      <c r="P956" s="16"/>
    </row>
    <row r="957" spans="14:16" x14ac:dyDescent="0.3">
      <c r="N957" s="23"/>
      <c r="O957" s="15"/>
      <c r="P957" s="16"/>
    </row>
    <row r="958" spans="14:16" x14ac:dyDescent="0.3">
      <c r="N958" s="23"/>
      <c r="O958" s="15"/>
      <c r="P958" s="16"/>
    </row>
    <row r="959" spans="14:16" x14ac:dyDescent="0.3">
      <c r="N959" s="23"/>
      <c r="O959" s="15"/>
      <c r="P959" s="16"/>
    </row>
    <row r="960" spans="14:16" x14ac:dyDescent="0.3">
      <c r="N960" s="23"/>
      <c r="O960" s="15"/>
      <c r="P960" s="16"/>
    </row>
    <row r="961" spans="14:16" x14ac:dyDescent="0.3">
      <c r="N961" s="23"/>
      <c r="O961" s="15"/>
      <c r="P961" s="16"/>
    </row>
    <row r="962" spans="14:16" x14ac:dyDescent="0.3">
      <c r="N962" s="23"/>
      <c r="O962" s="15"/>
      <c r="P962" s="16"/>
    </row>
    <row r="963" spans="14:16" x14ac:dyDescent="0.3">
      <c r="N963" s="23"/>
      <c r="O963" s="15"/>
      <c r="P963" s="16"/>
    </row>
    <row r="964" spans="14:16" x14ac:dyDescent="0.3">
      <c r="N964" s="23"/>
      <c r="O964" s="15"/>
      <c r="P964" s="16"/>
    </row>
    <row r="965" spans="14:16" x14ac:dyDescent="0.3">
      <c r="N965" s="23"/>
      <c r="O965" s="15"/>
      <c r="P965" s="16"/>
    </row>
    <row r="966" spans="14:16" x14ac:dyDescent="0.3">
      <c r="N966" s="23"/>
      <c r="O966" s="15"/>
      <c r="P966" s="16"/>
    </row>
    <row r="967" spans="14:16" x14ac:dyDescent="0.3">
      <c r="N967" s="23"/>
      <c r="O967" s="15"/>
      <c r="P967" s="16"/>
    </row>
    <row r="968" spans="14:16" x14ac:dyDescent="0.3">
      <c r="N968" s="23"/>
      <c r="O968" s="15"/>
      <c r="P968" s="16"/>
    </row>
    <row r="969" spans="14:16" x14ac:dyDescent="0.3">
      <c r="N969" s="23"/>
      <c r="O969" s="15"/>
      <c r="P969" s="16"/>
    </row>
    <row r="970" spans="14:16" x14ac:dyDescent="0.3">
      <c r="N970" s="23"/>
      <c r="O970" s="15"/>
      <c r="P970" s="16"/>
    </row>
    <row r="971" spans="14:16" x14ac:dyDescent="0.3">
      <c r="N971" s="23"/>
      <c r="O971" s="15"/>
      <c r="P971" s="16"/>
    </row>
    <row r="972" spans="14:16" x14ac:dyDescent="0.3">
      <c r="N972" s="23"/>
      <c r="O972" s="15"/>
      <c r="P972" s="16"/>
    </row>
    <row r="973" spans="14:16" x14ac:dyDescent="0.3">
      <c r="N973" s="23"/>
      <c r="O973" s="15"/>
      <c r="P973" s="16"/>
    </row>
    <row r="974" spans="14:16" x14ac:dyDescent="0.3">
      <c r="N974" s="23"/>
      <c r="O974" s="15"/>
      <c r="P974" s="16"/>
    </row>
    <row r="975" spans="14:16" x14ac:dyDescent="0.3">
      <c r="N975" s="23"/>
      <c r="O975" s="15"/>
      <c r="P975" s="16"/>
    </row>
    <row r="976" spans="14:16" x14ac:dyDescent="0.3">
      <c r="N976" s="23"/>
      <c r="O976" s="15"/>
      <c r="P976" s="16"/>
    </row>
    <row r="977" spans="14:16" x14ac:dyDescent="0.3">
      <c r="N977" s="23"/>
      <c r="O977" s="15"/>
      <c r="P977" s="16"/>
    </row>
    <row r="978" spans="14:16" x14ac:dyDescent="0.3">
      <c r="N978" s="23"/>
      <c r="O978" s="15"/>
      <c r="P978" s="16"/>
    </row>
    <row r="979" spans="14:16" x14ac:dyDescent="0.3">
      <c r="N979" s="23"/>
      <c r="O979" s="15"/>
      <c r="P979" s="16"/>
    </row>
    <row r="980" spans="14:16" x14ac:dyDescent="0.3">
      <c r="N980" s="23"/>
      <c r="O980" s="15"/>
      <c r="P980" s="16"/>
    </row>
    <row r="981" spans="14:16" x14ac:dyDescent="0.3">
      <c r="N981" s="23"/>
      <c r="O981" s="15"/>
      <c r="P981" s="16"/>
    </row>
    <row r="982" spans="14:16" x14ac:dyDescent="0.3">
      <c r="N982" s="23"/>
      <c r="O982" s="15"/>
      <c r="P982" s="16"/>
    </row>
    <row r="983" spans="14:16" x14ac:dyDescent="0.3">
      <c r="N983" s="23"/>
      <c r="O983" s="15"/>
      <c r="P983" s="16"/>
    </row>
    <row r="984" spans="14:16" x14ac:dyDescent="0.3">
      <c r="N984" s="23"/>
      <c r="O984" s="15"/>
      <c r="P984" s="16"/>
    </row>
    <row r="985" spans="14:16" x14ac:dyDescent="0.3">
      <c r="N985" s="23"/>
      <c r="O985" s="15"/>
      <c r="P985" s="16"/>
    </row>
    <row r="986" spans="14:16" x14ac:dyDescent="0.3">
      <c r="N986" s="23"/>
      <c r="O986" s="15"/>
      <c r="P986" s="16"/>
    </row>
    <row r="987" spans="14:16" x14ac:dyDescent="0.3">
      <c r="N987" s="23"/>
      <c r="O987" s="15"/>
      <c r="P987" s="16"/>
    </row>
    <row r="988" spans="14:16" x14ac:dyDescent="0.3">
      <c r="N988" s="23"/>
      <c r="O988" s="15"/>
      <c r="P988" s="16"/>
    </row>
    <row r="989" spans="14:16" x14ac:dyDescent="0.3">
      <c r="N989" s="23"/>
      <c r="O989" s="15"/>
      <c r="P989" s="16"/>
    </row>
    <row r="990" spans="14:16" x14ac:dyDescent="0.3">
      <c r="N990" s="23"/>
      <c r="O990" s="15"/>
      <c r="P990" s="16"/>
    </row>
    <row r="991" spans="14:16" x14ac:dyDescent="0.3">
      <c r="N991" s="23"/>
      <c r="O991" s="15"/>
      <c r="P991" s="16"/>
    </row>
    <row r="992" spans="14:16" x14ac:dyDescent="0.3">
      <c r="N992" s="23"/>
      <c r="O992" s="15"/>
      <c r="P992" s="16"/>
    </row>
    <row r="993" spans="14:16" x14ac:dyDescent="0.3">
      <c r="N993" s="23"/>
      <c r="O993" s="15"/>
      <c r="P993" s="16"/>
    </row>
    <row r="994" spans="14:16" x14ac:dyDescent="0.3">
      <c r="N994" s="23"/>
      <c r="O994" s="15"/>
      <c r="P994" s="16"/>
    </row>
    <row r="995" spans="14:16" x14ac:dyDescent="0.3">
      <c r="N995" s="23"/>
      <c r="O995" s="15"/>
      <c r="P995" s="16"/>
    </row>
    <row r="996" spans="14:16" x14ac:dyDescent="0.3">
      <c r="N996" s="23"/>
      <c r="O996" s="15"/>
      <c r="P996" s="16"/>
    </row>
    <row r="997" spans="14:16" x14ac:dyDescent="0.3">
      <c r="N997" s="23"/>
      <c r="O997" s="15"/>
      <c r="P997" s="16"/>
    </row>
    <row r="998" spans="14:16" x14ac:dyDescent="0.3">
      <c r="N998" s="23"/>
      <c r="O998" s="15"/>
      <c r="P998" s="16"/>
    </row>
    <row r="999" spans="14:16" x14ac:dyDescent="0.3">
      <c r="N999" s="23"/>
      <c r="O999" s="15"/>
      <c r="P999" s="16"/>
    </row>
    <row r="1000" spans="14:16" x14ac:dyDescent="0.3">
      <c r="N1000" s="23"/>
      <c r="O1000" s="15"/>
      <c r="P1000" s="16"/>
    </row>
    <row r="1001" spans="14:16" x14ac:dyDescent="0.3">
      <c r="N1001" s="23"/>
      <c r="O1001" s="15"/>
      <c r="P1001" s="16"/>
    </row>
    <row r="1002" spans="14:16" x14ac:dyDescent="0.3">
      <c r="N1002" s="23"/>
      <c r="O1002" s="15"/>
      <c r="P1002" s="16"/>
    </row>
    <row r="1003" spans="14:16" x14ac:dyDescent="0.3">
      <c r="N1003" s="23"/>
      <c r="O1003" s="15"/>
      <c r="P1003" s="16"/>
    </row>
    <row r="1004" spans="14:16" x14ac:dyDescent="0.3">
      <c r="N1004" s="23"/>
      <c r="O1004" s="15"/>
      <c r="P1004" s="16"/>
    </row>
    <row r="1005" spans="14:16" x14ac:dyDescent="0.3">
      <c r="N1005" s="23"/>
      <c r="O1005" s="15"/>
      <c r="P1005" s="16"/>
    </row>
    <row r="1006" spans="14:16" x14ac:dyDescent="0.3">
      <c r="N1006" s="23"/>
      <c r="O1006" s="15"/>
      <c r="P1006" s="16"/>
    </row>
    <row r="1007" spans="14:16" x14ac:dyDescent="0.3">
      <c r="N1007" s="23"/>
      <c r="O1007" s="15"/>
      <c r="P1007" s="16"/>
    </row>
    <row r="1008" spans="14:16" x14ac:dyDescent="0.3">
      <c r="N1008" s="23"/>
      <c r="O1008" s="15"/>
      <c r="P1008" s="16"/>
    </row>
    <row r="1009" spans="14:16" x14ac:dyDescent="0.3">
      <c r="N1009" s="23"/>
      <c r="O1009" s="15"/>
      <c r="P1009" s="16"/>
    </row>
    <row r="1010" spans="14:16" x14ac:dyDescent="0.3">
      <c r="N1010" s="23"/>
      <c r="O1010" s="15"/>
      <c r="P1010" s="16"/>
    </row>
    <row r="1011" spans="14:16" x14ac:dyDescent="0.3">
      <c r="N1011" s="23"/>
      <c r="O1011" s="15"/>
      <c r="P1011" s="16"/>
    </row>
    <row r="1012" spans="14:16" x14ac:dyDescent="0.3">
      <c r="N1012" s="23"/>
      <c r="O1012" s="15"/>
      <c r="P1012" s="16"/>
    </row>
    <row r="1013" spans="14:16" x14ac:dyDescent="0.3">
      <c r="N1013" s="23"/>
      <c r="O1013" s="15"/>
      <c r="P1013" s="16"/>
    </row>
    <row r="1014" spans="14:16" x14ac:dyDescent="0.3">
      <c r="N1014" s="23"/>
      <c r="O1014" s="15"/>
      <c r="P1014" s="16"/>
    </row>
    <row r="1015" spans="14:16" x14ac:dyDescent="0.3">
      <c r="N1015" s="23"/>
      <c r="O1015" s="15"/>
      <c r="P1015" s="16"/>
    </row>
    <row r="1016" spans="14:16" x14ac:dyDescent="0.3">
      <c r="N1016" s="23"/>
      <c r="O1016" s="15"/>
      <c r="P1016" s="16"/>
    </row>
    <row r="1017" spans="14:16" x14ac:dyDescent="0.3">
      <c r="N1017" s="23"/>
      <c r="O1017" s="15"/>
      <c r="P1017" s="16"/>
    </row>
    <row r="1018" spans="14:16" x14ac:dyDescent="0.3">
      <c r="N1018" s="23"/>
      <c r="O1018" s="15"/>
      <c r="P1018" s="16"/>
    </row>
    <row r="1019" spans="14:16" x14ac:dyDescent="0.3">
      <c r="N1019" s="23"/>
      <c r="O1019" s="15"/>
      <c r="P1019" s="16"/>
    </row>
    <row r="1020" spans="14:16" x14ac:dyDescent="0.3">
      <c r="N1020" s="23"/>
      <c r="O1020" s="15"/>
      <c r="P1020" s="16"/>
    </row>
    <row r="1021" spans="14:16" x14ac:dyDescent="0.3">
      <c r="N1021" s="23"/>
      <c r="O1021" s="15"/>
      <c r="P1021" s="16"/>
    </row>
    <row r="1022" spans="14:16" x14ac:dyDescent="0.3">
      <c r="N1022" s="23"/>
      <c r="O1022" s="15"/>
      <c r="P1022" s="16"/>
    </row>
    <row r="1023" spans="14:16" x14ac:dyDescent="0.3">
      <c r="N1023" s="23"/>
      <c r="O1023" s="15"/>
      <c r="P1023" s="16"/>
    </row>
    <row r="1024" spans="14:16" x14ac:dyDescent="0.3">
      <c r="N1024" s="23"/>
      <c r="O1024" s="15"/>
      <c r="P1024" s="16"/>
    </row>
    <row r="1025" spans="14:16" x14ac:dyDescent="0.3">
      <c r="N1025" s="23"/>
      <c r="O1025" s="15"/>
      <c r="P1025" s="16"/>
    </row>
    <row r="1026" spans="14:16" x14ac:dyDescent="0.3">
      <c r="N1026" s="23"/>
      <c r="O1026" s="15"/>
      <c r="P1026" s="16"/>
    </row>
    <row r="1027" spans="14:16" x14ac:dyDescent="0.3">
      <c r="N1027" s="23"/>
      <c r="O1027" s="15"/>
      <c r="P1027" s="16"/>
    </row>
    <row r="1028" spans="14:16" x14ac:dyDescent="0.3">
      <c r="N1028" s="23"/>
      <c r="O1028" s="15"/>
      <c r="P1028" s="16"/>
    </row>
    <row r="1029" spans="14:16" x14ac:dyDescent="0.3">
      <c r="N1029" s="23"/>
      <c r="O1029" s="15"/>
      <c r="P1029" s="16"/>
    </row>
    <row r="1030" spans="14:16" x14ac:dyDescent="0.3">
      <c r="N1030" s="23"/>
      <c r="O1030" s="15"/>
      <c r="P1030" s="16"/>
    </row>
    <row r="1031" spans="14:16" x14ac:dyDescent="0.3">
      <c r="N1031" s="23"/>
      <c r="O1031" s="15"/>
      <c r="P1031" s="16"/>
    </row>
    <row r="1032" spans="14:16" x14ac:dyDescent="0.3">
      <c r="N1032" s="23"/>
      <c r="O1032" s="15"/>
      <c r="P1032" s="16"/>
    </row>
    <row r="1033" spans="14:16" x14ac:dyDescent="0.3">
      <c r="N1033" s="23"/>
      <c r="O1033" s="15"/>
      <c r="P1033" s="16"/>
    </row>
    <row r="1034" spans="14:16" x14ac:dyDescent="0.3">
      <c r="N1034" s="23"/>
      <c r="O1034" s="15"/>
      <c r="P1034" s="16"/>
    </row>
    <row r="1035" spans="14:16" x14ac:dyDescent="0.3">
      <c r="N1035" s="23"/>
      <c r="O1035" s="15"/>
      <c r="P1035" s="16"/>
    </row>
    <row r="1036" spans="14:16" x14ac:dyDescent="0.3">
      <c r="N1036" s="23"/>
      <c r="O1036" s="15"/>
      <c r="P1036" s="16"/>
    </row>
    <row r="1037" spans="14:16" x14ac:dyDescent="0.3">
      <c r="N1037" s="23"/>
      <c r="O1037" s="15"/>
      <c r="P1037" s="16"/>
    </row>
    <row r="1038" spans="14:16" x14ac:dyDescent="0.3">
      <c r="N1038" s="23"/>
      <c r="O1038" s="15"/>
      <c r="P1038" s="16"/>
    </row>
    <row r="1039" spans="14:16" x14ac:dyDescent="0.3">
      <c r="N1039" s="23"/>
      <c r="O1039" s="15"/>
      <c r="P1039" s="16"/>
    </row>
    <row r="1040" spans="14:16" x14ac:dyDescent="0.3">
      <c r="N1040" s="23"/>
      <c r="O1040" s="15"/>
      <c r="P1040" s="16"/>
    </row>
    <row r="1041" spans="14:16" x14ac:dyDescent="0.3">
      <c r="N1041" s="23"/>
      <c r="O1041" s="15"/>
      <c r="P1041" s="16"/>
    </row>
    <row r="1042" spans="14:16" x14ac:dyDescent="0.3">
      <c r="N1042" s="23"/>
      <c r="O1042" s="15"/>
      <c r="P1042" s="16"/>
    </row>
    <row r="1043" spans="14:16" x14ac:dyDescent="0.3">
      <c r="N1043" s="23"/>
      <c r="O1043" s="15"/>
      <c r="P1043" s="16"/>
    </row>
    <row r="1044" spans="14:16" x14ac:dyDescent="0.3">
      <c r="N1044" s="23"/>
      <c r="O1044" s="15"/>
      <c r="P1044" s="16"/>
    </row>
    <row r="1045" spans="14:16" x14ac:dyDescent="0.3">
      <c r="N1045" s="23"/>
      <c r="O1045" s="15"/>
      <c r="P1045" s="16"/>
    </row>
    <row r="1046" spans="14:16" x14ac:dyDescent="0.3">
      <c r="N1046" s="23"/>
      <c r="O1046" s="15"/>
      <c r="P1046" s="16"/>
    </row>
    <row r="1047" spans="14:16" x14ac:dyDescent="0.3">
      <c r="N1047" s="23"/>
      <c r="O1047" s="15"/>
      <c r="P1047" s="16"/>
    </row>
    <row r="1048" spans="14:16" x14ac:dyDescent="0.3">
      <c r="N1048" s="23"/>
      <c r="O1048" s="15"/>
      <c r="P1048" s="16"/>
    </row>
    <row r="1049" spans="14:16" x14ac:dyDescent="0.3">
      <c r="N1049" s="23"/>
      <c r="O1049" s="15"/>
      <c r="P1049" s="16"/>
    </row>
    <row r="1050" spans="14:16" x14ac:dyDescent="0.3">
      <c r="N1050" s="23"/>
      <c r="O1050" s="15"/>
      <c r="P1050" s="16"/>
    </row>
    <row r="1051" spans="14:16" x14ac:dyDescent="0.3">
      <c r="N1051" s="23"/>
      <c r="O1051" s="15"/>
      <c r="P1051" s="16"/>
    </row>
    <row r="1052" spans="14:16" x14ac:dyDescent="0.3">
      <c r="N1052" s="23"/>
      <c r="O1052" s="15"/>
      <c r="P1052" s="16"/>
    </row>
    <row r="1053" spans="14:16" x14ac:dyDescent="0.3">
      <c r="N1053" s="23"/>
      <c r="O1053" s="15"/>
      <c r="P1053" s="16"/>
    </row>
    <row r="1054" spans="14:16" x14ac:dyDescent="0.3">
      <c r="N1054" s="23"/>
      <c r="O1054" s="15"/>
      <c r="P1054" s="16"/>
    </row>
    <row r="1055" spans="14:16" x14ac:dyDescent="0.3">
      <c r="N1055" s="23"/>
      <c r="O1055" s="15"/>
      <c r="P1055" s="16"/>
    </row>
    <row r="1056" spans="14:16" x14ac:dyDescent="0.3">
      <c r="N1056" s="23"/>
      <c r="O1056" s="15"/>
      <c r="P1056" s="16"/>
    </row>
    <row r="1057" spans="14:16" x14ac:dyDescent="0.3">
      <c r="N1057" s="23"/>
      <c r="O1057" s="15"/>
      <c r="P1057" s="16"/>
    </row>
    <row r="1058" spans="14:16" x14ac:dyDescent="0.3">
      <c r="N1058" s="23"/>
      <c r="O1058" s="15"/>
      <c r="P1058" s="16"/>
    </row>
    <row r="1059" spans="14:16" x14ac:dyDescent="0.3">
      <c r="N1059" s="23"/>
      <c r="O1059" s="15"/>
      <c r="P1059" s="16"/>
    </row>
    <row r="1060" spans="14:16" x14ac:dyDescent="0.3">
      <c r="N1060" s="23"/>
      <c r="O1060" s="15"/>
      <c r="P1060" s="16"/>
    </row>
    <row r="1061" spans="14:16" x14ac:dyDescent="0.3">
      <c r="N1061" s="23"/>
      <c r="O1061" s="15"/>
      <c r="P1061" s="16"/>
    </row>
    <row r="1062" spans="14:16" x14ac:dyDescent="0.3">
      <c r="N1062" s="23"/>
      <c r="O1062" s="15"/>
      <c r="P1062" s="16"/>
    </row>
    <row r="1063" spans="14:16" x14ac:dyDescent="0.3">
      <c r="N1063" s="23"/>
      <c r="O1063" s="15"/>
      <c r="P1063" s="16"/>
    </row>
    <row r="1064" spans="14:16" x14ac:dyDescent="0.3">
      <c r="N1064" s="23"/>
      <c r="O1064" s="15"/>
      <c r="P1064" s="16"/>
    </row>
    <row r="1065" spans="14:16" x14ac:dyDescent="0.3">
      <c r="N1065" s="23"/>
      <c r="O1065" s="15"/>
      <c r="P1065" s="16"/>
    </row>
    <row r="1066" spans="14:16" x14ac:dyDescent="0.3">
      <c r="N1066" s="23"/>
      <c r="O1066" s="15"/>
      <c r="P1066" s="16"/>
    </row>
    <row r="1067" spans="14:16" x14ac:dyDescent="0.3">
      <c r="N1067" s="23"/>
      <c r="O1067" s="15"/>
      <c r="P1067" s="16"/>
    </row>
    <row r="1068" spans="14:16" x14ac:dyDescent="0.3">
      <c r="N1068" s="23"/>
      <c r="O1068" s="15"/>
      <c r="P1068" s="16"/>
    </row>
    <row r="1069" spans="14:16" x14ac:dyDescent="0.3">
      <c r="N1069" s="23"/>
      <c r="O1069" s="15"/>
      <c r="P1069" s="16"/>
    </row>
    <row r="1070" spans="14:16" x14ac:dyDescent="0.3">
      <c r="N1070" s="23"/>
      <c r="O1070" s="15"/>
      <c r="P1070" s="16"/>
    </row>
    <row r="1071" spans="14:16" x14ac:dyDescent="0.3">
      <c r="N1071" s="23"/>
      <c r="O1071" s="15"/>
      <c r="P1071" s="16"/>
    </row>
    <row r="1072" spans="14:16" x14ac:dyDescent="0.3">
      <c r="N1072" s="23"/>
      <c r="O1072" s="15"/>
      <c r="P1072" s="16"/>
    </row>
    <row r="1073" spans="14:16" x14ac:dyDescent="0.3">
      <c r="N1073" s="23"/>
      <c r="O1073" s="15"/>
      <c r="P1073" s="16"/>
    </row>
    <row r="1074" spans="14:16" x14ac:dyDescent="0.3">
      <c r="N1074" s="23"/>
      <c r="O1074" s="15"/>
      <c r="P1074" s="16"/>
    </row>
    <row r="1075" spans="14:16" x14ac:dyDescent="0.3">
      <c r="N1075" s="23"/>
      <c r="O1075" s="15"/>
      <c r="P1075" s="16"/>
    </row>
    <row r="1076" spans="14:16" x14ac:dyDescent="0.3">
      <c r="N1076" s="23"/>
      <c r="O1076" s="15"/>
      <c r="P1076" s="16"/>
    </row>
    <row r="1077" spans="14:16" x14ac:dyDescent="0.3">
      <c r="N1077" s="23"/>
      <c r="O1077" s="15"/>
      <c r="P1077" s="16"/>
    </row>
    <row r="1078" spans="14:16" x14ac:dyDescent="0.3">
      <c r="N1078" s="23"/>
      <c r="O1078" s="15"/>
      <c r="P1078" s="16"/>
    </row>
    <row r="1079" spans="14:16" x14ac:dyDescent="0.3">
      <c r="N1079" s="23"/>
      <c r="O1079" s="15"/>
      <c r="P1079" s="16"/>
    </row>
    <row r="1080" spans="14:16" x14ac:dyDescent="0.3">
      <c r="N1080" s="23"/>
      <c r="O1080" s="15"/>
      <c r="P1080" s="16"/>
    </row>
    <row r="1081" spans="14:16" x14ac:dyDescent="0.3">
      <c r="N1081" s="23"/>
      <c r="O1081" s="15"/>
      <c r="P1081" s="16"/>
    </row>
    <row r="1082" spans="14:16" x14ac:dyDescent="0.3">
      <c r="N1082" s="23"/>
      <c r="O1082" s="15"/>
      <c r="P1082" s="16"/>
    </row>
    <row r="1083" spans="14:16" x14ac:dyDescent="0.3">
      <c r="N1083" s="23"/>
      <c r="O1083" s="15"/>
      <c r="P1083" s="16"/>
    </row>
    <row r="1084" spans="14:16" x14ac:dyDescent="0.3">
      <c r="N1084" s="23"/>
      <c r="O1084" s="15"/>
      <c r="P1084" s="16"/>
    </row>
    <row r="1085" spans="14:16" x14ac:dyDescent="0.3">
      <c r="N1085" s="23"/>
      <c r="O1085" s="15"/>
      <c r="P1085" s="16"/>
    </row>
    <row r="1086" spans="14:16" x14ac:dyDescent="0.3">
      <c r="N1086" s="23"/>
      <c r="O1086" s="15"/>
      <c r="P1086" s="16"/>
    </row>
    <row r="1087" spans="14:16" x14ac:dyDescent="0.3">
      <c r="N1087" s="23"/>
      <c r="O1087" s="15"/>
      <c r="P1087" s="16"/>
    </row>
    <row r="1088" spans="14:16" x14ac:dyDescent="0.3">
      <c r="N1088" s="23"/>
      <c r="O1088" s="15"/>
      <c r="P1088" s="16"/>
    </row>
    <row r="1089" spans="14:16" x14ac:dyDescent="0.3">
      <c r="N1089" s="23"/>
      <c r="O1089" s="15"/>
      <c r="P1089" s="16"/>
    </row>
    <row r="1090" spans="14:16" x14ac:dyDescent="0.3">
      <c r="N1090" s="23"/>
      <c r="O1090" s="15"/>
      <c r="P1090" s="16"/>
    </row>
    <row r="1091" spans="14:16" x14ac:dyDescent="0.3">
      <c r="N1091" s="23"/>
      <c r="O1091" s="15"/>
      <c r="P1091" s="16"/>
    </row>
    <row r="1092" spans="14:16" x14ac:dyDescent="0.3">
      <c r="N1092" s="23"/>
      <c r="O1092" s="15"/>
      <c r="P1092" s="16"/>
    </row>
    <row r="1093" spans="14:16" x14ac:dyDescent="0.3">
      <c r="N1093" s="23"/>
      <c r="O1093" s="15"/>
      <c r="P1093" s="16"/>
    </row>
    <row r="1094" spans="14:16" x14ac:dyDescent="0.3">
      <c r="N1094" s="23"/>
      <c r="O1094" s="15"/>
      <c r="P1094" s="16"/>
    </row>
    <row r="1095" spans="14:16" x14ac:dyDescent="0.3">
      <c r="N1095" s="23"/>
      <c r="O1095" s="15"/>
      <c r="P1095" s="16"/>
    </row>
    <row r="1096" spans="14:16" x14ac:dyDescent="0.3">
      <c r="N1096" s="23"/>
      <c r="O1096" s="15"/>
      <c r="P1096" s="16"/>
    </row>
    <row r="1097" spans="14:16" x14ac:dyDescent="0.3">
      <c r="N1097" s="23"/>
      <c r="O1097" s="15"/>
      <c r="P1097" s="16"/>
    </row>
    <row r="1098" spans="14:16" x14ac:dyDescent="0.3">
      <c r="N1098" s="23"/>
      <c r="O1098" s="15"/>
      <c r="P1098" s="16"/>
    </row>
    <row r="1099" spans="14:16" x14ac:dyDescent="0.3">
      <c r="N1099" s="23"/>
      <c r="O1099" s="15"/>
      <c r="P1099" s="16"/>
    </row>
    <row r="1100" spans="14:16" x14ac:dyDescent="0.3">
      <c r="N1100" s="23"/>
      <c r="O1100" s="15"/>
      <c r="P1100" s="16"/>
    </row>
    <row r="1101" spans="14:16" x14ac:dyDescent="0.3">
      <c r="N1101" s="23"/>
      <c r="O1101" s="15"/>
      <c r="P1101" s="16"/>
    </row>
    <row r="1102" spans="14:16" x14ac:dyDescent="0.3">
      <c r="N1102" s="23"/>
      <c r="O1102" s="15"/>
      <c r="P1102" s="16"/>
    </row>
    <row r="1103" spans="14:16" x14ac:dyDescent="0.3">
      <c r="N1103" s="23"/>
      <c r="O1103" s="15"/>
      <c r="P1103" s="16"/>
    </row>
    <row r="1104" spans="14:16" x14ac:dyDescent="0.3">
      <c r="N1104" s="23"/>
      <c r="O1104" s="15"/>
      <c r="P1104" s="16"/>
    </row>
    <row r="1105" spans="14:16" x14ac:dyDescent="0.3">
      <c r="N1105" s="23"/>
      <c r="O1105" s="15"/>
      <c r="P1105" s="16"/>
    </row>
    <row r="1106" spans="14:16" x14ac:dyDescent="0.3">
      <c r="N1106" s="23"/>
      <c r="O1106" s="15"/>
      <c r="P1106" s="16"/>
    </row>
    <row r="1107" spans="14:16" x14ac:dyDescent="0.3">
      <c r="N1107" s="23"/>
      <c r="O1107" s="15"/>
      <c r="P1107" s="16"/>
    </row>
    <row r="1108" spans="14:16" x14ac:dyDescent="0.3">
      <c r="N1108" s="23"/>
      <c r="O1108" s="15"/>
      <c r="P1108" s="16"/>
    </row>
    <row r="1109" spans="14:16" x14ac:dyDescent="0.3">
      <c r="N1109" s="23"/>
      <c r="O1109" s="15"/>
      <c r="P1109" s="16"/>
    </row>
    <row r="1110" spans="14:16" x14ac:dyDescent="0.3">
      <c r="N1110" s="23"/>
      <c r="O1110" s="15"/>
      <c r="P1110" s="16"/>
    </row>
    <row r="1111" spans="14:16" x14ac:dyDescent="0.3">
      <c r="N1111" s="23"/>
      <c r="O1111" s="15"/>
      <c r="P1111" s="16"/>
    </row>
    <row r="1112" spans="14:16" x14ac:dyDescent="0.3">
      <c r="N1112" s="23"/>
      <c r="O1112" s="15"/>
      <c r="P1112" s="16"/>
    </row>
    <row r="1113" spans="14:16" x14ac:dyDescent="0.3">
      <c r="N1113" s="23"/>
      <c r="O1113" s="15"/>
      <c r="P1113" s="16"/>
    </row>
    <row r="1114" spans="14:16" x14ac:dyDescent="0.3">
      <c r="N1114" s="23"/>
      <c r="O1114" s="15"/>
      <c r="P1114" s="16"/>
    </row>
    <row r="1115" spans="14:16" x14ac:dyDescent="0.3">
      <c r="N1115" s="23"/>
      <c r="O1115" s="15"/>
      <c r="P1115" s="16"/>
    </row>
    <row r="1116" spans="14:16" x14ac:dyDescent="0.3">
      <c r="N1116" s="23"/>
      <c r="O1116" s="15"/>
      <c r="P1116" s="16"/>
    </row>
    <row r="1117" spans="14:16" x14ac:dyDescent="0.3">
      <c r="N1117" s="23"/>
      <c r="O1117" s="15"/>
      <c r="P1117" s="16"/>
    </row>
    <row r="1118" spans="14:16" x14ac:dyDescent="0.3">
      <c r="N1118" s="23"/>
      <c r="O1118" s="15"/>
      <c r="P1118" s="16"/>
    </row>
    <row r="1119" spans="14:16" x14ac:dyDescent="0.3">
      <c r="N1119" s="23"/>
      <c r="O1119" s="15"/>
      <c r="P1119" s="16"/>
    </row>
    <row r="1120" spans="14:16" x14ac:dyDescent="0.3">
      <c r="N1120" s="23"/>
      <c r="O1120" s="15"/>
      <c r="P1120" s="16"/>
    </row>
    <row r="1121" spans="14:16" x14ac:dyDescent="0.3">
      <c r="N1121" s="23"/>
      <c r="O1121" s="15"/>
      <c r="P1121" s="16"/>
    </row>
    <row r="1122" spans="14:16" x14ac:dyDescent="0.3">
      <c r="N1122" s="23"/>
      <c r="O1122" s="15"/>
      <c r="P1122" s="16"/>
    </row>
    <row r="1123" spans="14:16" x14ac:dyDescent="0.3">
      <c r="N1123" s="23"/>
      <c r="O1123" s="15"/>
      <c r="P1123" s="16"/>
    </row>
    <row r="1124" spans="14:16" x14ac:dyDescent="0.3">
      <c r="N1124" s="23"/>
      <c r="O1124" s="15"/>
      <c r="P1124" s="16"/>
    </row>
    <row r="1125" spans="14:16" x14ac:dyDescent="0.3">
      <c r="N1125" s="23"/>
      <c r="O1125" s="15"/>
      <c r="P1125" s="16"/>
    </row>
    <row r="1126" spans="14:16" x14ac:dyDescent="0.3">
      <c r="N1126" s="23"/>
      <c r="O1126" s="15"/>
      <c r="P1126" s="16"/>
    </row>
    <row r="1127" spans="14:16" x14ac:dyDescent="0.3">
      <c r="N1127" s="23"/>
      <c r="O1127" s="15"/>
      <c r="P1127" s="16"/>
    </row>
    <row r="1128" spans="14:16" x14ac:dyDescent="0.3">
      <c r="N1128" s="23"/>
      <c r="O1128" s="15"/>
      <c r="P1128" s="16"/>
    </row>
    <row r="1129" spans="14:16" x14ac:dyDescent="0.3">
      <c r="N1129" s="23"/>
      <c r="O1129" s="15"/>
      <c r="P1129" s="16"/>
    </row>
    <row r="1130" spans="14:16" x14ac:dyDescent="0.3">
      <c r="N1130" s="23"/>
      <c r="O1130" s="15"/>
      <c r="P1130" s="16"/>
    </row>
    <row r="1131" spans="14:16" x14ac:dyDescent="0.3">
      <c r="N1131" s="23"/>
      <c r="O1131" s="15"/>
      <c r="P1131" s="16"/>
    </row>
    <row r="1132" spans="14:16" x14ac:dyDescent="0.3">
      <c r="N1132" s="23"/>
      <c r="O1132" s="15"/>
      <c r="P1132" s="16"/>
    </row>
    <row r="1133" spans="14:16" x14ac:dyDescent="0.3">
      <c r="N1133" s="23"/>
      <c r="O1133" s="15"/>
      <c r="P1133" s="16"/>
    </row>
    <row r="1134" spans="14:16" x14ac:dyDescent="0.3">
      <c r="N1134" s="23"/>
      <c r="O1134" s="15"/>
      <c r="P1134" s="16"/>
    </row>
    <row r="1135" spans="14:16" x14ac:dyDescent="0.3">
      <c r="N1135" s="23"/>
      <c r="O1135" s="15"/>
      <c r="P1135" s="16"/>
    </row>
    <row r="1136" spans="14:16" x14ac:dyDescent="0.3">
      <c r="N1136" s="23"/>
      <c r="O1136" s="15"/>
      <c r="P1136" s="16"/>
    </row>
    <row r="1137" spans="14:16" x14ac:dyDescent="0.3">
      <c r="N1137" s="23"/>
      <c r="O1137" s="15"/>
      <c r="P1137" s="16"/>
    </row>
    <row r="1138" spans="14:16" x14ac:dyDescent="0.3">
      <c r="N1138" s="23"/>
      <c r="O1138" s="15"/>
      <c r="P1138" s="16"/>
    </row>
    <row r="1139" spans="14:16" x14ac:dyDescent="0.3">
      <c r="N1139" s="23"/>
      <c r="O1139" s="15"/>
      <c r="P1139" s="16"/>
    </row>
    <row r="1140" spans="14:16" x14ac:dyDescent="0.3">
      <c r="N1140" s="23"/>
      <c r="O1140" s="15"/>
      <c r="P1140" s="16"/>
    </row>
    <row r="1141" spans="14:16" x14ac:dyDescent="0.3">
      <c r="N1141" s="23"/>
      <c r="O1141" s="15"/>
      <c r="P1141" s="16"/>
    </row>
    <row r="1142" spans="14:16" x14ac:dyDescent="0.3">
      <c r="N1142" s="23"/>
      <c r="O1142" s="15"/>
      <c r="P1142" s="16"/>
    </row>
    <row r="1143" spans="14:16" x14ac:dyDescent="0.3">
      <c r="N1143" s="23"/>
      <c r="O1143" s="15"/>
      <c r="P1143" s="16"/>
    </row>
    <row r="1144" spans="14:16" x14ac:dyDescent="0.3">
      <c r="N1144" s="23"/>
      <c r="O1144" s="15"/>
      <c r="P1144" s="16"/>
    </row>
    <row r="1145" spans="14:16" x14ac:dyDescent="0.3">
      <c r="N1145" s="23"/>
      <c r="O1145" s="15"/>
      <c r="P1145" s="16"/>
    </row>
    <row r="1146" spans="14:16" x14ac:dyDescent="0.3">
      <c r="N1146" s="23"/>
      <c r="O1146" s="15"/>
      <c r="P1146" s="16"/>
    </row>
    <row r="1147" spans="14:16" x14ac:dyDescent="0.3">
      <c r="N1147" s="23"/>
      <c r="O1147" s="15"/>
      <c r="P1147" s="16"/>
    </row>
    <row r="1148" spans="14:16" x14ac:dyDescent="0.3">
      <c r="N1148" s="23"/>
      <c r="O1148" s="15"/>
      <c r="P1148" s="16"/>
    </row>
    <row r="1149" spans="14:16" x14ac:dyDescent="0.3">
      <c r="N1149" s="23"/>
      <c r="O1149" s="15"/>
      <c r="P1149" s="16"/>
    </row>
    <row r="1150" spans="14:16" x14ac:dyDescent="0.3">
      <c r="N1150" s="23"/>
      <c r="O1150" s="15"/>
      <c r="P1150" s="16"/>
    </row>
    <row r="1151" spans="14:16" x14ac:dyDescent="0.3">
      <c r="N1151" s="23"/>
      <c r="O1151" s="15"/>
      <c r="P1151" s="16"/>
    </row>
    <row r="1152" spans="14:16" x14ac:dyDescent="0.3">
      <c r="N1152" s="23"/>
      <c r="O1152" s="15"/>
      <c r="P1152" s="16"/>
    </row>
    <row r="1153" spans="14:16" x14ac:dyDescent="0.3">
      <c r="N1153" s="23"/>
      <c r="O1153" s="15"/>
      <c r="P1153" s="16"/>
    </row>
    <row r="1154" spans="14:16" x14ac:dyDescent="0.3">
      <c r="N1154" s="23"/>
      <c r="O1154" s="15"/>
      <c r="P1154" s="16"/>
    </row>
    <row r="1155" spans="14:16" x14ac:dyDescent="0.3">
      <c r="N1155" s="23"/>
      <c r="O1155" s="15"/>
      <c r="P1155" s="16"/>
    </row>
    <row r="1156" spans="14:16" x14ac:dyDescent="0.3">
      <c r="N1156" s="23"/>
      <c r="O1156" s="15"/>
      <c r="P1156" s="16"/>
    </row>
    <row r="1157" spans="14:16" x14ac:dyDescent="0.3">
      <c r="N1157" s="23"/>
      <c r="O1157" s="15"/>
      <c r="P1157" s="16"/>
    </row>
    <row r="1158" spans="14:16" x14ac:dyDescent="0.3">
      <c r="N1158" s="23"/>
      <c r="O1158" s="15"/>
      <c r="P1158" s="16"/>
    </row>
    <row r="1159" spans="14:16" x14ac:dyDescent="0.3">
      <c r="N1159" s="23"/>
      <c r="O1159" s="15"/>
      <c r="P1159" s="16"/>
    </row>
    <row r="1160" spans="14:16" x14ac:dyDescent="0.3">
      <c r="N1160" s="23"/>
      <c r="O1160" s="15"/>
      <c r="P1160" s="16"/>
    </row>
    <row r="1161" spans="14:16" x14ac:dyDescent="0.3">
      <c r="N1161" s="23"/>
      <c r="O1161" s="15"/>
      <c r="P1161" s="16"/>
    </row>
    <row r="1162" spans="14:16" x14ac:dyDescent="0.3">
      <c r="N1162" s="23"/>
      <c r="O1162" s="15"/>
      <c r="P1162" s="16"/>
    </row>
    <row r="1163" spans="14:16" x14ac:dyDescent="0.3">
      <c r="N1163" s="23"/>
      <c r="O1163" s="15"/>
      <c r="P1163" s="16"/>
    </row>
    <row r="1164" spans="14:16" x14ac:dyDescent="0.3">
      <c r="N1164" s="23"/>
      <c r="O1164" s="15"/>
      <c r="P1164" s="16"/>
    </row>
    <row r="1165" spans="14:16" x14ac:dyDescent="0.3">
      <c r="N1165" s="23"/>
      <c r="O1165" s="15"/>
      <c r="P1165" s="16"/>
    </row>
    <row r="1166" spans="14:16" x14ac:dyDescent="0.3">
      <c r="N1166" s="23"/>
      <c r="O1166" s="15"/>
      <c r="P1166" s="16"/>
    </row>
    <row r="1167" spans="14:16" x14ac:dyDescent="0.3">
      <c r="N1167" s="23"/>
      <c r="O1167" s="15"/>
      <c r="P1167" s="16"/>
    </row>
    <row r="1168" spans="14:16" x14ac:dyDescent="0.3">
      <c r="N1168" s="23"/>
      <c r="O1168" s="15"/>
      <c r="P1168" s="16"/>
    </row>
    <row r="1169" spans="14:16" x14ac:dyDescent="0.3">
      <c r="N1169" s="23"/>
      <c r="O1169" s="15"/>
      <c r="P1169" s="16"/>
    </row>
    <row r="1170" spans="14:16" x14ac:dyDescent="0.3">
      <c r="N1170" s="23"/>
      <c r="O1170" s="15"/>
      <c r="P1170" s="16"/>
    </row>
    <row r="1171" spans="14:16" x14ac:dyDescent="0.3">
      <c r="N1171" s="23"/>
      <c r="O1171" s="15"/>
      <c r="P1171" s="16"/>
    </row>
    <row r="1172" spans="14:16" x14ac:dyDescent="0.3">
      <c r="N1172" s="23"/>
      <c r="O1172" s="15"/>
      <c r="P1172" s="16"/>
    </row>
    <row r="1173" spans="14:16" x14ac:dyDescent="0.3">
      <c r="N1173" s="23"/>
      <c r="O1173" s="15"/>
      <c r="P1173" s="16"/>
    </row>
    <row r="1174" spans="14:16" x14ac:dyDescent="0.3">
      <c r="N1174" s="23"/>
      <c r="O1174" s="15"/>
      <c r="P1174" s="16"/>
    </row>
    <row r="1175" spans="14:16" x14ac:dyDescent="0.3">
      <c r="N1175" s="23"/>
      <c r="O1175" s="15"/>
      <c r="P1175" s="16"/>
    </row>
    <row r="1176" spans="14:16" x14ac:dyDescent="0.3">
      <c r="N1176" s="23"/>
      <c r="O1176" s="15"/>
      <c r="P1176" s="16"/>
    </row>
    <row r="1177" spans="14:16" x14ac:dyDescent="0.3">
      <c r="N1177" s="23"/>
      <c r="O1177" s="15"/>
      <c r="P1177" s="16"/>
    </row>
    <row r="1178" spans="14:16" x14ac:dyDescent="0.3">
      <c r="N1178" s="23"/>
      <c r="O1178" s="15"/>
      <c r="P1178" s="16"/>
    </row>
    <row r="1179" spans="14:16" x14ac:dyDescent="0.3">
      <c r="N1179" s="23"/>
      <c r="O1179" s="15"/>
      <c r="P1179" s="16"/>
    </row>
    <row r="1180" spans="14:16" x14ac:dyDescent="0.3">
      <c r="N1180" s="23"/>
      <c r="O1180" s="15"/>
      <c r="P1180" s="16"/>
    </row>
    <row r="1181" spans="14:16" x14ac:dyDescent="0.3">
      <c r="N1181" s="23"/>
      <c r="O1181" s="15"/>
      <c r="P1181" s="16"/>
    </row>
    <row r="1182" spans="14:16" x14ac:dyDescent="0.3">
      <c r="N1182" s="23"/>
      <c r="O1182" s="15"/>
      <c r="P1182" s="16"/>
    </row>
    <row r="1183" spans="14:16" x14ac:dyDescent="0.3">
      <c r="N1183" s="23"/>
      <c r="O1183" s="15"/>
      <c r="P1183" s="16"/>
    </row>
    <row r="1184" spans="14:16" x14ac:dyDescent="0.3">
      <c r="N1184" s="23"/>
      <c r="O1184" s="15"/>
      <c r="P1184" s="16"/>
    </row>
    <row r="1185" spans="14:16" x14ac:dyDescent="0.3">
      <c r="N1185" s="23"/>
      <c r="O1185" s="15"/>
      <c r="P1185" s="16"/>
    </row>
    <row r="1186" spans="14:16" x14ac:dyDescent="0.3">
      <c r="N1186" s="23"/>
      <c r="O1186" s="15"/>
      <c r="P1186" s="16"/>
    </row>
    <row r="1187" spans="14:16" x14ac:dyDescent="0.3">
      <c r="N1187" s="23"/>
      <c r="O1187" s="15"/>
      <c r="P1187" s="16"/>
    </row>
    <row r="1188" spans="14:16" x14ac:dyDescent="0.3">
      <c r="N1188" s="23"/>
      <c r="O1188" s="15"/>
      <c r="P1188" s="16"/>
    </row>
    <row r="1189" spans="14:16" x14ac:dyDescent="0.3">
      <c r="N1189" s="23"/>
      <c r="O1189" s="15"/>
      <c r="P1189" s="16"/>
    </row>
    <row r="1190" spans="14:16" x14ac:dyDescent="0.3">
      <c r="N1190" s="23"/>
      <c r="O1190" s="15"/>
      <c r="P1190" s="16"/>
    </row>
    <row r="1191" spans="14:16" x14ac:dyDescent="0.3">
      <c r="N1191" s="23"/>
      <c r="O1191" s="15"/>
      <c r="P1191" s="16"/>
    </row>
    <row r="1192" spans="14:16" x14ac:dyDescent="0.3">
      <c r="N1192" s="23"/>
      <c r="O1192" s="15"/>
      <c r="P1192" s="16"/>
    </row>
    <row r="1193" spans="14:16" x14ac:dyDescent="0.3">
      <c r="N1193" s="23"/>
      <c r="O1193" s="15"/>
      <c r="P1193" s="16"/>
    </row>
    <row r="1194" spans="14:16" x14ac:dyDescent="0.3">
      <c r="N1194" s="23"/>
      <c r="O1194" s="15"/>
      <c r="P1194" s="16"/>
    </row>
    <row r="1195" spans="14:16" x14ac:dyDescent="0.3">
      <c r="N1195" s="23"/>
      <c r="O1195" s="15"/>
      <c r="P1195" s="16"/>
    </row>
    <row r="1196" spans="14:16" x14ac:dyDescent="0.3">
      <c r="N1196" s="23"/>
      <c r="O1196" s="15"/>
      <c r="P1196" s="16"/>
    </row>
    <row r="1197" spans="14:16" x14ac:dyDescent="0.3">
      <c r="N1197" s="23"/>
      <c r="O1197" s="15"/>
      <c r="P1197" s="16"/>
    </row>
    <row r="1198" spans="14:16" x14ac:dyDescent="0.3">
      <c r="N1198" s="23"/>
      <c r="O1198" s="15"/>
      <c r="P1198" s="16"/>
    </row>
    <row r="1199" spans="14:16" x14ac:dyDescent="0.3">
      <c r="N1199" s="23"/>
      <c r="O1199" s="15"/>
      <c r="P1199" s="16"/>
    </row>
    <row r="1200" spans="14:16" x14ac:dyDescent="0.3">
      <c r="N1200" s="23"/>
      <c r="O1200" s="15"/>
      <c r="P1200" s="16"/>
    </row>
    <row r="1201" spans="14:16" x14ac:dyDescent="0.3">
      <c r="N1201" s="23"/>
      <c r="O1201" s="15"/>
      <c r="P1201" s="16"/>
    </row>
    <row r="1202" spans="14:16" x14ac:dyDescent="0.3">
      <c r="N1202" s="23"/>
      <c r="O1202" s="15"/>
      <c r="P1202" s="16"/>
    </row>
    <row r="1203" spans="14:16" x14ac:dyDescent="0.3">
      <c r="N1203" s="23"/>
      <c r="O1203" s="15"/>
      <c r="P1203" s="16"/>
    </row>
    <row r="1204" spans="14:16" x14ac:dyDescent="0.3">
      <c r="N1204" s="23"/>
      <c r="O1204" s="15"/>
      <c r="P1204" s="16"/>
    </row>
    <row r="1205" spans="14:16" x14ac:dyDescent="0.3">
      <c r="N1205" s="23"/>
      <c r="O1205" s="15"/>
      <c r="P1205" s="16"/>
    </row>
    <row r="1206" spans="14:16" x14ac:dyDescent="0.3">
      <c r="N1206" s="23"/>
      <c r="O1206" s="15"/>
      <c r="P1206" s="16"/>
    </row>
    <row r="1207" spans="14:16" x14ac:dyDescent="0.3">
      <c r="N1207" s="23"/>
      <c r="O1207" s="15"/>
      <c r="P1207" s="16"/>
    </row>
    <row r="1208" spans="14:16" x14ac:dyDescent="0.3">
      <c r="N1208" s="23"/>
      <c r="O1208" s="15"/>
      <c r="P1208" s="16"/>
    </row>
    <row r="1209" spans="14:16" x14ac:dyDescent="0.3">
      <c r="N1209" s="23"/>
      <c r="O1209" s="15"/>
      <c r="P1209" s="16"/>
    </row>
    <row r="1210" spans="14:16" x14ac:dyDescent="0.3">
      <c r="N1210" s="23"/>
      <c r="O1210" s="15"/>
      <c r="P1210" s="16"/>
    </row>
    <row r="1211" spans="14:16" x14ac:dyDescent="0.3">
      <c r="N1211" s="23"/>
      <c r="O1211" s="15"/>
      <c r="P1211" s="16"/>
    </row>
    <row r="1212" spans="14:16" x14ac:dyDescent="0.3">
      <c r="N1212" s="23"/>
      <c r="O1212" s="15"/>
      <c r="P1212" s="16"/>
    </row>
    <row r="1213" spans="14:16" x14ac:dyDescent="0.3">
      <c r="N1213" s="23"/>
      <c r="O1213" s="15"/>
      <c r="P1213" s="16"/>
    </row>
    <row r="1214" spans="14:16" x14ac:dyDescent="0.3">
      <c r="N1214" s="23"/>
      <c r="O1214" s="15"/>
      <c r="P1214" s="16"/>
    </row>
    <row r="1215" spans="14:16" x14ac:dyDescent="0.3">
      <c r="N1215" s="23"/>
      <c r="O1215" s="15"/>
      <c r="P1215" s="16"/>
    </row>
    <row r="1216" spans="14:16" x14ac:dyDescent="0.3">
      <c r="N1216" s="23"/>
      <c r="O1216" s="15"/>
      <c r="P1216" s="16"/>
    </row>
    <row r="1217" spans="14:16" x14ac:dyDescent="0.3">
      <c r="N1217" s="23"/>
      <c r="O1217" s="15"/>
      <c r="P1217" s="16"/>
    </row>
    <row r="1218" spans="14:16" x14ac:dyDescent="0.3">
      <c r="N1218" s="23"/>
      <c r="O1218" s="15"/>
      <c r="P1218" s="16"/>
    </row>
    <row r="1219" spans="14:16" x14ac:dyDescent="0.3">
      <c r="N1219" s="23"/>
      <c r="O1219" s="15"/>
      <c r="P1219" s="16"/>
    </row>
    <row r="1220" spans="14:16" x14ac:dyDescent="0.3">
      <c r="N1220" s="23"/>
      <c r="O1220" s="15"/>
      <c r="P1220" s="16"/>
    </row>
    <row r="1221" spans="14:16" x14ac:dyDescent="0.3">
      <c r="N1221" s="23"/>
      <c r="O1221" s="15"/>
      <c r="P1221" s="16"/>
    </row>
    <row r="1222" spans="14:16" x14ac:dyDescent="0.3">
      <c r="N1222" s="23"/>
      <c r="O1222" s="15"/>
      <c r="P1222" s="16"/>
    </row>
    <row r="1223" spans="14:16" x14ac:dyDescent="0.3">
      <c r="N1223" s="23"/>
      <c r="O1223" s="15"/>
      <c r="P1223" s="16"/>
    </row>
    <row r="1224" spans="14:16" x14ac:dyDescent="0.3">
      <c r="N1224" s="23"/>
      <c r="O1224" s="15"/>
      <c r="P1224" s="16"/>
    </row>
    <row r="1225" spans="14:16" x14ac:dyDescent="0.3">
      <c r="N1225" s="23"/>
      <c r="O1225" s="15"/>
      <c r="P1225" s="16"/>
    </row>
    <row r="1226" spans="14:16" x14ac:dyDescent="0.3">
      <c r="N1226" s="23"/>
      <c r="O1226" s="15"/>
      <c r="P1226" s="16"/>
    </row>
    <row r="1227" spans="14:16" x14ac:dyDescent="0.3">
      <c r="N1227" s="23"/>
      <c r="O1227" s="15"/>
      <c r="P1227" s="16"/>
    </row>
    <row r="1228" spans="14:16" x14ac:dyDescent="0.3">
      <c r="N1228" s="23"/>
      <c r="O1228" s="15"/>
      <c r="P1228" s="16"/>
    </row>
    <row r="1229" spans="14:16" x14ac:dyDescent="0.3">
      <c r="N1229" s="23"/>
      <c r="O1229" s="15"/>
      <c r="P1229" s="16"/>
    </row>
    <row r="1230" spans="14:16" x14ac:dyDescent="0.3">
      <c r="N1230" s="23"/>
      <c r="O1230" s="15"/>
      <c r="P1230" s="16"/>
    </row>
    <row r="1231" spans="14:16" x14ac:dyDescent="0.3">
      <c r="N1231" s="23"/>
      <c r="O1231" s="15"/>
      <c r="P1231" s="16"/>
    </row>
    <row r="1232" spans="14:16" x14ac:dyDescent="0.3">
      <c r="N1232" s="23"/>
      <c r="O1232" s="15"/>
      <c r="P1232" s="16"/>
    </row>
    <row r="1233" spans="14:16" x14ac:dyDescent="0.3">
      <c r="N1233" s="23"/>
      <c r="O1233" s="15"/>
      <c r="P1233" s="16"/>
    </row>
    <row r="1234" spans="14:16" x14ac:dyDescent="0.3">
      <c r="N1234" s="23"/>
      <c r="O1234" s="15"/>
      <c r="P1234" s="16"/>
    </row>
    <row r="1235" spans="14:16" x14ac:dyDescent="0.3">
      <c r="N1235" s="23"/>
      <c r="O1235" s="15"/>
      <c r="P1235" s="16"/>
    </row>
    <row r="1236" spans="14:16" x14ac:dyDescent="0.3">
      <c r="N1236" s="23"/>
      <c r="O1236" s="15"/>
      <c r="P1236" s="16"/>
    </row>
    <row r="1237" spans="14:16" x14ac:dyDescent="0.3">
      <c r="N1237" s="23"/>
      <c r="O1237" s="15"/>
      <c r="P1237" s="16"/>
    </row>
    <row r="1238" spans="14:16" x14ac:dyDescent="0.3">
      <c r="N1238" s="23"/>
      <c r="O1238" s="15"/>
      <c r="P1238" s="16"/>
    </row>
    <row r="1239" spans="14:16" x14ac:dyDescent="0.3">
      <c r="N1239" s="23"/>
      <c r="O1239" s="15"/>
      <c r="P1239" s="16"/>
    </row>
    <row r="1240" spans="14:16" x14ac:dyDescent="0.3">
      <c r="N1240" s="23"/>
      <c r="O1240" s="15"/>
      <c r="P1240" s="16"/>
    </row>
    <row r="1241" spans="14:16" x14ac:dyDescent="0.3">
      <c r="N1241" s="23"/>
      <c r="O1241" s="15"/>
      <c r="P1241" s="16"/>
    </row>
    <row r="1242" spans="14:16" x14ac:dyDescent="0.3">
      <c r="N1242" s="23"/>
      <c r="O1242" s="15"/>
      <c r="P1242" s="16"/>
    </row>
    <row r="1243" spans="14:16" x14ac:dyDescent="0.3">
      <c r="N1243" s="23"/>
      <c r="O1243" s="15"/>
      <c r="P1243" s="16"/>
    </row>
    <row r="1244" spans="14:16" x14ac:dyDescent="0.3">
      <c r="N1244" s="23"/>
      <c r="O1244" s="15"/>
      <c r="P1244" s="16"/>
    </row>
    <row r="1245" spans="14:16" x14ac:dyDescent="0.3">
      <c r="N1245" s="23"/>
      <c r="O1245" s="15"/>
      <c r="P1245" s="16"/>
    </row>
    <row r="1246" spans="14:16" x14ac:dyDescent="0.3">
      <c r="N1246" s="23"/>
      <c r="O1246" s="15"/>
      <c r="P1246" s="16"/>
    </row>
    <row r="1247" spans="14:16" x14ac:dyDescent="0.3">
      <c r="N1247" s="23"/>
      <c r="O1247" s="15"/>
      <c r="P1247" s="16"/>
    </row>
    <row r="1248" spans="14:16" x14ac:dyDescent="0.3">
      <c r="N1248" s="23"/>
      <c r="O1248" s="15"/>
      <c r="P1248" s="16"/>
    </row>
    <row r="1249" spans="14:16" x14ac:dyDescent="0.3">
      <c r="N1249" s="23"/>
      <c r="O1249" s="15"/>
      <c r="P1249" s="16"/>
    </row>
    <row r="1250" spans="14:16" x14ac:dyDescent="0.3">
      <c r="N1250" s="23"/>
      <c r="O1250" s="15"/>
      <c r="P1250" s="16"/>
    </row>
    <row r="1251" spans="14:16" x14ac:dyDescent="0.3">
      <c r="N1251" s="23"/>
      <c r="O1251" s="15"/>
      <c r="P1251" s="16"/>
    </row>
    <row r="1252" spans="14:16" x14ac:dyDescent="0.3">
      <c r="N1252" s="23"/>
      <c r="O1252" s="15"/>
      <c r="P1252" s="16"/>
    </row>
    <row r="1253" spans="14:16" x14ac:dyDescent="0.3">
      <c r="N1253" s="23"/>
      <c r="O1253" s="15"/>
      <c r="P1253" s="16"/>
    </row>
    <row r="1254" spans="14:16" x14ac:dyDescent="0.3">
      <c r="N1254" s="23"/>
      <c r="O1254" s="15"/>
      <c r="P1254" s="16"/>
    </row>
    <row r="1255" spans="14:16" x14ac:dyDescent="0.3">
      <c r="N1255" s="23"/>
      <c r="O1255" s="15"/>
      <c r="P1255" s="16"/>
    </row>
    <row r="1256" spans="14:16" x14ac:dyDescent="0.3">
      <c r="N1256" s="23"/>
      <c r="O1256" s="15"/>
      <c r="P1256" s="16"/>
    </row>
    <row r="1257" spans="14:16" x14ac:dyDescent="0.3">
      <c r="N1257" s="23"/>
      <c r="O1257" s="15"/>
      <c r="P1257" s="16"/>
    </row>
    <row r="1258" spans="14:16" x14ac:dyDescent="0.3">
      <c r="N1258" s="23"/>
      <c r="O1258" s="15"/>
      <c r="P1258" s="16"/>
    </row>
    <row r="1259" spans="14:16" x14ac:dyDescent="0.3">
      <c r="N1259" s="23"/>
      <c r="O1259" s="15"/>
      <c r="P1259" s="16"/>
    </row>
    <row r="1260" spans="14:16" x14ac:dyDescent="0.3">
      <c r="N1260" s="23"/>
      <c r="O1260" s="15"/>
      <c r="P1260" s="16"/>
    </row>
    <row r="1261" spans="14:16" x14ac:dyDescent="0.3">
      <c r="N1261" s="23"/>
      <c r="O1261" s="15"/>
      <c r="P1261" s="16"/>
    </row>
    <row r="1262" spans="14:16" x14ac:dyDescent="0.3">
      <c r="N1262" s="23"/>
      <c r="O1262" s="15"/>
      <c r="P1262" s="16"/>
    </row>
    <row r="1263" spans="14:16" x14ac:dyDescent="0.3">
      <c r="N1263" s="23"/>
      <c r="O1263" s="15"/>
      <c r="P1263" s="16"/>
    </row>
    <row r="1264" spans="14:16" x14ac:dyDescent="0.3">
      <c r="N1264" s="23"/>
      <c r="O1264" s="15"/>
      <c r="P1264" s="16"/>
    </row>
    <row r="1265" spans="14:16" x14ac:dyDescent="0.3">
      <c r="N1265" s="23"/>
      <c r="O1265" s="15"/>
      <c r="P1265" s="16"/>
    </row>
    <row r="1266" spans="14:16" x14ac:dyDescent="0.3">
      <c r="N1266" s="23"/>
      <c r="O1266" s="15"/>
      <c r="P1266" s="16"/>
    </row>
    <row r="1267" spans="14:16" x14ac:dyDescent="0.3">
      <c r="N1267" s="23"/>
      <c r="O1267" s="15"/>
      <c r="P1267" s="16"/>
    </row>
    <row r="1268" spans="14:16" x14ac:dyDescent="0.3">
      <c r="N1268" s="23"/>
      <c r="O1268" s="15"/>
      <c r="P1268" s="16"/>
    </row>
    <row r="1269" spans="14:16" x14ac:dyDescent="0.3">
      <c r="N1269" s="23"/>
      <c r="O1269" s="15"/>
      <c r="P1269" s="16"/>
    </row>
    <row r="1270" spans="14:16" x14ac:dyDescent="0.3">
      <c r="N1270" s="23"/>
      <c r="O1270" s="15"/>
      <c r="P1270" s="16"/>
    </row>
    <row r="1271" spans="14:16" x14ac:dyDescent="0.3">
      <c r="N1271" s="23"/>
      <c r="O1271" s="15"/>
      <c r="P1271" s="16"/>
    </row>
    <row r="1272" spans="14:16" x14ac:dyDescent="0.3">
      <c r="N1272" s="23"/>
      <c r="O1272" s="15"/>
      <c r="P1272" s="16"/>
    </row>
    <row r="1273" spans="14:16" x14ac:dyDescent="0.3">
      <c r="N1273" s="23"/>
      <c r="O1273" s="15"/>
      <c r="P1273" s="16"/>
    </row>
    <row r="1274" spans="14:16" x14ac:dyDescent="0.3">
      <c r="N1274" s="23"/>
      <c r="O1274" s="15"/>
      <c r="P1274" s="16"/>
    </row>
    <row r="1275" spans="14:16" x14ac:dyDescent="0.3">
      <c r="N1275" s="23"/>
      <c r="O1275" s="15"/>
      <c r="P1275" s="16"/>
    </row>
    <row r="1276" spans="14:16" x14ac:dyDescent="0.3">
      <c r="N1276" s="23"/>
      <c r="O1276" s="15"/>
      <c r="P1276" s="16"/>
    </row>
    <row r="1277" spans="14:16" x14ac:dyDescent="0.3">
      <c r="N1277" s="23"/>
      <c r="O1277" s="15"/>
      <c r="P1277" s="16"/>
    </row>
    <row r="1278" spans="14:16" x14ac:dyDescent="0.3">
      <c r="N1278" s="23"/>
      <c r="O1278" s="15"/>
      <c r="P1278" s="16"/>
    </row>
    <row r="1279" spans="14:16" x14ac:dyDescent="0.3">
      <c r="N1279" s="23"/>
      <c r="O1279" s="15"/>
      <c r="P1279" s="16"/>
    </row>
    <row r="1280" spans="14:16" x14ac:dyDescent="0.3">
      <c r="N1280" s="23"/>
      <c r="O1280" s="15"/>
      <c r="P1280" s="16"/>
    </row>
    <row r="1281" spans="14:16" x14ac:dyDescent="0.3">
      <c r="N1281" s="23"/>
      <c r="O1281" s="15"/>
      <c r="P1281" s="16"/>
    </row>
    <row r="1282" spans="14:16" x14ac:dyDescent="0.3">
      <c r="N1282" s="23"/>
      <c r="O1282" s="15"/>
      <c r="P1282" s="16"/>
    </row>
    <row r="1283" spans="14:16" x14ac:dyDescent="0.3">
      <c r="N1283" s="23"/>
      <c r="O1283" s="15"/>
      <c r="P1283" s="16"/>
    </row>
    <row r="1284" spans="14:16" x14ac:dyDescent="0.3">
      <c r="N1284" s="23"/>
      <c r="O1284" s="15"/>
      <c r="P1284" s="16"/>
    </row>
    <row r="1285" spans="14:16" x14ac:dyDescent="0.3">
      <c r="N1285" s="23"/>
      <c r="O1285" s="15"/>
      <c r="P1285" s="16"/>
    </row>
    <row r="1286" spans="14:16" x14ac:dyDescent="0.3">
      <c r="N1286" s="23"/>
      <c r="O1286" s="15"/>
      <c r="P1286" s="16"/>
    </row>
    <row r="1287" spans="14:16" x14ac:dyDescent="0.3">
      <c r="N1287" s="23"/>
      <c r="O1287" s="15"/>
      <c r="P1287" s="16"/>
    </row>
    <row r="1288" spans="14:16" x14ac:dyDescent="0.3">
      <c r="N1288" s="23"/>
      <c r="O1288" s="15"/>
      <c r="P1288" s="16"/>
    </row>
    <row r="1289" spans="14:16" x14ac:dyDescent="0.3">
      <c r="N1289" s="23"/>
      <c r="O1289" s="15"/>
      <c r="P1289" s="16"/>
    </row>
    <row r="1290" spans="14:16" x14ac:dyDescent="0.3">
      <c r="N1290" s="23"/>
      <c r="O1290" s="15"/>
      <c r="P1290" s="16"/>
    </row>
    <row r="1291" spans="14:16" x14ac:dyDescent="0.3">
      <c r="N1291" s="23"/>
      <c r="O1291" s="15"/>
      <c r="P1291" s="16"/>
    </row>
    <row r="1292" spans="14:16" x14ac:dyDescent="0.3">
      <c r="N1292" s="23"/>
      <c r="O1292" s="15"/>
      <c r="P1292" s="16"/>
    </row>
    <row r="1293" spans="14:16" x14ac:dyDescent="0.3">
      <c r="N1293" s="23"/>
      <c r="O1293" s="15"/>
      <c r="P1293" s="16"/>
    </row>
    <row r="1294" spans="14:16" x14ac:dyDescent="0.3">
      <c r="N1294" s="23"/>
      <c r="O1294" s="15"/>
      <c r="P1294" s="16"/>
    </row>
    <row r="1295" spans="14:16" x14ac:dyDescent="0.3">
      <c r="N1295" s="23"/>
      <c r="O1295" s="15"/>
      <c r="P1295" s="16"/>
    </row>
    <row r="1296" spans="14:16" x14ac:dyDescent="0.3">
      <c r="N1296" s="23"/>
      <c r="O1296" s="15"/>
      <c r="P1296" s="16"/>
    </row>
    <row r="1297" spans="14:16" x14ac:dyDescent="0.3">
      <c r="N1297" s="23"/>
      <c r="O1297" s="15"/>
      <c r="P1297" s="16"/>
    </row>
    <row r="1298" spans="14:16" x14ac:dyDescent="0.3">
      <c r="N1298" s="23"/>
      <c r="O1298" s="15"/>
      <c r="P1298" s="16"/>
    </row>
    <row r="1299" spans="14:16" x14ac:dyDescent="0.3">
      <c r="N1299" s="23"/>
      <c r="O1299" s="15"/>
      <c r="P1299" s="16"/>
    </row>
    <row r="1300" spans="14:16" x14ac:dyDescent="0.3">
      <c r="N1300" s="23"/>
      <c r="O1300" s="15"/>
      <c r="P1300" s="16"/>
    </row>
    <row r="1301" spans="14:16" x14ac:dyDescent="0.3">
      <c r="N1301" s="23"/>
      <c r="O1301" s="15"/>
      <c r="P1301" s="16"/>
    </row>
    <row r="1302" spans="14:16" x14ac:dyDescent="0.3">
      <c r="N1302" s="23"/>
      <c r="O1302" s="15"/>
      <c r="P1302" s="16"/>
    </row>
    <row r="1303" spans="14:16" x14ac:dyDescent="0.3">
      <c r="O1303" s="15"/>
      <c r="P1303" s="16"/>
    </row>
    <row r="1304" spans="14:16" x14ac:dyDescent="0.3">
      <c r="O1304" s="15"/>
      <c r="P1304" s="16"/>
    </row>
    <row r="1305" spans="14:16" x14ac:dyDescent="0.3">
      <c r="O1305" s="16"/>
      <c r="P1305" s="16"/>
    </row>
    <row r="1306" spans="14:16" x14ac:dyDescent="0.3">
      <c r="O1306" s="16"/>
      <c r="P1306" s="16"/>
    </row>
  </sheetData>
  <hyperlinks>
    <hyperlink ref="P4" r:id="rId1" display="https://www.joursferies.fr/lundi-de-paques.php" xr:uid="{2B501462-5C3D-4639-B9E3-8275EC4C2493}"/>
    <hyperlink ref="P6" r:id="rId2" display="https://www.joursferies.fr/ascension.php" xr:uid="{B5FC8CA6-77BF-4EE9-9240-5DB648C836CB}"/>
    <hyperlink ref="P7" r:id="rId3" display="https://www.joursferies.fr/pentecote.php" xr:uid="{5C318D44-F4DA-4B4B-ADB3-A038B657DEF4}"/>
    <hyperlink ref="P9" r:id="rId4" display="https://www.joursferies.fr/assomption.php" xr:uid="{17542FA2-294A-4D50-94BC-39DFE40A48F2}"/>
    <hyperlink ref="P10" r:id="rId5" display="https://www.joursferies.fr/toussaint.php" xr:uid="{1252CC77-0302-4E42-897F-86C76F76D56A}"/>
    <hyperlink ref="P12" r:id="rId6" display="https://www.joursferies.fr/noel.php" xr:uid="{79B3CA84-EEEE-4ABF-AB54-02B7A9B00100}"/>
    <hyperlink ref="O13" r:id="rId7" location="note" display="http://joursferies-be.be/jours-feries-2020/ - note" xr:uid="{2F3709FA-76C7-45EE-86AA-041F5749ADB9}"/>
    <hyperlink ref="O14" r:id="rId8" location="note" display="http://joursferies-be.be/jours-feries-2020/ - note" xr:uid="{C3FF28A1-E759-4FB5-9E31-985742848D7A}"/>
    <hyperlink ref="O15" r:id="rId9" location="note" display="http://joursferies-be.be/jours-feries-2020/ - note" xr:uid="{7E8FEE78-A0C9-4FF5-8963-F923503D9C91}"/>
    <hyperlink ref="O16" r:id="rId10" location="note" display="http://joursferies-be.be/jours-feries-2020/ - note" xr:uid="{EC9E868A-231F-4B25-9FDA-B8F0B2046E8E}"/>
    <hyperlink ref="O17" r:id="rId11" location="note" display="http://joursferies-be.be/jours-feries-2020/ - note" xr:uid="{780FCFF5-2BCF-4EF2-AB44-A17A5FAE01D5}"/>
    <hyperlink ref="O18" r:id="rId12" location="note" display="http://joursferies-be.be/jours-feries-2020/ - note" xr:uid="{EF010E7F-B152-4C55-9358-BB22DC7D1668}"/>
    <hyperlink ref="O19" r:id="rId13" location="note" display="http://joursferies-be.be/jours-feries-2020/ - note" xr:uid="{DA71E212-A7DB-4B43-8AD7-7977DEB834E0}"/>
    <hyperlink ref="O20" r:id="rId14" location="note" display="http://joursferies-be.be/jours-feries-2020/ - note" xr:uid="{6AB50C2E-977C-4605-B6BB-B826DB45E306}"/>
    <hyperlink ref="O21" r:id="rId15" location="note" display="http://joursferies-be.be/jours-feries-2020/ - note" xr:uid="{FB05D7E5-6C22-4EB0-AB1A-3C2A827BF6B5}"/>
    <hyperlink ref="O22" r:id="rId16" location="note" display="http://joursferies-be.be/jours-feries-2020/ - note" xr:uid="{25CE3DE5-80E1-461B-9D12-2B2CDE9B57F9}"/>
    <hyperlink ref="O23" r:id="rId17" location="note" display="note" xr:uid="{F7246A77-13A5-4D29-9400-09BD78E7C7E8}"/>
    <hyperlink ref="P13" r:id="rId18" tooltip="Jour de l'an 2020" display="http://joursferies-be.be/jour-de-lan/" xr:uid="{D37117FE-E6A5-46ED-8645-FA1C23693A81}"/>
    <hyperlink ref="P14" r:id="rId19" tooltip="Dimanche de Pâques 2020" display="http://joursferies-be.be/dimanche-de-paques/" xr:uid="{18FF57CE-1B8E-456E-A9EA-D0AD4A6C6C05}"/>
    <hyperlink ref="P15" r:id="rId20" tooltip="Pâques 2020" display="http://joursferies-be.be/paques/" xr:uid="{B7A53D12-4F1C-4E79-9AAB-E3A4E88095BE}"/>
    <hyperlink ref="P16" r:id="rId21" tooltip="Lundi de Pâques 2020" display="http://joursferies-be.be/lundi-de-paques/" xr:uid="{DA16E30A-8012-490D-B675-2F7334376316}"/>
    <hyperlink ref="P17" r:id="rId22" tooltip="Fête du travail 2020" display="http://joursferies-be.be/fete-du-travail/" xr:uid="{97F482E3-6ACB-43C3-8969-B318284B0A6F}"/>
    <hyperlink ref="P18" r:id="rId23" tooltip="Ascension 2020" display="http://joursferies-be.be/ascension/" xr:uid="{A67B6171-5775-4FAA-A9B7-5DDC0F14D248}"/>
    <hyperlink ref="P19" r:id="rId24" tooltip="Dimanche de Pentecôte 2020" display="http://joursferies-be.be/dimanche-de-pentecote/" xr:uid="{5502E8CE-757D-4300-917D-8CBC70C94FCD}"/>
    <hyperlink ref="P20" r:id="rId25" tooltip="Pentecôte 2020" display="http://joursferies-be.be/pentecote/" xr:uid="{FD41A6E0-347D-403E-A47D-4A2001436E48}"/>
    <hyperlink ref="P21" r:id="rId26" tooltip="Lundi de Pentecôte 2020" display="http://joursferies-be.be/lundi-de-pentecote/" xr:uid="{8AC562D2-18B9-44F8-978E-50DE3EFF1A7B}"/>
    <hyperlink ref="P22" r:id="rId27" tooltip="Fête Nationale 2020" display="http://joursferies-be.be/fete-nationale/" xr:uid="{D10DC921-C6C8-48F0-9ACC-99A5FF854EEF}"/>
    <hyperlink ref="P23" r:id="rId28" tooltip="Assomption 2020" display="http://joursferies-be.be/assomption/" xr:uid="{FA017236-FD28-4F18-AFED-C2EB0FBF0CD7}"/>
    <hyperlink ref="P24" r:id="rId29" tooltip="Toussaint 2020" display="http://joursferies-be.be/toussaint/" xr:uid="{215233D7-CA71-4542-B5B2-998199E6E4C4}"/>
    <hyperlink ref="P25" r:id="rId30" tooltip="Armistice de 1918 2020" display="http://joursferies-be.be/armistice-de-1918/" xr:uid="{6BBF65A3-D88B-4529-A218-F1F805DA5A1D}"/>
    <hyperlink ref="P26" r:id="rId31" tooltip="Jour de Noël 2020" display="http://joursferies-be.be/jour-de-noel/" xr:uid="{B4BA184F-C65E-402F-A3AB-1CBC0294BD06}"/>
    <hyperlink ref="O27" r:id="rId32" location="note" display="http://joursferies-be.be/jours-feries-2021/ - note" xr:uid="{DF7A95A4-E2E5-44C7-A947-3F58D1A8C4AC}"/>
    <hyperlink ref="O28" r:id="rId33" location="note" display="http://joursferies-be.be/jours-feries-2021/ - note" xr:uid="{F4DCCF69-4951-4805-B8B9-6BDF3E890A58}"/>
    <hyperlink ref="O29" r:id="rId34" location="note" display="http://joursferies-be.be/jours-feries-2021/ - note" xr:uid="{DCEEE790-F388-4E39-8715-4A649A5A5C25}"/>
    <hyperlink ref="O30" r:id="rId35" location="note" display="http://joursferies-be.be/jours-feries-2021/ - note" xr:uid="{5E278A33-7964-4F01-ABC8-96208FE27E1E}"/>
    <hyperlink ref="O31" r:id="rId36" location="note" display="http://joursferies-be.be/jours-feries-2021/ - note" xr:uid="{8BD15302-60F5-4907-85B5-B53E86C5037F}"/>
    <hyperlink ref="O32" r:id="rId37" location="note" display="http://joursferies-be.be/jours-feries-2021/ - note" xr:uid="{19E2BFE9-2F68-4DB3-A076-C3D3779F674A}"/>
    <hyperlink ref="O33" r:id="rId38" location="note" display="http://joursferies-be.be/jours-feries-2021/ - note" xr:uid="{A1A48646-80AB-410E-A7B6-7FEAEF09DD04}"/>
    <hyperlink ref="O34" r:id="rId39" location="note" display="http://joursferies-be.be/jours-feries-2021/ - note" xr:uid="{E7D6E7AC-B141-4E32-9BC1-7ADE52C98239}"/>
    <hyperlink ref="O35" r:id="rId40" location="note" display="http://joursferies-be.be/jours-feries-2021/ - note" xr:uid="{F0107669-82C6-4822-8985-D74026256E74}"/>
    <hyperlink ref="O36" r:id="rId41" location="note" display="http://joursferies-be.be/jours-feries-2021/ - note" xr:uid="{E19AB81E-5BB1-42D7-9DB0-10ACC4E6938A}"/>
    <hyperlink ref="O37" r:id="rId42" location="note" display="http://joursferies-be.be/jours-feries-2021/ - note" xr:uid="{D1D175BD-50DA-4149-BB2F-14185F8BF9AC}"/>
    <hyperlink ref="O38" r:id="rId43" location="note" display="http://joursferies-be.be/jours-feries-2021/ - note" xr:uid="{AE5D523C-5431-4C5F-8997-2331E9B0077D}"/>
    <hyperlink ref="O39" r:id="rId44" location="note" display="http://joursferies-be.be/jours-feries-2021/ - note" xr:uid="{F0138CC5-C50B-4698-9EA5-A5136312EDFA}"/>
    <hyperlink ref="O40" r:id="rId45" location="note" display="http://joursferies-be.be/jours-feries-2021/ - note" xr:uid="{36E1EFB8-E8D0-41F0-9878-E05779B86453}"/>
    <hyperlink ref="P27" r:id="rId46" tooltip="Jour de l'an 2021" display="http://joursferies-be.be/jour-de-lan/" xr:uid="{253664FC-262D-4475-89DE-4DAF0EC0AD99}"/>
    <hyperlink ref="P28" r:id="rId47" tooltip="Dimanche de Pâques 2021" display="http://joursferies-be.be/dimanche-de-paques/" xr:uid="{0C6518D6-D168-4874-A5BF-97760D2DCCA7}"/>
    <hyperlink ref="P29" r:id="rId48" tooltip="Pâques 2021" display="http://joursferies-be.be/paques/" xr:uid="{3A0A9C76-7561-4321-874D-C698594E6C7D}"/>
    <hyperlink ref="P30" r:id="rId49" tooltip="Lundi de Pâques 2021" display="http://joursferies-be.be/lundi-de-paques/" xr:uid="{11D358D7-C82F-4F9E-B56C-9B44B9DD2B92}"/>
    <hyperlink ref="P31" r:id="rId50" tooltip="Fête du travail 2021" display="http://joursferies-be.be/fete-du-travail/" xr:uid="{4718ED72-A42A-4D86-AD80-6E26623B2B4B}"/>
    <hyperlink ref="P32" r:id="rId51" tooltip="Ascension 2021" display="http://joursferies-be.be/ascension/" xr:uid="{14C95D2B-4F08-40CF-92E1-52295D28697F}"/>
    <hyperlink ref="P33" r:id="rId52" tooltip="Dimanche de Pentecôte 2021" display="http://joursferies-be.be/dimanche-de-pentecote/" xr:uid="{884FB589-D88D-4480-896B-6F6C28431588}"/>
    <hyperlink ref="P34" r:id="rId53" tooltip="Pentecôte 2021" display="http://joursferies-be.be/pentecote/" xr:uid="{0B3C18E1-B575-4699-8EA9-218D298031B2}"/>
    <hyperlink ref="P35" r:id="rId54" tooltip="Lundi de Pentecôte 2021" display="http://joursferies-be.be/lundi-de-pentecote/" xr:uid="{6FAFD228-E475-4BA3-B3CD-F068E6CBAA45}"/>
    <hyperlink ref="P36" r:id="rId55" tooltip="Fête Nationale 2021" display="http://joursferies-be.be/fete-nationale/" xr:uid="{326CD06B-A7BB-4F0F-B261-3C07B0A9A226}"/>
    <hyperlink ref="P37" r:id="rId56" tooltip="Assomption 2021" display="http://joursferies-be.be/assomption/" xr:uid="{D9334A3B-3C86-4AAD-8CAD-A71C3F819DFC}"/>
    <hyperlink ref="P38" r:id="rId57" tooltip="Toussaint 2021" display="http://joursferies-be.be/toussaint/" xr:uid="{AAA35B7F-0FB5-4808-A621-88BE93ACFCFB}"/>
    <hyperlink ref="P39" r:id="rId58" tooltip="Armistice de 1918 2021" display="http://joursferies-be.be/armistice-de-1918/" xr:uid="{80961341-072A-491C-A776-35B576A1E65C}"/>
    <hyperlink ref="P40" r:id="rId59" tooltip="Jour de Noël 2021" display="http://joursferies-be.be/jour-de-noel/" xr:uid="{2F4CCF54-F100-4E6D-8AA2-CCC46ECA989C}"/>
  </hyperlinks>
  <pageMargins left="0.7" right="0.7" top="0.75" bottom="0.75" header="0.3" footer="0.3"/>
  <pageSetup paperSize="9" orientation="portrait" r:id="rId60"/>
  <tableParts count="3">
    <tablePart r:id="rId61"/>
    <tablePart r:id="rId62"/>
    <tablePart r:id="rId6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BD1</vt:lpstr>
      <vt:lpstr>RECAP</vt:lpstr>
      <vt:lpstr>Sources</vt:lpstr>
      <vt:lpstr>RECAP!BD</vt:lpstr>
      <vt:lpstr>BD</vt:lpstr>
      <vt:lpstr>RECAP!colo</vt:lpstr>
      <vt:lpstr>colo</vt:lpstr>
      <vt:lpstr>RECAP!Tableaubd</vt:lpstr>
      <vt:lpstr>Tableaubd</vt:lpstr>
      <vt:lpstr>RECAP!Tableaucomplet</vt:lpstr>
      <vt:lpstr>Tableaucomplet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 Dejean</dc:creator>
  <cp:lastModifiedBy>Colle eugène</cp:lastModifiedBy>
  <cp:lastPrinted>2020-10-09T16:54:49Z</cp:lastPrinted>
  <dcterms:created xsi:type="dcterms:W3CDTF">2017-12-01T15:01:31Z</dcterms:created>
  <dcterms:modified xsi:type="dcterms:W3CDTF">2020-10-10T10:55:22Z</dcterms:modified>
</cp:coreProperties>
</file>