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stbruxelles\Desktop\"/>
    </mc:Choice>
  </mc:AlternateContent>
  <xr:revisionPtr revIDLastSave="0" documentId="8_{46836BB5-7240-4879-9FC8-B02049AAA995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Facturation " sheetId="10" r:id="rId1"/>
    <sheet name="Prestation mensuel" sheetId="9" r:id="rId2"/>
    <sheet name="BD1" sheetId="13" r:id="rId3"/>
    <sheet name="Calendrier Prestations" sheetId="1" r:id="rId4"/>
    <sheet name="Sources" sheetId="2" r:id="rId5"/>
  </sheets>
  <definedNames>
    <definedName name="BD">'BD1'!$A:$J</definedName>
    <definedName name="Gestionnaire">Tableau5[Gestionnaire]</definedName>
    <definedName name="Indép">Tableau4[Indép]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1" l="1"/>
  <c r="C18" i="1"/>
  <c r="C22" i="1"/>
  <c r="C26" i="1"/>
  <c r="C30" i="1"/>
  <c r="C34" i="1"/>
  <c r="C38" i="1"/>
  <c r="C42" i="1"/>
  <c r="C46" i="1"/>
  <c r="C50" i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12" i="1"/>
  <c r="C12" i="1" s="1"/>
  <c r="B13" i="1"/>
  <c r="C13" i="1" s="1"/>
  <c r="B14" i="1"/>
  <c r="B15" i="1"/>
  <c r="C15" i="1" s="1"/>
  <c r="B16" i="1"/>
  <c r="C16" i="1" s="1"/>
  <c r="B17" i="1"/>
  <c r="C17" i="1" s="1"/>
  <c r="B18" i="1"/>
  <c r="B19" i="1"/>
  <c r="C19" i="1" s="1"/>
  <c r="B20" i="1"/>
  <c r="C20" i="1" s="1"/>
  <c r="B21" i="1"/>
  <c r="C21" i="1" s="1"/>
  <c r="B22" i="1"/>
  <c r="B23" i="1"/>
  <c r="C23" i="1" s="1"/>
  <c r="B24" i="1"/>
  <c r="C24" i="1" s="1"/>
  <c r="B25" i="1"/>
  <c r="C25" i="1" s="1"/>
  <c r="B26" i="1"/>
  <c r="B27" i="1"/>
  <c r="C27" i="1" s="1"/>
  <c r="B28" i="1"/>
  <c r="C28" i="1" s="1"/>
  <c r="B29" i="1"/>
  <c r="C29" i="1" s="1"/>
  <c r="B30" i="1"/>
  <c r="B31" i="1"/>
  <c r="C31" i="1" s="1"/>
  <c r="B32" i="1"/>
  <c r="C32" i="1" s="1"/>
  <c r="B33" i="1"/>
  <c r="C33" i="1" s="1"/>
  <c r="B34" i="1"/>
  <c r="B35" i="1"/>
  <c r="C35" i="1" s="1"/>
  <c r="B36" i="1"/>
  <c r="C36" i="1" s="1"/>
  <c r="B37" i="1"/>
  <c r="C37" i="1" s="1"/>
  <c r="B38" i="1"/>
  <c r="B39" i="1"/>
  <c r="C39" i="1" s="1"/>
  <c r="B40" i="1"/>
  <c r="C40" i="1" s="1"/>
  <c r="B41" i="1"/>
  <c r="C41" i="1" s="1"/>
  <c r="B42" i="1"/>
  <c r="B43" i="1"/>
  <c r="C43" i="1" s="1"/>
  <c r="B44" i="1"/>
  <c r="C44" i="1" s="1"/>
  <c r="B45" i="1"/>
  <c r="C45" i="1" s="1"/>
  <c r="B46" i="1"/>
  <c r="B47" i="1"/>
  <c r="C47" i="1" s="1"/>
  <c r="B48" i="1"/>
  <c r="C48" i="1" s="1"/>
  <c r="B49" i="1"/>
  <c r="C49" i="1" s="1"/>
  <c r="B50" i="1"/>
  <c r="B11" i="1"/>
  <c r="C11" i="1" s="1"/>
  <c r="F8" i="9" l="1"/>
  <c r="E8" i="9"/>
  <c r="C67" i="9" s="1"/>
  <c r="F2" i="1" l="1"/>
  <c r="D11" i="10"/>
  <c r="C11" i="10"/>
  <c r="C68" i="9"/>
  <c r="E8" i="10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13" i="9"/>
  <c r="B12" i="9"/>
  <c r="AJ10" i="1"/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AF13" i="1" l="1"/>
  <c r="AF17" i="1"/>
  <c r="AF12" i="1"/>
  <c r="AF15" i="1"/>
  <c r="AF16" i="1"/>
  <c r="AF21" i="1"/>
  <c r="AF14" i="1"/>
  <c r="AF20" i="1"/>
  <c r="AF23" i="1"/>
  <c r="AF25" i="1"/>
  <c r="AF29" i="1"/>
  <c r="AF33" i="1"/>
  <c r="AF37" i="1"/>
  <c r="AF22" i="1"/>
  <c r="AF24" i="1"/>
  <c r="AF28" i="1"/>
  <c r="AF32" i="1"/>
  <c r="AF36" i="1"/>
  <c r="AF40" i="1"/>
  <c r="AF18" i="1"/>
  <c r="AF30" i="1"/>
  <c r="AF38" i="1"/>
  <c r="AF41" i="1"/>
  <c r="AF45" i="1"/>
  <c r="AF49" i="1"/>
  <c r="AF27" i="1"/>
  <c r="AF35" i="1"/>
  <c r="AF44" i="1"/>
  <c r="AF48" i="1"/>
  <c r="AF11" i="1"/>
  <c r="AF19" i="1"/>
  <c r="AF39" i="1"/>
  <c r="AF42" i="1"/>
  <c r="AF50" i="1"/>
  <c r="AF26" i="1"/>
  <c r="AF43" i="1"/>
  <c r="AF34" i="1"/>
  <c r="AF47" i="1"/>
  <c r="AF31" i="1"/>
  <c r="AF46" i="1"/>
  <c r="AF60" i="1"/>
  <c r="AF59" i="1"/>
  <c r="AF58" i="1"/>
  <c r="AF57" i="1"/>
  <c r="AF56" i="1"/>
  <c r="AF55" i="1"/>
  <c r="AF54" i="1"/>
  <c r="AF52" i="1"/>
  <c r="AF53" i="1"/>
  <c r="AF51" i="1"/>
  <c r="X13" i="1"/>
  <c r="X17" i="1"/>
  <c r="X12" i="1"/>
  <c r="X15" i="1"/>
  <c r="X21" i="1"/>
  <c r="X14" i="1"/>
  <c r="X18" i="1"/>
  <c r="X20" i="1"/>
  <c r="X24" i="1"/>
  <c r="X16" i="1"/>
  <c r="X23" i="1"/>
  <c r="X25" i="1"/>
  <c r="X29" i="1"/>
  <c r="X33" i="1"/>
  <c r="X37" i="1"/>
  <c r="X22" i="1"/>
  <c r="X28" i="1"/>
  <c r="X32" i="1"/>
  <c r="X36" i="1"/>
  <c r="X40" i="1"/>
  <c r="X30" i="1"/>
  <c r="X38" i="1"/>
  <c r="X41" i="1"/>
  <c r="X45" i="1"/>
  <c r="X49" i="1"/>
  <c r="X19" i="1"/>
  <c r="X27" i="1"/>
  <c r="X35" i="1"/>
  <c r="X44" i="1"/>
  <c r="X48" i="1"/>
  <c r="X11" i="1"/>
  <c r="X31" i="1"/>
  <c r="X42" i="1"/>
  <c r="X50" i="1"/>
  <c r="X46" i="1"/>
  <c r="X34" i="1"/>
  <c r="X26" i="1"/>
  <c r="X47" i="1"/>
  <c r="X39" i="1"/>
  <c r="X43" i="1"/>
  <c r="X51" i="1"/>
  <c r="X58" i="1"/>
  <c r="X57" i="1"/>
  <c r="X56" i="1"/>
  <c r="X55" i="1"/>
  <c r="X52" i="1"/>
  <c r="X60" i="1"/>
  <c r="X59" i="1"/>
  <c r="X54" i="1"/>
  <c r="X53" i="1"/>
  <c r="P13" i="1"/>
  <c r="P17" i="1"/>
  <c r="P12" i="1"/>
  <c r="P15" i="1"/>
  <c r="P16" i="1"/>
  <c r="P21" i="1"/>
  <c r="P14" i="1"/>
  <c r="P20" i="1"/>
  <c r="P24" i="1"/>
  <c r="P23" i="1"/>
  <c r="P25" i="1"/>
  <c r="P29" i="1"/>
  <c r="P33" i="1"/>
  <c r="P37" i="1"/>
  <c r="P18" i="1"/>
  <c r="P22" i="1"/>
  <c r="P28" i="1"/>
  <c r="P32" i="1"/>
  <c r="P36" i="1"/>
  <c r="P40" i="1"/>
  <c r="P30" i="1"/>
  <c r="P38" i="1"/>
  <c r="P41" i="1"/>
  <c r="P45" i="1"/>
  <c r="P49" i="1"/>
  <c r="P27" i="1"/>
  <c r="P35" i="1"/>
  <c r="P44" i="1"/>
  <c r="P48" i="1"/>
  <c r="P11" i="1"/>
  <c r="P39" i="1"/>
  <c r="P42" i="1"/>
  <c r="P50" i="1"/>
  <c r="P31" i="1"/>
  <c r="P43" i="1"/>
  <c r="P34" i="1"/>
  <c r="P47" i="1"/>
  <c r="P19" i="1"/>
  <c r="P46" i="1"/>
  <c r="P26" i="1"/>
  <c r="P60" i="1"/>
  <c r="P59" i="1"/>
  <c r="P58" i="1"/>
  <c r="P57" i="1"/>
  <c r="P56" i="1"/>
  <c r="P55" i="1"/>
  <c r="P54" i="1"/>
  <c r="P52" i="1"/>
  <c r="P53" i="1"/>
  <c r="P51" i="1"/>
  <c r="H13" i="1"/>
  <c r="H17" i="1"/>
  <c r="H12" i="1"/>
  <c r="H16" i="1"/>
  <c r="H15" i="1"/>
  <c r="H21" i="1"/>
  <c r="H14" i="1"/>
  <c r="H18" i="1"/>
  <c r="H20" i="1"/>
  <c r="H24" i="1"/>
  <c r="H23" i="1"/>
  <c r="H25" i="1"/>
  <c r="H29" i="1"/>
  <c r="H33" i="1"/>
  <c r="H37" i="1"/>
  <c r="H41" i="1"/>
  <c r="H22" i="1"/>
  <c r="H28" i="1"/>
  <c r="H32" i="1"/>
  <c r="H36" i="1"/>
  <c r="H40" i="1"/>
  <c r="H30" i="1"/>
  <c r="H38" i="1"/>
  <c r="H45" i="1"/>
  <c r="H49" i="1"/>
  <c r="H19" i="1"/>
  <c r="H27" i="1"/>
  <c r="H35" i="1"/>
  <c r="H44" i="1"/>
  <c r="H48" i="1"/>
  <c r="H11" i="1"/>
  <c r="H31" i="1"/>
  <c r="H42" i="1"/>
  <c r="H50" i="1"/>
  <c r="H39" i="1"/>
  <c r="H46" i="1"/>
  <c r="H26" i="1"/>
  <c r="H47" i="1"/>
  <c r="H34" i="1"/>
  <c r="H43" i="1"/>
  <c r="H60" i="1"/>
  <c r="H59" i="1"/>
  <c r="H54" i="1"/>
  <c r="H51" i="1"/>
  <c r="H58" i="1"/>
  <c r="H57" i="1"/>
  <c r="H56" i="1"/>
  <c r="H55" i="1"/>
  <c r="H52" i="1"/>
  <c r="H53" i="1"/>
  <c r="AE55" i="1"/>
  <c r="AE56" i="1"/>
  <c r="AE57" i="1"/>
  <c r="AE58" i="1"/>
  <c r="AE59" i="1"/>
  <c r="AE60" i="1"/>
  <c r="AE54" i="1"/>
  <c r="AE12" i="1"/>
  <c r="AE16" i="1"/>
  <c r="AE51" i="1"/>
  <c r="AE52" i="1"/>
  <c r="AE53" i="1"/>
  <c r="AE15" i="1"/>
  <c r="AE14" i="1"/>
  <c r="AE20" i="1"/>
  <c r="AE13" i="1"/>
  <c r="AE19" i="1"/>
  <c r="AE23" i="1"/>
  <c r="AE22" i="1"/>
  <c r="AE24" i="1"/>
  <c r="AE28" i="1"/>
  <c r="AE32" i="1"/>
  <c r="AE36" i="1"/>
  <c r="AE40" i="1"/>
  <c r="AE21" i="1"/>
  <c r="AE27" i="1"/>
  <c r="AE31" i="1"/>
  <c r="AE35" i="1"/>
  <c r="AE39" i="1"/>
  <c r="AE29" i="1"/>
  <c r="AE37" i="1"/>
  <c r="AE44" i="1"/>
  <c r="AE48" i="1"/>
  <c r="AE11" i="1"/>
  <c r="AE26" i="1"/>
  <c r="AE34" i="1"/>
  <c r="AE43" i="1"/>
  <c r="AE47" i="1"/>
  <c r="AE18" i="1"/>
  <c r="AE38" i="1"/>
  <c r="AE41" i="1"/>
  <c r="AE49" i="1"/>
  <c r="AE25" i="1"/>
  <c r="AE42" i="1"/>
  <c r="AE17" i="1"/>
  <c r="AE33" i="1"/>
  <c r="AE46" i="1"/>
  <c r="AE30" i="1"/>
  <c r="AE45" i="1"/>
  <c r="AE50" i="1"/>
  <c r="W55" i="1"/>
  <c r="W56" i="1"/>
  <c r="W57" i="1"/>
  <c r="W58" i="1"/>
  <c r="W59" i="1"/>
  <c r="W60" i="1"/>
  <c r="W12" i="1"/>
  <c r="W16" i="1"/>
  <c r="W51" i="1"/>
  <c r="W52" i="1"/>
  <c r="W53" i="1"/>
  <c r="W15" i="1"/>
  <c r="W14" i="1"/>
  <c r="W18" i="1"/>
  <c r="W20" i="1"/>
  <c r="W24" i="1"/>
  <c r="W13" i="1"/>
  <c r="W17" i="1"/>
  <c r="W19" i="1"/>
  <c r="W23" i="1"/>
  <c r="W22" i="1"/>
  <c r="W28" i="1"/>
  <c r="W32" i="1"/>
  <c r="W36" i="1"/>
  <c r="W40" i="1"/>
  <c r="W21" i="1"/>
  <c r="W27" i="1"/>
  <c r="W31" i="1"/>
  <c r="W35" i="1"/>
  <c r="W39" i="1"/>
  <c r="W29" i="1"/>
  <c r="W37" i="1"/>
  <c r="W44" i="1"/>
  <c r="W48" i="1"/>
  <c r="W11" i="1"/>
  <c r="W26" i="1"/>
  <c r="W34" i="1"/>
  <c r="W43" i="1"/>
  <c r="W47" i="1"/>
  <c r="W30" i="1"/>
  <c r="W41" i="1"/>
  <c r="W49" i="1"/>
  <c r="W38" i="1"/>
  <c r="W45" i="1"/>
  <c r="W33" i="1"/>
  <c r="W50" i="1"/>
  <c r="W25" i="1"/>
  <c r="W46" i="1"/>
  <c r="W42" i="1"/>
  <c r="W54" i="1"/>
  <c r="O12" i="1"/>
  <c r="O16" i="1"/>
  <c r="O51" i="1"/>
  <c r="O52" i="1"/>
  <c r="O53" i="1"/>
  <c r="O54" i="1"/>
  <c r="O55" i="1"/>
  <c r="O56" i="1"/>
  <c r="O57" i="1"/>
  <c r="O58" i="1"/>
  <c r="O59" i="1"/>
  <c r="O60" i="1"/>
  <c r="O15" i="1"/>
  <c r="O14" i="1"/>
  <c r="O20" i="1"/>
  <c r="O24" i="1"/>
  <c r="O13" i="1"/>
  <c r="O19" i="1"/>
  <c r="O23" i="1"/>
  <c r="O18" i="1"/>
  <c r="O22" i="1"/>
  <c r="O28" i="1"/>
  <c r="O32" i="1"/>
  <c r="O36" i="1"/>
  <c r="O40" i="1"/>
  <c r="O17" i="1"/>
  <c r="O21" i="1"/>
  <c r="O27" i="1"/>
  <c r="O31" i="1"/>
  <c r="O35" i="1"/>
  <c r="O39" i="1"/>
  <c r="O29" i="1"/>
  <c r="O37" i="1"/>
  <c r="O44" i="1"/>
  <c r="O48" i="1"/>
  <c r="O11" i="1"/>
  <c r="O26" i="1"/>
  <c r="O34" i="1"/>
  <c r="O43" i="1"/>
  <c r="O47" i="1"/>
  <c r="O38" i="1"/>
  <c r="O41" i="1"/>
  <c r="O49" i="1"/>
  <c r="O30" i="1"/>
  <c r="O42" i="1"/>
  <c r="O33" i="1"/>
  <c r="O46" i="1"/>
  <c r="O45" i="1"/>
  <c r="O25" i="1"/>
  <c r="O50" i="1"/>
  <c r="G13" i="1"/>
  <c r="G12" i="1"/>
  <c r="G16" i="1"/>
  <c r="G51" i="1"/>
  <c r="G52" i="1"/>
  <c r="G53" i="1"/>
  <c r="G15" i="1"/>
  <c r="G14" i="1"/>
  <c r="G18" i="1"/>
  <c r="G20" i="1"/>
  <c r="G24" i="1"/>
  <c r="G17" i="1"/>
  <c r="G19" i="1"/>
  <c r="G23" i="1"/>
  <c r="G58" i="1"/>
  <c r="G22" i="1"/>
  <c r="G28" i="1"/>
  <c r="G32" i="1"/>
  <c r="G36" i="1"/>
  <c r="G40" i="1"/>
  <c r="G57" i="1"/>
  <c r="G21" i="1"/>
  <c r="G27" i="1"/>
  <c r="G31" i="1"/>
  <c r="G35" i="1"/>
  <c r="G39" i="1"/>
  <c r="G29" i="1"/>
  <c r="G37" i="1"/>
  <c r="G44" i="1"/>
  <c r="G48" i="1"/>
  <c r="G11" i="1"/>
  <c r="G56" i="1"/>
  <c r="G60" i="1"/>
  <c r="G26" i="1"/>
  <c r="G34" i="1"/>
  <c r="G43" i="1"/>
  <c r="G47" i="1"/>
  <c r="G30" i="1"/>
  <c r="G49" i="1"/>
  <c r="G45" i="1"/>
  <c r="G50" i="1"/>
  <c r="G55" i="1"/>
  <c r="G25" i="1"/>
  <c r="G41" i="1"/>
  <c r="G46" i="1"/>
  <c r="G59" i="1"/>
  <c r="G38" i="1"/>
  <c r="G33" i="1"/>
  <c r="G42" i="1"/>
  <c r="G54" i="1"/>
  <c r="AH12" i="1"/>
  <c r="AH55" i="1"/>
  <c r="AH56" i="1"/>
  <c r="AH57" i="1"/>
  <c r="AH58" i="1"/>
  <c r="AH59" i="1"/>
  <c r="AH60" i="1"/>
  <c r="AH15" i="1"/>
  <c r="AH14" i="1"/>
  <c r="AH51" i="1"/>
  <c r="AH19" i="1"/>
  <c r="AH23" i="1"/>
  <c r="AH52" i="1"/>
  <c r="AH17" i="1"/>
  <c r="AH18" i="1"/>
  <c r="AH22" i="1"/>
  <c r="AH53" i="1"/>
  <c r="AH16" i="1"/>
  <c r="AH27" i="1"/>
  <c r="AH31" i="1"/>
  <c r="AH35" i="1"/>
  <c r="AH39" i="1"/>
  <c r="AH26" i="1"/>
  <c r="AH30" i="1"/>
  <c r="AH34" i="1"/>
  <c r="AH38" i="1"/>
  <c r="AH20" i="1"/>
  <c r="AH24" i="1"/>
  <c r="AH32" i="1"/>
  <c r="AH40" i="1"/>
  <c r="AH43" i="1"/>
  <c r="AH47" i="1"/>
  <c r="AH29" i="1"/>
  <c r="AH37" i="1"/>
  <c r="AH42" i="1"/>
  <c r="AH46" i="1"/>
  <c r="AH50" i="1"/>
  <c r="AH21" i="1"/>
  <c r="AH25" i="1"/>
  <c r="AH44" i="1"/>
  <c r="AH11" i="1"/>
  <c r="AH48" i="1"/>
  <c r="AH28" i="1"/>
  <c r="AH45" i="1"/>
  <c r="AH13" i="1"/>
  <c r="AH36" i="1"/>
  <c r="AH41" i="1"/>
  <c r="AH49" i="1"/>
  <c r="AH33" i="1"/>
  <c r="AH54" i="1"/>
  <c r="AD12" i="1"/>
  <c r="AD51" i="1"/>
  <c r="AD52" i="1"/>
  <c r="AD53" i="1"/>
  <c r="AD15" i="1"/>
  <c r="AD14" i="1"/>
  <c r="AD13" i="1"/>
  <c r="AD19" i="1"/>
  <c r="AD23" i="1"/>
  <c r="AD18" i="1"/>
  <c r="AD22" i="1"/>
  <c r="AD21" i="1"/>
  <c r="AD27" i="1"/>
  <c r="AD31" i="1"/>
  <c r="AD35" i="1"/>
  <c r="AD39" i="1"/>
  <c r="AD20" i="1"/>
  <c r="AD26" i="1"/>
  <c r="AD30" i="1"/>
  <c r="AD34" i="1"/>
  <c r="AD38" i="1"/>
  <c r="AD16" i="1"/>
  <c r="AD28" i="1"/>
  <c r="AD36" i="1"/>
  <c r="AD43" i="1"/>
  <c r="AD47" i="1"/>
  <c r="AD17" i="1"/>
  <c r="AD25" i="1"/>
  <c r="AD33" i="1"/>
  <c r="AD42" i="1"/>
  <c r="AD46" i="1"/>
  <c r="AD50" i="1"/>
  <c r="AD37" i="1"/>
  <c r="AD48" i="1"/>
  <c r="AD24" i="1"/>
  <c r="AD41" i="1"/>
  <c r="AD32" i="1"/>
  <c r="AD45" i="1"/>
  <c r="AD29" i="1"/>
  <c r="AD44" i="1"/>
  <c r="AD11" i="1"/>
  <c r="AD40" i="1"/>
  <c r="AD49" i="1"/>
  <c r="AD58" i="1"/>
  <c r="AD54" i="1"/>
  <c r="AD56" i="1"/>
  <c r="AD57" i="1"/>
  <c r="AD59" i="1"/>
  <c r="AD55" i="1"/>
  <c r="AD60" i="1"/>
  <c r="Z12" i="1"/>
  <c r="Z15" i="1"/>
  <c r="Z55" i="1"/>
  <c r="Z56" i="1"/>
  <c r="Z57" i="1"/>
  <c r="Z58" i="1"/>
  <c r="Z59" i="1"/>
  <c r="Z60" i="1"/>
  <c r="Z14" i="1"/>
  <c r="Z52" i="1"/>
  <c r="Z16" i="1"/>
  <c r="Z19" i="1"/>
  <c r="Z23" i="1"/>
  <c r="Z53" i="1"/>
  <c r="Z22" i="1"/>
  <c r="Z13" i="1"/>
  <c r="Z18" i="1"/>
  <c r="Z27" i="1"/>
  <c r="Z31" i="1"/>
  <c r="Z35" i="1"/>
  <c r="Z39" i="1"/>
  <c r="Z17" i="1"/>
  <c r="Z24" i="1"/>
  <c r="Z26" i="1"/>
  <c r="Z30" i="1"/>
  <c r="Z34" i="1"/>
  <c r="Z38" i="1"/>
  <c r="Z32" i="1"/>
  <c r="Z40" i="1"/>
  <c r="Z43" i="1"/>
  <c r="Z47" i="1"/>
  <c r="Z51" i="1"/>
  <c r="Z21" i="1"/>
  <c r="Z29" i="1"/>
  <c r="Z37" i="1"/>
  <c r="Z42" i="1"/>
  <c r="Z46" i="1"/>
  <c r="Z50" i="1"/>
  <c r="Z33" i="1"/>
  <c r="Z44" i="1"/>
  <c r="Z11" i="1"/>
  <c r="Z20" i="1"/>
  <c r="Z36" i="1"/>
  <c r="Z28" i="1"/>
  <c r="Z41" i="1"/>
  <c r="Z49" i="1"/>
  <c r="Z25" i="1"/>
  <c r="Z48" i="1"/>
  <c r="Z45" i="1"/>
  <c r="Z54" i="1"/>
  <c r="V12" i="1"/>
  <c r="V51" i="1"/>
  <c r="V52" i="1"/>
  <c r="V53" i="1"/>
  <c r="V15" i="1"/>
  <c r="V14" i="1"/>
  <c r="V13" i="1"/>
  <c r="V17" i="1"/>
  <c r="V19" i="1"/>
  <c r="V23" i="1"/>
  <c r="V16" i="1"/>
  <c r="V22" i="1"/>
  <c r="V21" i="1"/>
  <c r="V27" i="1"/>
  <c r="V31" i="1"/>
  <c r="V35" i="1"/>
  <c r="V39" i="1"/>
  <c r="V20" i="1"/>
  <c r="V26" i="1"/>
  <c r="V30" i="1"/>
  <c r="V34" i="1"/>
  <c r="V38" i="1"/>
  <c r="V24" i="1"/>
  <c r="V28" i="1"/>
  <c r="V36" i="1"/>
  <c r="V43" i="1"/>
  <c r="V47" i="1"/>
  <c r="V25" i="1"/>
  <c r="V33" i="1"/>
  <c r="V42" i="1"/>
  <c r="V46" i="1"/>
  <c r="V50" i="1"/>
  <c r="V29" i="1"/>
  <c r="V48" i="1"/>
  <c r="V37" i="1"/>
  <c r="V44" i="1"/>
  <c r="V11" i="1"/>
  <c r="V18" i="1"/>
  <c r="V32" i="1"/>
  <c r="V49" i="1"/>
  <c r="V40" i="1"/>
  <c r="V45" i="1"/>
  <c r="V41" i="1"/>
  <c r="V57" i="1"/>
  <c r="V59" i="1"/>
  <c r="V60" i="1"/>
  <c r="V56" i="1"/>
  <c r="V58" i="1"/>
  <c r="V55" i="1"/>
  <c r="V54" i="1"/>
  <c r="R12" i="1"/>
  <c r="R15" i="1"/>
  <c r="R14" i="1"/>
  <c r="R53" i="1"/>
  <c r="R18" i="1"/>
  <c r="R19" i="1"/>
  <c r="R23" i="1"/>
  <c r="R17" i="1"/>
  <c r="R22" i="1"/>
  <c r="R55" i="1"/>
  <c r="R59" i="1"/>
  <c r="R27" i="1"/>
  <c r="R31" i="1"/>
  <c r="R35" i="1"/>
  <c r="R39" i="1"/>
  <c r="R51" i="1"/>
  <c r="R52" i="1"/>
  <c r="R58" i="1"/>
  <c r="R24" i="1"/>
  <c r="R26" i="1"/>
  <c r="R30" i="1"/>
  <c r="R34" i="1"/>
  <c r="R38" i="1"/>
  <c r="R57" i="1"/>
  <c r="R20" i="1"/>
  <c r="R32" i="1"/>
  <c r="R40" i="1"/>
  <c r="R43" i="1"/>
  <c r="R47" i="1"/>
  <c r="R60" i="1"/>
  <c r="R13" i="1"/>
  <c r="R16" i="1"/>
  <c r="R29" i="1"/>
  <c r="R37" i="1"/>
  <c r="R42" i="1"/>
  <c r="R46" i="1"/>
  <c r="R50" i="1"/>
  <c r="R56" i="1"/>
  <c r="R25" i="1"/>
  <c r="R44" i="1"/>
  <c r="R11" i="1"/>
  <c r="R33" i="1"/>
  <c r="R45" i="1"/>
  <c r="R36" i="1"/>
  <c r="R41" i="1"/>
  <c r="R49" i="1"/>
  <c r="R21" i="1"/>
  <c r="R48" i="1"/>
  <c r="R28" i="1"/>
  <c r="R54" i="1"/>
  <c r="N12" i="1"/>
  <c r="N51" i="1"/>
  <c r="N52" i="1"/>
  <c r="N53" i="1"/>
  <c r="N15" i="1"/>
  <c r="N14" i="1"/>
  <c r="N13" i="1"/>
  <c r="N19" i="1"/>
  <c r="N23" i="1"/>
  <c r="N18" i="1"/>
  <c r="N22" i="1"/>
  <c r="N17" i="1"/>
  <c r="N21" i="1"/>
  <c r="N27" i="1"/>
  <c r="N31" i="1"/>
  <c r="N35" i="1"/>
  <c r="N39" i="1"/>
  <c r="N16" i="1"/>
  <c r="N20" i="1"/>
  <c r="N26" i="1"/>
  <c r="N30" i="1"/>
  <c r="N34" i="1"/>
  <c r="N38" i="1"/>
  <c r="N28" i="1"/>
  <c r="N36" i="1"/>
  <c r="N43" i="1"/>
  <c r="N47" i="1"/>
  <c r="N25" i="1"/>
  <c r="N33" i="1"/>
  <c r="N42" i="1"/>
  <c r="N46" i="1"/>
  <c r="N50" i="1"/>
  <c r="N37" i="1"/>
  <c r="N48" i="1"/>
  <c r="N29" i="1"/>
  <c r="N40" i="1"/>
  <c r="N41" i="1"/>
  <c r="N24" i="1"/>
  <c r="N32" i="1"/>
  <c r="N45" i="1"/>
  <c r="N44" i="1"/>
  <c r="N11" i="1"/>
  <c r="N49" i="1"/>
  <c r="N60" i="1"/>
  <c r="N56" i="1"/>
  <c r="N55" i="1"/>
  <c r="N57" i="1"/>
  <c r="N58" i="1"/>
  <c r="N54" i="1"/>
  <c r="N59" i="1"/>
  <c r="J55" i="1"/>
  <c r="J56" i="1"/>
  <c r="J57" i="1"/>
  <c r="J58" i="1"/>
  <c r="J59" i="1"/>
  <c r="J60" i="1"/>
  <c r="J12" i="1"/>
  <c r="J15" i="1"/>
  <c r="J14" i="1"/>
  <c r="J19" i="1"/>
  <c r="J23" i="1"/>
  <c r="J51" i="1"/>
  <c r="J16" i="1"/>
  <c r="J22" i="1"/>
  <c r="J52" i="1"/>
  <c r="J13" i="1"/>
  <c r="J27" i="1"/>
  <c r="J31" i="1"/>
  <c r="J35" i="1"/>
  <c r="J39" i="1"/>
  <c r="J24" i="1"/>
  <c r="J26" i="1"/>
  <c r="J30" i="1"/>
  <c r="J34" i="1"/>
  <c r="J38" i="1"/>
  <c r="J53" i="1"/>
  <c r="J32" i="1"/>
  <c r="J40" i="1"/>
  <c r="J43" i="1"/>
  <c r="J47" i="1"/>
  <c r="J21" i="1"/>
  <c r="J29" i="1"/>
  <c r="J37" i="1"/>
  <c r="J42" i="1"/>
  <c r="J46" i="1"/>
  <c r="J50" i="1"/>
  <c r="J33" i="1"/>
  <c r="J44" i="1"/>
  <c r="J11" i="1"/>
  <c r="J18" i="1"/>
  <c r="J41" i="1"/>
  <c r="J48" i="1"/>
  <c r="J17" i="1"/>
  <c r="J20" i="1"/>
  <c r="J28" i="1"/>
  <c r="J49" i="1"/>
  <c r="J25" i="1"/>
  <c r="J36" i="1"/>
  <c r="J45" i="1"/>
  <c r="J54" i="1"/>
  <c r="F12" i="1"/>
  <c r="F51" i="1"/>
  <c r="F52" i="1"/>
  <c r="F53" i="1"/>
  <c r="F15" i="1"/>
  <c r="F14" i="1"/>
  <c r="F17" i="1"/>
  <c r="F19" i="1"/>
  <c r="F23" i="1"/>
  <c r="F13" i="1"/>
  <c r="F22" i="1"/>
  <c r="F21" i="1"/>
  <c r="F27" i="1"/>
  <c r="F31" i="1"/>
  <c r="F35" i="1"/>
  <c r="F39" i="1"/>
  <c r="F18" i="1"/>
  <c r="F20" i="1"/>
  <c r="F26" i="1"/>
  <c r="F30" i="1"/>
  <c r="F34" i="1"/>
  <c r="F38" i="1"/>
  <c r="F16" i="1"/>
  <c r="F24" i="1"/>
  <c r="F28" i="1"/>
  <c r="F36" i="1"/>
  <c r="F43" i="1"/>
  <c r="F47" i="1"/>
  <c r="F25" i="1"/>
  <c r="F33" i="1"/>
  <c r="F41" i="1"/>
  <c r="F42" i="1"/>
  <c r="F46" i="1"/>
  <c r="F50" i="1"/>
  <c r="F29" i="1"/>
  <c r="F48" i="1"/>
  <c r="F44" i="1"/>
  <c r="F11" i="1"/>
  <c r="F49" i="1"/>
  <c r="F40" i="1"/>
  <c r="F45" i="1"/>
  <c r="F37" i="1"/>
  <c r="F32" i="1"/>
  <c r="F60" i="1"/>
  <c r="F56" i="1"/>
  <c r="F54" i="1"/>
  <c r="F58" i="1"/>
  <c r="F57" i="1"/>
  <c r="F59" i="1"/>
  <c r="F55" i="1"/>
  <c r="AB13" i="1"/>
  <c r="AB17" i="1"/>
  <c r="AB12" i="1"/>
  <c r="AB18" i="1"/>
  <c r="AB21" i="1"/>
  <c r="AB16" i="1"/>
  <c r="AB20" i="1"/>
  <c r="AB24" i="1"/>
  <c r="AB15" i="1"/>
  <c r="AB19" i="1"/>
  <c r="AB25" i="1"/>
  <c r="AB29" i="1"/>
  <c r="AB33" i="1"/>
  <c r="AB37" i="1"/>
  <c r="AB14" i="1"/>
  <c r="AB28" i="1"/>
  <c r="AB32" i="1"/>
  <c r="AB36" i="1"/>
  <c r="AB40" i="1"/>
  <c r="AB26" i="1"/>
  <c r="AB34" i="1"/>
  <c r="AB41" i="1"/>
  <c r="AB45" i="1"/>
  <c r="AB49" i="1"/>
  <c r="AB23" i="1"/>
  <c r="AB31" i="1"/>
  <c r="AB39" i="1"/>
  <c r="AB44" i="1"/>
  <c r="AB48" i="1"/>
  <c r="AB11" i="1"/>
  <c r="AB35" i="1"/>
  <c r="AB46" i="1"/>
  <c r="AB22" i="1"/>
  <c r="AB30" i="1"/>
  <c r="AB43" i="1"/>
  <c r="AB27" i="1"/>
  <c r="AB42" i="1"/>
  <c r="AB50" i="1"/>
  <c r="AB38" i="1"/>
  <c r="AB47" i="1"/>
  <c r="AB51" i="1"/>
  <c r="AB53" i="1"/>
  <c r="AB60" i="1"/>
  <c r="AB59" i="1"/>
  <c r="AB58" i="1"/>
  <c r="AB57" i="1"/>
  <c r="AB56" i="1"/>
  <c r="AB52" i="1"/>
  <c r="AB55" i="1"/>
  <c r="AB54" i="1"/>
  <c r="T13" i="1"/>
  <c r="T17" i="1"/>
  <c r="T12" i="1"/>
  <c r="T21" i="1"/>
  <c r="T20" i="1"/>
  <c r="T24" i="1"/>
  <c r="T19" i="1"/>
  <c r="T25" i="1"/>
  <c r="T29" i="1"/>
  <c r="T33" i="1"/>
  <c r="T37" i="1"/>
  <c r="T28" i="1"/>
  <c r="T32" i="1"/>
  <c r="T36" i="1"/>
  <c r="T40" i="1"/>
  <c r="T22" i="1"/>
  <c r="T26" i="1"/>
  <c r="T34" i="1"/>
  <c r="T41" i="1"/>
  <c r="T45" i="1"/>
  <c r="T49" i="1"/>
  <c r="T14" i="1"/>
  <c r="T15" i="1"/>
  <c r="T18" i="1"/>
  <c r="T31" i="1"/>
  <c r="T39" i="1"/>
  <c r="T44" i="1"/>
  <c r="T48" i="1"/>
  <c r="T11" i="1"/>
  <c r="T27" i="1"/>
  <c r="T46" i="1"/>
  <c r="T35" i="1"/>
  <c r="T42" i="1"/>
  <c r="T50" i="1"/>
  <c r="T30" i="1"/>
  <c r="T47" i="1"/>
  <c r="T16" i="1"/>
  <c r="T38" i="1"/>
  <c r="T43" i="1"/>
  <c r="T23" i="1"/>
  <c r="T53" i="1"/>
  <c r="T51" i="1"/>
  <c r="T60" i="1"/>
  <c r="T59" i="1"/>
  <c r="T58" i="1"/>
  <c r="T57" i="1"/>
  <c r="T56" i="1"/>
  <c r="T55" i="1"/>
  <c r="T54" i="1"/>
  <c r="T52" i="1"/>
  <c r="L13" i="1"/>
  <c r="L17" i="1"/>
  <c r="L12" i="1"/>
  <c r="L16" i="1"/>
  <c r="L18" i="1"/>
  <c r="L21" i="1"/>
  <c r="L20" i="1"/>
  <c r="L24" i="1"/>
  <c r="L15" i="1"/>
  <c r="L19" i="1"/>
  <c r="L25" i="1"/>
  <c r="L29" i="1"/>
  <c r="L33" i="1"/>
  <c r="L37" i="1"/>
  <c r="L14" i="1"/>
  <c r="L28" i="1"/>
  <c r="L32" i="1"/>
  <c r="L36" i="1"/>
  <c r="L40" i="1"/>
  <c r="L26" i="1"/>
  <c r="L34" i="1"/>
  <c r="L45" i="1"/>
  <c r="L49" i="1"/>
  <c r="L23" i="1"/>
  <c r="L31" i="1"/>
  <c r="L39" i="1"/>
  <c r="L41" i="1"/>
  <c r="L44" i="1"/>
  <c r="L48" i="1"/>
  <c r="L11" i="1"/>
  <c r="L35" i="1"/>
  <c r="L46" i="1"/>
  <c r="L27" i="1"/>
  <c r="L38" i="1"/>
  <c r="L22" i="1"/>
  <c r="L30" i="1"/>
  <c r="L43" i="1"/>
  <c r="L42" i="1"/>
  <c r="L50" i="1"/>
  <c r="L47" i="1"/>
  <c r="L51" i="1"/>
  <c r="L60" i="1"/>
  <c r="L52" i="1"/>
  <c r="L53" i="1"/>
  <c r="L59" i="1"/>
  <c r="L58" i="1"/>
  <c r="L57" i="1"/>
  <c r="L56" i="1"/>
  <c r="L55" i="1"/>
  <c r="L54" i="1"/>
  <c r="D13" i="1"/>
  <c r="D17" i="1"/>
  <c r="D12" i="1"/>
  <c r="D16" i="1"/>
  <c r="D21" i="1"/>
  <c r="D20" i="1"/>
  <c r="D24" i="1"/>
  <c r="D18" i="1"/>
  <c r="D19" i="1"/>
  <c r="D25" i="1"/>
  <c r="D29" i="1"/>
  <c r="D33" i="1"/>
  <c r="D37" i="1"/>
  <c r="D41" i="1"/>
  <c r="D28" i="1"/>
  <c r="D32" i="1"/>
  <c r="D36" i="1"/>
  <c r="D40" i="1"/>
  <c r="D14" i="1"/>
  <c r="D22" i="1"/>
  <c r="D26" i="1"/>
  <c r="D34" i="1"/>
  <c r="D45" i="1"/>
  <c r="D49" i="1"/>
  <c r="D11" i="1"/>
  <c r="D31" i="1"/>
  <c r="D39" i="1"/>
  <c r="D44" i="1"/>
  <c r="D48" i="1"/>
  <c r="D23" i="1"/>
  <c r="D27" i="1"/>
  <c r="D46" i="1"/>
  <c r="D15" i="1"/>
  <c r="D42" i="1"/>
  <c r="D50" i="1"/>
  <c r="D47" i="1"/>
  <c r="D38" i="1"/>
  <c r="D43" i="1"/>
  <c r="D35" i="1"/>
  <c r="D30" i="1"/>
  <c r="D52" i="1"/>
  <c r="D53" i="1"/>
  <c r="D51" i="1"/>
  <c r="D60" i="1"/>
  <c r="D59" i="1"/>
  <c r="D58" i="1"/>
  <c r="D57" i="1"/>
  <c r="D56" i="1"/>
  <c r="D55" i="1"/>
  <c r="D54" i="1"/>
  <c r="AA51" i="1"/>
  <c r="AA52" i="1"/>
  <c r="AA53" i="1"/>
  <c r="AA54" i="1"/>
  <c r="AA12" i="1"/>
  <c r="AA16" i="1"/>
  <c r="AA15" i="1"/>
  <c r="AA55" i="1"/>
  <c r="AA56" i="1"/>
  <c r="AA57" i="1"/>
  <c r="AA58" i="1"/>
  <c r="AA59" i="1"/>
  <c r="AA60" i="1"/>
  <c r="AA17" i="1"/>
  <c r="AA20" i="1"/>
  <c r="AA24" i="1"/>
  <c r="AA19" i="1"/>
  <c r="AA23" i="1"/>
  <c r="AA14" i="1"/>
  <c r="AA28" i="1"/>
  <c r="AA32" i="1"/>
  <c r="AA36" i="1"/>
  <c r="AA40" i="1"/>
  <c r="AA13" i="1"/>
  <c r="AA18" i="1"/>
  <c r="AA27" i="1"/>
  <c r="AA31" i="1"/>
  <c r="AA35" i="1"/>
  <c r="AA39" i="1"/>
  <c r="AA25" i="1"/>
  <c r="AA33" i="1"/>
  <c r="AA44" i="1"/>
  <c r="AA48" i="1"/>
  <c r="AA11" i="1"/>
  <c r="AA22" i="1"/>
  <c r="AA30" i="1"/>
  <c r="AA38" i="1"/>
  <c r="AA43" i="1"/>
  <c r="AA47" i="1"/>
  <c r="AA34" i="1"/>
  <c r="AA45" i="1"/>
  <c r="AA41" i="1"/>
  <c r="AA46" i="1"/>
  <c r="AA29" i="1"/>
  <c r="AA42" i="1"/>
  <c r="AA50" i="1"/>
  <c r="AA26" i="1"/>
  <c r="AA49" i="1"/>
  <c r="AA21" i="1"/>
  <c r="AA37" i="1"/>
  <c r="S51" i="1"/>
  <c r="S52" i="1"/>
  <c r="S53" i="1"/>
  <c r="S55" i="1"/>
  <c r="S56" i="1"/>
  <c r="S57" i="1"/>
  <c r="S58" i="1"/>
  <c r="S59" i="1"/>
  <c r="S60" i="1"/>
  <c r="S12" i="1"/>
  <c r="S16" i="1"/>
  <c r="S15" i="1"/>
  <c r="S54" i="1"/>
  <c r="S20" i="1"/>
  <c r="S24" i="1"/>
  <c r="S18" i="1"/>
  <c r="S19" i="1"/>
  <c r="S23" i="1"/>
  <c r="S28" i="1"/>
  <c r="S32" i="1"/>
  <c r="S36" i="1"/>
  <c r="S40" i="1"/>
  <c r="S27" i="1"/>
  <c r="S31" i="1"/>
  <c r="S35" i="1"/>
  <c r="S39" i="1"/>
  <c r="S21" i="1"/>
  <c r="S25" i="1"/>
  <c r="S33" i="1"/>
  <c r="S44" i="1"/>
  <c r="S48" i="1"/>
  <c r="S11" i="1"/>
  <c r="S14" i="1"/>
  <c r="S30" i="1"/>
  <c r="S38" i="1"/>
  <c r="S43" i="1"/>
  <c r="S47" i="1"/>
  <c r="S13" i="1"/>
  <c r="S17" i="1"/>
  <c r="S26" i="1"/>
  <c r="S45" i="1"/>
  <c r="S22" i="1"/>
  <c r="S34" i="1"/>
  <c r="S49" i="1"/>
  <c r="S29" i="1"/>
  <c r="S37" i="1"/>
  <c r="S42" i="1"/>
  <c r="S50" i="1"/>
  <c r="S41" i="1"/>
  <c r="S46" i="1"/>
  <c r="K51" i="1"/>
  <c r="K52" i="1"/>
  <c r="K53" i="1"/>
  <c r="K54" i="1"/>
  <c r="K55" i="1"/>
  <c r="K56" i="1"/>
  <c r="K57" i="1"/>
  <c r="K58" i="1"/>
  <c r="K59" i="1"/>
  <c r="K60" i="1"/>
  <c r="K12" i="1"/>
  <c r="K16" i="1"/>
  <c r="K15" i="1"/>
  <c r="K17" i="1"/>
  <c r="K20" i="1"/>
  <c r="K24" i="1"/>
  <c r="K19" i="1"/>
  <c r="K23" i="1"/>
  <c r="K14" i="1"/>
  <c r="K28" i="1"/>
  <c r="K32" i="1"/>
  <c r="K36" i="1"/>
  <c r="K40" i="1"/>
  <c r="K13" i="1"/>
  <c r="K27" i="1"/>
  <c r="K31" i="1"/>
  <c r="K35" i="1"/>
  <c r="K39" i="1"/>
  <c r="K18" i="1"/>
  <c r="K25" i="1"/>
  <c r="K33" i="1"/>
  <c r="K41" i="1"/>
  <c r="K44" i="1"/>
  <c r="K48" i="1"/>
  <c r="K11" i="1"/>
  <c r="K22" i="1"/>
  <c r="K30" i="1"/>
  <c r="K38" i="1"/>
  <c r="K43" i="1"/>
  <c r="K47" i="1"/>
  <c r="K34" i="1"/>
  <c r="K45" i="1"/>
  <c r="K26" i="1"/>
  <c r="K37" i="1"/>
  <c r="K21" i="1"/>
  <c r="K29" i="1"/>
  <c r="K42" i="1"/>
  <c r="K50" i="1"/>
  <c r="K49" i="1"/>
  <c r="K46" i="1"/>
  <c r="AG14" i="1"/>
  <c r="AG13" i="1"/>
  <c r="AG12" i="1"/>
  <c r="AG17" i="1"/>
  <c r="AG18" i="1"/>
  <c r="AG22" i="1"/>
  <c r="AG15" i="1"/>
  <c r="AG16" i="1"/>
  <c r="AG21" i="1"/>
  <c r="AG26" i="1"/>
  <c r="AG30" i="1"/>
  <c r="AG34" i="1"/>
  <c r="AG38" i="1"/>
  <c r="AG23" i="1"/>
  <c r="AG25" i="1"/>
  <c r="AG29" i="1"/>
  <c r="AG33" i="1"/>
  <c r="AG37" i="1"/>
  <c r="AG19" i="1"/>
  <c r="AG31" i="1"/>
  <c r="AG39" i="1"/>
  <c r="AG42" i="1"/>
  <c r="AG46" i="1"/>
  <c r="AG50" i="1"/>
  <c r="AG28" i="1"/>
  <c r="AG36" i="1"/>
  <c r="AG41" i="1"/>
  <c r="AG45" i="1"/>
  <c r="AG49" i="1"/>
  <c r="AG20" i="1"/>
  <c r="AG24" i="1"/>
  <c r="AG40" i="1"/>
  <c r="AG43" i="1"/>
  <c r="AG27" i="1"/>
  <c r="AG44" i="1"/>
  <c r="AG35" i="1"/>
  <c r="AG48" i="1"/>
  <c r="AG32" i="1"/>
  <c r="AG47" i="1"/>
  <c r="AG11" i="1"/>
  <c r="AG60" i="1"/>
  <c r="AG59" i="1"/>
  <c r="AG58" i="1"/>
  <c r="AG57" i="1"/>
  <c r="AG56" i="1"/>
  <c r="AG55" i="1"/>
  <c r="AG53" i="1"/>
  <c r="AG52" i="1"/>
  <c r="AG51" i="1"/>
  <c r="AG54" i="1"/>
  <c r="AC14" i="1"/>
  <c r="AC18" i="1"/>
  <c r="AC13" i="1"/>
  <c r="AC22" i="1"/>
  <c r="AC17" i="1"/>
  <c r="AC21" i="1"/>
  <c r="AC20" i="1"/>
  <c r="AC26" i="1"/>
  <c r="AC30" i="1"/>
  <c r="AC34" i="1"/>
  <c r="AC38" i="1"/>
  <c r="AC15" i="1"/>
  <c r="AC19" i="1"/>
  <c r="AC25" i="1"/>
  <c r="AC29" i="1"/>
  <c r="AC33" i="1"/>
  <c r="AC37" i="1"/>
  <c r="AC12" i="1"/>
  <c r="AC27" i="1"/>
  <c r="AC35" i="1"/>
  <c r="AC42" i="1"/>
  <c r="AC46" i="1"/>
  <c r="AC50" i="1"/>
  <c r="AC24" i="1"/>
  <c r="AC32" i="1"/>
  <c r="AC40" i="1"/>
  <c r="AC41" i="1"/>
  <c r="AC45" i="1"/>
  <c r="AC49" i="1"/>
  <c r="AC36" i="1"/>
  <c r="AC47" i="1"/>
  <c r="AC31" i="1"/>
  <c r="AC44" i="1"/>
  <c r="AC11" i="1"/>
  <c r="AC16" i="1"/>
  <c r="AC28" i="1"/>
  <c r="AC43" i="1"/>
  <c r="AC23" i="1"/>
  <c r="AC39" i="1"/>
  <c r="AC48" i="1"/>
  <c r="AC54" i="1"/>
  <c r="AC53" i="1"/>
  <c r="AC52" i="1"/>
  <c r="AC51" i="1"/>
  <c r="AC60" i="1"/>
  <c r="AC59" i="1"/>
  <c r="AC58" i="1"/>
  <c r="AC57" i="1"/>
  <c r="AC56" i="1"/>
  <c r="AC55" i="1"/>
  <c r="Y14" i="1"/>
  <c r="Y18" i="1"/>
  <c r="Y13" i="1"/>
  <c r="Y22" i="1"/>
  <c r="Y15" i="1"/>
  <c r="Y21" i="1"/>
  <c r="Y17" i="1"/>
  <c r="Y24" i="1"/>
  <c r="Y26" i="1"/>
  <c r="Y30" i="1"/>
  <c r="Y34" i="1"/>
  <c r="Y38" i="1"/>
  <c r="Y16" i="1"/>
  <c r="Y23" i="1"/>
  <c r="Y25" i="1"/>
  <c r="Y29" i="1"/>
  <c r="Y33" i="1"/>
  <c r="Y37" i="1"/>
  <c r="Y31" i="1"/>
  <c r="Y39" i="1"/>
  <c r="Y42" i="1"/>
  <c r="Y46" i="1"/>
  <c r="Y50" i="1"/>
  <c r="Y20" i="1"/>
  <c r="Y28" i="1"/>
  <c r="Y36" i="1"/>
  <c r="Y41" i="1"/>
  <c r="Y45" i="1"/>
  <c r="Y49" i="1"/>
  <c r="Y12" i="1"/>
  <c r="Y32" i="1"/>
  <c r="Y43" i="1"/>
  <c r="Y47" i="1"/>
  <c r="Y35" i="1"/>
  <c r="Y11" i="1"/>
  <c r="Y27" i="1"/>
  <c r="Y48" i="1"/>
  <c r="Y40" i="1"/>
  <c r="Y19" i="1"/>
  <c r="Y44" i="1"/>
  <c r="Y59" i="1"/>
  <c r="Y58" i="1"/>
  <c r="Y57" i="1"/>
  <c r="Y56" i="1"/>
  <c r="Y55" i="1"/>
  <c r="Y54" i="1"/>
  <c r="Y60" i="1"/>
  <c r="Y53" i="1"/>
  <c r="Y52" i="1"/>
  <c r="Y51" i="1"/>
  <c r="U14" i="1"/>
  <c r="U18" i="1"/>
  <c r="U13" i="1"/>
  <c r="U16" i="1"/>
  <c r="U22" i="1"/>
  <c r="U12" i="1"/>
  <c r="U21" i="1"/>
  <c r="U20" i="1"/>
  <c r="U26" i="1"/>
  <c r="U30" i="1"/>
  <c r="U34" i="1"/>
  <c r="U38" i="1"/>
  <c r="U19" i="1"/>
  <c r="U25" i="1"/>
  <c r="U29" i="1"/>
  <c r="U33" i="1"/>
  <c r="U37" i="1"/>
  <c r="U17" i="1"/>
  <c r="U23" i="1"/>
  <c r="U27" i="1"/>
  <c r="U35" i="1"/>
  <c r="U42" i="1"/>
  <c r="U46" i="1"/>
  <c r="U50" i="1"/>
  <c r="U32" i="1"/>
  <c r="U40" i="1"/>
  <c r="U41" i="1"/>
  <c r="U45" i="1"/>
  <c r="U49" i="1"/>
  <c r="U28" i="1"/>
  <c r="U47" i="1"/>
  <c r="U11" i="1"/>
  <c r="U24" i="1"/>
  <c r="U36" i="1"/>
  <c r="U43" i="1"/>
  <c r="U31" i="1"/>
  <c r="U48" i="1"/>
  <c r="U39" i="1"/>
  <c r="U44" i="1"/>
  <c r="U15" i="1"/>
  <c r="U54" i="1"/>
  <c r="U53" i="1"/>
  <c r="U52" i="1"/>
  <c r="U51" i="1"/>
  <c r="U60" i="1"/>
  <c r="U59" i="1"/>
  <c r="U58" i="1"/>
  <c r="U57" i="1"/>
  <c r="U56" i="1"/>
  <c r="U55" i="1"/>
  <c r="Q14" i="1"/>
  <c r="Q18" i="1"/>
  <c r="Q13" i="1"/>
  <c r="Q12" i="1"/>
  <c r="Q17" i="1"/>
  <c r="Q22" i="1"/>
  <c r="Q15" i="1"/>
  <c r="Q16" i="1"/>
  <c r="Q21" i="1"/>
  <c r="Q24" i="1"/>
  <c r="Q26" i="1"/>
  <c r="Q30" i="1"/>
  <c r="Q34" i="1"/>
  <c r="Q38" i="1"/>
  <c r="Q23" i="1"/>
  <c r="Q25" i="1"/>
  <c r="Q29" i="1"/>
  <c r="Q33" i="1"/>
  <c r="Q37" i="1"/>
  <c r="Q19" i="1"/>
  <c r="Q31" i="1"/>
  <c r="Q39" i="1"/>
  <c r="Q42" i="1"/>
  <c r="Q46" i="1"/>
  <c r="Q50" i="1"/>
  <c r="Q28" i="1"/>
  <c r="Q36" i="1"/>
  <c r="Q41" i="1"/>
  <c r="Q45" i="1"/>
  <c r="Q49" i="1"/>
  <c r="Q40" i="1"/>
  <c r="Q43" i="1"/>
  <c r="Q20" i="1"/>
  <c r="Q32" i="1"/>
  <c r="Q44" i="1"/>
  <c r="Q35" i="1"/>
  <c r="Q48" i="1"/>
  <c r="Q47" i="1"/>
  <c r="Q27" i="1"/>
  <c r="Q11" i="1"/>
  <c r="Q60" i="1"/>
  <c r="Q59" i="1"/>
  <c r="Q58" i="1"/>
  <c r="Q57" i="1"/>
  <c r="Q56" i="1"/>
  <c r="Q55" i="1"/>
  <c r="Q53" i="1"/>
  <c r="Q52" i="1"/>
  <c r="Q51" i="1"/>
  <c r="Q54" i="1"/>
  <c r="M14" i="1"/>
  <c r="M18" i="1"/>
  <c r="M13" i="1"/>
  <c r="M22" i="1"/>
  <c r="M17" i="1"/>
  <c r="M21" i="1"/>
  <c r="M16" i="1"/>
  <c r="M20" i="1"/>
  <c r="M26" i="1"/>
  <c r="M30" i="1"/>
  <c r="M34" i="1"/>
  <c r="M38" i="1"/>
  <c r="M12" i="1"/>
  <c r="M15" i="1"/>
  <c r="M19" i="1"/>
  <c r="M25" i="1"/>
  <c r="M29" i="1"/>
  <c r="M33" i="1"/>
  <c r="M37" i="1"/>
  <c r="M41" i="1"/>
  <c r="M27" i="1"/>
  <c r="M35" i="1"/>
  <c r="M42" i="1"/>
  <c r="M46" i="1"/>
  <c r="M50" i="1"/>
  <c r="M24" i="1"/>
  <c r="M32" i="1"/>
  <c r="M40" i="1"/>
  <c r="M45" i="1"/>
  <c r="M49" i="1"/>
  <c r="M36" i="1"/>
  <c r="M47" i="1"/>
  <c r="M28" i="1"/>
  <c r="M39" i="1"/>
  <c r="M23" i="1"/>
  <c r="M31" i="1"/>
  <c r="M44" i="1"/>
  <c r="M11" i="1"/>
  <c r="M43" i="1"/>
  <c r="M48" i="1"/>
  <c r="M54" i="1"/>
  <c r="M53" i="1"/>
  <c r="M52" i="1"/>
  <c r="M51" i="1"/>
  <c r="M60" i="1"/>
  <c r="M59" i="1"/>
  <c r="M58" i="1"/>
  <c r="M57" i="1"/>
  <c r="M56" i="1"/>
  <c r="M55" i="1"/>
  <c r="I14" i="1"/>
  <c r="I18" i="1"/>
  <c r="I13" i="1"/>
  <c r="I16" i="1"/>
  <c r="I22" i="1"/>
  <c r="I15" i="1"/>
  <c r="I21" i="1"/>
  <c r="I12" i="1"/>
  <c r="I24" i="1"/>
  <c r="I26" i="1"/>
  <c r="I30" i="1"/>
  <c r="I34" i="1"/>
  <c r="I38" i="1"/>
  <c r="I23" i="1"/>
  <c r="I25" i="1"/>
  <c r="I29" i="1"/>
  <c r="I33" i="1"/>
  <c r="I37" i="1"/>
  <c r="I41" i="1"/>
  <c r="I31" i="1"/>
  <c r="I39" i="1"/>
  <c r="I42" i="1"/>
  <c r="I46" i="1"/>
  <c r="I50" i="1"/>
  <c r="I17" i="1"/>
  <c r="I20" i="1"/>
  <c r="I28" i="1"/>
  <c r="I36" i="1"/>
  <c r="I45" i="1"/>
  <c r="I49" i="1"/>
  <c r="I32" i="1"/>
  <c r="I43" i="1"/>
  <c r="I40" i="1"/>
  <c r="I47" i="1"/>
  <c r="I11" i="1"/>
  <c r="I19" i="1"/>
  <c r="I27" i="1"/>
  <c r="I48" i="1"/>
  <c r="I35" i="1"/>
  <c r="I44" i="1"/>
  <c r="I60" i="1"/>
  <c r="I54" i="1"/>
  <c r="I59" i="1"/>
  <c r="I58" i="1"/>
  <c r="I57" i="1"/>
  <c r="I56" i="1"/>
  <c r="I55" i="1"/>
  <c r="I53" i="1"/>
  <c r="I52" i="1"/>
  <c r="I51" i="1"/>
  <c r="E14" i="1"/>
  <c r="E18" i="1"/>
  <c r="E13" i="1"/>
  <c r="E22" i="1"/>
  <c r="E12" i="1"/>
  <c r="E21" i="1"/>
  <c r="E20" i="1"/>
  <c r="E26" i="1"/>
  <c r="E30" i="1"/>
  <c r="E34" i="1"/>
  <c r="E38" i="1"/>
  <c r="E17" i="1"/>
  <c r="E19" i="1"/>
  <c r="E25" i="1"/>
  <c r="E29" i="1"/>
  <c r="E33" i="1"/>
  <c r="E37" i="1"/>
  <c r="E41" i="1"/>
  <c r="E15" i="1"/>
  <c r="E23" i="1"/>
  <c r="E27" i="1"/>
  <c r="E35" i="1"/>
  <c r="E42" i="1"/>
  <c r="E46" i="1"/>
  <c r="E50" i="1"/>
  <c r="E32" i="1"/>
  <c r="E40" i="1"/>
  <c r="E45" i="1"/>
  <c r="E49" i="1"/>
  <c r="E16" i="1"/>
  <c r="E24" i="1"/>
  <c r="E28" i="1"/>
  <c r="E47" i="1"/>
  <c r="E11" i="1"/>
  <c r="E43" i="1"/>
  <c r="E48" i="1"/>
  <c r="E39" i="1"/>
  <c r="E44" i="1"/>
  <c r="E36" i="1"/>
  <c r="E31" i="1"/>
  <c r="E54" i="1"/>
  <c r="E53" i="1"/>
  <c r="E52" i="1"/>
  <c r="E51" i="1"/>
  <c r="E60" i="1"/>
  <c r="E59" i="1"/>
  <c r="E58" i="1"/>
  <c r="E57" i="1"/>
  <c r="E56" i="1"/>
  <c r="E55" i="1"/>
  <c r="J9" i="1"/>
  <c r="E9" i="1"/>
  <c r="AE9" i="1"/>
  <c r="AC9" i="1"/>
  <c r="D9" i="1"/>
  <c r="AF9" i="1"/>
  <c r="AB9" i="1"/>
  <c r="T9" i="1"/>
  <c r="W9" i="1"/>
  <c r="AG9" i="1"/>
  <c r="AA9" i="1"/>
  <c r="S9" i="1"/>
  <c r="K9" i="1"/>
  <c r="AD9" i="1"/>
  <c r="Z9" i="1"/>
  <c r="V9" i="1"/>
  <c r="R9" i="1"/>
  <c r="N9" i="1"/>
  <c r="F9" i="1"/>
  <c r="G9" i="1"/>
  <c r="M9" i="1"/>
  <c r="AH9" i="1"/>
  <c r="U9" i="1"/>
  <c r="Q9" i="1"/>
  <c r="X9" i="1"/>
  <c r="P9" i="1"/>
  <c r="L9" i="1"/>
  <c r="H9" i="1"/>
  <c r="I9" i="1"/>
  <c r="Y9" i="1"/>
  <c r="O9" i="1"/>
  <c r="AJ53" i="1" l="1"/>
  <c r="C55" i="9" s="1"/>
  <c r="D55" i="9" s="1"/>
  <c r="AJ43" i="1"/>
  <c r="C45" i="9" s="1"/>
  <c r="D45" i="9" s="1"/>
  <c r="AJ23" i="1"/>
  <c r="C25" i="9" s="1"/>
  <c r="D25" i="9" s="1"/>
  <c r="AJ40" i="1"/>
  <c r="C42" i="9" s="1"/>
  <c r="D42" i="9" s="1"/>
  <c r="AJ20" i="1"/>
  <c r="C22" i="9" s="1"/>
  <c r="D22" i="9" s="1"/>
  <c r="AJ54" i="1"/>
  <c r="C56" i="9" s="1"/>
  <c r="D56" i="9" s="1"/>
  <c r="AJ31" i="1"/>
  <c r="C33" i="9" s="1"/>
  <c r="D33" i="9" s="1"/>
  <c r="AJ41" i="1"/>
  <c r="C43" i="9" s="1"/>
  <c r="D43" i="9" s="1"/>
  <c r="AJ59" i="1"/>
  <c r="C61" i="9" s="1"/>
  <c r="D61" i="9" s="1"/>
  <c r="AJ48" i="1"/>
  <c r="C50" i="9" s="1"/>
  <c r="D50" i="9" s="1"/>
  <c r="AJ26" i="1"/>
  <c r="C28" i="9" s="1"/>
  <c r="D28" i="9" s="1"/>
  <c r="AJ37" i="1"/>
  <c r="C39" i="9" s="1"/>
  <c r="D39" i="9" s="1"/>
  <c r="AJ21" i="1"/>
  <c r="C23" i="9" s="1"/>
  <c r="D23" i="9" s="1"/>
  <c r="AJ56" i="1"/>
  <c r="C58" i="9" s="1"/>
  <c r="D58" i="9" s="1"/>
  <c r="AJ60" i="1"/>
  <c r="C62" i="9" s="1"/>
  <c r="D62" i="9" s="1"/>
  <c r="AJ30" i="1"/>
  <c r="C32" i="9" s="1"/>
  <c r="D32" i="9" s="1"/>
  <c r="AJ47" i="1"/>
  <c r="C49" i="9" s="1"/>
  <c r="D49" i="9" s="1"/>
  <c r="AJ46" i="1"/>
  <c r="C48" i="9" s="1"/>
  <c r="D48" i="9" s="1"/>
  <c r="AJ44" i="1"/>
  <c r="C46" i="9" s="1"/>
  <c r="D46" i="9" s="1"/>
  <c r="AJ49" i="1"/>
  <c r="C51" i="9" s="1"/>
  <c r="D51" i="9" s="1"/>
  <c r="AJ22" i="1"/>
  <c r="C24" i="9" s="1"/>
  <c r="D24" i="9" s="1"/>
  <c r="AJ32" i="1"/>
  <c r="C34" i="9" s="1"/>
  <c r="D34" i="9" s="1"/>
  <c r="AJ33" i="1"/>
  <c r="C35" i="9" s="1"/>
  <c r="D35" i="9" s="1"/>
  <c r="AJ58" i="1"/>
  <c r="C60" i="9" s="1"/>
  <c r="D60" i="9" s="1"/>
  <c r="AJ42" i="1"/>
  <c r="C44" i="9" s="1"/>
  <c r="D44" i="9" s="1"/>
  <c r="AJ34" i="1"/>
  <c r="C36" i="9" s="1"/>
  <c r="D36" i="9" s="1"/>
  <c r="AJ25" i="1"/>
  <c r="C27" i="9" s="1"/>
  <c r="D27" i="9" s="1"/>
  <c r="AJ55" i="1"/>
  <c r="C57" i="9" s="1"/>
  <c r="D57" i="9" s="1"/>
  <c r="AJ52" i="1"/>
  <c r="C54" i="9" s="1"/>
  <c r="D54" i="9" s="1"/>
  <c r="AJ38" i="1"/>
  <c r="C40" i="9" s="1"/>
  <c r="D40" i="9" s="1"/>
  <c r="AJ36" i="1"/>
  <c r="C38" i="9" s="1"/>
  <c r="D38" i="9" s="1"/>
  <c r="AJ19" i="1"/>
  <c r="C21" i="9" s="1"/>
  <c r="D21" i="9" s="1"/>
  <c r="AJ57" i="1"/>
  <c r="C59" i="9" s="1"/>
  <c r="D59" i="9" s="1"/>
  <c r="AJ51" i="1"/>
  <c r="C53" i="9" s="1"/>
  <c r="D53" i="9" s="1"/>
  <c r="AJ35" i="1"/>
  <c r="C37" i="9" s="1"/>
  <c r="D37" i="9" s="1"/>
  <c r="AJ50" i="1"/>
  <c r="C52" i="9" s="1"/>
  <c r="D52" i="9" s="1"/>
  <c r="AJ27" i="1"/>
  <c r="C29" i="9" s="1"/>
  <c r="D29" i="9" s="1"/>
  <c r="AJ39" i="1"/>
  <c r="C41" i="9" s="1"/>
  <c r="D41" i="9" s="1"/>
  <c r="AJ45" i="1"/>
  <c r="C47" i="9" s="1"/>
  <c r="D47" i="9" s="1"/>
  <c r="AJ28" i="1"/>
  <c r="C30" i="9" s="1"/>
  <c r="D30" i="9" s="1"/>
  <c r="AJ29" i="1"/>
  <c r="C31" i="9" s="1"/>
  <c r="D31" i="9" s="1"/>
  <c r="AJ24" i="1"/>
  <c r="C26" i="9" s="1"/>
  <c r="D26" i="9" s="1"/>
  <c r="AJ13" i="1"/>
  <c r="C15" i="9" s="1"/>
  <c r="D15" i="9" s="1"/>
  <c r="AJ11" i="1"/>
  <c r="C13" i="9" s="1"/>
  <c r="AJ18" i="1"/>
  <c r="C20" i="9" s="1"/>
  <c r="D20" i="9" s="1"/>
  <c r="AJ15" i="1"/>
  <c r="C17" i="9" s="1"/>
  <c r="D17" i="9" s="1"/>
  <c r="AJ14" i="1"/>
  <c r="C16" i="9" s="1"/>
  <c r="D16" i="9" s="1"/>
  <c r="AJ16" i="1"/>
  <c r="C18" i="9" s="1"/>
  <c r="D18" i="9" s="1"/>
  <c r="AJ17" i="1"/>
  <c r="C19" i="9" s="1"/>
  <c r="D19" i="9" s="1"/>
  <c r="AJ12" i="1"/>
  <c r="C14" i="9" s="1"/>
  <c r="D14" i="9" s="1"/>
  <c r="D13" i="9" l="1"/>
  <c r="D64" i="9" s="1"/>
  <c r="D67" i="9" s="1"/>
  <c r="F11" i="10" s="1"/>
  <c r="F15" i="10" s="1"/>
  <c r="C64" i="9"/>
</calcChain>
</file>

<file path=xl/sharedStrings.xml><?xml version="1.0" encoding="utf-8"?>
<sst xmlns="http://schemas.openxmlformats.org/spreadsheetml/2006/main" count="189" uniqueCount="158">
  <si>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</si>
  <si>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</si>
  <si>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</si>
  <si>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</si>
  <si>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</si>
  <si>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</si>
  <si>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</si>
  <si>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</si>
  <si>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</si>
  <si>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</si>
  <si>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</si>
  <si>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</si>
  <si>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</si>
  <si>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</si>
  <si>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</si>
  <si>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Belgique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</si>
  <si>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</si>
  <si>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</si>
  <si>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</si>
  <si>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</si>
  <si>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</si>
  <si>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</si>
  <si>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</si>
  <si>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</si>
  <si>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 1918</t>
  </si>
  <si>
    <t>Noël</t>
  </si>
  <si>
    <t>2019</t>
  </si>
  <si>
    <t>Jour de l'an 2020</t>
  </si>
  <si>
    <t>Lundi de Pâques 2020</t>
  </si>
  <si>
    <t>Fête du travail 2020</t>
  </si>
  <si>
    <t>Ascension 2020</t>
  </si>
  <si>
    <t>Dimanche de Pentecôte 2020</t>
  </si>
  <si>
    <t>Pentecôte 2020</t>
  </si>
  <si>
    <t>Lundi de Pentecôte 2020</t>
  </si>
  <si>
    <t>Fête Nationale 2020</t>
  </si>
  <si>
    <t>Assomption 2020</t>
  </si>
  <si>
    <t>Toussaint 2020</t>
  </si>
  <si>
    <t>Armistice de 1918 2020</t>
  </si>
  <si>
    <t>Jour de Noël 2020</t>
  </si>
  <si>
    <t>Jour de l'an 2021</t>
  </si>
  <si>
    <t>Lundi de Pâques 2021</t>
  </si>
  <si>
    <t>Fête du travail 2021</t>
  </si>
  <si>
    <t>Ascension 2021</t>
  </si>
  <si>
    <t>Dimanche de Pentecôte 2021</t>
  </si>
  <si>
    <t>Pentecôte 2021</t>
  </si>
  <si>
    <t>Lundi de Pentecôte 2021</t>
  </si>
  <si>
    <t>Fête Nationale 2021</t>
  </si>
  <si>
    <t>Assomption 2021</t>
  </si>
  <si>
    <t>Toussaint 2021</t>
  </si>
  <si>
    <t>Armistice de 1918 2021</t>
  </si>
  <si>
    <t>Jour de Noël 2021</t>
  </si>
  <si>
    <t>Jour de l'an 2022</t>
  </si>
  <si>
    <t>Lundi de Pâques 2022</t>
  </si>
  <si>
    <t>Fête du travail 2022</t>
  </si>
  <si>
    <t>Ascension 2022</t>
  </si>
  <si>
    <t>Dimanche de Pentecôte 2022</t>
  </si>
  <si>
    <t>Pentecôte 2022</t>
  </si>
  <si>
    <t>Lundi de Pentecôte 2022</t>
  </si>
  <si>
    <t>Fête Nationale 2022</t>
  </si>
  <si>
    <t>Assomption 2022</t>
  </si>
  <si>
    <t>Toussaint 2022</t>
  </si>
  <si>
    <t>Armistice de 1918 2022</t>
  </si>
  <si>
    <t>Jour de Noël 2022</t>
  </si>
  <si>
    <t>Jour de l'an 2023</t>
  </si>
  <si>
    <t>Lundi de Pâques 2023</t>
  </si>
  <si>
    <t>Fête du travail 2023</t>
  </si>
  <si>
    <t>Ascension 2023</t>
  </si>
  <si>
    <t>Dimanche de Pentecôte 2023</t>
  </si>
  <si>
    <t>Pentecôte 2023</t>
  </si>
  <si>
    <t>Lundi de Pentecôte 2023</t>
  </si>
  <si>
    <t>Fête Nationale 2023</t>
  </si>
  <si>
    <t>Assomption 2023</t>
  </si>
  <si>
    <t>Toussaint 2023</t>
  </si>
  <si>
    <t>Armistice de 1918 2023</t>
  </si>
  <si>
    <t>Jour de Noël 2023</t>
  </si>
  <si>
    <t>Gestionnaire</t>
  </si>
  <si>
    <t>chantiers</t>
  </si>
  <si>
    <t>Indép</t>
  </si>
  <si>
    <t>FACTURE</t>
  </si>
  <si>
    <t xml:space="preserve">N° de facture: </t>
  </si>
  <si>
    <t>095/2020</t>
  </si>
  <si>
    <t>Date :</t>
  </si>
  <si>
    <t>CHANTIERS</t>
  </si>
  <si>
    <t>HEURES</t>
  </si>
  <si>
    <t>PRIX</t>
  </si>
  <si>
    <t>Rectifications</t>
  </si>
  <si>
    <t>Taux horaire</t>
  </si>
  <si>
    <t>Acompte</t>
  </si>
  <si>
    <t>TVA autoliquidation de la taxe</t>
  </si>
  <si>
    <t xml:space="preserve">Prestation du mois </t>
  </si>
  <si>
    <t xml:space="preserve">Echéance : </t>
  </si>
  <si>
    <t>Chantiers</t>
  </si>
  <si>
    <t>s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</si>
  <si>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</si>
  <si>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</si>
  <si>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</si>
  <si>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</si>
  <si>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</si>
  <si>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</si>
  <si>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</si>
  <si>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</si>
  <si>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</si>
  <si>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</si>
  <si>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</si>
  <si>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</si>
  <si>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</si>
  <si>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</si>
  <si>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</si>
  <si>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</si>
  <si>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</si>
  <si>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</si>
  <si>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</si>
  <si>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</si>
  <si>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</si>
  <si>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</si>
  <si>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</si>
  <si>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</si>
  <si>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</si>
  <si>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</si>
  <si>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</si>
  <si>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</si>
  <si>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</si>
  <si>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</si>
  <si>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 xml:space="preserve">                                                 FACTURE</t>
  </si>
  <si>
    <t>DESCRIPTION</t>
  </si>
  <si>
    <t>Montant</t>
  </si>
  <si>
    <t xml:space="preserve">
Echéance : 
</t>
  </si>
  <si>
    <t xml:space="preserve">Total    </t>
  </si>
  <si>
    <t xml:space="preserve">30 jours </t>
  </si>
  <si>
    <t xml:space="preserve">Tva </t>
  </si>
  <si>
    <t>LCME</t>
  </si>
  <si>
    <t>SECRET. SOCIAL CHARLEROI</t>
  </si>
  <si>
    <t xml:space="preserve">ATELIERS </t>
  </si>
  <si>
    <t xml:space="preserve">DINANT </t>
  </si>
  <si>
    <t>ANDERLUES</t>
  </si>
  <si>
    <t>BEAUMONT</t>
  </si>
  <si>
    <t>COURCELLES</t>
  </si>
  <si>
    <t>MONTIGNY-LE-TILLEUL</t>
  </si>
  <si>
    <t>THUIN</t>
  </si>
  <si>
    <t>Lundi</t>
  </si>
  <si>
    <t>Mardi</t>
  </si>
  <si>
    <t>Mercredi</t>
  </si>
  <si>
    <t>Jeudi</t>
  </si>
  <si>
    <t>Vendredi</t>
  </si>
  <si>
    <t>Samedi</t>
  </si>
  <si>
    <t>Dimanche</t>
  </si>
  <si>
    <t>Date début</t>
  </si>
  <si>
    <t xml:space="preserve">Date de fin </t>
  </si>
  <si>
    <t>Planning</t>
  </si>
  <si>
    <t>Entretien journalier des locaux</t>
  </si>
  <si>
    <t xml:space="preserve">Entretien Hebdomadaire des Locaux
</t>
  </si>
  <si>
    <t/>
  </si>
  <si>
    <t xml:space="preserve">Entretien Hebdomadaire des Locaux_x000D_
</t>
  </si>
  <si>
    <t>1.5</t>
  </si>
  <si>
    <t>31/12/2030</t>
  </si>
  <si>
    <t>3.25</t>
  </si>
  <si>
    <t>colle</t>
  </si>
  <si>
    <t>Entretien Hebdomadaire des Locaux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</si>
</sst>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F800]dddd\,\ mmmm\ dd\,\ yyyy"/>
    <numFmt numFmtId="165" formatCode="#.##0.\ &quot;€&quot;"/>
    <numFmt numFmtId="166" formatCode="&quot;€ &quot;#,##0.00"/>
    <numFmt numFmtId="167" formatCode="#,##0.0"/>
    <numFmt numFmtId="168" formatCode="&quot;€&quot;\ #,##0.0"/>
    <numFmt numFmtId="169" formatCode="&quot;€&quot;\ #.#######"/>
    <numFmt numFmtId="170" formatCode=";\ ;;"/>
    <numFmt numFmtId="171" formatCode="&quot;€&quot;\ #.##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2E3C1F"/>
      <name val="Lucida Sans Unicode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Lucida Sans Unicode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9"/>
      <color theme="1"/>
      <name val="Tahoma"/>
      <family val="2"/>
    </font>
    <font>
      <sz val="2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9" tint="-0.499984740745262"/>
      <name val="Calibri"/>
      <family val="2"/>
    </font>
    <font>
      <sz val="24"/>
      <color theme="0" tint="-0.34998626667073579"/>
      <name val="Calibri"/>
      <family val="2"/>
    </font>
    <font>
      <sz val="24"/>
      <color theme="0" tint="-0.34998626667073579"/>
      <name val="Calibri"/>
      <family val="2"/>
      <scheme val="minor"/>
    </font>
    <font>
      <sz val="11"/>
      <color theme="9" tint="-0.499984740745262"/>
      <name val="Calibri"/>
      <family val="2"/>
    </font>
    <font>
      <sz val="9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9"/>
      <color theme="1"/>
      <name val="Calibri"/>
      <family val="2"/>
    </font>
    <font>
      <sz val="9"/>
      <color indexed="10"/>
      <name val="Calibri"/>
      <family val="2"/>
    </font>
    <font>
      <b/>
      <sz val="11"/>
      <name val="Calibri"/>
      <family val="2"/>
    </font>
    <font>
      <b/>
      <sz val="12"/>
      <color indexed="10"/>
      <name val="Calibri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14"/>
      <color theme="1"/>
      <name val="Tahoma"/>
      <family val="2"/>
    </font>
    <font>
      <sz val="22"/>
      <name val="Calibri"/>
      <family val="2"/>
    </font>
    <font>
      <sz val="18"/>
      <color theme="1"/>
      <name val="Calibri"/>
      <family val="2"/>
      <scheme val="minor"/>
    </font>
    <font>
      <b/>
      <sz val="16"/>
      <name val="Calibri"/>
      <family val="2"/>
    </font>
    <font>
      <sz val="16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rgb="FFFF00FF"/>
      <name val="Calibri"/>
      <family val="2"/>
    </font>
  </fonts>
  <fills count="1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0AB8"/>
        <bgColor indexed="47"/>
      </patternFill>
    </fill>
    <fill>
      <patternFill patternType="solid">
        <fgColor theme="8" tint="-0.249977111117893"/>
        <bgColor indexed="47"/>
      </patternFill>
    </fill>
    <fill>
      <patternFill patternType="solid">
        <fgColor rgb="FFF60AB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66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14" fillId="0" borderId="0"/>
    <xf numFmtId="0" fontId="14" fillId="0" borderId="0"/>
  </cellStyleXfs>
  <cellXfs count="167">
    <xf numFmtId="0" fontId="0" fillId="0" borderId="0" xfId="0"/>
    <xf numFmtId="0" fontId="13" fillId="0" borderId="0" xfId="0" applyFont="1"/>
    <xf numFmtId="0" fontId="2" fillId="0" borderId="0" xfId="0" applyFont="1" applyAlignment="1">
      <alignment vertical="center"/>
    </xf>
    <xf numFmtId="0" fontId="5" fillId="2" borderId="3" xfId="0" applyFont="1" applyFill="1" applyBorder="1"/>
    <xf numFmtId="0" fontId="0" fillId="0" borderId="3" xfId="0" applyBorder="1"/>
    <xf numFmtId="0" fontId="0" fillId="0" borderId="0" xfId="0" applyBorder="1"/>
    <xf numFmtId="0" fontId="5" fillId="2" borderId="5" xfId="0" applyFont="1" applyFill="1" applyBorder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2" applyAlignment="1">
      <alignment horizontal="left" vertical="center" wrapText="1" indent="1"/>
    </xf>
    <xf numFmtId="15" fontId="0" fillId="0" borderId="0" xfId="0" applyNumberFormat="1"/>
    <xf numFmtId="15" fontId="7" fillId="0" borderId="0" xfId="2" applyNumberFormat="1" applyAlignment="1">
      <alignment horizontal="left" vertical="center" wrapText="1" indent="1"/>
    </xf>
    <xf numFmtId="0" fontId="8" fillId="0" borderId="0" xfId="0" applyFont="1" applyAlignment="1">
      <alignment horizontal="left" vertical="center" wrapText="1" indent="1"/>
    </xf>
    <xf numFmtId="164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164" fontId="10" fillId="3" borderId="3" xfId="2" applyNumberFormat="1" applyFont="1" applyFill="1" applyBorder="1" applyAlignment="1">
      <alignment horizontal="center" vertical="center" wrapText="1"/>
    </xf>
    <xf numFmtId="164" fontId="10" fillId="4" borderId="3" xfId="2" applyNumberFormat="1" applyFont="1" applyFill="1" applyBorder="1" applyAlignment="1">
      <alignment horizontal="center" vertical="center" wrapText="1"/>
    </xf>
    <xf numFmtId="0" fontId="9" fillId="4" borderId="3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5" fillId="2" borderId="0" xfId="0" applyFont="1" applyFill="1" applyBorder="1"/>
    <xf numFmtId="20" fontId="10" fillId="0" borderId="4" xfId="0" applyNumberFormat="1" applyFont="1" applyBorder="1" applyAlignment="1">
      <alignment horizontal="center" vertical="center"/>
    </xf>
    <xf numFmtId="20" fontId="10" fillId="0" borderId="6" xfId="0" applyNumberFormat="1" applyFont="1" applyBorder="1" applyAlignment="1">
      <alignment horizontal="center" vertical="center"/>
    </xf>
    <xf numFmtId="20" fontId="10" fillId="0" borderId="4" xfId="2" applyNumberFormat="1" applyFont="1" applyBorder="1" applyAlignment="1">
      <alignment horizontal="center" vertical="center" wrapText="1"/>
    </xf>
    <xf numFmtId="20" fontId="12" fillId="0" borderId="4" xfId="0" applyNumberFormat="1" applyFont="1" applyBorder="1" applyAlignment="1">
      <alignment horizontal="center" vertical="center" wrapText="1"/>
    </xf>
    <xf numFmtId="20" fontId="12" fillId="0" borderId="6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textRotation="90" wrapText="1"/>
    </xf>
    <xf numFmtId="0" fontId="13" fillId="6" borderId="9" xfId="0" applyFont="1" applyFill="1" applyBorder="1"/>
    <xf numFmtId="0" fontId="13" fillId="0" borderId="9" xfId="0" applyFont="1" applyBorder="1"/>
    <xf numFmtId="0" fontId="0" fillId="0" borderId="6" xfId="0" applyBorder="1"/>
    <xf numFmtId="0" fontId="5" fillId="2" borderId="8" xfId="0" applyFont="1" applyFill="1" applyBorder="1"/>
    <xf numFmtId="0" fontId="13" fillId="6" borderId="10" xfId="0" applyFont="1" applyFill="1" applyBorder="1"/>
    <xf numFmtId="164" fontId="4" fillId="0" borderId="0" xfId="0" applyNumberFormat="1" applyFont="1" applyFill="1" applyAlignment="1">
      <alignment textRotation="90"/>
    </xf>
    <xf numFmtId="0" fontId="4" fillId="0" borderId="0" xfId="0" applyFont="1" applyFill="1" applyBorder="1" applyAlignment="1">
      <alignment textRotation="90"/>
    </xf>
    <xf numFmtId="0" fontId="4" fillId="0" borderId="0" xfId="0" applyFont="1" applyFill="1" applyAlignment="1">
      <alignment textRotation="90"/>
    </xf>
    <xf numFmtId="2" fontId="1" fillId="0" borderId="0" xfId="0" applyNumberFormat="1" applyFont="1" applyFill="1" applyProtection="1">
      <protection locked="0"/>
    </xf>
    <xf numFmtId="0" fontId="25" fillId="0" borderId="0" xfId="3" applyFont="1" applyAlignment="1">
      <alignment horizontal="center"/>
    </xf>
    <xf numFmtId="0" fontId="13" fillId="0" borderId="0" xfId="0" applyFont="1"/>
    <xf numFmtId="17" fontId="27" fillId="0" borderId="0" xfId="3" applyNumberFormat="1" applyFont="1" applyAlignment="1">
      <alignment horizontal="right"/>
    </xf>
    <xf numFmtId="17" fontId="26" fillId="0" borderId="0" xfId="3" applyNumberFormat="1" applyFont="1" applyAlignment="1">
      <alignment vertical="center"/>
    </xf>
    <xf numFmtId="0" fontId="26" fillId="0" borderId="0" xfId="3" applyFont="1"/>
    <xf numFmtId="0" fontId="28" fillId="0" borderId="0" xfId="3" applyFont="1" applyAlignment="1">
      <alignment horizontal="center"/>
    </xf>
    <xf numFmtId="0" fontId="28" fillId="0" borderId="0" xfId="3" applyFont="1"/>
    <xf numFmtId="0" fontId="28" fillId="0" borderId="0" xfId="3" applyFont="1" applyAlignment="1">
      <alignment vertical="center"/>
    </xf>
    <xf numFmtId="3" fontId="29" fillId="0" borderId="0" xfId="3" applyNumberFormat="1" applyFont="1" applyAlignment="1">
      <alignment horizontal="center" vertical="center"/>
    </xf>
    <xf numFmtId="0" fontId="26" fillId="10" borderId="18" xfId="3" applyFont="1" applyFill="1" applyBorder="1" applyAlignment="1">
      <alignment horizontal="center"/>
    </xf>
    <xf numFmtId="0" fontId="26" fillId="10" borderId="19" xfId="3" applyFont="1" applyFill="1" applyBorder="1" applyAlignment="1">
      <alignment horizontal="center"/>
    </xf>
    <xf numFmtId="0" fontId="30" fillId="10" borderId="19" xfId="3" applyFont="1" applyFill="1" applyBorder="1" applyAlignment="1">
      <alignment horizontal="center"/>
    </xf>
    <xf numFmtId="0" fontId="26" fillId="10" borderId="20" xfId="3" applyFont="1" applyFill="1" applyBorder="1" applyAlignment="1">
      <alignment horizontal="center"/>
    </xf>
    <xf numFmtId="166" fontId="30" fillId="11" borderId="15" xfId="3" applyNumberFormat="1" applyFont="1" applyFill="1" applyBorder="1" applyAlignment="1">
      <alignment horizontal="center"/>
    </xf>
    <xf numFmtId="0" fontId="26" fillId="11" borderId="16" xfId="3" applyFont="1" applyFill="1" applyBorder="1" applyAlignment="1">
      <alignment horizontal="center"/>
    </xf>
    <xf numFmtId="0" fontId="31" fillId="11" borderId="16" xfId="3" applyFont="1" applyFill="1" applyBorder="1" applyAlignment="1">
      <alignment horizontal="center"/>
    </xf>
    <xf numFmtId="0" fontId="26" fillId="11" borderId="17" xfId="3" applyFont="1" applyFill="1" applyBorder="1" applyAlignment="1">
      <alignment horizontal="center"/>
    </xf>
    <xf numFmtId="166" fontId="28" fillId="0" borderId="21" xfId="3" applyNumberFormat="1" applyFont="1" applyBorder="1"/>
    <xf numFmtId="0" fontId="29" fillId="0" borderId="22" xfId="3" applyFont="1" applyBorder="1"/>
    <xf numFmtId="2" fontId="28" fillId="12" borderId="23" xfId="3" applyNumberFormat="1" applyFont="1" applyFill="1" applyBorder="1" applyAlignment="1">
      <alignment horizontal="center"/>
    </xf>
    <xf numFmtId="0" fontId="32" fillId="0" borderId="24" xfId="3" applyFont="1" applyBorder="1"/>
    <xf numFmtId="2" fontId="14" fillId="0" borderId="25" xfId="4" applyNumberFormat="1" applyBorder="1"/>
    <xf numFmtId="0" fontId="29" fillId="0" borderId="26" xfId="3" applyFont="1" applyBorder="1"/>
    <xf numFmtId="0" fontId="33" fillId="13" borderId="27" xfId="3" applyFont="1" applyFill="1" applyBorder="1"/>
    <xf numFmtId="0" fontId="29" fillId="13" borderId="27" xfId="3" applyFont="1" applyFill="1" applyBorder="1"/>
    <xf numFmtId="0" fontId="29" fillId="13" borderId="22" xfId="3" applyFont="1" applyFill="1" applyBorder="1"/>
    <xf numFmtId="0" fontId="29" fillId="13" borderId="26" xfId="3" applyFont="1" applyFill="1" applyBorder="1"/>
    <xf numFmtId="166" fontId="32" fillId="12" borderId="28" xfId="3" applyNumberFormat="1" applyFont="1" applyFill="1" applyBorder="1"/>
    <xf numFmtId="2" fontId="14" fillId="12" borderId="25" xfId="4" applyNumberFormat="1" applyFill="1" applyBorder="1"/>
    <xf numFmtId="166" fontId="28" fillId="12" borderId="21" xfId="3" applyNumberFormat="1" applyFont="1" applyFill="1" applyBorder="1"/>
    <xf numFmtId="0" fontId="33" fillId="12" borderId="29" xfId="3" applyFont="1" applyFill="1" applyBorder="1"/>
    <xf numFmtId="4" fontId="28" fillId="12" borderId="30" xfId="3" applyNumberFormat="1" applyFont="1" applyFill="1" applyBorder="1" applyAlignment="1">
      <alignment horizontal="center"/>
    </xf>
    <xf numFmtId="0" fontId="0" fillId="0" borderId="31" xfId="0" applyBorder="1"/>
    <xf numFmtId="2" fontId="32" fillId="0" borderId="32" xfId="3" applyNumberFormat="1" applyFont="1" applyBorder="1" applyAlignment="1">
      <alignment horizontal="center"/>
    </xf>
    <xf numFmtId="167" fontId="32" fillId="0" borderId="33" xfId="3" applyNumberFormat="1" applyFont="1" applyBorder="1" applyAlignment="1">
      <alignment horizontal="center"/>
    </xf>
    <xf numFmtId="0" fontId="29" fillId="0" borderId="0" xfId="3" applyFont="1"/>
    <xf numFmtId="0" fontId="34" fillId="0" borderId="34" xfId="0" applyFont="1" applyBorder="1"/>
    <xf numFmtId="2" fontId="0" fillId="0" borderId="35" xfId="0" applyNumberFormat="1" applyBorder="1"/>
    <xf numFmtId="168" fontId="32" fillId="0" borderId="36" xfId="3" applyNumberFormat="1" applyFont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7" xfId="0" applyBorder="1"/>
    <xf numFmtId="0" fontId="35" fillId="0" borderId="34" xfId="0" applyFont="1" applyBorder="1"/>
    <xf numFmtId="168" fontId="32" fillId="0" borderId="14" xfId="3" applyNumberFormat="1" applyFont="1" applyBorder="1" applyAlignment="1">
      <alignment horizontal="center"/>
    </xf>
    <xf numFmtId="0" fontId="36" fillId="0" borderId="39" xfId="0" applyFont="1" applyBorder="1"/>
    <xf numFmtId="14" fontId="37" fillId="0" borderId="40" xfId="0" applyNumberFormat="1" applyFont="1" applyBorder="1"/>
    <xf numFmtId="0" fontId="36" fillId="0" borderId="41" xfId="0" applyFont="1" applyBorder="1"/>
    <xf numFmtId="2" fontId="14" fillId="0" borderId="3" xfId="4" applyNumberFormat="1" applyBorder="1"/>
    <xf numFmtId="166" fontId="28" fillId="0" borderId="3" xfId="3" applyNumberFormat="1" applyFont="1" applyBorder="1"/>
    <xf numFmtId="0" fontId="29" fillId="0" borderId="12" xfId="3" applyFont="1" applyBorder="1"/>
    <xf numFmtId="2" fontId="28" fillId="12" borderId="14" xfId="3" applyNumberFormat="1" applyFont="1" applyFill="1" applyBorder="1" applyAlignment="1">
      <alignment horizontal="center"/>
    </xf>
    <xf numFmtId="164" fontId="0" fillId="0" borderId="0" xfId="0" applyNumberFormat="1" applyBorder="1" applyAlignment="1">
      <alignment textRotation="90" wrapText="1"/>
    </xf>
    <xf numFmtId="165" fontId="2" fillId="7" borderId="13" xfId="0" applyNumberFormat="1" applyFont="1" applyFill="1" applyBorder="1" applyAlignment="1">
      <alignment horizontal="center" vertical="center"/>
    </xf>
    <xf numFmtId="0" fontId="26" fillId="10" borderId="48" xfId="3" applyFont="1" applyFill="1" applyBorder="1" applyAlignment="1">
      <alignment horizontal="center"/>
    </xf>
    <xf numFmtId="0" fontId="39" fillId="0" borderId="1" xfId="3" applyFont="1" applyBorder="1" applyAlignment="1">
      <alignment horizontal="center" vertical="center" wrapText="1"/>
    </xf>
    <xf numFmtId="17" fontId="40" fillId="0" borderId="6" xfId="0" applyNumberFormat="1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/>
    </xf>
    <xf numFmtId="0" fontId="40" fillId="8" borderId="2" xfId="0" applyFont="1" applyFill="1" applyBorder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0" fillId="0" borderId="51" xfId="0" applyBorder="1" applyAlignment="1">
      <alignment horizontal="left" vertical="center" indent="1"/>
    </xf>
    <xf numFmtId="164" fontId="0" fillId="0" borderId="0" xfId="0" applyNumberFormat="1" applyAlignment="1">
      <alignment vertical="top" wrapText="1"/>
    </xf>
    <xf numFmtId="0" fontId="0" fillId="0" borderId="52" xfId="0" applyBorder="1" applyAlignment="1">
      <alignment horizontal="center" vertical="top"/>
    </xf>
    <xf numFmtId="0" fontId="0" fillId="0" borderId="52" xfId="0" applyBorder="1" applyAlignment="1">
      <alignment horizontal="center" vertical="center"/>
    </xf>
    <xf numFmtId="171" fontId="41" fillId="14" borderId="46" xfId="3" applyNumberFormat="1" applyFont="1" applyFill="1" applyBorder="1" applyAlignment="1">
      <alignment horizontal="center" vertical="center"/>
    </xf>
    <xf numFmtId="0" fontId="2" fillId="15" borderId="0" xfId="0" applyFont="1" applyFill="1" applyAlignment="1">
      <alignment horizontal="center"/>
    </xf>
    <xf numFmtId="2" fontId="18" fillId="0" borderId="0" xfId="0" applyNumberFormat="1" applyFont="1" applyFill="1" applyProtection="1">
      <protection locked="0"/>
    </xf>
    <xf numFmtId="2" fontId="18" fillId="0" borderId="0" xfId="0" applyNumberFormat="1" applyFont="1" applyFill="1" applyBorder="1" applyProtection="1">
      <protection locked="0"/>
    </xf>
    <xf numFmtId="0" fontId="38" fillId="15" borderId="11" xfId="1" applyFont="1" applyFill="1" applyBorder="1" applyAlignment="1" applyProtection="1">
      <alignment horizontal="left" vertical="center" wrapText="1"/>
      <protection locked="0"/>
    </xf>
    <xf numFmtId="2" fontId="1" fillId="15" borderId="0" xfId="0" applyNumberFormat="1" applyFont="1" applyFill="1" applyProtection="1">
      <protection locked="0"/>
    </xf>
    <xf numFmtId="2" fontId="1" fillId="15" borderId="0" xfId="0" applyNumberFormat="1" applyFont="1" applyFill="1" applyBorder="1" applyProtection="1">
      <protection locked="0"/>
    </xf>
    <xf numFmtId="0" fontId="17" fillId="15" borderId="3" xfId="0" applyFont="1" applyFill="1" applyBorder="1" applyAlignment="1" applyProtection="1">
      <alignment horizontal="center" vertical="center"/>
    </xf>
    <xf numFmtId="0" fontId="17" fillId="15" borderId="3" xfId="0" applyFont="1" applyFill="1" applyBorder="1" applyAlignment="1" applyProtection="1">
      <alignment horizontal="center" vertical="center" wrapText="1"/>
    </xf>
    <xf numFmtId="2" fontId="1" fillId="15" borderId="44" xfId="0" applyNumberFormat="1" applyFont="1" applyFill="1" applyBorder="1"/>
    <xf numFmtId="2" fontId="1" fillId="15" borderId="45" xfId="0" applyNumberFormat="1" applyFont="1" applyFill="1" applyBorder="1"/>
    <xf numFmtId="2" fontId="1" fillId="15" borderId="46" xfId="0" applyNumberFormat="1" applyFont="1" applyFill="1" applyBorder="1"/>
    <xf numFmtId="0" fontId="32" fillId="15" borderId="42" xfId="3" applyFont="1" applyFill="1" applyBorder="1"/>
    <xf numFmtId="2" fontId="14" fillId="15" borderId="0" xfId="4" applyNumberFormat="1" applyFill="1" applyBorder="1" applyAlignment="1"/>
    <xf numFmtId="166" fontId="28" fillId="15" borderId="0" xfId="3" applyNumberFormat="1" applyFont="1" applyFill="1" applyBorder="1" applyAlignment="1"/>
    <xf numFmtId="0" fontId="29" fillId="15" borderId="0" xfId="3" applyFont="1" applyFill="1" applyBorder="1" applyAlignment="1"/>
    <xf numFmtId="2" fontId="28" fillId="15" borderId="0" xfId="3" applyNumberFormat="1" applyFont="1" applyFill="1" applyBorder="1" applyAlignment="1">
      <alignment horizontal="center"/>
    </xf>
    <xf numFmtId="0" fontId="0" fillId="0" borderId="0" xfId="0" applyProtection="1"/>
    <xf numFmtId="0" fontId="2" fillId="0" borderId="0" xfId="0" applyFont="1" applyAlignment="1" applyProtection="1">
      <alignment vertical="center"/>
    </xf>
    <xf numFmtId="2" fontId="0" fillId="0" borderId="0" xfId="0" applyNumberFormat="1"/>
    <xf numFmtId="17" fontId="43" fillId="0" borderId="0" xfId="3" applyNumberFormat="1" applyFont="1" applyAlignment="1">
      <alignment vertical="center"/>
    </xf>
    <xf numFmtId="17" fontId="18" fillId="0" borderId="38" xfId="0" applyNumberFormat="1" applyFont="1" applyBorder="1"/>
    <xf numFmtId="164" fontId="44" fillId="0" borderId="0" xfId="0" applyNumberFormat="1" applyFont="1" applyAlignment="1">
      <alignment horizontal="center" vertical="center" wrapText="1"/>
    </xf>
    <xf numFmtId="0" fontId="15" fillId="0" borderId="11" xfId="1" applyFont="1" applyFill="1" applyBorder="1" applyAlignment="1" applyProtection="1">
      <alignment horizontal="left" vertical="center" wrapText="1"/>
      <protection locked="0"/>
    </xf>
    <xf numFmtId="0" fontId="7" fillId="0" borderId="0" xfId="2"/>
    <xf numFmtId="0" fontId="7" fillId="0" borderId="0" xfId="2" applyAlignment="1">
      <alignment vertical="center"/>
    </xf>
    <xf numFmtId="14" fontId="0" fillId="0" borderId="0" xfId="0" applyNumberFormat="1" applyAlignment="1">
      <alignment horizontal="right"/>
    </xf>
    <xf numFmtId="2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7" fillId="15" borderId="0" xfId="0" applyFont="1" applyFill="1" applyBorder="1" applyAlignment="1" applyProtection="1">
      <alignment horizontal="center" vertical="center"/>
    </xf>
    <xf numFmtId="0" fontId="17" fillId="15" borderId="0" xfId="0" applyFont="1" applyFill="1" applyBorder="1" applyAlignment="1" applyProtection="1">
      <alignment horizontal="center" vertical="center" wrapText="1"/>
    </xf>
    <xf numFmtId="0" fontId="38" fillId="15" borderId="0" xfId="1" applyFont="1" applyFill="1" applyBorder="1" applyAlignment="1" applyProtection="1">
      <alignment horizontal="left" vertical="center" wrapText="1"/>
      <protection locked="0"/>
    </xf>
    <xf numFmtId="0" fontId="15" fillId="0" borderId="0" xfId="1" applyFont="1" applyFill="1" applyBorder="1" applyAlignment="1" applyProtection="1">
      <alignment horizontal="left" vertical="center" wrapText="1"/>
      <protection locked="0"/>
    </xf>
    <xf numFmtId="0" fontId="22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3" fillId="0" borderId="0" xfId="3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3" applyFont="1" applyAlignment="1">
      <alignment vertical="center"/>
    </xf>
    <xf numFmtId="0" fontId="26" fillId="10" borderId="31" xfId="3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7" xfId="0" applyBorder="1" applyAlignment="1">
      <alignment horizontal="center"/>
    </xf>
    <xf numFmtId="169" fontId="41" fillId="0" borderId="49" xfId="3" applyNumberFormat="1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42" fillId="14" borderId="12" xfId="3" applyFont="1" applyFill="1" applyBorder="1" applyAlignment="1">
      <alignment horizontal="right" vertical="center"/>
    </xf>
    <xf numFmtId="0" fontId="42" fillId="14" borderId="4" xfId="3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164" fontId="43" fillId="0" borderId="0" xfId="3" applyNumberFormat="1" applyFont="1" applyAlignment="1">
      <alignment vertical="center"/>
    </xf>
    <xf numFmtId="0" fontId="45" fillId="0" borderId="0" xfId="0" applyFont="1" applyAlignment="1"/>
    <xf numFmtId="0" fontId="16" fillId="9" borderId="0" xfId="0" applyFont="1" applyFill="1" applyAlignment="1">
      <alignment horizontal="center" vertical="center"/>
    </xf>
    <xf numFmtId="0" fontId="0" fillId="0" borderId="55" xfId="0" applyBorder="1" applyAlignment="1">
      <alignment horizontal="center" vertical="center"/>
    </xf>
    <xf numFmtId="2" fontId="0" fillId="0" borderId="55" xfId="0" applyNumberFormat="1" applyBorder="1" applyAlignment="1">
      <alignment horizontal="center" vertical="center"/>
    </xf>
    <xf numFmtId="14" fontId="0" fillId="0" borderId="55" xfId="0" applyNumberFormat="1" applyBorder="1" applyAlignment="1">
      <alignment horizontal="center" vertical="center"/>
    </xf>
  </cellXfs>
  <cellStyles count="5">
    <cellStyle name="Excel Built-in Normal" xfId="3" xr:uid="{00000000-0005-0000-0000-000000000000}"/>
    <cellStyle name="Excel Built-in Normal 1" xfId="4" xr:uid="{00000000-0005-0000-0000-000001000000}"/>
    <cellStyle name="Lien hypertexte" xfId="2" builtinId="8"/>
    <cellStyle name="NiveauLigne_4" xfId="1" builtinId="1" iLevel="3"/>
    <cellStyle name="Normal" xfId="0" builtinId="0"/>
  </cellStyles>
  <dxfs count="10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top style="thin">
          <color auto="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indexed="64"/>
        </right>
      </border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ucida Sans Unicode"/>
        <scheme val="none"/>
      </font>
      <numFmt numFmtId="164" formatCode="[$-F800]dddd\,\ mmmm\ dd\,\ 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</font>
      <numFmt numFmtId="164" formatCode="[$-F800]dddd\,\ mmmm\ dd\,\ yyyy"/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</font>
      <numFmt numFmtId="172" formatCode="h:mm"/>
      <alignment horizontal="center" vertic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outline="0">
        <left style="medium">
          <color indexed="64"/>
        </left>
        <right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auto="1"/>
        </bottom>
      </border>
      <protection locked="0" hidden="0"/>
    </dxf>
    <dxf>
      <border outline="0">
        <right style="thin">
          <color auto="1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rgb="FFFF0066"/>
        </patternFill>
      </fill>
      <protection locked="0" hidden="0"/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0066"/>
      <color rgb="FFFF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444500</xdr:colOff>
      <xdr:row>2</xdr:row>
      <xdr:rowOff>101600</xdr:rowOff>
    </xdr:from>
    <xdr:to>
      <xdr:col>5</xdr:col>
      <xdr:colOff>1231900</xdr:colOff>
      <xdr:row>5</xdr:row>
      <xdr:rowOff>0</xdr:rowOff>
    </xdr:to>
    <xdr:sp macro="[0]!SendWorkSheetToPDF2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886700" y="673100"/>
          <a:ext cx="2451100" cy="43180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 facture Nicolas 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144780</xdr:colOff>
      <xdr:row>0</xdr:row>
      <xdr:rowOff>129540</xdr:rowOff>
    </xdr:from>
    <xdr:to>
      <xdr:col>1</xdr:col>
      <xdr:colOff>1252618</xdr:colOff>
      <xdr:row>4</xdr:row>
      <xdr:rowOff>114300</xdr:rowOff>
    </xdr:to>
    <xdr:sp macro="[0]!SendWorkSheetTo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4780" y="129540"/>
          <a:ext cx="1580278" cy="94488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 pointage Eugène</a:t>
          </a:r>
          <a:r>
            <a:rPr lang="fr-FR" sz="1400" b="1" baseline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David Vivian</a:t>
          </a:r>
          <a:endParaRPr lang="fr-FR" sz="1400" b="1">
            <a:solidFill>
              <a:schemeClr val="bg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327660</xdr:colOff>
          <xdr:row>0</xdr:row>
          <xdr:rowOff>83820</xdr:rowOff>
        </xdr:from>
        <xdr:to>
          <xdr:col>14</xdr:col>
          <xdr:colOff>0</xdr:colOff>
          <xdr:row>2</xdr:row>
          <xdr:rowOff>83820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intuitive + modif+ajout + sup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962644</xdr:colOff>
      <xdr:row>5</xdr:row>
      <xdr:rowOff>110837</xdr:rowOff>
    </xdr:from>
    <xdr:to>
      <xdr:col>2</xdr:col>
      <xdr:colOff>2770036</xdr:colOff>
      <xdr:row>8</xdr:row>
      <xdr:rowOff>764723</xdr:rowOff>
    </xdr:to>
    <xdr:sp macro="[0]!Mailtechniqu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710546" y="1565564"/>
          <a:ext cx="1871222" cy="983673"/>
        </a:xfrm>
        <a:prstGeom prst="roundRect">
          <a:avLst/>
        </a:prstGeom>
        <a:solidFill>
          <a:srgbClr val="FF0066"/>
        </a:solidFill>
        <a:ln>
          <a:noFill/>
        </a:ln>
        <a:effectLst>
          <a:glow rad="152400">
            <a:schemeClr val="accent1">
              <a:alpha val="21000"/>
            </a:schemeClr>
          </a:glow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freezing" dir="t"/>
        </a:scene3d>
        <a:sp3d prstMaterial="dkEdge">
          <a:bevelT prst="slope"/>
          <a:bevelB prst="angle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Envoi</a:t>
          </a:r>
          <a:r>
            <a:rPr lang="fr-FR" sz="1400" b="1" baseline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pointage David Eugène </a:t>
          </a:r>
          <a:endParaRPr lang="fr-FR" sz="1400" b="1">
            <a:solidFill>
              <a:schemeClr val="bg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266700</xdr:colOff>
          <xdr:row>1</xdr:row>
          <xdr:rowOff>0</xdr:rowOff>
        </xdr:from>
        <xdr:to>
          <xdr:col>37</xdr:col>
          <xdr:colOff>251460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Recherche intuitive + modif+ajout + sup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911162F-BC0F-4A1F-8C42-0FD06B72CCAC}" name="Tableau7" displayName="Tableau7" ref="A1:K10" totalsRowShown="0" dataDxfId="104">
  <autoFilter ref="A1:K10" xr:uid="{213B5D8F-B272-4C9A-824C-C89CCB985CCB}"/>
  <sortState xmlns:xlrd2="http://schemas.microsoft.com/office/spreadsheetml/2017/richdata2" ref="A2:K9">
    <sortCondition ref="A1:A9"/>
  </sortState>
  <tableColumns count="11">
    <tableColumn id="1" xr3:uid="{0B8C7F9E-B3EC-4809-BE02-F203638306A2}" name="Chantiers" dataDxfId="103"/>
    <tableColumn id="2" xr3:uid="{C2A0FB73-6444-4E55-8BCA-3ECA38B25193}" name="Lundi" dataDxfId="102"/>
    <tableColumn id="3" xr3:uid="{F2B057F2-4DFC-464A-9D5C-72FBF73D4CB0}" name="Mardi" dataDxfId="101"/>
    <tableColumn id="4" xr3:uid="{A902BEDA-818A-4CD8-9477-0CD6A54EE95B}" name="Mercredi" dataDxfId="100"/>
    <tableColumn id="5" xr3:uid="{A9058D58-DA37-4171-B947-B7FB7F49D35C}" name="Jeudi" dataDxfId="99"/>
    <tableColumn id="6" xr3:uid="{57B051F7-BF43-432A-98B9-3892FAD152DD}" name="Vendredi" dataDxfId="98"/>
    <tableColumn id="7" xr3:uid="{160F5DDC-5FE5-4DF0-B361-CA4669BD1744}" name="Samedi" dataDxfId="97"/>
    <tableColumn id="8" xr3:uid="{34BF343F-2119-49D3-BC4E-8A18E1AD1528}" name="Dimanche" dataDxfId="96"/>
    <tableColumn id="9" xr3:uid="{3339D16B-686E-46EB-AEFD-0E348FE81329}" name="Date début" dataDxfId="95"/>
    <tableColumn id="10" xr3:uid="{3AF6A56D-FF28-4705-A9C6-99EE8E71646C}" name="Date de fin " dataDxfId="94"/>
    <tableColumn id="11" xr3:uid="{2F2780BD-7DF3-4670-A49D-060D7D0A0CF2}" name="Planning" dataDxfId="9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9" displayName="Tableau9" ref="B10:AH60" totalsRowShown="0" headerRowDxfId="63" dataDxfId="62" tableBorderDxfId="61">
  <autoFilter ref="B10:AH60" xr:uid="{00000000-0009-0000-0100-000009000000}"/>
  <sortState xmlns:xlrd2="http://schemas.microsoft.com/office/spreadsheetml/2017/richdata2" ref="B11:AH60">
    <sortCondition ref="B10:B60"/>
  </sortState>
  <tableColumns count="33">
    <tableColumn id="1" xr3:uid="{00000000-0010-0000-0000-000001000000}" name="Chantiers" dataDxfId="60" dataCellStyle="NiveauLigne_4"/>
    <tableColumn id="33" xr3:uid="{76EAD580-3562-4467-9900-12022CA2D74E}" name="Planning" dataDxfId="59" dataCellStyle="NiveauLigne_4">
      <calculatedColumnFormula>IFERROR(VLOOKUP(Tableau9[[#This Row],[Chantiers]],'BD1'!A:K,11,FALSE),"")</calculatedColumnFormula>
    </tableColumn>
    <tableColumn id="2" xr3:uid="{00000000-0010-0000-0000-000002000000}" name="s" dataDxfId="58"/>
    <tableColumn id="3" xr3:uid="{00000000-0010-0000-0000-000003000000}" name="s2" dataDxfId="57"/>
    <tableColumn id="4" xr3:uid="{00000000-0010-0000-0000-000004000000}" name="s3" dataDxfId="56"/>
    <tableColumn id="5" xr3:uid="{00000000-0010-0000-0000-000005000000}" name="s4" dataDxfId="55"/>
    <tableColumn id="6" xr3:uid="{00000000-0010-0000-0000-000006000000}" name="s5" dataDxfId="54"/>
    <tableColumn id="7" xr3:uid="{00000000-0010-0000-0000-000007000000}" name="s6" dataDxfId="53"/>
    <tableColumn id="8" xr3:uid="{00000000-0010-0000-0000-000008000000}" name="s7" dataDxfId="52"/>
    <tableColumn id="9" xr3:uid="{00000000-0010-0000-0000-000009000000}" name="s8" dataDxfId="51"/>
    <tableColumn id="10" xr3:uid="{00000000-0010-0000-0000-00000A000000}" name="s9" dataDxfId="50"/>
    <tableColumn id="11" xr3:uid="{00000000-0010-0000-0000-00000B000000}" name="s10" dataDxfId="49"/>
    <tableColumn id="12" xr3:uid="{00000000-0010-0000-0000-00000C000000}" name="s11" dataDxfId="48"/>
    <tableColumn id="13" xr3:uid="{00000000-0010-0000-0000-00000D000000}" name="s12" dataDxfId="47"/>
    <tableColumn id="14" xr3:uid="{00000000-0010-0000-0000-00000E000000}" name="s13" dataDxfId="46"/>
    <tableColumn id="15" xr3:uid="{00000000-0010-0000-0000-00000F000000}" name="s14" dataDxfId="45"/>
    <tableColumn id="16" xr3:uid="{00000000-0010-0000-0000-000010000000}" name="s15" dataDxfId="44"/>
    <tableColumn id="17" xr3:uid="{00000000-0010-0000-0000-000011000000}" name="s16" dataDxfId="43"/>
    <tableColumn id="18" xr3:uid="{00000000-0010-0000-0000-000012000000}" name="s17" dataDxfId="42"/>
    <tableColumn id="19" xr3:uid="{00000000-0010-0000-0000-000013000000}" name="s18" dataDxfId="41"/>
    <tableColumn id="20" xr3:uid="{00000000-0010-0000-0000-000014000000}" name="s19" dataDxfId="40"/>
    <tableColumn id="21" xr3:uid="{00000000-0010-0000-0000-000015000000}" name="s20" dataDxfId="39"/>
    <tableColumn id="22" xr3:uid="{00000000-0010-0000-0000-000016000000}" name="s21" dataDxfId="38"/>
    <tableColumn id="23" xr3:uid="{00000000-0010-0000-0000-000017000000}" name="s22" dataDxfId="37"/>
    <tableColumn id="24" xr3:uid="{00000000-0010-0000-0000-000018000000}" name="s23" dataDxfId="36"/>
    <tableColumn id="25" xr3:uid="{00000000-0010-0000-0000-000019000000}" name="s24" dataDxfId="35"/>
    <tableColumn id="26" xr3:uid="{00000000-0010-0000-0000-00001A000000}" name="s25" dataDxfId="34"/>
    <tableColumn id="27" xr3:uid="{00000000-0010-0000-0000-00001B000000}" name="s26" dataDxfId="33"/>
    <tableColumn id="28" xr3:uid="{00000000-0010-0000-0000-00001C000000}" name="s27" dataDxfId="32"/>
    <tableColumn id="29" xr3:uid="{00000000-0010-0000-0000-00001D000000}" name="s28" dataDxfId="31"/>
    <tableColumn id="30" xr3:uid="{00000000-0010-0000-0000-00001E000000}" name="s29" dataDxfId="30"/>
    <tableColumn id="31" xr3:uid="{00000000-0010-0000-0000-00001F000000}" name="s30" dataDxfId="29"/>
    <tableColumn id="32" xr3:uid="{00000000-0010-0000-0000-000020000000}" name="s31" dataDxfId="2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H2:H39" totalsRowShown="0" headerRowDxfId="27" dataDxfId="25" headerRowBorderDxfId="26" tableBorderDxfId="24" totalsRowBorderDxfId="23">
  <autoFilter ref="H2:H39" xr:uid="{00000000-0009-0000-0100-000001000000}"/>
  <tableColumns count="1">
    <tableColumn id="1" xr3:uid="{00000000-0010-0000-0100-000001000000}" name="chantiers" dataDxfId="22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M2:M83" totalsRowShown="0" headerRowDxfId="21" dataDxfId="19" headerRowBorderDxfId="20" tableBorderDxfId="18" totalsRowBorderDxfId="17">
  <autoFilter ref="M2:M83" xr:uid="{00000000-0009-0000-0100-000002000000}"/>
  <tableColumns count="1">
    <tableColumn id="2" xr3:uid="{00000000-0010-0000-0200-000002000000}" name="2019" dataDxfId="16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N2:N83" totalsRowShown="0" headerRowDxfId="15" dataDxfId="13" headerRowBorderDxfId="14" tableBorderDxfId="12" totalsRowBorderDxfId="11" dataCellStyle="Lien hypertexte">
  <autoFilter ref="N2:N83" xr:uid="{00000000-0009-0000-0100-000003000000}"/>
  <tableColumns count="1">
    <tableColumn id="1" xr3:uid="{00000000-0010-0000-0300-000001000000}" name="Belgique" dataDxfId="10" dataCellStyle="Lien hypertexte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F2:F3" totalsRowShown="0" headerRowDxfId="9" headerRowBorderDxfId="8" tableBorderDxfId="7" totalsRowBorderDxfId="6">
  <autoFilter ref="F2:F3" xr:uid="{00000000-0009-0000-0100-000004000000}"/>
  <tableColumns count="1">
    <tableColumn id="1" xr3:uid="{00000000-0010-0000-0400-000001000000}" name="Indép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J2:J9" totalsRowShown="0" headerRowDxfId="5" dataDxfId="3" headerRowBorderDxfId="4" tableBorderDxfId="2" totalsRowBorderDxfId="1">
  <autoFilter ref="J2:J9" xr:uid="{00000000-0009-0000-0100-000005000000}"/>
  <tableColumns count="1">
    <tableColumn id="1" xr3:uid="{00000000-0010-0000-0500-000001000000}" name="Gestionnair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joursferies-be.be/jours-feries-2020/" TargetMode="External"/><Relationship Id="rId18" Type="http://schemas.openxmlformats.org/officeDocument/2006/relationships/hyperlink" Target="http://joursferies-be.be/fete-du-travail/" TargetMode="External"/><Relationship Id="rId26" Type="http://schemas.openxmlformats.org/officeDocument/2006/relationships/hyperlink" Target="http://joursferies-be.be/armistice-de-1918/" TargetMode="External"/><Relationship Id="rId39" Type="http://schemas.openxmlformats.org/officeDocument/2006/relationships/hyperlink" Target="http://joursferies-be.be/jours-feries-2021/" TargetMode="External"/><Relationship Id="rId21" Type="http://schemas.openxmlformats.org/officeDocument/2006/relationships/hyperlink" Target="http://joursferies-be.be/pentecote/" TargetMode="External"/><Relationship Id="rId34" Type="http://schemas.openxmlformats.org/officeDocument/2006/relationships/hyperlink" Target="http://joursferies-be.be/jours-feries-2021/" TargetMode="External"/><Relationship Id="rId42" Type="http://schemas.openxmlformats.org/officeDocument/2006/relationships/hyperlink" Target="http://joursferies-be.be/fete-du-travail/" TargetMode="External"/><Relationship Id="rId47" Type="http://schemas.openxmlformats.org/officeDocument/2006/relationships/hyperlink" Target="http://joursferies-be.be/fete-nationale/" TargetMode="External"/><Relationship Id="rId50" Type="http://schemas.openxmlformats.org/officeDocument/2006/relationships/hyperlink" Target="http://joursferies-be.be/armistice-de-1918/" TargetMode="External"/><Relationship Id="rId55" Type="http://schemas.openxmlformats.org/officeDocument/2006/relationships/table" Target="../tables/table5.xml"/><Relationship Id="rId7" Type="http://schemas.openxmlformats.org/officeDocument/2006/relationships/hyperlink" Target="http://joursferies-be.be/jours-feries-2020/" TargetMode="External"/><Relationship Id="rId12" Type="http://schemas.openxmlformats.org/officeDocument/2006/relationships/hyperlink" Target="http://joursferies-be.be/jours-feries-2020/" TargetMode="External"/><Relationship Id="rId17" Type="http://schemas.openxmlformats.org/officeDocument/2006/relationships/hyperlink" Target="http://joursferies-be.be/lundi-de-paques/" TargetMode="External"/><Relationship Id="rId25" Type="http://schemas.openxmlformats.org/officeDocument/2006/relationships/hyperlink" Target="http://joursferies-be.be/toussaint/" TargetMode="External"/><Relationship Id="rId33" Type="http://schemas.openxmlformats.org/officeDocument/2006/relationships/hyperlink" Target="http://joursferies-be.be/jours-feries-2021/" TargetMode="External"/><Relationship Id="rId38" Type="http://schemas.openxmlformats.org/officeDocument/2006/relationships/hyperlink" Target="http://joursferies-be.be/jours-feries-2021/" TargetMode="External"/><Relationship Id="rId46" Type="http://schemas.openxmlformats.org/officeDocument/2006/relationships/hyperlink" Target="http://joursferies-be.be/lundi-de-pentecote/" TargetMode="External"/><Relationship Id="rId2" Type="http://schemas.openxmlformats.org/officeDocument/2006/relationships/hyperlink" Target="https://www.joursferies.fr/ascension.php" TargetMode="External"/><Relationship Id="rId16" Type="http://schemas.openxmlformats.org/officeDocument/2006/relationships/hyperlink" Target="http://joursferies-be.be/jour-de-lan/" TargetMode="External"/><Relationship Id="rId20" Type="http://schemas.openxmlformats.org/officeDocument/2006/relationships/hyperlink" Target="http://joursferies-be.be/dimanche-de-pentecote/" TargetMode="External"/><Relationship Id="rId29" Type="http://schemas.openxmlformats.org/officeDocument/2006/relationships/hyperlink" Target="http://joursferies-be.be/jours-feries-2021/" TargetMode="External"/><Relationship Id="rId41" Type="http://schemas.openxmlformats.org/officeDocument/2006/relationships/hyperlink" Target="http://joursferies-be.be/lundi-de-paques/" TargetMode="External"/><Relationship Id="rId54" Type="http://schemas.openxmlformats.org/officeDocument/2006/relationships/table" Target="../tables/table4.xml"/><Relationship Id="rId1" Type="http://schemas.openxmlformats.org/officeDocument/2006/relationships/hyperlink" Target="https://www.joursferies.fr/lundi-de-paques.php" TargetMode="External"/><Relationship Id="rId6" Type="http://schemas.openxmlformats.org/officeDocument/2006/relationships/hyperlink" Target="https://www.joursferies.fr/noel.php" TargetMode="External"/><Relationship Id="rId11" Type="http://schemas.openxmlformats.org/officeDocument/2006/relationships/hyperlink" Target="http://joursferies-be.be/jours-feries-2020/" TargetMode="External"/><Relationship Id="rId24" Type="http://schemas.openxmlformats.org/officeDocument/2006/relationships/hyperlink" Target="http://joursferies-be.be/assomption/" TargetMode="External"/><Relationship Id="rId32" Type="http://schemas.openxmlformats.org/officeDocument/2006/relationships/hyperlink" Target="http://joursferies-be.be/jours-feries-2021/" TargetMode="External"/><Relationship Id="rId37" Type="http://schemas.openxmlformats.org/officeDocument/2006/relationships/hyperlink" Target="http://joursferies-be.be/jours-feries-2021/" TargetMode="External"/><Relationship Id="rId40" Type="http://schemas.openxmlformats.org/officeDocument/2006/relationships/hyperlink" Target="http://joursferies-be.be/jour-de-lan/" TargetMode="External"/><Relationship Id="rId45" Type="http://schemas.openxmlformats.org/officeDocument/2006/relationships/hyperlink" Target="http://joursferies-be.be/pentecote/" TargetMode="External"/><Relationship Id="rId53" Type="http://schemas.openxmlformats.org/officeDocument/2006/relationships/table" Target="../tables/table3.xml"/><Relationship Id="rId5" Type="http://schemas.openxmlformats.org/officeDocument/2006/relationships/hyperlink" Target="https://www.joursferies.fr/toussaint.php" TargetMode="External"/><Relationship Id="rId15" Type="http://schemas.openxmlformats.org/officeDocument/2006/relationships/hyperlink" Target="http://joursferies-be.be/jours-feries-2020/" TargetMode="External"/><Relationship Id="rId23" Type="http://schemas.openxmlformats.org/officeDocument/2006/relationships/hyperlink" Target="http://joursferies-be.be/fete-nationale/" TargetMode="External"/><Relationship Id="rId28" Type="http://schemas.openxmlformats.org/officeDocument/2006/relationships/hyperlink" Target="http://joursferies-be.be/jours-feries-2021/" TargetMode="External"/><Relationship Id="rId36" Type="http://schemas.openxmlformats.org/officeDocument/2006/relationships/hyperlink" Target="http://joursferies-be.be/jours-feries-2021/" TargetMode="External"/><Relationship Id="rId49" Type="http://schemas.openxmlformats.org/officeDocument/2006/relationships/hyperlink" Target="http://joursferies-be.be/toussaint/" TargetMode="External"/><Relationship Id="rId57" Type="http://schemas.openxmlformats.org/officeDocument/2006/relationships/table" Target="../tables/table7.xml"/><Relationship Id="rId10" Type="http://schemas.openxmlformats.org/officeDocument/2006/relationships/hyperlink" Target="http://joursferies-be.be/jours-feries-2020/" TargetMode="External"/><Relationship Id="rId19" Type="http://schemas.openxmlformats.org/officeDocument/2006/relationships/hyperlink" Target="http://joursferies-be.be/ascension/" TargetMode="External"/><Relationship Id="rId31" Type="http://schemas.openxmlformats.org/officeDocument/2006/relationships/hyperlink" Target="http://joursferies-be.be/jours-feries-2021/" TargetMode="External"/><Relationship Id="rId44" Type="http://schemas.openxmlformats.org/officeDocument/2006/relationships/hyperlink" Target="http://joursferies-be.be/dimanche-de-pentecote/" TargetMode="External"/><Relationship Id="rId52" Type="http://schemas.openxmlformats.org/officeDocument/2006/relationships/printerSettings" Target="../printerSettings/printerSettings5.bin"/><Relationship Id="rId4" Type="http://schemas.openxmlformats.org/officeDocument/2006/relationships/hyperlink" Target="https://www.joursferies.fr/assomption.php" TargetMode="External"/><Relationship Id="rId9" Type="http://schemas.openxmlformats.org/officeDocument/2006/relationships/hyperlink" Target="http://joursferies-be.be/jours-feries-2020/" TargetMode="External"/><Relationship Id="rId14" Type="http://schemas.openxmlformats.org/officeDocument/2006/relationships/hyperlink" Target="http://joursferies-be.be/jours-feries-2020/" TargetMode="External"/><Relationship Id="rId22" Type="http://schemas.openxmlformats.org/officeDocument/2006/relationships/hyperlink" Target="http://joursferies-be.be/lundi-de-pentecote/" TargetMode="External"/><Relationship Id="rId27" Type="http://schemas.openxmlformats.org/officeDocument/2006/relationships/hyperlink" Target="http://joursferies-be.be/jour-de-noel/" TargetMode="External"/><Relationship Id="rId30" Type="http://schemas.openxmlformats.org/officeDocument/2006/relationships/hyperlink" Target="http://joursferies-be.be/jours-feries-2021/" TargetMode="External"/><Relationship Id="rId35" Type="http://schemas.openxmlformats.org/officeDocument/2006/relationships/hyperlink" Target="http://joursferies-be.be/jours-feries-2021/" TargetMode="External"/><Relationship Id="rId43" Type="http://schemas.openxmlformats.org/officeDocument/2006/relationships/hyperlink" Target="http://joursferies-be.be/ascension/" TargetMode="External"/><Relationship Id="rId48" Type="http://schemas.openxmlformats.org/officeDocument/2006/relationships/hyperlink" Target="http://joursferies-be.be/assomption/" TargetMode="External"/><Relationship Id="rId56" Type="http://schemas.openxmlformats.org/officeDocument/2006/relationships/table" Target="../tables/table6.xml"/><Relationship Id="rId8" Type="http://schemas.openxmlformats.org/officeDocument/2006/relationships/hyperlink" Target="http://joursferies-be.be/jours-feries-2020/" TargetMode="External"/><Relationship Id="rId51" Type="http://schemas.openxmlformats.org/officeDocument/2006/relationships/hyperlink" Target="http://joursferies-be.be/jour-de-noel/" TargetMode="External"/><Relationship Id="rId3" Type="http://schemas.openxmlformats.org/officeDocument/2006/relationships/hyperlink" Target="https://www.joursferies.fr/pentecot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B2:F18"/>
  <sheetViews>
    <sheetView showGridLines="0" zoomScale="60" zoomScaleNormal="60" workbookViewId="0">
      <selection activeCell="B12" sqref="B12"/>
    </sheetView>
  </sheetViews>
  <sheetFormatPr baseColWidth="10" defaultRowHeight="14.4" x14ac:dyDescent="0.3"/>
  <cols>
    <col min="1" max="1" width="6.88671875" customWidth="1"/>
    <col min="2" max="2" width="59.6640625" customWidth="1"/>
    <col min="3" max="3" width="32.88671875" customWidth="1"/>
    <col min="4" max="4" width="9.109375" customWidth="1"/>
    <col min="5" max="5" width="24.33203125" customWidth="1"/>
    <col min="6" max="6" width="22.6640625" customWidth="1"/>
  </cols>
  <sheetData>
    <row r="2" spans="2:6" ht="31.2" x14ac:dyDescent="0.3">
      <c r="B2" s="144"/>
      <c r="C2" s="146" t="s">
        <v>123</v>
      </c>
      <c r="D2" s="147"/>
      <c r="E2" s="147"/>
      <c r="F2" s="147"/>
    </row>
    <row r="3" spans="2:6" x14ac:dyDescent="0.3">
      <c r="B3" s="145"/>
      <c r="C3" s="148"/>
      <c r="D3" s="1"/>
      <c r="E3" s="1"/>
      <c r="F3" s="1"/>
    </row>
    <row r="4" spans="2:6" x14ac:dyDescent="0.3">
      <c r="B4" s="145"/>
      <c r="C4" s="1"/>
      <c r="D4" s="1"/>
      <c r="E4" s="1"/>
      <c r="F4" s="1"/>
    </row>
    <row r="5" spans="2:6" x14ac:dyDescent="0.3">
      <c r="B5" s="145"/>
      <c r="C5" s="1"/>
      <c r="D5" s="1"/>
      <c r="E5" s="1"/>
      <c r="F5" s="1"/>
    </row>
    <row r="6" spans="2:6" x14ac:dyDescent="0.3">
      <c r="B6" s="44"/>
      <c r="C6" s="1" t="s">
        <v>129</v>
      </c>
      <c r="D6" s="1"/>
      <c r="E6" s="1"/>
      <c r="F6" s="1"/>
    </row>
    <row r="7" spans="2:6" ht="18" x14ac:dyDescent="0.35">
      <c r="B7" s="44"/>
      <c r="C7" s="1" t="s">
        <v>79</v>
      </c>
      <c r="D7" s="1"/>
      <c r="E7" s="109" t="s">
        <v>80</v>
      </c>
    </row>
    <row r="8" spans="2:6" ht="15.6" x14ac:dyDescent="0.3">
      <c r="B8" s="46"/>
      <c r="C8" s="47" t="s">
        <v>81</v>
      </c>
      <c r="D8" s="48"/>
      <c r="E8" s="161">
        <f ca="1">TODAY()</f>
        <v>44084</v>
      </c>
      <c r="F8" s="162"/>
    </row>
    <row r="9" spans="2:6" ht="15" thickBot="1" x14ac:dyDescent="0.35">
      <c r="B9" s="50"/>
      <c r="C9" s="133"/>
      <c r="D9" s="50"/>
      <c r="E9" s="52"/>
      <c r="F9" s="49"/>
    </row>
    <row r="10" spans="2:6" ht="15" thickBot="1" x14ac:dyDescent="0.35">
      <c r="B10" s="149" t="s">
        <v>124</v>
      </c>
      <c r="C10" s="150"/>
      <c r="D10" s="150"/>
      <c r="E10" s="151"/>
      <c r="F10" s="97" t="s">
        <v>125</v>
      </c>
    </row>
    <row r="11" spans="2:6" ht="403.2" customHeight="1" x14ac:dyDescent="0.3">
      <c r="B11" s="98" t="s">
        <v>89</v>
      </c>
      <c r="C11" s="99" t="str">
        <f>'Calendrier Prestations'!B3</f>
        <v>Octobre</v>
      </c>
      <c r="D11" s="159">
        <f>'Calendrier Prestations'!B2</f>
        <v>2020</v>
      </c>
      <c r="E11" s="160"/>
      <c r="F11" s="152">
        <f>SUM('Prestation mensuel'!D67)</f>
        <v>852.55</v>
      </c>
    </row>
    <row r="12" spans="2:6" ht="409.2" customHeight="1" x14ac:dyDescent="0.3">
      <c r="B12" s="100" t="s">
        <v>126</v>
      </c>
      <c r="C12" s="130" t="s">
        <v>128</v>
      </c>
      <c r="D12" s="101"/>
      <c r="E12" s="24"/>
      <c r="F12" s="153"/>
    </row>
    <row r="13" spans="2:6" ht="23.4" x14ac:dyDescent="0.3">
      <c r="B13" s="102" t="s">
        <v>88</v>
      </c>
      <c r="C13" s="103"/>
      <c r="D13" s="24"/>
      <c r="E13" s="24"/>
      <c r="F13" s="153"/>
    </row>
    <row r="14" spans="2:6" x14ac:dyDescent="0.3">
      <c r="B14" s="104"/>
      <c r="C14" s="105"/>
      <c r="D14" s="106"/>
      <c r="E14" s="107"/>
      <c r="F14" s="154"/>
    </row>
    <row r="15" spans="2:6" ht="21.6" thickBot="1" x14ac:dyDescent="0.35">
      <c r="B15" s="155" t="s">
        <v>127</v>
      </c>
      <c r="C15" s="156"/>
      <c r="D15" s="156"/>
      <c r="E15" s="156"/>
      <c r="F15" s="108">
        <f>F11</f>
        <v>852.55</v>
      </c>
    </row>
    <row r="16" spans="2:6" x14ac:dyDescent="0.3">
      <c r="B16" s="157"/>
      <c r="C16" s="158"/>
      <c r="D16" s="158"/>
      <c r="E16" s="158"/>
      <c r="F16" s="158"/>
    </row>
    <row r="17" spans="2:6" x14ac:dyDescent="0.3">
      <c r="B17" s="158"/>
      <c r="C17" s="158"/>
      <c r="D17" s="158"/>
      <c r="E17" s="158"/>
      <c r="F17" s="158"/>
    </row>
    <row r="18" spans="2:6" x14ac:dyDescent="0.3">
      <c r="B18" s="158"/>
      <c r="C18" s="158"/>
      <c r="D18" s="158"/>
      <c r="E18" s="158"/>
      <c r="F18" s="158"/>
    </row>
  </sheetData>
  <mergeCells count="13">
    <mergeCell ref="C7:D7"/>
    <mergeCell ref="B10:E10"/>
    <mergeCell ref="F11:F14"/>
    <mergeCell ref="B15:E15"/>
    <mergeCell ref="B16:F18"/>
    <mergeCell ref="D11:E11"/>
    <mergeCell ref="E8:F8"/>
    <mergeCell ref="C6:F6"/>
    <mergeCell ref="B2:B5"/>
    <mergeCell ref="C2:F2"/>
    <mergeCell ref="C3:F3"/>
    <mergeCell ref="C4:F4"/>
    <mergeCell ref="C5:F5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B1:F71"/>
  <sheetViews>
    <sheetView showGridLines="0" workbookViewId="0">
      <selection activeCell="H62" sqref="H62"/>
    </sheetView>
  </sheetViews>
  <sheetFormatPr baseColWidth="10" defaultRowHeight="14.4" x14ac:dyDescent="0.3"/>
  <cols>
    <col min="1" max="1" width="6.88671875" customWidth="1"/>
    <col min="2" max="2" width="63" customWidth="1"/>
    <col min="3" max="3" width="9.6640625" customWidth="1"/>
    <col min="5" max="5" width="11.44140625" customWidth="1"/>
    <col min="6" max="6" width="10.6640625" customWidth="1"/>
  </cols>
  <sheetData>
    <row r="1" spans="2:6" ht="11.4" customHeight="1" x14ac:dyDescent="0.3"/>
    <row r="2" spans="2:6" ht="35.4" customHeight="1" x14ac:dyDescent="0.3">
      <c r="B2" s="144"/>
      <c r="C2" s="146" t="s">
        <v>78</v>
      </c>
      <c r="D2" s="147"/>
      <c r="E2" s="147"/>
      <c r="F2" s="147"/>
    </row>
    <row r="3" spans="2:6" x14ac:dyDescent="0.3">
      <c r="B3" s="145"/>
      <c r="C3" s="148"/>
      <c r="D3" s="1"/>
      <c r="E3" s="1"/>
      <c r="F3" s="1"/>
    </row>
    <row r="4" spans="2:6" x14ac:dyDescent="0.3">
      <c r="B4" s="145"/>
      <c r="C4" s="1"/>
      <c r="D4" s="1"/>
      <c r="E4" s="1"/>
      <c r="F4" s="1"/>
    </row>
    <row r="5" spans="2:6" ht="20.399999999999999" customHeight="1" x14ac:dyDescent="0.3">
      <c r="B5" s="145"/>
      <c r="C5" s="1"/>
      <c r="D5" s="1"/>
      <c r="E5" s="1"/>
      <c r="F5" s="1"/>
    </row>
    <row r="6" spans="2:6" ht="20.399999999999999" customHeight="1" x14ac:dyDescent="0.3">
      <c r="B6" s="44"/>
      <c r="C6" s="1" t="s">
        <v>129</v>
      </c>
      <c r="D6" s="1"/>
      <c r="E6" s="1"/>
      <c r="F6" s="1"/>
    </row>
    <row r="7" spans="2:6" ht="16.95" customHeight="1" x14ac:dyDescent="0.3">
      <c r="B7" s="44"/>
      <c r="C7" s="1" t="s">
        <v>79</v>
      </c>
      <c r="D7" s="1"/>
      <c r="E7" s="45" t="s">
        <v>80</v>
      </c>
    </row>
    <row r="8" spans="2:6" ht="16.2" customHeight="1" x14ac:dyDescent="0.3">
      <c r="B8" s="46"/>
      <c r="C8" s="47" t="s">
        <v>81</v>
      </c>
      <c r="D8" s="48"/>
      <c r="E8" s="128" t="str">
        <f>'Calendrier Prestations'!B3</f>
        <v>Octobre</v>
      </c>
      <c r="F8" s="49">
        <f>'Calendrier Prestations'!B2</f>
        <v>2020</v>
      </c>
    </row>
    <row r="9" spans="2:6" ht="15" thickBot="1" x14ac:dyDescent="0.35">
      <c r="B9" s="50"/>
      <c r="C9" s="51"/>
      <c r="D9" s="50"/>
      <c r="E9" s="52"/>
      <c r="F9" s="49"/>
    </row>
    <row r="10" spans="2:6" ht="15" thickBot="1" x14ac:dyDescent="0.35">
      <c r="B10" s="53" t="s">
        <v>82</v>
      </c>
      <c r="C10" s="54" t="s">
        <v>83</v>
      </c>
      <c r="D10" s="54" t="s">
        <v>84</v>
      </c>
      <c r="E10" s="55" t="s">
        <v>85</v>
      </c>
      <c r="F10" s="56" t="s">
        <v>86</v>
      </c>
    </row>
    <row r="11" spans="2:6" ht="15" thickBot="1" x14ac:dyDescent="0.35">
      <c r="B11" s="57"/>
      <c r="C11" s="58"/>
      <c r="D11" s="58"/>
      <c r="E11" s="59"/>
      <c r="F11" s="60"/>
    </row>
    <row r="12" spans="2:6" ht="12.6" customHeight="1" thickBot="1" x14ac:dyDescent="0.35">
      <c r="B12" s="120" t="str">
        <f>'Calendrier Prestations'!B10</f>
        <v>Chantiers</v>
      </c>
      <c r="C12" s="121"/>
      <c r="D12" s="122"/>
      <c r="E12" s="123"/>
      <c r="F12" s="124"/>
    </row>
    <row r="13" spans="2:6" ht="12.6" customHeight="1" thickBot="1" x14ac:dyDescent="0.35">
      <c r="B13" s="64" t="str">
        <f>'Calendrier Prestations'!B11</f>
        <v>ANDERLUES</v>
      </c>
      <c r="C13" s="91">
        <f>'Calendrier Prestations'!AJ11</f>
        <v>0</v>
      </c>
      <c r="D13" s="92">
        <f t="shared" ref="D13:D62" si="0">(F13*C13)</f>
        <v>0</v>
      </c>
      <c r="E13" s="93"/>
      <c r="F13" s="94">
        <f>'Calendrier Prestations'!AK11</f>
        <v>17</v>
      </c>
    </row>
    <row r="14" spans="2:6" ht="12.6" customHeight="1" thickBot="1" x14ac:dyDescent="0.35">
      <c r="B14" s="64" t="str">
        <f>'Calendrier Prestations'!B12</f>
        <v xml:space="preserve">ATELIERS </v>
      </c>
      <c r="C14" s="65">
        <f>'Calendrier Prestations'!AJ12</f>
        <v>0</v>
      </c>
      <c r="D14" s="61">
        <f t="shared" si="0"/>
        <v>0</v>
      </c>
      <c r="E14" s="62"/>
      <c r="F14" s="63">
        <f>'Calendrier Prestations'!AK12</f>
        <v>17</v>
      </c>
    </row>
    <row r="15" spans="2:6" ht="12.6" customHeight="1" thickBot="1" x14ac:dyDescent="0.35">
      <c r="B15" s="64" t="str">
        <f>'Calendrier Prestations'!B13</f>
        <v>BEAUMONT</v>
      </c>
      <c r="C15" s="65">
        <f>'Calendrier Prestations'!AJ13</f>
        <v>6</v>
      </c>
      <c r="D15" s="61">
        <f t="shared" si="0"/>
        <v>102</v>
      </c>
      <c r="E15" s="66"/>
      <c r="F15" s="63">
        <f>'Calendrier Prestations'!AK13</f>
        <v>17</v>
      </c>
    </row>
    <row r="16" spans="2:6" ht="12.6" customHeight="1" thickBot="1" x14ac:dyDescent="0.35">
      <c r="B16" s="64" t="str">
        <f>'Calendrier Prestations'!B14</f>
        <v>COURCELLES</v>
      </c>
      <c r="C16" s="65">
        <f>'Calendrier Prestations'!AJ14</f>
        <v>7.5</v>
      </c>
      <c r="D16" s="61">
        <f t="shared" si="0"/>
        <v>127.5</v>
      </c>
      <c r="E16" s="66"/>
      <c r="F16" s="63">
        <f>'Calendrier Prestations'!AK14</f>
        <v>17</v>
      </c>
    </row>
    <row r="17" spans="2:6" ht="12.6" customHeight="1" thickBot="1" x14ac:dyDescent="0.35">
      <c r="B17" s="64" t="str">
        <f>'Calendrier Prestations'!B15</f>
        <v xml:space="preserve">DINANT </v>
      </c>
      <c r="C17" s="65">
        <f>'Calendrier Prestations'!AJ15</f>
        <v>0</v>
      </c>
      <c r="D17" s="61">
        <f t="shared" si="0"/>
        <v>0</v>
      </c>
      <c r="E17" s="66"/>
      <c r="F17" s="63">
        <f>'Calendrier Prestations'!AK15</f>
        <v>17</v>
      </c>
    </row>
    <row r="18" spans="2:6" ht="12.6" customHeight="1" thickBot="1" x14ac:dyDescent="0.35">
      <c r="B18" s="64" t="str">
        <f>'Calendrier Prestations'!B16</f>
        <v>MONTIGNY-LE-TILLEUL</v>
      </c>
      <c r="C18" s="65">
        <f>'Calendrier Prestations'!AJ16</f>
        <v>0</v>
      </c>
      <c r="D18" s="61">
        <f t="shared" si="0"/>
        <v>0</v>
      </c>
      <c r="E18" s="66"/>
      <c r="F18" s="63">
        <f>'Calendrier Prestations'!AK16</f>
        <v>17</v>
      </c>
    </row>
    <row r="19" spans="2:6" ht="12.6" customHeight="1" thickBot="1" x14ac:dyDescent="0.35">
      <c r="B19" s="64" t="str">
        <f>'Calendrier Prestations'!B17</f>
        <v>SECRET. SOCIAL CHARLEROI</v>
      </c>
      <c r="C19" s="65">
        <f>'Calendrier Prestations'!AJ17</f>
        <v>23.15</v>
      </c>
      <c r="D19" s="61">
        <f t="shared" si="0"/>
        <v>393.54999999999995</v>
      </c>
      <c r="E19" s="66"/>
      <c r="F19" s="63">
        <f>'Calendrier Prestations'!AK17</f>
        <v>17</v>
      </c>
    </row>
    <row r="20" spans="2:6" ht="12.6" customHeight="1" thickBot="1" x14ac:dyDescent="0.35">
      <c r="B20" s="64" t="str">
        <f>'Calendrier Prestations'!B18</f>
        <v>THUIN</v>
      </c>
      <c r="C20" s="65">
        <f>'Calendrier Prestations'!AJ18</f>
        <v>0</v>
      </c>
      <c r="D20" s="61">
        <f t="shared" si="0"/>
        <v>0</v>
      </c>
      <c r="E20" s="66"/>
      <c r="F20" s="63">
        <f>'Calendrier Prestations'!AK18</f>
        <v>17</v>
      </c>
    </row>
    <row r="21" spans="2:6" ht="12.6" customHeight="1" thickBot="1" x14ac:dyDescent="0.35">
      <c r="B21" s="64" t="str">
        <f>'Calendrier Prestations'!B19</f>
        <v>colle</v>
      </c>
      <c r="C21" s="65">
        <f>'Calendrier Prestations'!AJ19</f>
        <v>13.5</v>
      </c>
      <c r="D21" s="61">
        <f t="shared" si="0"/>
        <v>229.5</v>
      </c>
      <c r="E21" s="67"/>
      <c r="F21" s="63">
        <f>'Calendrier Prestations'!AK19</f>
        <v>17</v>
      </c>
    </row>
    <row r="22" spans="2:6" ht="12.6" customHeight="1" thickBot="1" x14ac:dyDescent="0.35">
      <c r="B22" s="64" t="str">
        <f>'Calendrier Prestations'!B20</f>
        <v/>
      </c>
      <c r="C22" s="65">
        <f>'Calendrier Prestations'!AJ20</f>
        <v>0</v>
      </c>
      <c r="D22" s="61">
        <f t="shared" si="0"/>
        <v>0</v>
      </c>
      <c r="E22" s="68"/>
      <c r="F22" s="63">
        <f>'Calendrier Prestations'!AK20</f>
        <v>17</v>
      </c>
    </row>
    <row r="23" spans="2:6" ht="12.6" customHeight="1" thickBot="1" x14ac:dyDescent="0.35">
      <c r="B23" s="64" t="str">
        <f>'Calendrier Prestations'!B21</f>
        <v/>
      </c>
      <c r="C23" s="65">
        <f>'Calendrier Prestations'!AJ21</f>
        <v>0</v>
      </c>
      <c r="D23" s="61">
        <f t="shared" si="0"/>
        <v>0</v>
      </c>
      <c r="E23" s="69"/>
      <c r="F23" s="63">
        <f>'Calendrier Prestations'!AK21</f>
        <v>17</v>
      </c>
    </row>
    <row r="24" spans="2:6" ht="12.6" customHeight="1" thickBot="1" x14ac:dyDescent="0.35">
      <c r="B24" s="64" t="str">
        <f>'Calendrier Prestations'!B22</f>
        <v/>
      </c>
      <c r="C24" s="65">
        <f>'Calendrier Prestations'!AJ22</f>
        <v>0</v>
      </c>
      <c r="D24" s="61">
        <f t="shared" si="0"/>
        <v>0</v>
      </c>
      <c r="E24" s="70"/>
      <c r="F24" s="63">
        <f>'Calendrier Prestations'!AK22</f>
        <v>17</v>
      </c>
    </row>
    <row r="25" spans="2:6" ht="12.6" customHeight="1" thickBot="1" x14ac:dyDescent="0.35">
      <c r="B25" s="64" t="str">
        <f>'Calendrier Prestations'!B23</f>
        <v/>
      </c>
      <c r="C25" s="65">
        <f>'Calendrier Prestations'!AJ23</f>
        <v>0</v>
      </c>
      <c r="D25" s="61">
        <f t="shared" si="0"/>
        <v>0</v>
      </c>
      <c r="E25" s="70"/>
      <c r="F25" s="63">
        <f>'Calendrier Prestations'!AK23</f>
        <v>17</v>
      </c>
    </row>
    <row r="26" spans="2:6" ht="12.6" customHeight="1" thickBot="1" x14ac:dyDescent="0.35">
      <c r="B26" s="64" t="str">
        <f>'Calendrier Prestations'!B24</f>
        <v/>
      </c>
      <c r="C26" s="65">
        <f>'Calendrier Prestations'!AJ24</f>
        <v>0</v>
      </c>
      <c r="D26" s="61">
        <f t="shared" si="0"/>
        <v>0</v>
      </c>
      <c r="E26" s="70"/>
      <c r="F26" s="63">
        <f>'Calendrier Prestations'!AK24</f>
        <v>17</v>
      </c>
    </row>
    <row r="27" spans="2:6" ht="12.6" customHeight="1" thickBot="1" x14ac:dyDescent="0.35">
      <c r="B27" s="64" t="str">
        <f>'Calendrier Prestations'!B25</f>
        <v/>
      </c>
      <c r="C27" s="65">
        <f>'Calendrier Prestations'!AJ25</f>
        <v>0</v>
      </c>
      <c r="D27" s="61">
        <f t="shared" si="0"/>
        <v>0</v>
      </c>
      <c r="E27" s="70"/>
      <c r="F27" s="63">
        <f>'Calendrier Prestations'!AK25</f>
        <v>17</v>
      </c>
    </row>
    <row r="28" spans="2:6" ht="12.6" customHeight="1" thickBot="1" x14ac:dyDescent="0.35">
      <c r="B28" s="64" t="str">
        <f>'Calendrier Prestations'!B26</f>
        <v/>
      </c>
      <c r="C28" s="65">
        <f>'Calendrier Prestations'!AJ26</f>
        <v>0</v>
      </c>
      <c r="D28" s="61">
        <f t="shared" si="0"/>
        <v>0</v>
      </c>
      <c r="E28" s="70"/>
      <c r="F28" s="63">
        <f>'Calendrier Prestations'!AK26</f>
        <v>17</v>
      </c>
    </row>
    <row r="29" spans="2:6" ht="12.6" customHeight="1" thickBot="1" x14ac:dyDescent="0.35">
      <c r="B29" s="64" t="str">
        <f>'Calendrier Prestations'!B27</f>
        <v/>
      </c>
      <c r="C29" s="65">
        <f>'Calendrier Prestations'!AJ27</f>
        <v>0</v>
      </c>
      <c r="D29" s="61">
        <f t="shared" si="0"/>
        <v>0</v>
      </c>
      <c r="E29" s="70"/>
      <c r="F29" s="63">
        <f>'Calendrier Prestations'!AK27</f>
        <v>17</v>
      </c>
    </row>
    <row r="30" spans="2:6" ht="12.6" customHeight="1" thickBot="1" x14ac:dyDescent="0.35">
      <c r="B30" s="64" t="str">
        <f>'Calendrier Prestations'!B28</f>
        <v/>
      </c>
      <c r="C30" s="65">
        <f>'Calendrier Prestations'!AJ28</f>
        <v>0</v>
      </c>
      <c r="D30" s="61">
        <f t="shared" si="0"/>
        <v>0</v>
      </c>
      <c r="E30" s="70"/>
      <c r="F30" s="63">
        <f>'Calendrier Prestations'!AK28</f>
        <v>17</v>
      </c>
    </row>
    <row r="31" spans="2:6" ht="12.6" customHeight="1" thickBot="1" x14ac:dyDescent="0.35">
      <c r="B31" s="64" t="str">
        <f>'Calendrier Prestations'!B29</f>
        <v/>
      </c>
      <c r="C31" s="65">
        <f>'Calendrier Prestations'!AJ29</f>
        <v>0</v>
      </c>
      <c r="D31" s="61">
        <f t="shared" si="0"/>
        <v>0</v>
      </c>
      <c r="E31" s="70"/>
      <c r="F31" s="63">
        <f>'Calendrier Prestations'!AK29</f>
        <v>17</v>
      </c>
    </row>
    <row r="32" spans="2:6" ht="12.6" customHeight="1" thickBot="1" x14ac:dyDescent="0.35">
      <c r="B32" s="64" t="str">
        <f>'Calendrier Prestations'!B30</f>
        <v/>
      </c>
      <c r="C32" s="65">
        <f>'Calendrier Prestations'!AJ30</f>
        <v>0</v>
      </c>
      <c r="D32" s="61">
        <f t="shared" si="0"/>
        <v>0</v>
      </c>
      <c r="E32" s="70"/>
      <c r="F32" s="63">
        <f>'Calendrier Prestations'!AK30</f>
        <v>17</v>
      </c>
    </row>
    <row r="33" spans="2:6" ht="12.6" customHeight="1" thickBot="1" x14ac:dyDescent="0.35">
      <c r="B33" s="64" t="str">
        <f>'Calendrier Prestations'!B31</f>
        <v/>
      </c>
      <c r="C33" s="65">
        <f>'Calendrier Prestations'!AJ31</f>
        <v>0</v>
      </c>
      <c r="D33" s="61">
        <f t="shared" si="0"/>
        <v>0</v>
      </c>
      <c r="E33" s="70"/>
      <c r="F33" s="63">
        <f>'Calendrier Prestations'!AK31</f>
        <v>17</v>
      </c>
    </row>
    <row r="34" spans="2:6" ht="12.6" customHeight="1" thickBot="1" x14ac:dyDescent="0.35">
      <c r="B34" s="64" t="str">
        <f>'Calendrier Prestations'!B32</f>
        <v/>
      </c>
      <c r="C34" s="65">
        <f>'Calendrier Prestations'!AJ32</f>
        <v>0</v>
      </c>
      <c r="D34" s="61">
        <f t="shared" si="0"/>
        <v>0</v>
      </c>
      <c r="E34" s="70"/>
      <c r="F34" s="63">
        <f>'Calendrier Prestations'!AK32</f>
        <v>17</v>
      </c>
    </row>
    <row r="35" spans="2:6" ht="12.6" customHeight="1" thickBot="1" x14ac:dyDescent="0.35">
      <c r="B35" s="64" t="str">
        <f>'Calendrier Prestations'!B33</f>
        <v/>
      </c>
      <c r="C35" s="65">
        <f>'Calendrier Prestations'!AJ33</f>
        <v>0</v>
      </c>
      <c r="D35" s="61">
        <f t="shared" si="0"/>
        <v>0</v>
      </c>
      <c r="E35" s="70"/>
      <c r="F35" s="63">
        <f>'Calendrier Prestations'!AK33</f>
        <v>17</v>
      </c>
    </row>
    <row r="36" spans="2:6" ht="12.6" customHeight="1" thickBot="1" x14ac:dyDescent="0.35">
      <c r="B36" s="64" t="str">
        <f>'Calendrier Prestations'!B34</f>
        <v/>
      </c>
      <c r="C36" s="65">
        <f>'Calendrier Prestations'!AJ34</f>
        <v>0</v>
      </c>
      <c r="D36" s="61">
        <f t="shared" si="0"/>
        <v>0</v>
      </c>
      <c r="E36" s="70"/>
      <c r="F36" s="63">
        <f>'Calendrier Prestations'!AK34</f>
        <v>17</v>
      </c>
    </row>
    <row r="37" spans="2:6" ht="12.6" customHeight="1" thickBot="1" x14ac:dyDescent="0.35">
      <c r="B37" s="64" t="str">
        <f>'Calendrier Prestations'!B35</f>
        <v/>
      </c>
      <c r="C37" s="65">
        <f>'Calendrier Prestations'!AJ35</f>
        <v>0</v>
      </c>
      <c r="D37" s="61">
        <f t="shared" si="0"/>
        <v>0</v>
      </c>
      <c r="E37" s="70"/>
      <c r="F37" s="63">
        <f>'Calendrier Prestations'!AK35</f>
        <v>17</v>
      </c>
    </row>
    <row r="38" spans="2:6" ht="12.6" customHeight="1" thickBot="1" x14ac:dyDescent="0.35">
      <c r="B38" s="64" t="str">
        <f>'Calendrier Prestations'!B36</f>
        <v/>
      </c>
      <c r="C38" s="65">
        <f>'Calendrier Prestations'!AJ36</f>
        <v>0</v>
      </c>
      <c r="D38" s="61">
        <f t="shared" si="0"/>
        <v>0</v>
      </c>
      <c r="E38" s="70"/>
      <c r="F38" s="63">
        <f>'Calendrier Prestations'!AK36</f>
        <v>17</v>
      </c>
    </row>
    <row r="39" spans="2:6" ht="12.6" customHeight="1" thickBot="1" x14ac:dyDescent="0.35">
      <c r="B39" s="64" t="str">
        <f>'Calendrier Prestations'!B37</f>
        <v/>
      </c>
      <c r="C39" s="65">
        <f>'Calendrier Prestations'!AJ37</f>
        <v>0</v>
      </c>
      <c r="D39" s="61">
        <f t="shared" si="0"/>
        <v>0</v>
      </c>
      <c r="E39" s="70"/>
      <c r="F39" s="63">
        <f>'Calendrier Prestations'!AK37</f>
        <v>17</v>
      </c>
    </row>
    <row r="40" spans="2:6" ht="12.6" customHeight="1" thickBot="1" x14ac:dyDescent="0.35">
      <c r="B40" s="64" t="str">
        <f>'Calendrier Prestations'!B38</f>
        <v/>
      </c>
      <c r="C40" s="65">
        <f>'Calendrier Prestations'!AJ38</f>
        <v>0</v>
      </c>
      <c r="D40" s="61">
        <f t="shared" si="0"/>
        <v>0</v>
      </c>
      <c r="E40" s="70"/>
      <c r="F40" s="63">
        <f>'Calendrier Prestations'!AK38</f>
        <v>17</v>
      </c>
    </row>
    <row r="41" spans="2:6" ht="12.6" customHeight="1" thickBot="1" x14ac:dyDescent="0.35">
      <c r="B41" s="64" t="str">
        <f>'Calendrier Prestations'!B39</f>
        <v/>
      </c>
      <c r="C41" s="65">
        <f>'Calendrier Prestations'!AJ39</f>
        <v>0</v>
      </c>
      <c r="D41" s="61">
        <f t="shared" si="0"/>
        <v>0</v>
      </c>
      <c r="E41" s="70"/>
      <c r="F41" s="63">
        <f>'Calendrier Prestations'!AK39</f>
        <v>17</v>
      </c>
    </row>
    <row r="42" spans="2:6" ht="12.6" customHeight="1" thickBot="1" x14ac:dyDescent="0.35">
      <c r="B42" s="64" t="str">
        <f>'Calendrier Prestations'!B40</f>
        <v/>
      </c>
      <c r="C42" s="65">
        <f>'Calendrier Prestations'!AJ40</f>
        <v>0</v>
      </c>
      <c r="D42" s="61">
        <f t="shared" si="0"/>
        <v>0</v>
      </c>
      <c r="E42" s="70"/>
      <c r="F42" s="63">
        <f>'Calendrier Prestations'!AK40</f>
        <v>17</v>
      </c>
    </row>
    <row r="43" spans="2:6" ht="12.6" customHeight="1" thickBot="1" x14ac:dyDescent="0.35">
      <c r="B43" s="64" t="str">
        <f>'Calendrier Prestations'!B41</f>
        <v/>
      </c>
      <c r="C43" s="65">
        <f>'Calendrier Prestations'!AJ41</f>
        <v>0</v>
      </c>
      <c r="D43" s="61">
        <f t="shared" si="0"/>
        <v>0</v>
      </c>
      <c r="E43" s="70"/>
      <c r="F43" s="63">
        <f>'Calendrier Prestations'!AK41</f>
        <v>17</v>
      </c>
    </row>
    <row r="44" spans="2:6" ht="12.6" customHeight="1" thickBot="1" x14ac:dyDescent="0.35">
      <c r="B44" s="64" t="str">
        <f>'Calendrier Prestations'!B42</f>
        <v/>
      </c>
      <c r="C44" s="65">
        <f>'Calendrier Prestations'!AJ42</f>
        <v>0</v>
      </c>
      <c r="D44" s="61">
        <f t="shared" si="0"/>
        <v>0</v>
      </c>
      <c r="E44" s="70"/>
      <c r="F44" s="63">
        <f>'Calendrier Prestations'!AK42</f>
        <v>17</v>
      </c>
    </row>
    <row r="45" spans="2:6" ht="12.6" customHeight="1" thickBot="1" x14ac:dyDescent="0.35">
      <c r="B45" s="64" t="str">
        <f>'Calendrier Prestations'!B43</f>
        <v/>
      </c>
      <c r="C45" s="65">
        <f>'Calendrier Prestations'!AJ43</f>
        <v>0</v>
      </c>
      <c r="D45" s="61">
        <f t="shared" si="0"/>
        <v>0</v>
      </c>
      <c r="E45" s="70"/>
      <c r="F45" s="63">
        <f>'Calendrier Prestations'!AK43</f>
        <v>17</v>
      </c>
    </row>
    <row r="46" spans="2:6" ht="12.6" customHeight="1" thickBot="1" x14ac:dyDescent="0.35">
      <c r="B46" s="64" t="str">
        <f>'Calendrier Prestations'!B44</f>
        <v/>
      </c>
      <c r="C46" s="65">
        <f>'Calendrier Prestations'!AJ44</f>
        <v>0</v>
      </c>
      <c r="D46" s="61">
        <f t="shared" si="0"/>
        <v>0</v>
      </c>
      <c r="E46" s="70"/>
      <c r="F46" s="63">
        <f>'Calendrier Prestations'!AK44</f>
        <v>17</v>
      </c>
    </row>
    <row r="47" spans="2:6" ht="12.6" customHeight="1" thickBot="1" x14ac:dyDescent="0.35">
      <c r="B47" s="64" t="str">
        <f>'Calendrier Prestations'!B45</f>
        <v/>
      </c>
      <c r="C47" s="65">
        <f>'Calendrier Prestations'!AJ45</f>
        <v>0</v>
      </c>
      <c r="D47" s="61">
        <f t="shared" si="0"/>
        <v>0</v>
      </c>
      <c r="E47" s="70"/>
      <c r="F47" s="63">
        <f>'Calendrier Prestations'!AK45</f>
        <v>17</v>
      </c>
    </row>
    <row r="48" spans="2:6" ht="12.6" customHeight="1" thickBot="1" x14ac:dyDescent="0.35">
      <c r="B48" s="64" t="str">
        <f>'Calendrier Prestations'!B46</f>
        <v/>
      </c>
      <c r="C48" s="65">
        <f>'Calendrier Prestations'!AJ46</f>
        <v>0</v>
      </c>
      <c r="D48" s="61">
        <f t="shared" si="0"/>
        <v>0</v>
      </c>
      <c r="E48" s="70"/>
      <c r="F48" s="63">
        <f>'Calendrier Prestations'!AK46</f>
        <v>17</v>
      </c>
    </row>
    <row r="49" spans="2:6" ht="12.6" customHeight="1" thickBot="1" x14ac:dyDescent="0.35">
      <c r="B49" s="64" t="str">
        <f>'Calendrier Prestations'!B47</f>
        <v/>
      </c>
      <c r="C49" s="65">
        <f>'Calendrier Prestations'!AJ47</f>
        <v>0</v>
      </c>
      <c r="D49" s="61">
        <f t="shared" si="0"/>
        <v>0</v>
      </c>
      <c r="E49" s="70"/>
      <c r="F49" s="63">
        <f>'Calendrier Prestations'!AK47</f>
        <v>17</v>
      </c>
    </row>
    <row r="50" spans="2:6" ht="12.6" customHeight="1" thickBot="1" x14ac:dyDescent="0.35">
      <c r="B50" s="64" t="str">
        <f>'Calendrier Prestations'!B48</f>
        <v/>
      </c>
      <c r="C50" s="65">
        <f>'Calendrier Prestations'!AJ48</f>
        <v>0</v>
      </c>
      <c r="D50" s="61">
        <f t="shared" si="0"/>
        <v>0</v>
      </c>
      <c r="E50" s="70"/>
      <c r="F50" s="63">
        <f>'Calendrier Prestations'!AK48</f>
        <v>17</v>
      </c>
    </row>
    <row r="51" spans="2:6" ht="12.6" customHeight="1" thickBot="1" x14ac:dyDescent="0.35">
      <c r="B51" s="64" t="str">
        <f>'Calendrier Prestations'!B49</f>
        <v/>
      </c>
      <c r="C51" s="65">
        <f>'Calendrier Prestations'!AJ49</f>
        <v>0</v>
      </c>
      <c r="D51" s="61">
        <f t="shared" si="0"/>
        <v>0</v>
      </c>
      <c r="E51" s="70"/>
      <c r="F51" s="63">
        <f>'Calendrier Prestations'!AK49</f>
        <v>17</v>
      </c>
    </row>
    <row r="52" spans="2:6" ht="12.6" customHeight="1" thickBot="1" x14ac:dyDescent="0.35">
      <c r="B52" s="64" t="str">
        <f>'Calendrier Prestations'!B50</f>
        <v/>
      </c>
      <c r="C52" s="65">
        <f>'Calendrier Prestations'!AJ50</f>
        <v>0</v>
      </c>
      <c r="D52" s="61">
        <f t="shared" si="0"/>
        <v>0</v>
      </c>
      <c r="E52" s="70"/>
      <c r="F52" s="63">
        <f>'Calendrier Prestations'!AK50</f>
        <v>17</v>
      </c>
    </row>
    <row r="53" spans="2:6" ht="12.6" customHeight="1" thickBot="1" x14ac:dyDescent="0.35">
      <c r="B53" s="64" t="str">
        <f>'Calendrier Prestations'!B51</f>
        <v/>
      </c>
      <c r="C53" s="65">
        <f>'Calendrier Prestations'!AJ51</f>
        <v>0</v>
      </c>
      <c r="D53" s="61">
        <f t="shared" si="0"/>
        <v>0</v>
      </c>
      <c r="E53" s="70"/>
      <c r="F53" s="63">
        <f>'Calendrier Prestations'!AK51</f>
        <v>17</v>
      </c>
    </row>
    <row r="54" spans="2:6" ht="12.6" customHeight="1" thickBot="1" x14ac:dyDescent="0.35">
      <c r="B54" s="64" t="str">
        <f>'Calendrier Prestations'!B52</f>
        <v/>
      </c>
      <c r="C54" s="65">
        <f>'Calendrier Prestations'!AJ52</f>
        <v>0</v>
      </c>
      <c r="D54" s="61">
        <f t="shared" si="0"/>
        <v>0</v>
      </c>
      <c r="E54" s="70"/>
      <c r="F54" s="63">
        <f>'Calendrier Prestations'!AK52</f>
        <v>17</v>
      </c>
    </row>
    <row r="55" spans="2:6" ht="12.6" customHeight="1" thickBot="1" x14ac:dyDescent="0.35">
      <c r="B55" s="64" t="str">
        <f>'Calendrier Prestations'!B53</f>
        <v/>
      </c>
      <c r="C55" s="65">
        <f>'Calendrier Prestations'!AJ53</f>
        <v>0</v>
      </c>
      <c r="D55" s="61">
        <f t="shared" si="0"/>
        <v>0</v>
      </c>
      <c r="E55" s="70"/>
      <c r="F55" s="63">
        <f>'Calendrier Prestations'!AK53</f>
        <v>17</v>
      </c>
    </row>
    <row r="56" spans="2:6" ht="12.6" customHeight="1" thickBot="1" x14ac:dyDescent="0.35">
      <c r="B56" s="64" t="str">
        <f>'Calendrier Prestations'!B54</f>
        <v/>
      </c>
      <c r="C56" s="65">
        <f>'Calendrier Prestations'!AJ54</f>
        <v>0</v>
      </c>
      <c r="D56" s="61">
        <f t="shared" si="0"/>
        <v>0</v>
      </c>
      <c r="E56" s="70"/>
      <c r="F56" s="63">
        <f>'Calendrier Prestations'!AK54</f>
        <v>17</v>
      </c>
    </row>
    <row r="57" spans="2:6" ht="12.6" customHeight="1" thickBot="1" x14ac:dyDescent="0.35">
      <c r="B57" s="64" t="str">
        <f>'Calendrier Prestations'!B55</f>
        <v/>
      </c>
      <c r="C57" s="65">
        <f>'Calendrier Prestations'!AJ55</f>
        <v>0</v>
      </c>
      <c r="D57" s="61">
        <f t="shared" si="0"/>
        <v>0</v>
      </c>
      <c r="E57" s="70"/>
      <c r="F57" s="63">
        <f>'Calendrier Prestations'!AK55</f>
        <v>17</v>
      </c>
    </row>
    <row r="58" spans="2:6" ht="12.6" customHeight="1" thickBot="1" x14ac:dyDescent="0.35">
      <c r="B58" s="64" t="str">
        <f>'Calendrier Prestations'!B56</f>
        <v/>
      </c>
      <c r="C58" s="65">
        <f>'Calendrier Prestations'!AJ56</f>
        <v>0</v>
      </c>
      <c r="D58" s="61">
        <f t="shared" si="0"/>
        <v>0</v>
      </c>
      <c r="E58" s="70"/>
      <c r="F58" s="63">
        <f>'Calendrier Prestations'!AK56</f>
        <v>17</v>
      </c>
    </row>
    <row r="59" spans="2:6" ht="12.6" customHeight="1" thickBot="1" x14ac:dyDescent="0.35">
      <c r="B59" s="64" t="str">
        <f>'Calendrier Prestations'!B57</f>
        <v/>
      </c>
      <c r="C59" s="65">
        <f>'Calendrier Prestations'!AJ57</f>
        <v>0</v>
      </c>
      <c r="D59" s="61">
        <f t="shared" si="0"/>
        <v>0</v>
      </c>
      <c r="E59" s="70"/>
      <c r="F59" s="63">
        <f>'Calendrier Prestations'!AK57</f>
        <v>17</v>
      </c>
    </row>
    <row r="60" spans="2:6" ht="12.6" customHeight="1" thickBot="1" x14ac:dyDescent="0.35">
      <c r="B60" s="64" t="str">
        <f>'Calendrier Prestations'!B58</f>
        <v/>
      </c>
      <c r="C60" s="65">
        <f>'Calendrier Prestations'!AJ58</f>
        <v>0</v>
      </c>
      <c r="D60" s="61">
        <f t="shared" si="0"/>
        <v>0</v>
      </c>
      <c r="E60" s="70"/>
      <c r="F60" s="63">
        <f>'Calendrier Prestations'!AK58</f>
        <v>17</v>
      </c>
    </row>
    <row r="61" spans="2:6" ht="12.6" customHeight="1" thickBot="1" x14ac:dyDescent="0.35">
      <c r="B61" s="64" t="str">
        <f>'Calendrier Prestations'!B59</f>
        <v/>
      </c>
      <c r="C61" s="65">
        <f>'Calendrier Prestations'!AJ59</f>
        <v>0</v>
      </c>
      <c r="D61" s="61">
        <f t="shared" si="0"/>
        <v>0</v>
      </c>
      <c r="E61" s="70"/>
      <c r="F61" s="63">
        <f>'Calendrier Prestations'!AK59</f>
        <v>17</v>
      </c>
    </row>
    <row r="62" spans="2:6" ht="12.6" customHeight="1" thickBot="1" x14ac:dyDescent="0.35">
      <c r="B62" s="64" t="str">
        <f>'Calendrier Prestations'!B60</f>
        <v/>
      </c>
      <c r="C62" s="65">
        <f>'Calendrier Prestations'!AJ60</f>
        <v>0</v>
      </c>
      <c r="D62" s="61">
        <f t="shared" si="0"/>
        <v>0</v>
      </c>
      <c r="E62" s="70"/>
      <c r="F62" s="63">
        <f>'Calendrier Prestations'!AK60</f>
        <v>10</v>
      </c>
    </row>
    <row r="63" spans="2:6" ht="12.6" customHeight="1" thickBot="1" x14ac:dyDescent="0.35">
      <c r="B63" s="71"/>
      <c r="C63" s="72"/>
      <c r="D63" s="73"/>
      <c r="E63" s="74"/>
      <c r="F63" s="75"/>
    </row>
    <row r="64" spans="2:6" ht="15" thickBot="1" x14ac:dyDescent="0.35">
      <c r="B64" s="76"/>
      <c r="C64" s="77">
        <f>SUM(C12:C62)</f>
        <v>50.15</v>
      </c>
      <c r="D64" s="78">
        <f>SUM(D12:D62)</f>
        <v>852.55</v>
      </c>
      <c r="E64" s="79"/>
      <c r="F64" s="49"/>
    </row>
    <row r="65" spans="2:6" ht="15" thickBot="1" x14ac:dyDescent="0.35">
      <c r="B65" s="80" t="s">
        <v>87</v>
      </c>
      <c r="C65" s="81"/>
      <c r="D65" s="82"/>
    </row>
    <row r="66" spans="2:6" ht="15" thickBot="1" x14ac:dyDescent="0.35">
      <c r="B66" s="83" t="s">
        <v>88</v>
      </c>
      <c r="C66" s="84"/>
      <c r="D66" s="85"/>
    </row>
    <row r="67" spans="2:6" ht="15" thickBot="1" x14ac:dyDescent="0.35">
      <c r="B67" s="86" t="s">
        <v>89</v>
      </c>
      <c r="C67" s="129" t="str">
        <f>E8</f>
        <v>Octobre</v>
      </c>
      <c r="D67" s="87">
        <f>SUM(D64-D65)</f>
        <v>852.55</v>
      </c>
    </row>
    <row r="68" spans="2:6" ht="15" thickBot="1" x14ac:dyDescent="0.35">
      <c r="B68" s="88" t="s">
        <v>90</v>
      </c>
      <c r="C68" s="89" t="str">
        <f>'Facturation '!C12</f>
        <v xml:space="preserve">30 jours </v>
      </c>
      <c r="D68" s="90"/>
    </row>
    <row r="69" spans="2:6" x14ac:dyDescent="0.3">
      <c r="B69" s="157"/>
      <c r="C69" s="158"/>
      <c r="D69" s="158"/>
      <c r="E69" s="158"/>
      <c r="F69" s="158"/>
    </row>
    <row r="70" spans="2:6" x14ac:dyDescent="0.3">
      <c r="B70" s="158"/>
      <c r="C70" s="158"/>
      <c r="D70" s="158"/>
      <c r="E70" s="158"/>
      <c r="F70" s="158"/>
    </row>
    <row r="71" spans="2:6" x14ac:dyDescent="0.3">
      <c r="B71" s="158"/>
      <c r="C71" s="158"/>
      <c r="D71" s="158"/>
      <c r="E71" s="158"/>
      <c r="F71" s="158"/>
    </row>
  </sheetData>
  <mergeCells count="8">
    <mergeCell ref="C7:D7"/>
    <mergeCell ref="B69:F71"/>
    <mergeCell ref="B2:B5"/>
    <mergeCell ref="C2:F2"/>
    <mergeCell ref="C3:F3"/>
    <mergeCell ref="C4:F4"/>
    <mergeCell ref="C5:F5"/>
    <mergeCell ref="C6:F6"/>
  </mergeCells>
  <pageMargins left="0.7" right="0.7" top="0.75" bottom="0.75" header="0.3" footer="0.3"/>
  <pageSetup paperSize="9" scale="7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642C1-8CF5-4862-AB18-13CD95464355}">
  <sheetPr codeName="Feuil15"/>
  <dimension ref="A1:K10"/>
  <sheetViews>
    <sheetView zoomScale="80" zoomScaleNormal="80" workbookViewId="0">
      <selection activeCell="J10" sqref="J10"/>
    </sheetView>
  </sheetViews>
  <sheetFormatPr baseColWidth="10" defaultRowHeight="14.4" x14ac:dyDescent="0.3"/>
  <cols>
    <col min="1" max="1" width="34" customWidth="1"/>
    <col min="2" max="8" width="11.5546875" style="135"/>
    <col min="9" max="9" width="29.5546875" style="134" customWidth="1"/>
    <col min="10" max="10" width="26.6640625" style="134" customWidth="1"/>
    <col min="11" max="11" width="37.109375" customWidth="1"/>
  </cols>
  <sheetData>
    <row r="1" spans="1:11" x14ac:dyDescent="0.3">
      <c r="A1" t="s">
        <v>91</v>
      </c>
      <c r="B1" s="135" t="s">
        <v>139</v>
      </c>
      <c r="C1" s="135" t="s">
        <v>140</v>
      </c>
      <c r="D1" s="135" t="s">
        <v>141</v>
      </c>
      <c r="E1" s="135" t="s">
        <v>142</v>
      </c>
      <c r="F1" s="135" t="s">
        <v>143</v>
      </c>
      <c r="G1" s="135" t="s">
        <v>144</v>
      </c>
      <c r="H1" s="135" t="s">
        <v>145</v>
      </c>
      <c r="I1" s="134" t="s">
        <v>146</v>
      </c>
      <c r="J1" s="134" t="s">
        <v>147</v>
      </c>
      <c r="K1" t="s">
        <v>148</v>
      </c>
    </row>
    <row r="2" spans="1:11" ht="26.4" customHeight="1" x14ac:dyDescent="0.3">
      <c r="A2" s="136" t="s">
        <v>134</v>
      </c>
      <c r="B2" s="137" t="s">
        <v>151</v>
      </c>
      <c r="C2" s="137" t="s">
        <v>151</v>
      </c>
      <c r="D2" s="137" t="s">
        <v>151</v>
      </c>
      <c r="E2" s="137" t="s">
        <v>151</v>
      </c>
      <c r="F2" s="137" t="s">
        <v>153</v>
      </c>
      <c r="G2" s="137" t="s">
        <v>151</v>
      </c>
      <c r="H2" s="137" t="s">
        <v>151</v>
      </c>
      <c r="I2" s="138">
        <v>44050</v>
      </c>
      <c r="J2" s="138">
        <v>44064</v>
      </c>
      <c r="K2" s="139" t="s">
        <v>152</v>
      </c>
    </row>
    <row r="3" spans="1:11" ht="26.4" customHeight="1" x14ac:dyDescent="0.3">
      <c r="A3" s="136" t="s">
        <v>132</v>
      </c>
      <c r="B3" s="137" t="s">
        <v>151</v>
      </c>
      <c r="C3" s="137" t="s">
        <v>151</v>
      </c>
      <c r="D3" s="137"/>
      <c r="E3" s="137" t="s">
        <v>155</v>
      </c>
      <c r="F3" s="137" t="s">
        <v>151</v>
      </c>
      <c r="G3" s="137" t="s">
        <v>151</v>
      </c>
      <c r="H3" s="137" t="s">
        <v>151</v>
      </c>
      <c r="I3" s="138">
        <v>44048</v>
      </c>
      <c r="J3" s="138" t="s">
        <v>154</v>
      </c>
      <c r="K3" s="139" t="s">
        <v>152</v>
      </c>
    </row>
    <row r="4" spans="1:11" ht="26.4" customHeight="1" x14ac:dyDescent="0.3">
      <c r="A4" s="136" t="s">
        <v>135</v>
      </c>
      <c r="B4" s="137"/>
      <c r="C4" s="137"/>
      <c r="D4" s="137">
        <v>1.5</v>
      </c>
      <c r="E4" s="137"/>
      <c r="F4" s="137"/>
      <c r="G4" s="137"/>
      <c r="H4" s="137"/>
      <c r="I4" s="138">
        <v>44046</v>
      </c>
      <c r="J4" s="138">
        <v>47848</v>
      </c>
      <c r="K4" s="136" t="s">
        <v>150</v>
      </c>
    </row>
    <row r="5" spans="1:11" ht="26.4" customHeight="1" x14ac:dyDescent="0.3">
      <c r="A5" s="136" t="s">
        <v>136</v>
      </c>
      <c r="B5" s="137"/>
      <c r="C5" s="137"/>
      <c r="D5" s="137"/>
      <c r="E5" s="137">
        <v>1.5</v>
      </c>
      <c r="F5" s="137"/>
      <c r="G5" s="137"/>
      <c r="H5" s="137"/>
      <c r="I5" s="138">
        <v>44048</v>
      </c>
      <c r="J5" s="138">
        <v>47848</v>
      </c>
      <c r="K5" s="136" t="s">
        <v>150</v>
      </c>
    </row>
    <row r="6" spans="1:11" ht="26.4" customHeight="1" x14ac:dyDescent="0.3">
      <c r="A6" s="136" t="s">
        <v>133</v>
      </c>
      <c r="B6" s="137" t="s">
        <v>153</v>
      </c>
      <c r="C6" s="137" t="s">
        <v>153</v>
      </c>
      <c r="D6" s="137" t="s">
        <v>153</v>
      </c>
      <c r="E6" s="137" t="s">
        <v>153</v>
      </c>
      <c r="F6" s="137" t="s">
        <v>153</v>
      </c>
      <c r="G6" s="137"/>
      <c r="H6" s="137" t="s">
        <v>151</v>
      </c>
      <c r="I6" s="138">
        <v>44053</v>
      </c>
      <c r="J6" s="138">
        <v>44071</v>
      </c>
      <c r="K6" s="139" t="s">
        <v>152</v>
      </c>
    </row>
    <row r="7" spans="1:11" ht="26.4" customHeight="1" x14ac:dyDescent="0.3">
      <c r="A7" s="136" t="s">
        <v>137</v>
      </c>
      <c r="B7" s="137"/>
      <c r="C7" s="137"/>
      <c r="D7" s="137">
        <v>1.5</v>
      </c>
      <c r="E7" s="137"/>
      <c r="F7" s="137"/>
      <c r="G7" s="137"/>
      <c r="H7" s="137"/>
      <c r="I7" s="138">
        <v>44048</v>
      </c>
      <c r="J7" s="138">
        <v>44071</v>
      </c>
      <c r="K7" s="136" t="s">
        <v>149</v>
      </c>
    </row>
    <row r="8" spans="1:11" ht="26.4" customHeight="1" x14ac:dyDescent="0.3">
      <c r="A8" s="136" t="s">
        <v>131</v>
      </c>
      <c r="B8" s="137">
        <v>1.75</v>
      </c>
      <c r="C8" s="137"/>
      <c r="D8" s="137">
        <v>1.75</v>
      </c>
      <c r="E8" s="137"/>
      <c r="F8" s="137">
        <v>1.83</v>
      </c>
      <c r="G8" s="137"/>
      <c r="H8" s="137"/>
      <c r="I8" s="138">
        <v>44046</v>
      </c>
      <c r="J8" s="138">
        <v>47848</v>
      </c>
      <c r="K8" s="136" t="s">
        <v>150</v>
      </c>
    </row>
    <row r="9" spans="1:11" ht="26.4" customHeight="1" x14ac:dyDescent="0.3">
      <c r="A9" s="136" t="s">
        <v>138</v>
      </c>
      <c r="B9" s="137"/>
      <c r="C9" s="137">
        <v>4</v>
      </c>
      <c r="D9" s="137"/>
      <c r="E9" s="137"/>
      <c r="F9" s="137"/>
      <c r="G9" s="137"/>
      <c r="H9" s="137"/>
      <c r="I9" s="138">
        <v>44046</v>
      </c>
      <c r="J9" s="138">
        <v>44069</v>
      </c>
      <c r="K9" s="139" t="s">
        <v>150</v>
      </c>
    </row>
    <row r="10" spans="1:11" x14ac:dyDescent="0.3">
      <c r="A10" s="164" t="s">
        <v>156</v>
      </c>
      <c r="B10" s="165">
        <v>1.5</v>
      </c>
      <c r="C10" s="165"/>
      <c r="D10" s="165"/>
      <c r="E10" s="165"/>
      <c r="F10" s="165"/>
      <c r="G10" s="165">
        <v>1.5</v>
      </c>
      <c r="H10" s="165"/>
      <c r="I10" s="166">
        <v>44046</v>
      </c>
      <c r="J10" s="166">
        <v>44100</v>
      </c>
      <c r="K10" s="164" t="s">
        <v>157</v>
      </c>
    </row>
  </sheetData>
  <sortState xmlns:xlrd2="http://schemas.microsoft.com/office/spreadsheetml/2017/richdata2" ref="A2:K9">
    <sortCondition ref="A2"/>
  </sortState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fficheIntuit2">
                <anchor moveWithCells="1">
                  <from>
                    <xdr:col>11</xdr:col>
                    <xdr:colOff>327660</xdr:colOff>
                    <xdr:row>0</xdr:row>
                    <xdr:rowOff>83820</xdr:rowOff>
                  </from>
                  <to>
                    <xdr:col>14</xdr:col>
                    <xdr:colOff>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B1:AK63"/>
  <sheetViews>
    <sheetView showGridLines="0" tabSelected="1" zoomScale="50" zoomScaleNormal="5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3" sqref="B3"/>
    </sheetView>
  </sheetViews>
  <sheetFormatPr baseColWidth="10" defaultRowHeight="14.4" x14ac:dyDescent="0.3"/>
  <cols>
    <col min="1" max="1" width="4.88671875" customWidth="1"/>
    <col min="2" max="3" width="51.33203125" customWidth="1"/>
    <col min="4" max="35" width="7.33203125" customWidth="1"/>
    <col min="37" max="37" width="12.6640625" bestFit="1" customWidth="1"/>
  </cols>
  <sheetData>
    <row r="1" spans="2:37" ht="31.2" customHeight="1" x14ac:dyDescent="0.3">
      <c r="B1" s="132"/>
      <c r="C1" s="132"/>
    </row>
    <row r="2" spans="2:37" ht="21" customHeight="1" x14ac:dyDescent="0.3">
      <c r="B2" s="115">
        <v>2020</v>
      </c>
      <c r="C2" s="140"/>
      <c r="E2" s="125"/>
      <c r="F2" s="163" t="str">
        <f>IF(AND(B2&lt;&gt;"",B3&lt;&gt;"",B4&lt;&gt;""),"Pointage  "&amp;B4&amp;" pour le mois de "&amp;B3&amp;" "&amp;B2&amp;"")</f>
        <v>Pointage  LCME pour le mois de Octobre 2020</v>
      </c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2"/>
      <c r="AG2" s="2"/>
      <c r="AH2" s="2"/>
      <c r="AI2" s="2"/>
    </row>
    <row r="3" spans="2:37" ht="21" customHeight="1" x14ac:dyDescent="0.3">
      <c r="B3" s="115" t="s">
        <v>9</v>
      </c>
      <c r="C3" s="140"/>
      <c r="E3" s="126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2"/>
      <c r="AG3" s="2"/>
      <c r="AH3" s="2"/>
      <c r="AI3" s="2"/>
    </row>
    <row r="4" spans="2:37" ht="21" customHeight="1" x14ac:dyDescent="0.3">
      <c r="B4" s="116" t="s">
        <v>130</v>
      </c>
      <c r="C4" s="141"/>
      <c r="E4" s="126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2"/>
      <c r="AG4" s="2"/>
      <c r="AH4" s="2"/>
      <c r="AI4" s="2"/>
    </row>
    <row r="5" spans="2:37" ht="21" customHeight="1" x14ac:dyDescent="0.3">
      <c r="B5" s="115"/>
      <c r="C5" s="140"/>
      <c r="E5" s="126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63"/>
      <c r="AF5" s="2"/>
      <c r="AG5" s="2"/>
      <c r="AH5" s="2"/>
      <c r="AI5" s="2"/>
    </row>
    <row r="7" spans="2:37" ht="12.6" customHeight="1" x14ac:dyDescent="0.3">
      <c r="D7" s="4">
        <v>1</v>
      </c>
      <c r="E7" s="4">
        <v>2</v>
      </c>
      <c r="F7" s="4">
        <v>3</v>
      </c>
      <c r="G7" s="4">
        <v>4</v>
      </c>
      <c r="H7" s="4">
        <v>5</v>
      </c>
      <c r="I7" s="4">
        <v>6</v>
      </c>
      <c r="J7" s="4">
        <v>7</v>
      </c>
      <c r="K7" s="4">
        <v>8</v>
      </c>
      <c r="L7" s="4">
        <v>9</v>
      </c>
      <c r="M7" s="4">
        <v>10</v>
      </c>
      <c r="N7" s="4">
        <v>11</v>
      </c>
      <c r="O7" s="4">
        <v>12</v>
      </c>
      <c r="P7" s="4">
        <v>13</v>
      </c>
      <c r="Q7" s="4">
        <v>14</v>
      </c>
      <c r="R7" s="4">
        <v>15</v>
      </c>
      <c r="S7" s="4">
        <v>16</v>
      </c>
      <c r="T7" s="4">
        <v>17</v>
      </c>
      <c r="U7" s="4">
        <v>18</v>
      </c>
      <c r="V7" s="4">
        <v>19</v>
      </c>
      <c r="W7" s="4">
        <v>20</v>
      </c>
      <c r="X7" s="4">
        <v>21</v>
      </c>
      <c r="Y7" s="4">
        <v>22</v>
      </c>
      <c r="Z7" s="4">
        <v>23</v>
      </c>
      <c r="AA7" s="4">
        <v>24</v>
      </c>
      <c r="AB7" s="4">
        <v>25</v>
      </c>
      <c r="AC7" s="4">
        <v>26</v>
      </c>
      <c r="AD7" s="4">
        <v>27</v>
      </c>
      <c r="AE7" s="4">
        <v>28</v>
      </c>
      <c r="AF7" s="4">
        <v>29</v>
      </c>
      <c r="AG7" s="4">
        <v>30</v>
      </c>
      <c r="AH7" s="4">
        <v>31</v>
      </c>
      <c r="AI7" s="5"/>
    </row>
    <row r="8" spans="2:37" ht="117" hidden="1" customHeight="1" x14ac:dyDescent="0.3">
      <c r="D8" s="34">
        <f>DATE($B$2,VLOOKUP($B$3,Sources!$A$2:$B$14,2,FALSE),'Calendrier Prestations'!D7)</f>
        <v>44105</v>
      </c>
      <c r="E8" s="34">
        <f>DATE($B$2,VLOOKUP($B$3,Sources!$A$2:$B$14,2,FALSE),'Calendrier Prestations'!E7)</f>
        <v>44106</v>
      </c>
      <c r="F8" s="34">
        <f>DATE($B$2,VLOOKUP($B$3,Sources!$A$2:$B$14,2,FALSE),'Calendrier Prestations'!F7)</f>
        <v>44107</v>
      </c>
      <c r="G8" s="34">
        <f>DATE($B$2,VLOOKUP($B$3,Sources!$A$2:$B$14,2,FALSE),'Calendrier Prestations'!G7)</f>
        <v>44108</v>
      </c>
      <c r="H8" s="34">
        <f>DATE($B$2,VLOOKUP($B$3,Sources!$A$2:$B$14,2,FALSE),'Calendrier Prestations'!H7)</f>
        <v>44109</v>
      </c>
      <c r="I8" s="34">
        <f>DATE($B$2,VLOOKUP($B$3,Sources!$A$2:$B$14,2,FALSE),'Calendrier Prestations'!I7)</f>
        <v>44110</v>
      </c>
      <c r="J8" s="34">
        <f>DATE($B$2,VLOOKUP($B$3,Sources!$A$2:$B$14,2,FALSE),'Calendrier Prestations'!J7)</f>
        <v>44111</v>
      </c>
      <c r="K8" s="34">
        <f>DATE($B$2,VLOOKUP($B$3,Sources!$A$2:$B$14,2,FALSE),'Calendrier Prestations'!K7)</f>
        <v>44112</v>
      </c>
      <c r="L8" s="34">
        <f>DATE($B$2,VLOOKUP($B$3,Sources!$A$2:$B$14,2,FALSE),'Calendrier Prestations'!L7)</f>
        <v>44113</v>
      </c>
      <c r="M8" s="34">
        <f>DATE($B$2,VLOOKUP($B$3,Sources!$A$2:$B$14,2,FALSE),'Calendrier Prestations'!M7)</f>
        <v>44114</v>
      </c>
      <c r="N8" s="34">
        <f>DATE($B$2,VLOOKUP($B$3,Sources!$A$2:$B$14,2,FALSE),'Calendrier Prestations'!N7)</f>
        <v>44115</v>
      </c>
      <c r="O8" s="34">
        <f>DATE($B$2,VLOOKUP($B$3,Sources!$A$2:$B$14,2,FALSE),'Calendrier Prestations'!O7)</f>
        <v>44116</v>
      </c>
      <c r="P8" s="34">
        <f>DATE($B$2,VLOOKUP($B$3,Sources!$A$2:$B$14,2,FALSE),'Calendrier Prestations'!P7)</f>
        <v>44117</v>
      </c>
      <c r="Q8" s="34">
        <f>DATE($B$2,VLOOKUP($B$3,Sources!$A$2:$B$14,2,FALSE),'Calendrier Prestations'!Q7)</f>
        <v>44118</v>
      </c>
      <c r="R8" s="34">
        <f>DATE($B$2,VLOOKUP($B$3,Sources!$A$2:$B$14,2,FALSE),'Calendrier Prestations'!R7)</f>
        <v>44119</v>
      </c>
      <c r="S8" s="34">
        <f>DATE($B$2,VLOOKUP($B$3,Sources!$A$2:$B$14,2,FALSE),'Calendrier Prestations'!S7)</f>
        <v>44120</v>
      </c>
      <c r="T8" s="34">
        <f>DATE($B$2,VLOOKUP($B$3,Sources!$A$2:$B$14,2,FALSE),'Calendrier Prestations'!T7)</f>
        <v>44121</v>
      </c>
      <c r="U8" s="34">
        <f>DATE($B$2,VLOOKUP($B$3,Sources!$A$2:$B$14,2,FALSE),'Calendrier Prestations'!U7)</f>
        <v>44122</v>
      </c>
      <c r="V8" s="34">
        <f>DATE($B$2,VLOOKUP($B$3,Sources!$A$2:$B$14,2,FALSE),'Calendrier Prestations'!V7)</f>
        <v>44123</v>
      </c>
      <c r="W8" s="34">
        <f>DATE($B$2,VLOOKUP($B$3,Sources!$A$2:$B$14,2,FALSE),'Calendrier Prestations'!W7)</f>
        <v>44124</v>
      </c>
      <c r="X8" s="34">
        <f>DATE($B$2,VLOOKUP($B$3,Sources!$A$2:$B$14,2,FALSE),'Calendrier Prestations'!X7)</f>
        <v>44125</v>
      </c>
      <c r="Y8" s="34">
        <f>DATE($B$2,VLOOKUP($B$3,Sources!$A$2:$B$14,2,FALSE),'Calendrier Prestations'!Y7)</f>
        <v>44126</v>
      </c>
      <c r="Z8" s="34">
        <f>DATE($B$2,VLOOKUP($B$3,Sources!$A$2:$B$14,2,FALSE),'Calendrier Prestations'!Z7)</f>
        <v>44127</v>
      </c>
      <c r="AA8" s="34">
        <f>DATE($B$2,VLOOKUP($B$3,Sources!$A$2:$B$14,2,FALSE),'Calendrier Prestations'!AA7)</f>
        <v>44128</v>
      </c>
      <c r="AB8" s="34">
        <f>DATE($B$2,VLOOKUP($B$3,Sources!$A$2:$B$14,2,FALSE),'Calendrier Prestations'!AB7)</f>
        <v>44129</v>
      </c>
      <c r="AC8" s="34">
        <f>DATE($B$2,VLOOKUP($B$3,Sources!$A$2:$B$14,2,FALSE),'Calendrier Prestations'!AC7)</f>
        <v>44130</v>
      </c>
      <c r="AD8" s="34">
        <f>DATE($B$2,VLOOKUP($B$3,Sources!$A$2:$B$14,2,FALSE),'Calendrier Prestations'!AD7)</f>
        <v>44131</v>
      </c>
      <c r="AE8" s="34">
        <f>DATE($B$2,VLOOKUP($B$3,Sources!$A$2:$B$14,2,FALSE),'Calendrier Prestations'!AE7)</f>
        <v>44132</v>
      </c>
      <c r="AF8" s="34">
        <f>DATE($B$2,VLOOKUP($B$3,Sources!$A$2:$B$14,2,FALSE),'Calendrier Prestations'!AF7)</f>
        <v>44133</v>
      </c>
      <c r="AG8" s="34">
        <f>DATE($B$2,VLOOKUP($B$3,Sources!$A$2:$B$14,2,FALSE),'Calendrier Prestations'!AG7)</f>
        <v>44134</v>
      </c>
      <c r="AH8" s="34">
        <f>DATE($B$2,VLOOKUP($B$3,Sources!$A$2:$B$14,2,FALSE),'Calendrier Prestations'!AH7)</f>
        <v>44135</v>
      </c>
      <c r="AI8" s="95"/>
    </row>
    <row r="9" spans="2:37" ht="82.2" customHeight="1" thickBot="1" x14ac:dyDescent="0.35">
      <c r="B9" s="5"/>
      <c r="C9" s="5"/>
      <c r="D9" s="40" t="str">
        <f>IF(AND($B$2&lt;&gt;"",$B$3&lt;&gt;""),TEXT(D8,"jjjj") &amp; " " &amp; TEXT(D8,"jj"),"")</f>
        <v>jeudi 01</v>
      </c>
      <c r="E9" s="41" t="str">
        <f t="shared" ref="E9:AH9" si="0">IF(AND($B$2&lt;&gt;"",$B$3&lt;&gt;""),IF(MONTH(E8)=MONTH($D$8),TEXT(E8,"jjjj") &amp; " " &amp; TEXT(E8,"jj"),""),"")</f>
        <v>vendredi 02</v>
      </c>
      <c r="F9" s="41" t="str">
        <f t="shared" si="0"/>
        <v>samedi 03</v>
      </c>
      <c r="G9" s="41" t="str">
        <f t="shared" si="0"/>
        <v>dimanche 04</v>
      </c>
      <c r="H9" s="41" t="str">
        <f t="shared" si="0"/>
        <v>lundi 05</v>
      </c>
      <c r="I9" s="41" t="str">
        <f t="shared" si="0"/>
        <v>mardi 06</v>
      </c>
      <c r="J9" s="41" t="str">
        <f t="shared" si="0"/>
        <v>mercredi 07</v>
      </c>
      <c r="K9" s="41" t="str">
        <f t="shared" si="0"/>
        <v>jeudi 08</v>
      </c>
      <c r="L9" s="41" t="str">
        <f t="shared" si="0"/>
        <v>vendredi 09</v>
      </c>
      <c r="M9" s="41" t="str">
        <f t="shared" si="0"/>
        <v>samedi 10</v>
      </c>
      <c r="N9" s="41" t="str">
        <f t="shared" si="0"/>
        <v>dimanche 11</v>
      </c>
      <c r="O9" s="41" t="str">
        <f t="shared" si="0"/>
        <v>lundi 12</v>
      </c>
      <c r="P9" s="41" t="str">
        <f t="shared" si="0"/>
        <v>mardi 13</v>
      </c>
      <c r="Q9" s="41" t="str">
        <f t="shared" si="0"/>
        <v>mercredi 14</v>
      </c>
      <c r="R9" s="42" t="str">
        <f t="shared" si="0"/>
        <v>jeudi 15</v>
      </c>
      <c r="S9" s="42" t="str">
        <f t="shared" si="0"/>
        <v>vendredi 16</v>
      </c>
      <c r="T9" s="42" t="str">
        <f t="shared" si="0"/>
        <v>samedi 17</v>
      </c>
      <c r="U9" s="42" t="str">
        <f t="shared" si="0"/>
        <v>dimanche 18</v>
      </c>
      <c r="V9" s="42" t="str">
        <f t="shared" si="0"/>
        <v>lundi 19</v>
      </c>
      <c r="W9" s="42" t="str">
        <f t="shared" si="0"/>
        <v>mardi 20</v>
      </c>
      <c r="X9" s="42" t="str">
        <f t="shared" si="0"/>
        <v>mercredi 21</v>
      </c>
      <c r="Y9" s="42" t="str">
        <f t="shared" si="0"/>
        <v>jeudi 22</v>
      </c>
      <c r="Z9" s="42" t="str">
        <f t="shared" si="0"/>
        <v>vendredi 23</v>
      </c>
      <c r="AA9" s="42" t="str">
        <f t="shared" si="0"/>
        <v>samedi 24</v>
      </c>
      <c r="AB9" s="42" t="str">
        <f t="shared" si="0"/>
        <v>dimanche 25</v>
      </c>
      <c r="AC9" s="42" t="str">
        <f t="shared" si="0"/>
        <v>lundi 26</v>
      </c>
      <c r="AD9" s="42" t="str">
        <f t="shared" si="0"/>
        <v>mardi 27</v>
      </c>
      <c r="AE9" s="42" t="str">
        <f t="shared" si="0"/>
        <v>mercredi 28</v>
      </c>
      <c r="AF9" s="42" t="str">
        <f t="shared" si="0"/>
        <v>jeudi 29</v>
      </c>
      <c r="AG9" s="42" t="str">
        <f t="shared" si="0"/>
        <v>vendredi 30</v>
      </c>
      <c r="AH9" s="42" t="str">
        <f t="shared" si="0"/>
        <v>samedi 31</v>
      </c>
      <c r="AI9" s="42"/>
    </row>
    <row r="10" spans="2:37" ht="24" customHeight="1" thickBot="1" x14ac:dyDescent="0.35">
      <c r="B10" s="112" t="s">
        <v>91</v>
      </c>
      <c r="C10" s="142" t="s">
        <v>148</v>
      </c>
      <c r="D10" s="113" t="s">
        <v>92</v>
      </c>
      <c r="E10" s="114" t="s">
        <v>93</v>
      </c>
      <c r="F10" s="114" t="s">
        <v>94</v>
      </c>
      <c r="G10" s="114" t="s">
        <v>95</v>
      </c>
      <c r="H10" s="114" t="s">
        <v>96</v>
      </c>
      <c r="I10" s="114" t="s">
        <v>97</v>
      </c>
      <c r="J10" s="114" t="s">
        <v>98</v>
      </c>
      <c r="K10" s="114" t="s">
        <v>99</v>
      </c>
      <c r="L10" s="114" t="s">
        <v>100</v>
      </c>
      <c r="M10" s="114" t="s">
        <v>101</v>
      </c>
      <c r="N10" s="114" t="s">
        <v>102</v>
      </c>
      <c r="O10" s="114" t="s">
        <v>103</v>
      </c>
      <c r="P10" s="114" t="s">
        <v>104</v>
      </c>
      <c r="Q10" s="114" t="s">
        <v>105</v>
      </c>
      <c r="R10" s="114" t="s">
        <v>106</v>
      </c>
      <c r="S10" s="113" t="s">
        <v>107</v>
      </c>
      <c r="T10" s="113" t="s">
        <v>108</v>
      </c>
      <c r="U10" s="113" t="s">
        <v>109</v>
      </c>
      <c r="V10" s="113" t="s">
        <v>110</v>
      </c>
      <c r="W10" s="113" t="s">
        <v>111</v>
      </c>
      <c r="X10" s="113" t="s">
        <v>112</v>
      </c>
      <c r="Y10" s="113" t="s">
        <v>113</v>
      </c>
      <c r="Z10" s="113" t="s">
        <v>114</v>
      </c>
      <c r="AA10" s="113" t="s">
        <v>115</v>
      </c>
      <c r="AB10" s="113" t="s">
        <v>116</v>
      </c>
      <c r="AC10" s="113" t="s">
        <v>117</v>
      </c>
      <c r="AD10" s="113" t="s">
        <v>118</v>
      </c>
      <c r="AE10" s="113" t="s">
        <v>119</v>
      </c>
      <c r="AF10" s="113" t="s">
        <v>120</v>
      </c>
      <c r="AG10" s="113" t="s">
        <v>121</v>
      </c>
      <c r="AH10" s="113" t="s">
        <v>122</v>
      </c>
      <c r="AI10" s="43"/>
      <c r="AJ10" s="117">
        <f t="shared" ref="AJ10:AJ41" si="1">+SUM(D10:AH10)</f>
        <v>0</v>
      </c>
      <c r="AK10" s="96">
        <v>17</v>
      </c>
    </row>
    <row r="11" spans="2:37" ht="24" customHeight="1" thickBot="1" x14ac:dyDescent="0.35">
      <c r="B11" s="131" t="str">
        <f>IF(LEN('BD1'!A2)=0,"",'BD1'!A2)</f>
        <v>ANDERLUES</v>
      </c>
      <c r="C11" s="143" t="str">
        <f>IFERROR(VLOOKUP(Tableau9[[#This Row],[Chantiers]],'BD1'!A:K,11,FALSE),"")</f>
        <v xml:space="preserve">Entretien Hebdomadaire des Locaux_x000D_
</v>
      </c>
      <c r="D11" s="111" t="str">
        <f>IFERROR(IF(AND(D$8&gt;=VLOOKUP($B11,BD,9),(D$8&lt;=VLOOKUP($B11,BD,10))),IF(INDEX(BD,MATCH($B11,'BD1'!$A$1:$A$100,0),MATCH(TEXT(D$8,"JJJJ"),'BD1'!$A$1:$J$1,0))=0,"",INDEX(BD,MATCH($B11,'BD1'!$A$1:$A$100,0),MATCH(TEXT(D$8,"JJJJ"),'BD1'!$A$1:$J$1,0))),""),"")</f>
        <v/>
      </c>
      <c r="E11" s="111" t="str">
        <f>IFERROR(IF(AND(E$8&gt;=VLOOKUP($B11,BD,9),(E$8&lt;=VLOOKUP($B11,BD,10))),IF(INDEX(BD,MATCH($B11,'BD1'!$A$1:$A$100,0),MATCH(TEXT(E$8,"JJJJ"),'BD1'!$A$1:$J$1,0))=0,"",INDEX(BD,MATCH($B11,'BD1'!$A$1:$A$100,0),MATCH(TEXT(E$8,"JJJJ"),'BD1'!$A$1:$J$1,0))),""),"")</f>
        <v/>
      </c>
      <c r="F11" s="111" t="str">
        <f>IFERROR(IF(AND(F$8&gt;=VLOOKUP($B11,BD,9),(F$8&lt;=VLOOKUP($B11,BD,10))),IF(INDEX(BD,MATCH($B11,'BD1'!$A$1:$A$100,0),MATCH(TEXT(F$8,"JJJJ"),'BD1'!$A$1:$J$1,0))=0,"",INDEX(BD,MATCH($B11,'BD1'!$A$1:$A$100,0),MATCH(TEXT(F$8,"JJJJ"),'BD1'!$A$1:$J$1,0))),""),"")</f>
        <v/>
      </c>
      <c r="G11" s="111" t="str">
        <f>IFERROR(IF(AND(G$8&gt;=VLOOKUP($B11,BD,9),(G$8&lt;=VLOOKUP($B11,BD,10))),IF(INDEX(BD,MATCH($B11,'BD1'!$A$1:$A$100,0),MATCH(TEXT(G$8,"JJJJ"),'BD1'!$A$1:$J$1,0))=0,"",INDEX(BD,MATCH($B11,'BD1'!$A$1:$A$100,0),MATCH(TEXT(G$8,"JJJJ"),'BD1'!$A$1:$J$1,0))),""),"")</f>
        <v/>
      </c>
      <c r="H11" s="111" t="str">
        <f>IFERROR(IF(AND(H$8&gt;=VLOOKUP($B11,BD,9),(H$8&lt;=VLOOKUP($B11,BD,10))),IF(INDEX(BD,MATCH($B11,'BD1'!$A$1:$A$100,0),MATCH(TEXT(H$8,"JJJJ"),'BD1'!$A$1:$J$1,0))=0,"",INDEX(BD,MATCH($B11,'BD1'!$A$1:$A$100,0),MATCH(TEXT(H$8,"JJJJ"),'BD1'!$A$1:$J$1,0))),""),"")</f>
        <v/>
      </c>
      <c r="I11" s="111" t="str">
        <f>IFERROR(IF(AND(I$8&gt;=VLOOKUP($B11,BD,9),(I$8&lt;=VLOOKUP($B11,BD,10))),IF(INDEX(BD,MATCH($B11,'BD1'!$A$1:$A$100,0),MATCH(TEXT(I$8,"JJJJ"),'BD1'!$A$1:$J$1,0))=0,"",INDEX(BD,MATCH($B11,'BD1'!$A$1:$A$100,0),MATCH(TEXT(I$8,"JJJJ"),'BD1'!$A$1:$J$1,0))),""),"")</f>
        <v/>
      </c>
      <c r="J11" s="111" t="str">
        <f>IFERROR(IF(AND(J$8&gt;=VLOOKUP($B11,BD,9),(J$8&lt;=VLOOKUP($B11,BD,10))),IF(INDEX(BD,MATCH($B11,'BD1'!$A$1:$A$100,0),MATCH(TEXT(J$8,"JJJJ"),'BD1'!$A$1:$J$1,0))=0,"",INDEX(BD,MATCH($B11,'BD1'!$A$1:$A$100,0),MATCH(TEXT(J$8,"JJJJ"),'BD1'!$A$1:$J$1,0))),""),"")</f>
        <v/>
      </c>
      <c r="K11" s="111" t="str">
        <f>IFERROR(IF(AND(K$8&gt;=VLOOKUP($B11,BD,9),(K$8&lt;=VLOOKUP($B11,BD,10))),IF(INDEX(BD,MATCH($B11,'BD1'!$A$1:$A$100,0),MATCH(TEXT(K$8,"JJJJ"),'BD1'!$A$1:$J$1,0))=0,"",INDEX(BD,MATCH($B11,'BD1'!$A$1:$A$100,0),MATCH(TEXT(K$8,"JJJJ"),'BD1'!$A$1:$J$1,0))),""),"")</f>
        <v/>
      </c>
      <c r="L11" s="111" t="str">
        <f>IFERROR(IF(AND(L$8&gt;=VLOOKUP($B11,BD,9),(L$8&lt;=VLOOKUP($B11,BD,10))),IF(INDEX(BD,MATCH($B11,'BD1'!$A$1:$A$100,0),MATCH(TEXT(L$8,"JJJJ"),'BD1'!$A$1:$J$1,0))=0,"",INDEX(BD,MATCH($B11,'BD1'!$A$1:$A$100,0),MATCH(TEXT(L$8,"JJJJ"),'BD1'!$A$1:$J$1,0))),""),"")</f>
        <v/>
      </c>
      <c r="M11" s="111" t="str">
        <f>IFERROR(IF(AND(M$8&gt;=VLOOKUP($B11,BD,9),(M$8&lt;=VLOOKUP($B11,BD,10))),IF(INDEX(BD,MATCH($B11,'BD1'!$A$1:$A$100,0),MATCH(TEXT(M$8,"JJJJ"),'BD1'!$A$1:$J$1,0))=0,"",INDEX(BD,MATCH($B11,'BD1'!$A$1:$A$100,0),MATCH(TEXT(M$8,"JJJJ"),'BD1'!$A$1:$J$1,0))),""),"")</f>
        <v/>
      </c>
      <c r="N11" s="111" t="str">
        <f>IFERROR(IF(AND(N$8&gt;=VLOOKUP($B11,BD,9),(N$8&lt;=VLOOKUP($B11,BD,10))),IF(INDEX(BD,MATCH($B11,'BD1'!$A$1:$A$100,0),MATCH(TEXT(N$8,"JJJJ"),'BD1'!$A$1:$J$1,0))=0,"",INDEX(BD,MATCH($B11,'BD1'!$A$1:$A$100,0),MATCH(TEXT(N$8,"JJJJ"),'BD1'!$A$1:$J$1,0))),""),"")</f>
        <v/>
      </c>
      <c r="O11" s="111" t="str">
        <f>IFERROR(IF(AND(O$8&gt;=VLOOKUP($B11,BD,9),(O$8&lt;=VLOOKUP($B11,BD,10))),IF(INDEX(BD,MATCH($B11,'BD1'!$A$1:$A$100,0),MATCH(TEXT(O$8,"JJJJ"),'BD1'!$A$1:$J$1,0))=0,"",INDEX(BD,MATCH($B11,'BD1'!$A$1:$A$100,0),MATCH(TEXT(O$8,"JJJJ"),'BD1'!$A$1:$J$1,0))),""),"")</f>
        <v/>
      </c>
      <c r="P11" s="111" t="str">
        <f>IFERROR(IF(AND(P$8&gt;=VLOOKUP($B11,BD,9),(P$8&lt;=VLOOKUP($B11,BD,10))),IF(INDEX(BD,MATCH($B11,'BD1'!$A$1:$A$100,0),MATCH(TEXT(P$8,"JJJJ"),'BD1'!$A$1:$J$1,0))=0,"",INDEX(BD,MATCH($B11,'BD1'!$A$1:$A$100,0),MATCH(TEXT(P$8,"JJJJ"),'BD1'!$A$1:$J$1,0))),""),"")</f>
        <v/>
      </c>
      <c r="Q11" s="111" t="str">
        <f>IFERROR(IF(AND(Q$8&gt;=VLOOKUP($B11,BD,9),(Q$8&lt;=VLOOKUP($B11,BD,10))),IF(INDEX(BD,MATCH($B11,'BD1'!$A$1:$A$100,0),MATCH(TEXT(Q$8,"JJJJ"),'BD1'!$A$1:$J$1,0))=0,"",INDEX(BD,MATCH($B11,'BD1'!$A$1:$A$100,0),MATCH(TEXT(Q$8,"JJJJ"),'BD1'!$A$1:$J$1,0))),""),"")</f>
        <v/>
      </c>
      <c r="R11" s="111" t="str">
        <f>IFERROR(IF(AND(R$8&gt;=VLOOKUP($B11,BD,9),(R$8&lt;=VLOOKUP($B11,BD,10))),IF(INDEX(BD,MATCH($B11,'BD1'!$A$1:$A$100,0),MATCH(TEXT(R$8,"JJJJ"),'BD1'!$A$1:$J$1,0))=0,"",INDEX(BD,MATCH($B11,'BD1'!$A$1:$A$100,0),MATCH(TEXT(R$8,"JJJJ"),'BD1'!$A$1:$J$1,0))),""),"")</f>
        <v/>
      </c>
      <c r="S11" s="111" t="str">
        <f>IFERROR(IF(AND(S$8&gt;=VLOOKUP($B11,BD,9),(S$8&lt;=VLOOKUP($B11,BD,10))),IF(INDEX(BD,MATCH($B11,'BD1'!$A$1:$A$100,0),MATCH(TEXT(S$8,"JJJJ"),'BD1'!$A$1:$J$1,0))=0,"",INDEX(BD,MATCH($B11,'BD1'!$A$1:$A$100,0),MATCH(TEXT(S$8,"JJJJ"),'BD1'!$A$1:$J$1,0))),""),"")</f>
        <v/>
      </c>
      <c r="T11" s="111" t="str">
        <f>IFERROR(IF(AND(T$8&gt;=VLOOKUP($B11,BD,9),(T$8&lt;=VLOOKUP($B11,BD,10))),IF(INDEX(BD,MATCH($B11,'BD1'!$A$1:$A$100,0),MATCH(TEXT(T$8,"JJJJ"),'BD1'!$A$1:$J$1,0))=0,"",INDEX(BD,MATCH($B11,'BD1'!$A$1:$A$100,0),MATCH(TEXT(T$8,"JJJJ"),'BD1'!$A$1:$J$1,0))),""),"")</f>
        <v/>
      </c>
      <c r="U11" s="111" t="str">
        <f>IFERROR(IF(AND(U$8&gt;=VLOOKUP($B11,BD,9),(U$8&lt;=VLOOKUP($B11,BD,10))),IF(INDEX(BD,MATCH($B11,'BD1'!$A$1:$A$100,0),MATCH(TEXT(U$8,"JJJJ"),'BD1'!$A$1:$J$1,0))=0,"",INDEX(BD,MATCH($B11,'BD1'!$A$1:$A$100,0),MATCH(TEXT(U$8,"JJJJ"),'BD1'!$A$1:$J$1,0))),""),"")</f>
        <v/>
      </c>
      <c r="V11" s="111" t="str">
        <f>IFERROR(IF(AND(V$8&gt;=VLOOKUP($B11,BD,9),(V$8&lt;=VLOOKUP($B11,BD,10))),IF(INDEX(BD,MATCH($B11,'BD1'!$A$1:$A$100,0),MATCH(TEXT(V$8,"JJJJ"),'BD1'!$A$1:$J$1,0))=0,"",INDEX(BD,MATCH($B11,'BD1'!$A$1:$A$100,0),MATCH(TEXT(V$8,"JJJJ"),'BD1'!$A$1:$J$1,0))),""),"")</f>
        <v/>
      </c>
      <c r="W11" s="111" t="str">
        <f>IFERROR(IF(AND(W$8&gt;=VLOOKUP($B11,BD,9),(W$8&lt;=VLOOKUP($B11,BD,10))),IF(INDEX(BD,MATCH($B11,'BD1'!$A$1:$A$100,0),MATCH(TEXT(W$8,"JJJJ"),'BD1'!$A$1:$J$1,0))=0,"",INDEX(BD,MATCH($B11,'BD1'!$A$1:$A$100,0),MATCH(TEXT(W$8,"JJJJ"),'BD1'!$A$1:$J$1,0))),""),"")</f>
        <v/>
      </c>
      <c r="X11" s="111" t="str">
        <f>IFERROR(IF(AND(X$8&gt;=VLOOKUP($B11,BD,9),(X$8&lt;=VLOOKUP($B11,BD,10))),IF(INDEX(BD,MATCH($B11,'BD1'!$A$1:$A$100,0),MATCH(TEXT(X$8,"JJJJ"),'BD1'!$A$1:$J$1,0))=0,"",INDEX(BD,MATCH($B11,'BD1'!$A$1:$A$100,0),MATCH(TEXT(X$8,"JJJJ"),'BD1'!$A$1:$J$1,0))),""),"")</f>
        <v/>
      </c>
      <c r="Y11" s="111" t="str">
        <f>IFERROR(IF(AND(Y$8&gt;=VLOOKUP($B11,BD,9),(Y$8&lt;=VLOOKUP($B11,BD,10))),IF(INDEX(BD,MATCH($B11,'BD1'!$A$1:$A$100,0),MATCH(TEXT(Y$8,"JJJJ"),'BD1'!$A$1:$J$1,0))=0,"",INDEX(BD,MATCH($B11,'BD1'!$A$1:$A$100,0),MATCH(TEXT(Y$8,"JJJJ"),'BD1'!$A$1:$J$1,0))),""),"")</f>
        <v/>
      </c>
      <c r="Z11" s="111" t="str">
        <f>IFERROR(IF(AND(Z$8&gt;=VLOOKUP($B11,BD,9),(Z$8&lt;=VLOOKUP($B11,BD,10))),IF(INDEX(BD,MATCH($B11,'BD1'!$A$1:$A$100,0),MATCH(TEXT(Z$8,"JJJJ"),'BD1'!$A$1:$J$1,0))=0,"",INDEX(BD,MATCH($B11,'BD1'!$A$1:$A$100,0),MATCH(TEXT(Z$8,"JJJJ"),'BD1'!$A$1:$J$1,0))),""),"")</f>
        <v/>
      </c>
      <c r="AA11" s="111" t="str">
        <f>IFERROR(IF(AND(AA$8&gt;=VLOOKUP($B11,BD,9),(AA$8&lt;=VLOOKUP($B11,BD,10))),IF(INDEX(BD,MATCH($B11,'BD1'!$A$1:$A$100,0),MATCH(TEXT(AA$8,"JJJJ"),'BD1'!$A$1:$J$1,0))=0,"",INDEX(BD,MATCH($B11,'BD1'!$A$1:$A$100,0),MATCH(TEXT(AA$8,"JJJJ"),'BD1'!$A$1:$J$1,0))),""),"")</f>
        <v/>
      </c>
      <c r="AB11" s="111" t="str">
        <f>IFERROR(IF(AND(AB$8&gt;=VLOOKUP($B11,BD,9),(AB$8&lt;=VLOOKUP($B11,BD,10))),IF(INDEX(BD,MATCH($B11,'BD1'!$A$1:$A$100,0),MATCH(TEXT(AB$8,"JJJJ"),'BD1'!$A$1:$J$1,0))=0,"",INDEX(BD,MATCH($B11,'BD1'!$A$1:$A$100,0),MATCH(TEXT(AB$8,"JJJJ"),'BD1'!$A$1:$J$1,0))),""),"")</f>
        <v/>
      </c>
      <c r="AC11" s="111" t="str">
        <f>IFERROR(IF(AND(AC$8&gt;=VLOOKUP($B11,BD,9),(AC$8&lt;=VLOOKUP($B11,BD,10))),IF(INDEX(BD,MATCH($B11,'BD1'!$A$1:$A$100,0),MATCH(TEXT(AC$8,"JJJJ"),'BD1'!$A$1:$J$1,0))=0,"",INDEX(BD,MATCH($B11,'BD1'!$A$1:$A$100,0),MATCH(TEXT(AC$8,"JJJJ"),'BD1'!$A$1:$J$1,0))),""),"")</f>
        <v/>
      </c>
      <c r="AD11" s="111" t="str">
        <f>IFERROR(IF(AND(AD$8&gt;=VLOOKUP($B11,BD,9),(AD$8&lt;=VLOOKUP($B11,BD,10))),IF(INDEX(BD,MATCH($B11,'BD1'!$A$1:$A$100,0),MATCH(TEXT(AD$8,"JJJJ"),'BD1'!$A$1:$J$1,0))=0,"",INDEX(BD,MATCH($B11,'BD1'!$A$1:$A$100,0),MATCH(TEXT(AD$8,"JJJJ"),'BD1'!$A$1:$J$1,0))),""),"")</f>
        <v/>
      </c>
      <c r="AE11" s="111" t="str">
        <f>IFERROR(IF(AND(AE$8&gt;=VLOOKUP($B11,BD,9),(AE$8&lt;=VLOOKUP($B11,BD,10))),IF(INDEX(BD,MATCH($B11,'BD1'!$A$1:$A$100,0),MATCH(TEXT(AE$8,"JJJJ"),'BD1'!$A$1:$J$1,0))=0,"",INDEX(BD,MATCH($B11,'BD1'!$A$1:$A$100,0),MATCH(TEXT(AE$8,"JJJJ"),'BD1'!$A$1:$J$1,0))),""),"")</f>
        <v/>
      </c>
      <c r="AF11" s="111" t="str">
        <f>IFERROR(IF(AND(AF$8&gt;=VLOOKUP($B11,BD,9),(AF$8&lt;=VLOOKUP($B11,BD,10))),IF(INDEX(BD,MATCH($B11,'BD1'!$A$1:$A$100,0),MATCH(TEXT(AF$8,"JJJJ"),'BD1'!$A$1:$J$1,0))=0,"",INDEX(BD,MATCH($B11,'BD1'!$A$1:$A$100,0),MATCH(TEXT(AF$8,"JJJJ"),'BD1'!$A$1:$J$1,0))),""),"")</f>
        <v/>
      </c>
      <c r="AG11" s="111" t="str">
        <f>IFERROR(IF(AND(AG$8&gt;=VLOOKUP($B11,BD,9),(AG$8&lt;=VLOOKUP($B11,BD,10))),IF(INDEX(BD,MATCH($B11,'BD1'!$A$1:$A$100,0),MATCH(TEXT(AG$8,"JJJJ"),'BD1'!$A$1:$J$1,0))=0,"",INDEX(BD,MATCH($B11,'BD1'!$A$1:$A$100,0),MATCH(TEXT(AG$8,"JJJJ"),'BD1'!$A$1:$J$1,0))),""),"")</f>
        <v/>
      </c>
      <c r="AH11" s="111" t="str">
        <f>IFERROR(IF(AND(AH$8&gt;=VLOOKUP($B11,BD,9),(AH$8&lt;=VLOOKUP($B11,BD,10))),IF(INDEX(BD,MATCH($B11,'BD1'!$A$1:$A$100,0),MATCH(TEXT(AH$8,"JJJJ"),'BD1'!$A$1:$J$1,0))=0,"",INDEX(BD,MATCH($B11,'BD1'!$A$1:$A$100,0),MATCH(TEXT(AH$8,"JJJJ"),'BD1'!$A$1:$J$1,0))),""),"")</f>
        <v/>
      </c>
      <c r="AI11" s="43"/>
      <c r="AJ11" s="118">
        <f t="shared" si="1"/>
        <v>0</v>
      </c>
      <c r="AK11" s="96">
        <v>17</v>
      </c>
    </row>
    <row r="12" spans="2:37" ht="24" customHeight="1" thickBot="1" x14ac:dyDescent="0.35">
      <c r="B12" s="131" t="str">
        <f>IF(LEN('BD1'!A3)=0,"",'BD1'!A3)</f>
        <v xml:space="preserve">ATELIERS </v>
      </c>
      <c r="C12" s="143" t="str">
        <f>IFERROR(VLOOKUP(Tableau9[[#This Row],[Chantiers]],'BD1'!A:K,11,FALSE),"")</f>
        <v xml:space="preserve">Entretien Hebdomadaire des Locaux_x000D_
</v>
      </c>
      <c r="D12" s="111" t="str">
        <f>IFERROR(IF(AND(D$8&gt;=VLOOKUP($B12,BD,9),(D$8&lt;=VLOOKUP($B12,BD,10))),IF(INDEX(BD,MATCH($B12,'BD1'!$A$1:$A$100,0),MATCH(TEXT(D$8,"JJJJ"),'BD1'!$A$1:$J$1,0))=0,"",INDEX(BD,MATCH($B12,'BD1'!$A$1:$A$100,0),MATCH(TEXT(D$8,"JJJJ"),'BD1'!$A$1:$J$1,0))),""),"")</f>
        <v>3.25</v>
      </c>
      <c r="E12" s="111" t="str">
        <f>IFERROR(IF(AND(E$8&gt;=VLOOKUP($B12,BD,9),(E$8&lt;=VLOOKUP($B12,BD,10))),IF(INDEX(BD,MATCH($B12,'BD1'!$A$1:$A$100,0),MATCH(TEXT(E$8,"JJJJ"),'BD1'!$A$1:$J$1,0))=0,"",INDEX(BD,MATCH($B12,'BD1'!$A$1:$A$100,0),MATCH(TEXT(E$8,"JJJJ"),'BD1'!$A$1:$J$1,0))),""),"")</f>
        <v/>
      </c>
      <c r="F12" s="111" t="str">
        <f>IFERROR(IF(AND(F$8&gt;=VLOOKUP($B12,BD,9),(F$8&lt;=VLOOKUP($B12,BD,10))),IF(INDEX(BD,MATCH($B12,'BD1'!$A$1:$A$100,0),MATCH(TEXT(F$8,"JJJJ"),'BD1'!$A$1:$J$1,0))=0,"",INDEX(BD,MATCH($B12,'BD1'!$A$1:$A$100,0),MATCH(TEXT(F$8,"JJJJ"),'BD1'!$A$1:$J$1,0))),""),"")</f>
        <v/>
      </c>
      <c r="G12" s="111" t="str">
        <f>IFERROR(IF(AND(G$8&gt;=VLOOKUP($B12,BD,9),(G$8&lt;=VLOOKUP($B12,BD,10))),IF(INDEX(BD,MATCH($B12,'BD1'!$A$1:$A$100,0),MATCH(TEXT(G$8,"JJJJ"),'BD1'!$A$1:$J$1,0))=0,"",INDEX(BD,MATCH($B12,'BD1'!$A$1:$A$100,0),MATCH(TEXT(G$8,"JJJJ"),'BD1'!$A$1:$J$1,0))),""),"")</f>
        <v/>
      </c>
      <c r="H12" s="111" t="str">
        <f>IFERROR(IF(AND(H$8&gt;=VLOOKUP($B12,BD,9),(H$8&lt;=VLOOKUP($B12,BD,10))),IF(INDEX(BD,MATCH($B12,'BD1'!$A$1:$A$100,0),MATCH(TEXT(H$8,"JJJJ"),'BD1'!$A$1:$J$1,0))=0,"",INDEX(BD,MATCH($B12,'BD1'!$A$1:$A$100,0),MATCH(TEXT(H$8,"JJJJ"),'BD1'!$A$1:$J$1,0))),""),"")</f>
        <v/>
      </c>
      <c r="I12" s="111" t="str">
        <f>IFERROR(IF(AND(I$8&gt;=VLOOKUP($B12,BD,9),(I$8&lt;=VLOOKUP($B12,BD,10))),IF(INDEX(BD,MATCH($B12,'BD1'!$A$1:$A$100,0),MATCH(TEXT(I$8,"JJJJ"),'BD1'!$A$1:$J$1,0))=0,"",INDEX(BD,MATCH($B12,'BD1'!$A$1:$A$100,0),MATCH(TEXT(I$8,"JJJJ"),'BD1'!$A$1:$J$1,0))),""),"")</f>
        <v/>
      </c>
      <c r="J12" s="111" t="str">
        <f>IFERROR(IF(AND(J$8&gt;=VLOOKUP($B12,BD,9),(J$8&lt;=VLOOKUP($B12,BD,10))),IF(INDEX(BD,MATCH($B12,'BD1'!$A$1:$A$100,0),MATCH(TEXT(J$8,"JJJJ"),'BD1'!$A$1:$J$1,0))=0,"",INDEX(BD,MATCH($B12,'BD1'!$A$1:$A$100,0),MATCH(TEXT(J$8,"JJJJ"),'BD1'!$A$1:$J$1,0))),""),"")</f>
        <v/>
      </c>
      <c r="K12" s="111" t="str">
        <f>IFERROR(IF(AND(K$8&gt;=VLOOKUP($B12,BD,9),(K$8&lt;=VLOOKUP($B12,BD,10))),IF(INDEX(BD,MATCH($B12,'BD1'!$A$1:$A$100,0),MATCH(TEXT(K$8,"JJJJ"),'BD1'!$A$1:$J$1,0))=0,"",INDEX(BD,MATCH($B12,'BD1'!$A$1:$A$100,0),MATCH(TEXT(K$8,"JJJJ"),'BD1'!$A$1:$J$1,0))),""),"")</f>
        <v>3.25</v>
      </c>
      <c r="L12" s="111" t="str">
        <f>IFERROR(IF(AND(L$8&gt;=VLOOKUP($B12,BD,9),(L$8&lt;=VLOOKUP($B12,BD,10))),IF(INDEX(BD,MATCH($B12,'BD1'!$A$1:$A$100,0),MATCH(TEXT(L$8,"JJJJ"),'BD1'!$A$1:$J$1,0))=0,"",INDEX(BD,MATCH($B12,'BD1'!$A$1:$A$100,0),MATCH(TEXT(L$8,"JJJJ"),'BD1'!$A$1:$J$1,0))),""),"")</f>
        <v/>
      </c>
      <c r="M12" s="111" t="str">
        <f>IFERROR(IF(AND(M$8&gt;=VLOOKUP($B12,BD,9),(M$8&lt;=VLOOKUP($B12,BD,10))),IF(INDEX(BD,MATCH($B12,'BD1'!$A$1:$A$100,0),MATCH(TEXT(M$8,"JJJJ"),'BD1'!$A$1:$J$1,0))=0,"",INDEX(BD,MATCH($B12,'BD1'!$A$1:$A$100,0),MATCH(TEXT(M$8,"JJJJ"),'BD1'!$A$1:$J$1,0))),""),"")</f>
        <v/>
      </c>
      <c r="N12" s="111" t="str">
        <f>IFERROR(IF(AND(N$8&gt;=VLOOKUP($B12,BD,9),(N$8&lt;=VLOOKUP($B12,BD,10))),IF(INDEX(BD,MATCH($B12,'BD1'!$A$1:$A$100,0),MATCH(TEXT(N$8,"JJJJ"),'BD1'!$A$1:$J$1,0))=0,"",INDEX(BD,MATCH($B12,'BD1'!$A$1:$A$100,0),MATCH(TEXT(N$8,"JJJJ"),'BD1'!$A$1:$J$1,0))),""),"")</f>
        <v/>
      </c>
      <c r="O12" s="111" t="str">
        <f>IFERROR(IF(AND(O$8&gt;=VLOOKUP($B12,BD,9),(O$8&lt;=VLOOKUP($B12,BD,10))),IF(INDEX(BD,MATCH($B12,'BD1'!$A$1:$A$100,0),MATCH(TEXT(O$8,"JJJJ"),'BD1'!$A$1:$J$1,0))=0,"",INDEX(BD,MATCH($B12,'BD1'!$A$1:$A$100,0),MATCH(TEXT(O$8,"JJJJ"),'BD1'!$A$1:$J$1,0))),""),"")</f>
        <v/>
      </c>
      <c r="P12" s="111" t="str">
        <f>IFERROR(IF(AND(P$8&gt;=VLOOKUP($B12,BD,9),(P$8&lt;=VLOOKUP($B12,BD,10))),IF(INDEX(BD,MATCH($B12,'BD1'!$A$1:$A$100,0),MATCH(TEXT(P$8,"JJJJ"),'BD1'!$A$1:$J$1,0))=0,"",INDEX(BD,MATCH($B12,'BD1'!$A$1:$A$100,0),MATCH(TEXT(P$8,"JJJJ"),'BD1'!$A$1:$J$1,0))),""),"")</f>
        <v/>
      </c>
      <c r="Q12" s="111" t="str">
        <f>IFERROR(IF(AND(Q$8&gt;=VLOOKUP($B12,BD,9),(Q$8&lt;=VLOOKUP($B12,BD,10))),IF(INDEX(BD,MATCH($B12,'BD1'!$A$1:$A$100,0),MATCH(TEXT(Q$8,"JJJJ"),'BD1'!$A$1:$J$1,0))=0,"",INDEX(BD,MATCH($B12,'BD1'!$A$1:$A$100,0),MATCH(TEXT(Q$8,"JJJJ"),'BD1'!$A$1:$J$1,0))),""),"")</f>
        <v/>
      </c>
      <c r="R12" s="111" t="str">
        <f>IFERROR(IF(AND(R$8&gt;=VLOOKUP($B12,BD,9),(R$8&lt;=VLOOKUP($B12,BD,10))),IF(INDEX(BD,MATCH($B12,'BD1'!$A$1:$A$100,0),MATCH(TEXT(R$8,"JJJJ"),'BD1'!$A$1:$J$1,0))=0,"",INDEX(BD,MATCH($B12,'BD1'!$A$1:$A$100,0),MATCH(TEXT(R$8,"JJJJ"),'BD1'!$A$1:$J$1,0))),""),"")</f>
        <v>3.25</v>
      </c>
      <c r="S12" s="111" t="str">
        <f>IFERROR(IF(AND(S$8&gt;=VLOOKUP($B12,BD,9),(S$8&lt;=VLOOKUP($B12,BD,10))),IF(INDEX(BD,MATCH($B12,'BD1'!$A$1:$A$100,0),MATCH(TEXT(S$8,"JJJJ"),'BD1'!$A$1:$J$1,0))=0,"",INDEX(BD,MATCH($B12,'BD1'!$A$1:$A$100,0),MATCH(TEXT(S$8,"JJJJ"),'BD1'!$A$1:$J$1,0))),""),"")</f>
        <v/>
      </c>
      <c r="T12" s="111" t="str">
        <f>IFERROR(IF(AND(T$8&gt;=VLOOKUP($B12,BD,9),(T$8&lt;=VLOOKUP($B12,BD,10))),IF(INDEX(BD,MATCH($B12,'BD1'!$A$1:$A$100,0),MATCH(TEXT(T$8,"JJJJ"),'BD1'!$A$1:$J$1,0))=0,"",INDEX(BD,MATCH($B12,'BD1'!$A$1:$A$100,0),MATCH(TEXT(T$8,"JJJJ"),'BD1'!$A$1:$J$1,0))),""),"")</f>
        <v/>
      </c>
      <c r="U12" s="111" t="str">
        <f>IFERROR(IF(AND(U$8&gt;=VLOOKUP($B12,BD,9),(U$8&lt;=VLOOKUP($B12,BD,10))),IF(INDEX(BD,MATCH($B12,'BD1'!$A$1:$A$100,0),MATCH(TEXT(U$8,"JJJJ"),'BD1'!$A$1:$J$1,0))=0,"",INDEX(BD,MATCH($B12,'BD1'!$A$1:$A$100,0),MATCH(TEXT(U$8,"JJJJ"),'BD1'!$A$1:$J$1,0))),""),"")</f>
        <v/>
      </c>
      <c r="V12" s="111" t="str">
        <f>IFERROR(IF(AND(V$8&gt;=VLOOKUP($B12,BD,9),(V$8&lt;=VLOOKUP($B12,BD,10))),IF(INDEX(BD,MATCH($B12,'BD1'!$A$1:$A$100,0),MATCH(TEXT(V$8,"JJJJ"),'BD1'!$A$1:$J$1,0))=0,"",INDEX(BD,MATCH($B12,'BD1'!$A$1:$A$100,0),MATCH(TEXT(V$8,"JJJJ"),'BD1'!$A$1:$J$1,0))),""),"")</f>
        <v/>
      </c>
      <c r="W12" s="111" t="str">
        <f>IFERROR(IF(AND(W$8&gt;=VLOOKUP($B12,BD,9),(W$8&lt;=VLOOKUP($B12,BD,10))),IF(INDEX(BD,MATCH($B12,'BD1'!$A$1:$A$100,0),MATCH(TEXT(W$8,"JJJJ"),'BD1'!$A$1:$J$1,0))=0,"",INDEX(BD,MATCH($B12,'BD1'!$A$1:$A$100,0),MATCH(TEXT(W$8,"JJJJ"),'BD1'!$A$1:$J$1,0))),""),"")</f>
        <v/>
      </c>
      <c r="X12" s="111" t="str">
        <f>IFERROR(IF(AND(X$8&gt;=VLOOKUP($B12,BD,9),(X$8&lt;=VLOOKUP($B12,BD,10))),IF(INDEX(BD,MATCH($B12,'BD1'!$A$1:$A$100,0),MATCH(TEXT(X$8,"JJJJ"),'BD1'!$A$1:$J$1,0))=0,"",INDEX(BD,MATCH($B12,'BD1'!$A$1:$A$100,0),MATCH(TEXT(X$8,"JJJJ"),'BD1'!$A$1:$J$1,0))),""),"")</f>
        <v/>
      </c>
      <c r="Y12" s="111" t="str">
        <f>IFERROR(IF(AND(Y$8&gt;=VLOOKUP($B12,BD,9),(Y$8&lt;=VLOOKUP($B12,BD,10))),IF(INDEX(BD,MATCH($B12,'BD1'!$A$1:$A$100,0),MATCH(TEXT(Y$8,"JJJJ"),'BD1'!$A$1:$J$1,0))=0,"",INDEX(BD,MATCH($B12,'BD1'!$A$1:$A$100,0),MATCH(TEXT(Y$8,"JJJJ"),'BD1'!$A$1:$J$1,0))),""),"")</f>
        <v>3.25</v>
      </c>
      <c r="Z12" s="111" t="str">
        <f>IFERROR(IF(AND(Z$8&gt;=VLOOKUP($B12,BD,9),(Z$8&lt;=VLOOKUP($B12,BD,10))),IF(INDEX(BD,MATCH($B12,'BD1'!$A$1:$A$100,0),MATCH(TEXT(Z$8,"JJJJ"),'BD1'!$A$1:$J$1,0))=0,"",INDEX(BD,MATCH($B12,'BD1'!$A$1:$A$100,0),MATCH(TEXT(Z$8,"JJJJ"),'BD1'!$A$1:$J$1,0))),""),"")</f>
        <v/>
      </c>
      <c r="AA12" s="111" t="str">
        <f>IFERROR(IF(AND(AA$8&gt;=VLOOKUP($B12,BD,9),(AA$8&lt;=VLOOKUP($B12,BD,10))),IF(INDEX(BD,MATCH($B12,'BD1'!$A$1:$A$100,0),MATCH(TEXT(AA$8,"JJJJ"),'BD1'!$A$1:$J$1,0))=0,"",INDEX(BD,MATCH($B12,'BD1'!$A$1:$A$100,0),MATCH(TEXT(AA$8,"JJJJ"),'BD1'!$A$1:$J$1,0))),""),"")</f>
        <v/>
      </c>
      <c r="AB12" s="111" t="str">
        <f>IFERROR(IF(AND(AB$8&gt;=VLOOKUP($B12,BD,9),(AB$8&lt;=VLOOKUP($B12,BD,10))),IF(INDEX(BD,MATCH($B12,'BD1'!$A$1:$A$100,0),MATCH(TEXT(AB$8,"JJJJ"),'BD1'!$A$1:$J$1,0))=0,"",INDEX(BD,MATCH($B12,'BD1'!$A$1:$A$100,0),MATCH(TEXT(AB$8,"JJJJ"),'BD1'!$A$1:$J$1,0))),""),"")</f>
        <v/>
      </c>
      <c r="AC12" s="111" t="str">
        <f>IFERROR(IF(AND(AC$8&gt;=VLOOKUP($B12,BD,9),(AC$8&lt;=VLOOKUP($B12,BD,10))),IF(INDEX(BD,MATCH($B12,'BD1'!$A$1:$A$100,0),MATCH(TEXT(AC$8,"JJJJ"),'BD1'!$A$1:$J$1,0))=0,"",INDEX(BD,MATCH($B12,'BD1'!$A$1:$A$100,0),MATCH(TEXT(AC$8,"JJJJ"),'BD1'!$A$1:$J$1,0))),""),"")</f>
        <v/>
      </c>
      <c r="AD12" s="111" t="str">
        <f>IFERROR(IF(AND(AD$8&gt;=VLOOKUP($B12,BD,9),(AD$8&lt;=VLOOKUP($B12,BD,10))),IF(INDEX(BD,MATCH($B12,'BD1'!$A$1:$A$100,0),MATCH(TEXT(AD$8,"JJJJ"),'BD1'!$A$1:$J$1,0))=0,"",INDEX(BD,MATCH($B12,'BD1'!$A$1:$A$100,0),MATCH(TEXT(AD$8,"JJJJ"),'BD1'!$A$1:$J$1,0))),""),"")</f>
        <v/>
      </c>
      <c r="AE12" s="111" t="str">
        <f>IFERROR(IF(AND(AE$8&gt;=VLOOKUP($B12,BD,9),(AE$8&lt;=VLOOKUP($B12,BD,10))),IF(INDEX(BD,MATCH($B12,'BD1'!$A$1:$A$100,0),MATCH(TEXT(AE$8,"JJJJ"),'BD1'!$A$1:$J$1,0))=0,"",INDEX(BD,MATCH($B12,'BD1'!$A$1:$A$100,0),MATCH(TEXT(AE$8,"JJJJ"),'BD1'!$A$1:$J$1,0))),""),"")</f>
        <v/>
      </c>
      <c r="AF12" s="111" t="str">
        <f>IFERROR(IF(AND(AF$8&gt;=VLOOKUP($B12,BD,9),(AF$8&lt;=VLOOKUP($B12,BD,10))),IF(INDEX(BD,MATCH($B12,'BD1'!$A$1:$A$100,0),MATCH(TEXT(AF$8,"JJJJ"),'BD1'!$A$1:$J$1,0))=0,"",INDEX(BD,MATCH($B12,'BD1'!$A$1:$A$100,0),MATCH(TEXT(AF$8,"JJJJ"),'BD1'!$A$1:$J$1,0))),""),"")</f>
        <v>3.25</v>
      </c>
      <c r="AG12" s="111" t="str">
        <f>IFERROR(IF(AND(AG$8&gt;=VLOOKUP($B12,BD,9),(AG$8&lt;=VLOOKUP($B12,BD,10))),IF(INDEX(BD,MATCH($B12,'BD1'!$A$1:$A$100,0),MATCH(TEXT(AG$8,"JJJJ"),'BD1'!$A$1:$J$1,0))=0,"",INDEX(BD,MATCH($B12,'BD1'!$A$1:$A$100,0),MATCH(TEXT(AG$8,"JJJJ"),'BD1'!$A$1:$J$1,0))),""),"")</f>
        <v/>
      </c>
      <c r="AH12" s="111" t="str">
        <f>IFERROR(IF(AND(AH$8&gt;=VLOOKUP($B12,BD,9),(AH$8&lt;=VLOOKUP($B12,BD,10))),IF(INDEX(BD,MATCH($B12,'BD1'!$A$1:$A$100,0),MATCH(TEXT(AH$8,"JJJJ"),'BD1'!$A$1:$J$1,0))=0,"",INDEX(BD,MATCH($B12,'BD1'!$A$1:$A$100,0),MATCH(TEXT(AH$8,"JJJJ"),'BD1'!$A$1:$J$1,0))),""),"")</f>
        <v/>
      </c>
      <c r="AI12" s="43"/>
      <c r="AJ12" s="118">
        <f t="shared" si="1"/>
        <v>0</v>
      </c>
      <c r="AK12" s="96">
        <v>17</v>
      </c>
    </row>
    <row r="13" spans="2:37" ht="24" customHeight="1" thickBot="1" x14ac:dyDescent="0.35">
      <c r="B13" s="131" t="str">
        <f>IF(LEN('BD1'!A4)=0,"",'BD1'!A4)</f>
        <v>BEAUMONT</v>
      </c>
      <c r="C13" s="143" t="str">
        <f>IFERROR(VLOOKUP(Tableau9[[#This Row],[Chantiers]],'BD1'!A:K,11,FALSE),"")</f>
        <v xml:space="preserve">Entretien Hebdomadaire des Locaux
</v>
      </c>
      <c r="D13" s="111" t="str">
        <f>IFERROR(IF(AND(D$8&gt;=VLOOKUP($B13,BD,9),(D$8&lt;=VLOOKUP($B13,BD,10))),IF(INDEX(BD,MATCH($B13,'BD1'!$A$1:$A$100,0),MATCH(TEXT(D$8,"JJJJ"),'BD1'!$A$1:$J$1,0))=0,"",INDEX(BD,MATCH($B13,'BD1'!$A$1:$A$100,0),MATCH(TEXT(D$8,"JJJJ"),'BD1'!$A$1:$J$1,0))),""),"")</f>
        <v/>
      </c>
      <c r="E13" s="111" t="str">
        <f>IFERROR(IF(AND(E$8&gt;=VLOOKUP($B13,BD,9),(E$8&lt;=VLOOKUP($B13,BD,10))),IF(INDEX(BD,MATCH($B13,'BD1'!$A$1:$A$100,0),MATCH(TEXT(E$8,"JJJJ"),'BD1'!$A$1:$J$1,0))=0,"",INDEX(BD,MATCH($B13,'BD1'!$A$1:$A$100,0),MATCH(TEXT(E$8,"JJJJ"),'BD1'!$A$1:$J$1,0))),""),"")</f>
        <v/>
      </c>
      <c r="F13" s="111" t="str">
        <f>IFERROR(IF(AND(F$8&gt;=VLOOKUP($B13,BD,9),(F$8&lt;=VLOOKUP($B13,BD,10))),IF(INDEX(BD,MATCH($B13,'BD1'!$A$1:$A$100,0),MATCH(TEXT(F$8,"JJJJ"),'BD1'!$A$1:$J$1,0))=0,"",INDEX(BD,MATCH($B13,'BD1'!$A$1:$A$100,0),MATCH(TEXT(F$8,"JJJJ"),'BD1'!$A$1:$J$1,0))),""),"")</f>
        <v/>
      </c>
      <c r="G13" s="111" t="str">
        <f>IFERROR(IF(AND(G$8&gt;=VLOOKUP($B13,BD,9),(G$8&lt;=VLOOKUP($B13,BD,10))),IF(INDEX(BD,MATCH($B13,'BD1'!$A$1:$A$100,0),MATCH(TEXT(G$8,"JJJJ"),'BD1'!$A$1:$J$1,0))=0,"",INDEX(BD,MATCH($B13,'BD1'!$A$1:$A$100,0),MATCH(TEXT(G$8,"JJJJ"),'BD1'!$A$1:$J$1,0))),""),"")</f>
        <v/>
      </c>
      <c r="H13" s="111" t="str">
        <f>IFERROR(IF(AND(H$8&gt;=VLOOKUP($B13,BD,9),(H$8&lt;=VLOOKUP($B13,BD,10))),IF(INDEX(BD,MATCH($B13,'BD1'!$A$1:$A$100,0),MATCH(TEXT(H$8,"JJJJ"),'BD1'!$A$1:$J$1,0))=0,"",INDEX(BD,MATCH($B13,'BD1'!$A$1:$A$100,0),MATCH(TEXT(H$8,"JJJJ"),'BD1'!$A$1:$J$1,0))),""),"")</f>
        <v/>
      </c>
      <c r="I13" s="111" t="str">
        <f>IFERROR(IF(AND(I$8&gt;=VLOOKUP($B13,BD,9),(I$8&lt;=VLOOKUP($B13,BD,10))),IF(INDEX(BD,MATCH($B13,'BD1'!$A$1:$A$100,0),MATCH(TEXT(I$8,"JJJJ"),'BD1'!$A$1:$J$1,0))=0,"",INDEX(BD,MATCH($B13,'BD1'!$A$1:$A$100,0),MATCH(TEXT(I$8,"JJJJ"),'BD1'!$A$1:$J$1,0))),""),"")</f>
        <v/>
      </c>
      <c r="J13" s="111">
        <f>IFERROR(IF(AND(J$8&gt;=VLOOKUP($B13,BD,9),(J$8&lt;=VLOOKUP($B13,BD,10))),IF(INDEX(BD,MATCH($B13,'BD1'!$A$1:$A$100,0),MATCH(TEXT(J$8,"JJJJ"),'BD1'!$A$1:$J$1,0))=0,"",INDEX(BD,MATCH($B13,'BD1'!$A$1:$A$100,0),MATCH(TEXT(J$8,"JJJJ"),'BD1'!$A$1:$J$1,0))),""),"")</f>
        <v>1.5</v>
      </c>
      <c r="K13" s="111" t="str">
        <f>IFERROR(IF(AND(K$8&gt;=VLOOKUP($B13,BD,9),(K$8&lt;=VLOOKUP($B13,BD,10))),IF(INDEX(BD,MATCH($B13,'BD1'!$A$1:$A$100,0),MATCH(TEXT(K$8,"JJJJ"),'BD1'!$A$1:$J$1,0))=0,"",INDEX(BD,MATCH($B13,'BD1'!$A$1:$A$100,0),MATCH(TEXT(K$8,"JJJJ"),'BD1'!$A$1:$J$1,0))),""),"")</f>
        <v/>
      </c>
      <c r="L13" s="111" t="str">
        <f>IFERROR(IF(AND(L$8&gt;=VLOOKUP($B13,BD,9),(L$8&lt;=VLOOKUP($B13,BD,10))),IF(INDEX(BD,MATCH($B13,'BD1'!$A$1:$A$100,0),MATCH(TEXT(L$8,"JJJJ"),'BD1'!$A$1:$J$1,0))=0,"",INDEX(BD,MATCH($B13,'BD1'!$A$1:$A$100,0),MATCH(TEXT(L$8,"JJJJ"),'BD1'!$A$1:$J$1,0))),""),"")</f>
        <v/>
      </c>
      <c r="M13" s="111" t="str">
        <f>IFERROR(IF(AND(M$8&gt;=VLOOKUP($B13,BD,9),(M$8&lt;=VLOOKUP($B13,BD,10))),IF(INDEX(BD,MATCH($B13,'BD1'!$A$1:$A$100,0),MATCH(TEXT(M$8,"JJJJ"),'BD1'!$A$1:$J$1,0))=0,"",INDEX(BD,MATCH($B13,'BD1'!$A$1:$A$100,0),MATCH(TEXT(M$8,"JJJJ"),'BD1'!$A$1:$J$1,0))),""),"")</f>
        <v/>
      </c>
      <c r="N13" s="111" t="str">
        <f>IFERROR(IF(AND(N$8&gt;=VLOOKUP($B13,BD,9),(N$8&lt;=VLOOKUP($B13,BD,10))),IF(INDEX(BD,MATCH($B13,'BD1'!$A$1:$A$100,0),MATCH(TEXT(N$8,"JJJJ"),'BD1'!$A$1:$J$1,0))=0,"",INDEX(BD,MATCH($B13,'BD1'!$A$1:$A$100,0),MATCH(TEXT(N$8,"JJJJ"),'BD1'!$A$1:$J$1,0))),""),"")</f>
        <v/>
      </c>
      <c r="O13" s="111" t="str">
        <f>IFERROR(IF(AND(O$8&gt;=VLOOKUP($B13,BD,9),(O$8&lt;=VLOOKUP($B13,BD,10))),IF(INDEX(BD,MATCH($B13,'BD1'!$A$1:$A$100,0),MATCH(TEXT(O$8,"JJJJ"),'BD1'!$A$1:$J$1,0))=0,"",INDEX(BD,MATCH($B13,'BD1'!$A$1:$A$100,0),MATCH(TEXT(O$8,"JJJJ"),'BD1'!$A$1:$J$1,0))),""),"")</f>
        <v/>
      </c>
      <c r="P13" s="111" t="str">
        <f>IFERROR(IF(AND(P$8&gt;=VLOOKUP($B13,BD,9),(P$8&lt;=VLOOKUP($B13,BD,10))),IF(INDEX(BD,MATCH($B13,'BD1'!$A$1:$A$100,0),MATCH(TEXT(P$8,"JJJJ"),'BD1'!$A$1:$J$1,0))=0,"",INDEX(BD,MATCH($B13,'BD1'!$A$1:$A$100,0),MATCH(TEXT(P$8,"JJJJ"),'BD1'!$A$1:$J$1,0))),""),"")</f>
        <v/>
      </c>
      <c r="Q13" s="111">
        <f>IFERROR(IF(AND(Q$8&gt;=VLOOKUP($B13,BD,9),(Q$8&lt;=VLOOKUP($B13,BD,10))),IF(INDEX(BD,MATCH($B13,'BD1'!$A$1:$A$100,0),MATCH(TEXT(Q$8,"JJJJ"),'BD1'!$A$1:$J$1,0))=0,"",INDEX(BD,MATCH($B13,'BD1'!$A$1:$A$100,0),MATCH(TEXT(Q$8,"JJJJ"),'BD1'!$A$1:$J$1,0))),""),"")</f>
        <v>1.5</v>
      </c>
      <c r="R13" s="111" t="str">
        <f>IFERROR(IF(AND(R$8&gt;=VLOOKUP($B13,BD,9),(R$8&lt;=VLOOKUP($B13,BD,10))),IF(INDEX(BD,MATCH($B13,'BD1'!$A$1:$A$100,0),MATCH(TEXT(R$8,"JJJJ"),'BD1'!$A$1:$J$1,0))=0,"",INDEX(BD,MATCH($B13,'BD1'!$A$1:$A$100,0),MATCH(TEXT(R$8,"JJJJ"),'BD1'!$A$1:$J$1,0))),""),"")</f>
        <v/>
      </c>
      <c r="S13" s="111" t="str">
        <f>IFERROR(IF(AND(S$8&gt;=VLOOKUP($B13,BD,9),(S$8&lt;=VLOOKUP($B13,BD,10))),IF(INDEX(BD,MATCH($B13,'BD1'!$A$1:$A$100,0),MATCH(TEXT(S$8,"JJJJ"),'BD1'!$A$1:$J$1,0))=0,"",INDEX(BD,MATCH($B13,'BD1'!$A$1:$A$100,0),MATCH(TEXT(S$8,"JJJJ"),'BD1'!$A$1:$J$1,0))),""),"")</f>
        <v/>
      </c>
      <c r="T13" s="111" t="str">
        <f>IFERROR(IF(AND(T$8&gt;=VLOOKUP($B13,BD,9),(T$8&lt;=VLOOKUP($B13,BD,10))),IF(INDEX(BD,MATCH($B13,'BD1'!$A$1:$A$100,0),MATCH(TEXT(T$8,"JJJJ"),'BD1'!$A$1:$J$1,0))=0,"",INDEX(BD,MATCH($B13,'BD1'!$A$1:$A$100,0),MATCH(TEXT(T$8,"JJJJ"),'BD1'!$A$1:$J$1,0))),""),"")</f>
        <v/>
      </c>
      <c r="U13" s="111" t="str">
        <f>IFERROR(IF(AND(U$8&gt;=VLOOKUP($B13,BD,9),(U$8&lt;=VLOOKUP($B13,BD,10))),IF(INDEX(BD,MATCH($B13,'BD1'!$A$1:$A$100,0),MATCH(TEXT(U$8,"JJJJ"),'BD1'!$A$1:$J$1,0))=0,"",INDEX(BD,MATCH($B13,'BD1'!$A$1:$A$100,0),MATCH(TEXT(U$8,"JJJJ"),'BD1'!$A$1:$J$1,0))),""),"")</f>
        <v/>
      </c>
      <c r="V13" s="111" t="str">
        <f>IFERROR(IF(AND(V$8&gt;=VLOOKUP($B13,BD,9),(V$8&lt;=VLOOKUP($B13,BD,10))),IF(INDEX(BD,MATCH($B13,'BD1'!$A$1:$A$100,0),MATCH(TEXT(V$8,"JJJJ"),'BD1'!$A$1:$J$1,0))=0,"",INDEX(BD,MATCH($B13,'BD1'!$A$1:$A$100,0),MATCH(TEXT(V$8,"JJJJ"),'BD1'!$A$1:$J$1,0))),""),"")</f>
        <v/>
      </c>
      <c r="W13" s="111" t="str">
        <f>IFERROR(IF(AND(W$8&gt;=VLOOKUP($B13,BD,9),(W$8&lt;=VLOOKUP($B13,BD,10))),IF(INDEX(BD,MATCH($B13,'BD1'!$A$1:$A$100,0),MATCH(TEXT(W$8,"JJJJ"),'BD1'!$A$1:$J$1,0))=0,"",INDEX(BD,MATCH($B13,'BD1'!$A$1:$A$100,0),MATCH(TEXT(W$8,"JJJJ"),'BD1'!$A$1:$J$1,0))),""),"")</f>
        <v/>
      </c>
      <c r="X13" s="111">
        <f>IFERROR(IF(AND(X$8&gt;=VLOOKUP($B13,BD,9),(X$8&lt;=VLOOKUP($B13,BD,10))),IF(INDEX(BD,MATCH($B13,'BD1'!$A$1:$A$100,0),MATCH(TEXT(X$8,"JJJJ"),'BD1'!$A$1:$J$1,0))=0,"",INDEX(BD,MATCH($B13,'BD1'!$A$1:$A$100,0),MATCH(TEXT(X$8,"JJJJ"),'BD1'!$A$1:$J$1,0))),""),"")</f>
        <v>1.5</v>
      </c>
      <c r="Y13" s="111" t="str">
        <f>IFERROR(IF(AND(Y$8&gt;=VLOOKUP($B13,BD,9),(Y$8&lt;=VLOOKUP($B13,BD,10))),IF(INDEX(BD,MATCH($B13,'BD1'!$A$1:$A$100,0),MATCH(TEXT(Y$8,"JJJJ"),'BD1'!$A$1:$J$1,0))=0,"",INDEX(BD,MATCH($B13,'BD1'!$A$1:$A$100,0),MATCH(TEXT(Y$8,"JJJJ"),'BD1'!$A$1:$J$1,0))),""),"")</f>
        <v/>
      </c>
      <c r="Z13" s="111" t="str">
        <f>IFERROR(IF(AND(Z$8&gt;=VLOOKUP($B13,BD,9),(Z$8&lt;=VLOOKUP($B13,BD,10))),IF(INDEX(BD,MATCH($B13,'BD1'!$A$1:$A$100,0),MATCH(TEXT(Z$8,"JJJJ"),'BD1'!$A$1:$J$1,0))=0,"",INDEX(BD,MATCH($B13,'BD1'!$A$1:$A$100,0),MATCH(TEXT(Z$8,"JJJJ"),'BD1'!$A$1:$J$1,0))),""),"")</f>
        <v/>
      </c>
      <c r="AA13" s="111" t="str">
        <f>IFERROR(IF(AND(AA$8&gt;=VLOOKUP($B13,BD,9),(AA$8&lt;=VLOOKUP($B13,BD,10))),IF(INDEX(BD,MATCH($B13,'BD1'!$A$1:$A$100,0),MATCH(TEXT(AA$8,"JJJJ"),'BD1'!$A$1:$J$1,0))=0,"",INDEX(BD,MATCH($B13,'BD1'!$A$1:$A$100,0),MATCH(TEXT(AA$8,"JJJJ"),'BD1'!$A$1:$J$1,0))),""),"")</f>
        <v/>
      </c>
      <c r="AB13" s="111" t="str">
        <f>IFERROR(IF(AND(AB$8&gt;=VLOOKUP($B13,BD,9),(AB$8&lt;=VLOOKUP($B13,BD,10))),IF(INDEX(BD,MATCH($B13,'BD1'!$A$1:$A$100,0),MATCH(TEXT(AB$8,"JJJJ"),'BD1'!$A$1:$J$1,0))=0,"",INDEX(BD,MATCH($B13,'BD1'!$A$1:$A$100,0),MATCH(TEXT(AB$8,"JJJJ"),'BD1'!$A$1:$J$1,0))),""),"")</f>
        <v/>
      </c>
      <c r="AC13" s="111" t="str">
        <f>IFERROR(IF(AND(AC$8&gt;=VLOOKUP($B13,BD,9),(AC$8&lt;=VLOOKUP($B13,BD,10))),IF(INDEX(BD,MATCH($B13,'BD1'!$A$1:$A$100,0),MATCH(TEXT(AC$8,"JJJJ"),'BD1'!$A$1:$J$1,0))=0,"",INDEX(BD,MATCH($B13,'BD1'!$A$1:$A$100,0),MATCH(TEXT(AC$8,"JJJJ"),'BD1'!$A$1:$J$1,0))),""),"")</f>
        <v/>
      </c>
      <c r="AD13" s="111" t="str">
        <f>IFERROR(IF(AND(AD$8&gt;=VLOOKUP($B13,BD,9),(AD$8&lt;=VLOOKUP($B13,BD,10))),IF(INDEX(BD,MATCH($B13,'BD1'!$A$1:$A$100,0),MATCH(TEXT(AD$8,"JJJJ"),'BD1'!$A$1:$J$1,0))=0,"",INDEX(BD,MATCH($B13,'BD1'!$A$1:$A$100,0),MATCH(TEXT(AD$8,"JJJJ"),'BD1'!$A$1:$J$1,0))),""),"")</f>
        <v/>
      </c>
      <c r="AE13" s="111">
        <f>IFERROR(IF(AND(AE$8&gt;=VLOOKUP($B13,BD,9),(AE$8&lt;=VLOOKUP($B13,BD,10))),IF(INDEX(BD,MATCH($B13,'BD1'!$A$1:$A$100,0),MATCH(TEXT(AE$8,"JJJJ"),'BD1'!$A$1:$J$1,0))=0,"",INDEX(BD,MATCH($B13,'BD1'!$A$1:$A$100,0),MATCH(TEXT(AE$8,"JJJJ"),'BD1'!$A$1:$J$1,0))),""),"")</f>
        <v>1.5</v>
      </c>
      <c r="AF13" s="111" t="str">
        <f>IFERROR(IF(AND(AF$8&gt;=VLOOKUP($B13,BD,9),(AF$8&lt;=VLOOKUP($B13,BD,10))),IF(INDEX(BD,MATCH($B13,'BD1'!$A$1:$A$100,0),MATCH(TEXT(AF$8,"JJJJ"),'BD1'!$A$1:$J$1,0))=0,"",INDEX(BD,MATCH($B13,'BD1'!$A$1:$A$100,0),MATCH(TEXT(AF$8,"JJJJ"),'BD1'!$A$1:$J$1,0))),""),"")</f>
        <v/>
      </c>
      <c r="AG13" s="111" t="str">
        <f>IFERROR(IF(AND(AG$8&gt;=VLOOKUP($B13,BD,9),(AG$8&lt;=VLOOKUP($B13,BD,10))),IF(INDEX(BD,MATCH($B13,'BD1'!$A$1:$A$100,0),MATCH(TEXT(AG$8,"JJJJ"),'BD1'!$A$1:$J$1,0))=0,"",INDEX(BD,MATCH($B13,'BD1'!$A$1:$A$100,0),MATCH(TEXT(AG$8,"JJJJ"),'BD1'!$A$1:$J$1,0))),""),"")</f>
        <v/>
      </c>
      <c r="AH13" s="111" t="str">
        <f>IFERROR(IF(AND(AH$8&gt;=VLOOKUP($B13,BD,9),(AH$8&lt;=VLOOKUP($B13,BD,10))),IF(INDEX(BD,MATCH($B13,'BD1'!$A$1:$A$100,0),MATCH(TEXT(AH$8,"JJJJ"),'BD1'!$A$1:$J$1,0))=0,"",INDEX(BD,MATCH($B13,'BD1'!$A$1:$A$100,0),MATCH(TEXT(AH$8,"JJJJ"),'BD1'!$A$1:$J$1,0))),""),"")</f>
        <v/>
      </c>
      <c r="AI13" s="43"/>
      <c r="AJ13" s="118">
        <f t="shared" si="1"/>
        <v>6</v>
      </c>
      <c r="AK13" s="96">
        <v>17</v>
      </c>
    </row>
    <row r="14" spans="2:37" ht="24" customHeight="1" thickBot="1" x14ac:dyDescent="0.35">
      <c r="B14" s="131" t="str">
        <f>IF(LEN('BD1'!A5)=0,"",'BD1'!A5)</f>
        <v>COURCELLES</v>
      </c>
      <c r="C14" s="143" t="str">
        <f>IFERROR(VLOOKUP(Tableau9[[#This Row],[Chantiers]],'BD1'!A:K,11,FALSE),"")</f>
        <v xml:space="preserve">Entretien Hebdomadaire des Locaux
</v>
      </c>
      <c r="D14" s="111">
        <f>IFERROR(IF(AND(D$8&gt;=VLOOKUP($B14,BD,9),(D$8&lt;=VLOOKUP($B14,BD,10))),IF(INDEX(BD,MATCH($B14,'BD1'!$A$1:$A$100,0),MATCH(TEXT(D$8,"JJJJ"),'BD1'!$A$1:$J$1,0))=0,"",INDEX(BD,MATCH($B14,'BD1'!$A$1:$A$100,0),MATCH(TEXT(D$8,"JJJJ"),'BD1'!$A$1:$J$1,0))),""),"")</f>
        <v>1.5</v>
      </c>
      <c r="E14" s="111" t="str">
        <f>IFERROR(IF(AND(E$8&gt;=VLOOKUP($B14,BD,9),(E$8&lt;=VLOOKUP($B14,BD,10))),IF(INDEX(BD,MATCH($B14,'BD1'!$A$1:$A$100,0),MATCH(TEXT(E$8,"JJJJ"),'BD1'!$A$1:$J$1,0))=0,"",INDEX(BD,MATCH($B14,'BD1'!$A$1:$A$100,0),MATCH(TEXT(E$8,"JJJJ"),'BD1'!$A$1:$J$1,0))),""),"")</f>
        <v/>
      </c>
      <c r="F14" s="111" t="str">
        <f>IFERROR(IF(AND(F$8&gt;=VLOOKUP($B14,BD,9),(F$8&lt;=VLOOKUP($B14,BD,10))),IF(INDEX(BD,MATCH($B14,'BD1'!$A$1:$A$100,0),MATCH(TEXT(F$8,"JJJJ"),'BD1'!$A$1:$J$1,0))=0,"",INDEX(BD,MATCH($B14,'BD1'!$A$1:$A$100,0),MATCH(TEXT(F$8,"JJJJ"),'BD1'!$A$1:$J$1,0))),""),"")</f>
        <v/>
      </c>
      <c r="G14" s="111" t="str">
        <f>IFERROR(IF(AND(G$8&gt;=VLOOKUP($B14,BD,9),(G$8&lt;=VLOOKUP($B14,BD,10))),IF(INDEX(BD,MATCH($B14,'BD1'!$A$1:$A$100,0),MATCH(TEXT(G$8,"JJJJ"),'BD1'!$A$1:$J$1,0))=0,"",INDEX(BD,MATCH($B14,'BD1'!$A$1:$A$100,0),MATCH(TEXT(G$8,"JJJJ"),'BD1'!$A$1:$J$1,0))),""),"")</f>
        <v/>
      </c>
      <c r="H14" s="111" t="str">
        <f>IFERROR(IF(AND(H$8&gt;=VLOOKUP($B14,BD,9),(H$8&lt;=VLOOKUP($B14,BD,10))),IF(INDEX(BD,MATCH($B14,'BD1'!$A$1:$A$100,0),MATCH(TEXT(H$8,"JJJJ"),'BD1'!$A$1:$J$1,0))=0,"",INDEX(BD,MATCH($B14,'BD1'!$A$1:$A$100,0),MATCH(TEXT(H$8,"JJJJ"),'BD1'!$A$1:$J$1,0))),""),"")</f>
        <v/>
      </c>
      <c r="I14" s="111" t="str">
        <f>IFERROR(IF(AND(I$8&gt;=VLOOKUP($B14,BD,9),(I$8&lt;=VLOOKUP($B14,BD,10))),IF(INDEX(BD,MATCH($B14,'BD1'!$A$1:$A$100,0),MATCH(TEXT(I$8,"JJJJ"),'BD1'!$A$1:$J$1,0))=0,"",INDEX(BD,MATCH($B14,'BD1'!$A$1:$A$100,0),MATCH(TEXT(I$8,"JJJJ"),'BD1'!$A$1:$J$1,0))),""),"")</f>
        <v/>
      </c>
      <c r="J14" s="111" t="str">
        <f>IFERROR(IF(AND(J$8&gt;=VLOOKUP($B14,BD,9),(J$8&lt;=VLOOKUP($B14,BD,10))),IF(INDEX(BD,MATCH($B14,'BD1'!$A$1:$A$100,0),MATCH(TEXT(J$8,"JJJJ"),'BD1'!$A$1:$J$1,0))=0,"",INDEX(BD,MATCH($B14,'BD1'!$A$1:$A$100,0),MATCH(TEXT(J$8,"JJJJ"),'BD1'!$A$1:$J$1,0))),""),"")</f>
        <v/>
      </c>
      <c r="K14" s="111">
        <f>IFERROR(IF(AND(K$8&gt;=VLOOKUP($B14,BD,9),(K$8&lt;=VLOOKUP($B14,BD,10))),IF(INDEX(BD,MATCH($B14,'BD1'!$A$1:$A$100,0),MATCH(TEXT(K$8,"JJJJ"),'BD1'!$A$1:$J$1,0))=0,"",INDEX(BD,MATCH($B14,'BD1'!$A$1:$A$100,0),MATCH(TEXT(K$8,"JJJJ"),'BD1'!$A$1:$J$1,0))),""),"")</f>
        <v>1.5</v>
      </c>
      <c r="L14" s="111" t="str">
        <f>IFERROR(IF(AND(L$8&gt;=VLOOKUP($B14,BD,9),(L$8&lt;=VLOOKUP($B14,BD,10))),IF(INDEX(BD,MATCH($B14,'BD1'!$A$1:$A$100,0),MATCH(TEXT(L$8,"JJJJ"),'BD1'!$A$1:$J$1,0))=0,"",INDEX(BD,MATCH($B14,'BD1'!$A$1:$A$100,0),MATCH(TEXT(L$8,"JJJJ"),'BD1'!$A$1:$J$1,0))),""),"")</f>
        <v/>
      </c>
      <c r="M14" s="111" t="str">
        <f>IFERROR(IF(AND(M$8&gt;=VLOOKUP($B14,BD,9),(M$8&lt;=VLOOKUP($B14,BD,10))),IF(INDEX(BD,MATCH($B14,'BD1'!$A$1:$A$100,0),MATCH(TEXT(M$8,"JJJJ"),'BD1'!$A$1:$J$1,0))=0,"",INDEX(BD,MATCH($B14,'BD1'!$A$1:$A$100,0),MATCH(TEXT(M$8,"JJJJ"),'BD1'!$A$1:$J$1,0))),""),"")</f>
        <v/>
      </c>
      <c r="N14" s="111" t="str">
        <f>IFERROR(IF(AND(N$8&gt;=VLOOKUP($B14,BD,9),(N$8&lt;=VLOOKUP($B14,BD,10))),IF(INDEX(BD,MATCH($B14,'BD1'!$A$1:$A$100,0),MATCH(TEXT(N$8,"JJJJ"),'BD1'!$A$1:$J$1,0))=0,"",INDEX(BD,MATCH($B14,'BD1'!$A$1:$A$100,0),MATCH(TEXT(N$8,"JJJJ"),'BD1'!$A$1:$J$1,0))),""),"")</f>
        <v/>
      </c>
      <c r="O14" s="111" t="str">
        <f>IFERROR(IF(AND(O$8&gt;=VLOOKUP($B14,BD,9),(O$8&lt;=VLOOKUP($B14,BD,10))),IF(INDEX(BD,MATCH($B14,'BD1'!$A$1:$A$100,0),MATCH(TEXT(O$8,"JJJJ"),'BD1'!$A$1:$J$1,0))=0,"",INDEX(BD,MATCH($B14,'BD1'!$A$1:$A$100,0),MATCH(TEXT(O$8,"JJJJ"),'BD1'!$A$1:$J$1,0))),""),"")</f>
        <v/>
      </c>
      <c r="P14" s="111" t="str">
        <f>IFERROR(IF(AND(P$8&gt;=VLOOKUP($B14,BD,9),(P$8&lt;=VLOOKUP($B14,BD,10))),IF(INDEX(BD,MATCH($B14,'BD1'!$A$1:$A$100,0),MATCH(TEXT(P$8,"JJJJ"),'BD1'!$A$1:$J$1,0))=0,"",INDEX(BD,MATCH($B14,'BD1'!$A$1:$A$100,0),MATCH(TEXT(P$8,"JJJJ"),'BD1'!$A$1:$J$1,0))),""),"")</f>
        <v/>
      </c>
      <c r="Q14" s="111" t="str">
        <f>IFERROR(IF(AND(Q$8&gt;=VLOOKUP($B14,BD,9),(Q$8&lt;=VLOOKUP($B14,BD,10))),IF(INDEX(BD,MATCH($B14,'BD1'!$A$1:$A$100,0),MATCH(TEXT(Q$8,"JJJJ"),'BD1'!$A$1:$J$1,0))=0,"",INDEX(BD,MATCH($B14,'BD1'!$A$1:$A$100,0),MATCH(TEXT(Q$8,"JJJJ"),'BD1'!$A$1:$J$1,0))),""),"")</f>
        <v/>
      </c>
      <c r="R14" s="111">
        <f>IFERROR(IF(AND(R$8&gt;=VLOOKUP($B14,BD,9),(R$8&lt;=VLOOKUP($B14,BD,10))),IF(INDEX(BD,MATCH($B14,'BD1'!$A$1:$A$100,0),MATCH(TEXT(R$8,"JJJJ"),'BD1'!$A$1:$J$1,0))=0,"",INDEX(BD,MATCH($B14,'BD1'!$A$1:$A$100,0),MATCH(TEXT(R$8,"JJJJ"),'BD1'!$A$1:$J$1,0))),""),"")</f>
        <v>1.5</v>
      </c>
      <c r="S14" s="111" t="str">
        <f>IFERROR(IF(AND(S$8&gt;=VLOOKUP($B14,BD,9),(S$8&lt;=VLOOKUP($B14,BD,10))),IF(INDEX(BD,MATCH($B14,'BD1'!$A$1:$A$100,0),MATCH(TEXT(S$8,"JJJJ"),'BD1'!$A$1:$J$1,0))=0,"",INDEX(BD,MATCH($B14,'BD1'!$A$1:$A$100,0),MATCH(TEXT(S$8,"JJJJ"),'BD1'!$A$1:$J$1,0))),""),"")</f>
        <v/>
      </c>
      <c r="T14" s="111" t="str">
        <f>IFERROR(IF(AND(T$8&gt;=VLOOKUP($B14,BD,9),(T$8&lt;=VLOOKUP($B14,BD,10))),IF(INDEX(BD,MATCH($B14,'BD1'!$A$1:$A$100,0),MATCH(TEXT(T$8,"JJJJ"),'BD1'!$A$1:$J$1,0))=0,"",INDEX(BD,MATCH($B14,'BD1'!$A$1:$A$100,0),MATCH(TEXT(T$8,"JJJJ"),'BD1'!$A$1:$J$1,0))),""),"")</f>
        <v/>
      </c>
      <c r="U14" s="111" t="str">
        <f>IFERROR(IF(AND(U$8&gt;=VLOOKUP($B14,BD,9),(U$8&lt;=VLOOKUP($B14,BD,10))),IF(INDEX(BD,MATCH($B14,'BD1'!$A$1:$A$100,0),MATCH(TEXT(U$8,"JJJJ"),'BD1'!$A$1:$J$1,0))=0,"",INDEX(BD,MATCH($B14,'BD1'!$A$1:$A$100,0),MATCH(TEXT(U$8,"JJJJ"),'BD1'!$A$1:$J$1,0))),""),"")</f>
        <v/>
      </c>
      <c r="V14" s="111" t="str">
        <f>IFERROR(IF(AND(V$8&gt;=VLOOKUP($B14,BD,9),(V$8&lt;=VLOOKUP($B14,BD,10))),IF(INDEX(BD,MATCH($B14,'BD1'!$A$1:$A$100,0),MATCH(TEXT(V$8,"JJJJ"),'BD1'!$A$1:$J$1,0))=0,"",INDEX(BD,MATCH($B14,'BD1'!$A$1:$A$100,0),MATCH(TEXT(V$8,"JJJJ"),'BD1'!$A$1:$J$1,0))),""),"")</f>
        <v/>
      </c>
      <c r="W14" s="111" t="str">
        <f>IFERROR(IF(AND(W$8&gt;=VLOOKUP($B14,BD,9),(W$8&lt;=VLOOKUP($B14,BD,10))),IF(INDEX(BD,MATCH($B14,'BD1'!$A$1:$A$100,0),MATCH(TEXT(W$8,"JJJJ"),'BD1'!$A$1:$J$1,0))=0,"",INDEX(BD,MATCH($B14,'BD1'!$A$1:$A$100,0),MATCH(TEXT(W$8,"JJJJ"),'BD1'!$A$1:$J$1,0))),""),"")</f>
        <v/>
      </c>
      <c r="X14" s="111" t="str">
        <f>IFERROR(IF(AND(X$8&gt;=VLOOKUP($B14,BD,9),(X$8&lt;=VLOOKUP($B14,BD,10))),IF(INDEX(BD,MATCH($B14,'BD1'!$A$1:$A$100,0),MATCH(TEXT(X$8,"JJJJ"),'BD1'!$A$1:$J$1,0))=0,"",INDEX(BD,MATCH($B14,'BD1'!$A$1:$A$100,0),MATCH(TEXT(X$8,"JJJJ"),'BD1'!$A$1:$J$1,0))),""),"")</f>
        <v/>
      </c>
      <c r="Y14" s="111">
        <f>IFERROR(IF(AND(Y$8&gt;=VLOOKUP($B14,BD,9),(Y$8&lt;=VLOOKUP($B14,BD,10))),IF(INDEX(BD,MATCH($B14,'BD1'!$A$1:$A$100,0),MATCH(TEXT(Y$8,"JJJJ"),'BD1'!$A$1:$J$1,0))=0,"",INDEX(BD,MATCH($B14,'BD1'!$A$1:$A$100,0),MATCH(TEXT(Y$8,"JJJJ"),'BD1'!$A$1:$J$1,0))),""),"")</f>
        <v>1.5</v>
      </c>
      <c r="Z14" s="111" t="str">
        <f>IFERROR(IF(AND(Z$8&gt;=VLOOKUP($B14,BD,9),(Z$8&lt;=VLOOKUP($B14,BD,10))),IF(INDEX(BD,MATCH($B14,'BD1'!$A$1:$A$100,0),MATCH(TEXT(Z$8,"JJJJ"),'BD1'!$A$1:$J$1,0))=0,"",INDEX(BD,MATCH($B14,'BD1'!$A$1:$A$100,0),MATCH(TEXT(Z$8,"JJJJ"),'BD1'!$A$1:$J$1,0))),""),"")</f>
        <v/>
      </c>
      <c r="AA14" s="111" t="str">
        <f>IFERROR(IF(AND(AA$8&gt;=VLOOKUP($B14,BD,9),(AA$8&lt;=VLOOKUP($B14,BD,10))),IF(INDEX(BD,MATCH($B14,'BD1'!$A$1:$A$100,0),MATCH(TEXT(AA$8,"JJJJ"),'BD1'!$A$1:$J$1,0))=0,"",INDEX(BD,MATCH($B14,'BD1'!$A$1:$A$100,0),MATCH(TEXT(AA$8,"JJJJ"),'BD1'!$A$1:$J$1,0))),""),"")</f>
        <v/>
      </c>
      <c r="AB14" s="111" t="str">
        <f>IFERROR(IF(AND(AB$8&gt;=VLOOKUP($B14,BD,9),(AB$8&lt;=VLOOKUP($B14,BD,10))),IF(INDEX(BD,MATCH($B14,'BD1'!$A$1:$A$100,0),MATCH(TEXT(AB$8,"JJJJ"),'BD1'!$A$1:$J$1,0))=0,"",INDEX(BD,MATCH($B14,'BD1'!$A$1:$A$100,0),MATCH(TEXT(AB$8,"JJJJ"),'BD1'!$A$1:$J$1,0))),""),"")</f>
        <v/>
      </c>
      <c r="AC14" s="111" t="str">
        <f>IFERROR(IF(AND(AC$8&gt;=VLOOKUP($B14,BD,9),(AC$8&lt;=VLOOKUP($B14,BD,10))),IF(INDEX(BD,MATCH($B14,'BD1'!$A$1:$A$100,0),MATCH(TEXT(AC$8,"JJJJ"),'BD1'!$A$1:$J$1,0))=0,"",INDEX(BD,MATCH($B14,'BD1'!$A$1:$A$100,0),MATCH(TEXT(AC$8,"JJJJ"),'BD1'!$A$1:$J$1,0))),""),"")</f>
        <v/>
      </c>
      <c r="AD14" s="111" t="str">
        <f>IFERROR(IF(AND(AD$8&gt;=VLOOKUP($B14,BD,9),(AD$8&lt;=VLOOKUP($B14,BD,10))),IF(INDEX(BD,MATCH($B14,'BD1'!$A$1:$A$100,0),MATCH(TEXT(AD$8,"JJJJ"),'BD1'!$A$1:$J$1,0))=0,"",INDEX(BD,MATCH($B14,'BD1'!$A$1:$A$100,0),MATCH(TEXT(AD$8,"JJJJ"),'BD1'!$A$1:$J$1,0))),""),"")</f>
        <v/>
      </c>
      <c r="AE14" s="111" t="str">
        <f>IFERROR(IF(AND(AE$8&gt;=VLOOKUP($B14,BD,9),(AE$8&lt;=VLOOKUP($B14,BD,10))),IF(INDEX(BD,MATCH($B14,'BD1'!$A$1:$A$100,0),MATCH(TEXT(AE$8,"JJJJ"),'BD1'!$A$1:$J$1,0))=0,"",INDEX(BD,MATCH($B14,'BD1'!$A$1:$A$100,0),MATCH(TEXT(AE$8,"JJJJ"),'BD1'!$A$1:$J$1,0))),""),"")</f>
        <v/>
      </c>
      <c r="AF14" s="111">
        <f>IFERROR(IF(AND(AF$8&gt;=VLOOKUP($B14,BD,9),(AF$8&lt;=VLOOKUP($B14,BD,10))),IF(INDEX(BD,MATCH($B14,'BD1'!$A$1:$A$100,0),MATCH(TEXT(AF$8,"JJJJ"),'BD1'!$A$1:$J$1,0))=0,"",INDEX(BD,MATCH($B14,'BD1'!$A$1:$A$100,0),MATCH(TEXT(AF$8,"JJJJ"),'BD1'!$A$1:$J$1,0))),""),"")</f>
        <v>1.5</v>
      </c>
      <c r="AG14" s="111" t="str">
        <f>IFERROR(IF(AND(AG$8&gt;=VLOOKUP($B14,BD,9),(AG$8&lt;=VLOOKUP($B14,BD,10))),IF(INDEX(BD,MATCH($B14,'BD1'!$A$1:$A$100,0),MATCH(TEXT(AG$8,"JJJJ"),'BD1'!$A$1:$J$1,0))=0,"",INDEX(BD,MATCH($B14,'BD1'!$A$1:$A$100,0),MATCH(TEXT(AG$8,"JJJJ"),'BD1'!$A$1:$J$1,0))),""),"")</f>
        <v/>
      </c>
      <c r="AH14" s="111" t="str">
        <f>IFERROR(IF(AND(AH$8&gt;=VLOOKUP($B14,BD,9),(AH$8&lt;=VLOOKUP($B14,BD,10))),IF(INDEX(BD,MATCH($B14,'BD1'!$A$1:$A$100,0),MATCH(TEXT(AH$8,"JJJJ"),'BD1'!$A$1:$J$1,0))=0,"",INDEX(BD,MATCH($B14,'BD1'!$A$1:$A$100,0),MATCH(TEXT(AH$8,"JJJJ"),'BD1'!$A$1:$J$1,0))),""),"")</f>
        <v/>
      </c>
      <c r="AI14" s="43"/>
      <c r="AJ14" s="118">
        <f t="shared" si="1"/>
        <v>7.5</v>
      </c>
      <c r="AK14" s="96">
        <v>17</v>
      </c>
    </row>
    <row r="15" spans="2:37" ht="24" customHeight="1" thickBot="1" x14ac:dyDescent="0.35">
      <c r="B15" s="131" t="str">
        <f>IF(LEN('BD1'!A6)=0,"",'BD1'!A6)</f>
        <v xml:space="preserve">DINANT </v>
      </c>
      <c r="C15" s="143" t="str">
        <f>IFERROR(VLOOKUP(Tableau9[[#This Row],[Chantiers]],'BD1'!A:K,11,FALSE),"")</f>
        <v xml:space="preserve">Entretien Hebdomadaire des Locaux_x000D_
</v>
      </c>
      <c r="D15" s="111" t="str">
        <f>IFERROR(IF(AND(D$8&gt;=VLOOKUP($B15,BD,9),(D$8&lt;=VLOOKUP($B15,BD,10))),IF(INDEX(BD,MATCH($B15,'BD1'!$A$1:$A$100,0),MATCH(TEXT(D$8,"JJJJ"),'BD1'!$A$1:$J$1,0))=0,"",INDEX(BD,MATCH($B15,'BD1'!$A$1:$A$100,0),MATCH(TEXT(D$8,"JJJJ"),'BD1'!$A$1:$J$1,0))),""),"")</f>
        <v/>
      </c>
      <c r="E15" s="111" t="str">
        <f>IFERROR(IF(AND(E$8&gt;=VLOOKUP($B15,BD,9),(E$8&lt;=VLOOKUP($B15,BD,10))),IF(INDEX(BD,MATCH($B15,'BD1'!$A$1:$A$100,0),MATCH(TEXT(E$8,"JJJJ"),'BD1'!$A$1:$J$1,0))=0,"",INDEX(BD,MATCH($B15,'BD1'!$A$1:$A$100,0),MATCH(TEXT(E$8,"JJJJ"),'BD1'!$A$1:$J$1,0))),""),"")</f>
        <v/>
      </c>
      <c r="F15" s="111" t="str">
        <f>IFERROR(IF(AND(F$8&gt;=VLOOKUP($B15,BD,9),(F$8&lt;=VLOOKUP($B15,BD,10))),IF(INDEX(BD,MATCH($B15,'BD1'!$A$1:$A$100,0),MATCH(TEXT(F$8,"JJJJ"),'BD1'!$A$1:$J$1,0))=0,"",INDEX(BD,MATCH($B15,'BD1'!$A$1:$A$100,0),MATCH(TEXT(F$8,"JJJJ"),'BD1'!$A$1:$J$1,0))),""),"")</f>
        <v/>
      </c>
      <c r="G15" s="111" t="str">
        <f>IFERROR(IF(AND(G$8&gt;=VLOOKUP($B15,BD,9),(G$8&lt;=VLOOKUP($B15,BD,10))),IF(INDEX(BD,MATCH($B15,'BD1'!$A$1:$A$100,0),MATCH(TEXT(G$8,"JJJJ"),'BD1'!$A$1:$J$1,0))=0,"",INDEX(BD,MATCH($B15,'BD1'!$A$1:$A$100,0),MATCH(TEXT(G$8,"JJJJ"),'BD1'!$A$1:$J$1,0))),""),"")</f>
        <v/>
      </c>
      <c r="H15" s="111" t="str">
        <f>IFERROR(IF(AND(H$8&gt;=VLOOKUP($B15,BD,9),(H$8&lt;=VLOOKUP($B15,BD,10))),IF(INDEX(BD,MATCH($B15,'BD1'!$A$1:$A$100,0),MATCH(TEXT(H$8,"JJJJ"),'BD1'!$A$1:$J$1,0))=0,"",INDEX(BD,MATCH($B15,'BD1'!$A$1:$A$100,0),MATCH(TEXT(H$8,"JJJJ"),'BD1'!$A$1:$J$1,0))),""),"")</f>
        <v/>
      </c>
      <c r="I15" s="111" t="str">
        <f>IFERROR(IF(AND(I$8&gt;=VLOOKUP($B15,BD,9),(I$8&lt;=VLOOKUP($B15,BD,10))),IF(INDEX(BD,MATCH($B15,'BD1'!$A$1:$A$100,0),MATCH(TEXT(I$8,"JJJJ"),'BD1'!$A$1:$J$1,0))=0,"",INDEX(BD,MATCH($B15,'BD1'!$A$1:$A$100,0),MATCH(TEXT(I$8,"JJJJ"),'BD1'!$A$1:$J$1,0))),""),"")</f>
        <v/>
      </c>
      <c r="J15" s="111" t="str">
        <f>IFERROR(IF(AND(J$8&gt;=VLOOKUP($B15,BD,9),(J$8&lt;=VLOOKUP($B15,BD,10))),IF(INDEX(BD,MATCH($B15,'BD1'!$A$1:$A$100,0),MATCH(TEXT(J$8,"JJJJ"),'BD1'!$A$1:$J$1,0))=0,"",INDEX(BD,MATCH($B15,'BD1'!$A$1:$A$100,0),MATCH(TEXT(J$8,"JJJJ"),'BD1'!$A$1:$J$1,0))),""),"")</f>
        <v/>
      </c>
      <c r="K15" s="111" t="str">
        <f>IFERROR(IF(AND(K$8&gt;=VLOOKUP($B15,BD,9),(K$8&lt;=VLOOKUP($B15,BD,10))),IF(INDEX(BD,MATCH($B15,'BD1'!$A$1:$A$100,0),MATCH(TEXT(K$8,"JJJJ"),'BD1'!$A$1:$J$1,0))=0,"",INDEX(BD,MATCH($B15,'BD1'!$A$1:$A$100,0),MATCH(TEXT(K$8,"JJJJ"),'BD1'!$A$1:$J$1,0))),""),"")</f>
        <v/>
      </c>
      <c r="L15" s="111" t="str">
        <f>IFERROR(IF(AND(L$8&gt;=VLOOKUP($B15,BD,9),(L$8&lt;=VLOOKUP($B15,BD,10))),IF(INDEX(BD,MATCH($B15,'BD1'!$A$1:$A$100,0),MATCH(TEXT(L$8,"JJJJ"),'BD1'!$A$1:$J$1,0))=0,"",INDEX(BD,MATCH($B15,'BD1'!$A$1:$A$100,0),MATCH(TEXT(L$8,"JJJJ"),'BD1'!$A$1:$J$1,0))),""),"")</f>
        <v/>
      </c>
      <c r="M15" s="111" t="str">
        <f>IFERROR(IF(AND(M$8&gt;=VLOOKUP($B15,BD,9),(M$8&lt;=VLOOKUP($B15,BD,10))),IF(INDEX(BD,MATCH($B15,'BD1'!$A$1:$A$100,0),MATCH(TEXT(M$8,"JJJJ"),'BD1'!$A$1:$J$1,0))=0,"",INDEX(BD,MATCH($B15,'BD1'!$A$1:$A$100,0),MATCH(TEXT(M$8,"JJJJ"),'BD1'!$A$1:$J$1,0))),""),"")</f>
        <v/>
      </c>
      <c r="N15" s="111" t="str">
        <f>IFERROR(IF(AND(N$8&gt;=VLOOKUP($B15,BD,9),(N$8&lt;=VLOOKUP($B15,BD,10))),IF(INDEX(BD,MATCH($B15,'BD1'!$A$1:$A$100,0),MATCH(TEXT(N$8,"JJJJ"),'BD1'!$A$1:$J$1,0))=0,"",INDEX(BD,MATCH($B15,'BD1'!$A$1:$A$100,0),MATCH(TEXT(N$8,"JJJJ"),'BD1'!$A$1:$J$1,0))),""),"")</f>
        <v/>
      </c>
      <c r="O15" s="111" t="str">
        <f>IFERROR(IF(AND(O$8&gt;=VLOOKUP($B15,BD,9),(O$8&lt;=VLOOKUP($B15,BD,10))),IF(INDEX(BD,MATCH($B15,'BD1'!$A$1:$A$100,0),MATCH(TEXT(O$8,"JJJJ"),'BD1'!$A$1:$J$1,0))=0,"",INDEX(BD,MATCH($B15,'BD1'!$A$1:$A$100,0),MATCH(TEXT(O$8,"JJJJ"),'BD1'!$A$1:$J$1,0))),""),"")</f>
        <v/>
      </c>
      <c r="P15" s="111" t="str">
        <f>IFERROR(IF(AND(P$8&gt;=VLOOKUP($B15,BD,9),(P$8&lt;=VLOOKUP($B15,BD,10))),IF(INDEX(BD,MATCH($B15,'BD1'!$A$1:$A$100,0),MATCH(TEXT(P$8,"JJJJ"),'BD1'!$A$1:$J$1,0))=0,"",INDEX(BD,MATCH($B15,'BD1'!$A$1:$A$100,0),MATCH(TEXT(P$8,"JJJJ"),'BD1'!$A$1:$J$1,0))),""),"")</f>
        <v/>
      </c>
      <c r="Q15" s="111" t="str">
        <f>IFERROR(IF(AND(Q$8&gt;=VLOOKUP($B15,BD,9),(Q$8&lt;=VLOOKUP($B15,BD,10))),IF(INDEX(BD,MATCH($B15,'BD1'!$A$1:$A$100,0),MATCH(TEXT(Q$8,"JJJJ"),'BD1'!$A$1:$J$1,0))=0,"",INDEX(BD,MATCH($B15,'BD1'!$A$1:$A$100,0),MATCH(TEXT(Q$8,"JJJJ"),'BD1'!$A$1:$J$1,0))),""),"")</f>
        <v/>
      </c>
      <c r="R15" s="111" t="str">
        <f>IFERROR(IF(AND(R$8&gt;=VLOOKUP($B15,BD,9),(R$8&lt;=VLOOKUP($B15,BD,10))),IF(INDEX(BD,MATCH($B15,'BD1'!$A$1:$A$100,0),MATCH(TEXT(R$8,"JJJJ"),'BD1'!$A$1:$J$1,0))=0,"",INDEX(BD,MATCH($B15,'BD1'!$A$1:$A$100,0),MATCH(TEXT(R$8,"JJJJ"),'BD1'!$A$1:$J$1,0))),""),"")</f>
        <v/>
      </c>
      <c r="S15" s="111" t="str">
        <f>IFERROR(IF(AND(S$8&gt;=VLOOKUP($B15,BD,9),(S$8&lt;=VLOOKUP($B15,BD,10))),IF(INDEX(BD,MATCH($B15,'BD1'!$A$1:$A$100,0),MATCH(TEXT(S$8,"JJJJ"),'BD1'!$A$1:$J$1,0))=0,"",INDEX(BD,MATCH($B15,'BD1'!$A$1:$A$100,0),MATCH(TEXT(S$8,"JJJJ"),'BD1'!$A$1:$J$1,0))),""),"")</f>
        <v/>
      </c>
      <c r="T15" s="111" t="str">
        <f>IFERROR(IF(AND(T$8&gt;=VLOOKUP($B15,BD,9),(T$8&lt;=VLOOKUP($B15,BD,10))),IF(INDEX(BD,MATCH($B15,'BD1'!$A$1:$A$100,0),MATCH(TEXT(T$8,"JJJJ"),'BD1'!$A$1:$J$1,0))=0,"",INDEX(BD,MATCH($B15,'BD1'!$A$1:$A$100,0),MATCH(TEXT(T$8,"JJJJ"),'BD1'!$A$1:$J$1,0))),""),"")</f>
        <v/>
      </c>
      <c r="U15" s="111" t="str">
        <f>IFERROR(IF(AND(U$8&gt;=VLOOKUP($B15,BD,9),(U$8&lt;=VLOOKUP($B15,BD,10))),IF(INDEX(BD,MATCH($B15,'BD1'!$A$1:$A$100,0),MATCH(TEXT(U$8,"JJJJ"),'BD1'!$A$1:$J$1,0))=0,"",INDEX(BD,MATCH($B15,'BD1'!$A$1:$A$100,0),MATCH(TEXT(U$8,"JJJJ"),'BD1'!$A$1:$J$1,0))),""),"")</f>
        <v/>
      </c>
      <c r="V15" s="111" t="str">
        <f>IFERROR(IF(AND(V$8&gt;=VLOOKUP($B15,BD,9),(V$8&lt;=VLOOKUP($B15,BD,10))),IF(INDEX(BD,MATCH($B15,'BD1'!$A$1:$A$100,0),MATCH(TEXT(V$8,"JJJJ"),'BD1'!$A$1:$J$1,0))=0,"",INDEX(BD,MATCH($B15,'BD1'!$A$1:$A$100,0),MATCH(TEXT(V$8,"JJJJ"),'BD1'!$A$1:$J$1,0))),""),"")</f>
        <v/>
      </c>
      <c r="W15" s="111" t="str">
        <f>IFERROR(IF(AND(W$8&gt;=VLOOKUP($B15,BD,9),(W$8&lt;=VLOOKUP($B15,BD,10))),IF(INDEX(BD,MATCH($B15,'BD1'!$A$1:$A$100,0),MATCH(TEXT(W$8,"JJJJ"),'BD1'!$A$1:$J$1,0))=0,"",INDEX(BD,MATCH($B15,'BD1'!$A$1:$A$100,0),MATCH(TEXT(W$8,"JJJJ"),'BD1'!$A$1:$J$1,0))),""),"")</f>
        <v/>
      </c>
      <c r="X15" s="111" t="str">
        <f>IFERROR(IF(AND(X$8&gt;=VLOOKUP($B15,BD,9),(X$8&lt;=VLOOKUP($B15,BD,10))),IF(INDEX(BD,MATCH($B15,'BD1'!$A$1:$A$100,0),MATCH(TEXT(X$8,"JJJJ"),'BD1'!$A$1:$J$1,0))=0,"",INDEX(BD,MATCH($B15,'BD1'!$A$1:$A$100,0),MATCH(TEXT(X$8,"JJJJ"),'BD1'!$A$1:$J$1,0))),""),"")</f>
        <v/>
      </c>
      <c r="Y15" s="111" t="str">
        <f>IFERROR(IF(AND(Y$8&gt;=VLOOKUP($B15,BD,9),(Y$8&lt;=VLOOKUP($B15,BD,10))),IF(INDEX(BD,MATCH($B15,'BD1'!$A$1:$A$100,0),MATCH(TEXT(Y$8,"JJJJ"),'BD1'!$A$1:$J$1,0))=0,"",INDEX(BD,MATCH($B15,'BD1'!$A$1:$A$100,0),MATCH(TEXT(Y$8,"JJJJ"),'BD1'!$A$1:$J$1,0))),""),"")</f>
        <v/>
      </c>
      <c r="Z15" s="111" t="str">
        <f>IFERROR(IF(AND(Z$8&gt;=VLOOKUP($B15,BD,9),(Z$8&lt;=VLOOKUP($B15,BD,10))),IF(INDEX(BD,MATCH($B15,'BD1'!$A$1:$A$100,0),MATCH(TEXT(Z$8,"JJJJ"),'BD1'!$A$1:$J$1,0))=0,"",INDEX(BD,MATCH($B15,'BD1'!$A$1:$A$100,0),MATCH(TEXT(Z$8,"JJJJ"),'BD1'!$A$1:$J$1,0))),""),"")</f>
        <v/>
      </c>
      <c r="AA15" s="111" t="str">
        <f>IFERROR(IF(AND(AA$8&gt;=VLOOKUP($B15,BD,9),(AA$8&lt;=VLOOKUP($B15,BD,10))),IF(INDEX(BD,MATCH($B15,'BD1'!$A$1:$A$100,0),MATCH(TEXT(AA$8,"JJJJ"),'BD1'!$A$1:$J$1,0))=0,"",INDEX(BD,MATCH($B15,'BD1'!$A$1:$A$100,0),MATCH(TEXT(AA$8,"JJJJ"),'BD1'!$A$1:$J$1,0))),""),"")</f>
        <v/>
      </c>
      <c r="AB15" s="111" t="str">
        <f>IFERROR(IF(AND(AB$8&gt;=VLOOKUP($B15,BD,9),(AB$8&lt;=VLOOKUP($B15,BD,10))),IF(INDEX(BD,MATCH($B15,'BD1'!$A$1:$A$100,0),MATCH(TEXT(AB$8,"JJJJ"),'BD1'!$A$1:$J$1,0))=0,"",INDEX(BD,MATCH($B15,'BD1'!$A$1:$A$100,0),MATCH(TEXT(AB$8,"JJJJ"),'BD1'!$A$1:$J$1,0))),""),"")</f>
        <v/>
      </c>
      <c r="AC15" s="111" t="str">
        <f>IFERROR(IF(AND(AC$8&gt;=VLOOKUP($B15,BD,9),(AC$8&lt;=VLOOKUP($B15,BD,10))),IF(INDEX(BD,MATCH($B15,'BD1'!$A$1:$A$100,0),MATCH(TEXT(AC$8,"JJJJ"),'BD1'!$A$1:$J$1,0))=0,"",INDEX(BD,MATCH($B15,'BD1'!$A$1:$A$100,0),MATCH(TEXT(AC$8,"JJJJ"),'BD1'!$A$1:$J$1,0))),""),"")</f>
        <v/>
      </c>
      <c r="AD15" s="111" t="str">
        <f>IFERROR(IF(AND(AD$8&gt;=VLOOKUP($B15,BD,9),(AD$8&lt;=VLOOKUP($B15,BD,10))),IF(INDEX(BD,MATCH($B15,'BD1'!$A$1:$A$100,0),MATCH(TEXT(AD$8,"JJJJ"),'BD1'!$A$1:$J$1,0))=0,"",INDEX(BD,MATCH($B15,'BD1'!$A$1:$A$100,0),MATCH(TEXT(AD$8,"JJJJ"),'BD1'!$A$1:$J$1,0))),""),"")</f>
        <v/>
      </c>
      <c r="AE15" s="111" t="str">
        <f>IFERROR(IF(AND(AE$8&gt;=VLOOKUP($B15,BD,9),(AE$8&lt;=VLOOKUP($B15,BD,10))),IF(INDEX(BD,MATCH($B15,'BD1'!$A$1:$A$100,0),MATCH(TEXT(AE$8,"JJJJ"),'BD1'!$A$1:$J$1,0))=0,"",INDEX(BD,MATCH($B15,'BD1'!$A$1:$A$100,0),MATCH(TEXT(AE$8,"JJJJ"),'BD1'!$A$1:$J$1,0))),""),"")</f>
        <v/>
      </c>
      <c r="AF15" s="111" t="str">
        <f>IFERROR(IF(AND(AF$8&gt;=VLOOKUP($B15,BD,9),(AF$8&lt;=VLOOKUP($B15,BD,10))),IF(INDEX(BD,MATCH($B15,'BD1'!$A$1:$A$100,0),MATCH(TEXT(AF$8,"JJJJ"),'BD1'!$A$1:$J$1,0))=0,"",INDEX(BD,MATCH($B15,'BD1'!$A$1:$A$100,0),MATCH(TEXT(AF$8,"JJJJ"),'BD1'!$A$1:$J$1,0))),""),"")</f>
        <v/>
      </c>
      <c r="AG15" s="111" t="str">
        <f>IFERROR(IF(AND(AG$8&gt;=VLOOKUP($B15,BD,9),(AG$8&lt;=VLOOKUP($B15,BD,10))),IF(INDEX(BD,MATCH($B15,'BD1'!$A$1:$A$100,0),MATCH(TEXT(AG$8,"JJJJ"),'BD1'!$A$1:$J$1,0))=0,"",INDEX(BD,MATCH($B15,'BD1'!$A$1:$A$100,0),MATCH(TEXT(AG$8,"JJJJ"),'BD1'!$A$1:$J$1,0))),""),"")</f>
        <v/>
      </c>
      <c r="AH15" s="111" t="str">
        <f>IFERROR(IF(AND(AH$8&gt;=VLOOKUP($B15,BD,9),(AH$8&lt;=VLOOKUP($B15,BD,10))),IF(INDEX(BD,MATCH($B15,'BD1'!$A$1:$A$100,0),MATCH(TEXT(AH$8,"JJJJ"),'BD1'!$A$1:$J$1,0))=0,"",INDEX(BD,MATCH($B15,'BD1'!$A$1:$A$100,0),MATCH(TEXT(AH$8,"JJJJ"),'BD1'!$A$1:$J$1,0))),""),"")</f>
        <v/>
      </c>
      <c r="AI15" s="43"/>
      <c r="AJ15" s="118">
        <f t="shared" si="1"/>
        <v>0</v>
      </c>
      <c r="AK15" s="96">
        <v>17</v>
      </c>
    </row>
    <row r="16" spans="2:37" ht="24" customHeight="1" thickBot="1" x14ac:dyDescent="0.35">
      <c r="B16" s="131" t="str">
        <f>IF(LEN('BD1'!A7)=0,"",'BD1'!A7)</f>
        <v>MONTIGNY-LE-TILLEUL</v>
      </c>
      <c r="C16" s="143" t="str">
        <f>IFERROR(VLOOKUP(Tableau9[[#This Row],[Chantiers]],'BD1'!A:K,11,FALSE),"")</f>
        <v>Entretien journalier des locaux</v>
      </c>
      <c r="D16" s="111" t="str">
        <f>IFERROR(IF(AND(D$8&gt;=VLOOKUP($B16,BD,9),(D$8&lt;=VLOOKUP($B16,BD,10))),IF(INDEX(BD,MATCH($B16,'BD1'!$A$1:$A$100,0),MATCH(TEXT(D$8,"JJJJ"),'BD1'!$A$1:$J$1,0))=0,"",INDEX(BD,MATCH($B16,'BD1'!$A$1:$A$100,0),MATCH(TEXT(D$8,"JJJJ"),'BD1'!$A$1:$J$1,0))),""),"")</f>
        <v/>
      </c>
      <c r="E16" s="111" t="str">
        <f>IFERROR(IF(AND(E$8&gt;=VLOOKUP($B16,BD,9),(E$8&lt;=VLOOKUP($B16,BD,10))),IF(INDEX(BD,MATCH($B16,'BD1'!$A$1:$A$100,0),MATCH(TEXT(E$8,"JJJJ"),'BD1'!$A$1:$J$1,0))=0,"",INDEX(BD,MATCH($B16,'BD1'!$A$1:$A$100,0),MATCH(TEXT(E$8,"JJJJ"),'BD1'!$A$1:$J$1,0))),""),"")</f>
        <v/>
      </c>
      <c r="F16" s="111" t="str">
        <f>IFERROR(IF(AND(F$8&gt;=VLOOKUP($B16,BD,9),(F$8&lt;=VLOOKUP($B16,BD,10))),IF(INDEX(BD,MATCH($B16,'BD1'!$A$1:$A$100,0),MATCH(TEXT(F$8,"JJJJ"),'BD1'!$A$1:$J$1,0))=0,"",INDEX(BD,MATCH($B16,'BD1'!$A$1:$A$100,0),MATCH(TEXT(F$8,"JJJJ"),'BD1'!$A$1:$J$1,0))),""),"")</f>
        <v/>
      </c>
      <c r="G16" s="111" t="str">
        <f>IFERROR(IF(AND(G$8&gt;=VLOOKUP($B16,BD,9),(G$8&lt;=VLOOKUP($B16,BD,10))),IF(INDEX(BD,MATCH($B16,'BD1'!$A$1:$A$100,0),MATCH(TEXT(G$8,"JJJJ"),'BD1'!$A$1:$J$1,0))=0,"",INDEX(BD,MATCH($B16,'BD1'!$A$1:$A$100,0),MATCH(TEXT(G$8,"JJJJ"),'BD1'!$A$1:$J$1,0))),""),"")</f>
        <v/>
      </c>
      <c r="H16" s="111" t="str">
        <f>IFERROR(IF(AND(H$8&gt;=VLOOKUP($B16,BD,9),(H$8&lt;=VLOOKUP($B16,BD,10))),IF(INDEX(BD,MATCH($B16,'BD1'!$A$1:$A$100,0),MATCH(TEXT(H$8,"JJJJ"),'BD1'!$A$1:$J$1,0))=0,"",INDEX(BD,MATCH($B16,'BD1'!$A$1:$A$100,0),MATCH(TEXT(H$8,"JJJJ"),'BD1'!$A$1:$J$1,0))),""),"")</f>
        <v/>
      </c>
      <c r="I16" s="111" t="str">
        <f>IFERROR(IF(AND(I$8&gt;=VLOOKUP($B16,BD,9),(I$8&lt;=VLOOKUP($B16,BD,10))),IF(INDEX(BD,MATCH($B16,'BD1'!$A$1:$A$100,0),MATCH(TEXT(I$8,"JJJJ"),'BD1'!$A$1:$J$1,0))=0,"",INDEX(BD,MATCH($B16,'BD1'!$A$1:$A$100,0),MATCH(TEXT(I$8,"JJJJ"),'BD1'!$A$1:$J$1,0))),""),"")</f>
        <v/>
      </c>
      <c r="J16" s="111" t="str">
        <f>IFERROR(IF(AND(J$8&gt;=VLOOKUP($B16,BD,9),(J$8&lt;=VLOOKUP($B16,BD,10))),IF(INDEX(BD,MATCH($B16,'BD1'!$A$1:$A$100,0),MATCH(TEXT(J$8,"JJJJ"),'BD1'!$A$1:$J$1,0))=0,"",INDEX(BD,MATCH($B16,'BD1'!$A$1:$A$100,0),MATCH(TEXT(J$8,"JJJJ"),'BD1'!$A$1:$J$1,0))),""),"")</f>
        <v/>
      </c>
      <c r="K16" s="111" t="str">
        <f>IFERROR(IF(AND(K$8&gt;=VLOOKUP($B16,BD,9),(K$8&lt;=VLOOKUP($B16,BD,10))),IF(INDEX(BD,MATCH($B16,'BD1'!$A$1:$A$100,0),MATCH(TEXT(K$8,"JJJJ"),'BD1'!$A$1:$J$1,0))=0,"",INDEX(BD,MATCH($B16,'BD1'!$A$1:$A$100,0),MATCH(TEXT(K$8,"JJJJ"),'BD1'!$A$1:$J$1,0))),""),"")</f>
        <v/>
      </c>
      <c r="L16" s="111" t="str">
        <f>IFERROR(IF(AND(L$8&gt;=VLOOKUP($B16,BD,9),(L$8&lt;=VLOOKUP($B16,BD,10))),IF(INDEX(BD,MATCH($B16,'BD1'!$A$1:$A$100,0),MATCH(TEXT(L$8,"JJJJ"),'BD1'!$A$1:$J$1,0))=0,"",INDEX(BD,MATCH($B16,'BD1'!$A$1:$A$100,0),MATCH(TEXT(L$8,"JJJJ"),'BD1'!$A$1:$J$1,0))),""),"")</f>
        <v/>
      </c>
      <c r="M16" s="111" t="str">
        <f>IFERROR(IF(AND(M$8&gt;=VLOOKUP($B16,BD,9),(M$8&lt;=VLOOKUP($B16,BD,10))),IF(INDEX(BD,MATCH($B16,'BD1'!$A$1:$A$100,0),MATCH(TEXT(M$8,"JJJJ"),'BD1'!$A$1:$J$1,0))=0,"",INDEX(BD,MATCH($B16,'BD1'!$A$1:$A$100,0),MATCH(TEXT(M$8,"JJJJ"),'BD1'!$A$1:$J$1,0))),""),"")</f>
        <v/>
      </c>
      <c r="N16" s="111" t="str">
        <f>IFERROR(IF(AND(N$8&gt;=VLOOKUP($B16,BD,9),(N$8&lt;=VLOOKUP($B16,BD,10))),IF(INDEX(BD,MATCH($B16,'BD1'!$A$1:$A$100,0),MATCH(TEXT(N$8,"JJJJ"),'BD1'!$A$1:$J$1,0))=0,"",INDEX(BD,MATCH($B16,'BD1'!$A$1:$A$100,0),MATCH(TEXT(N$8,"JJJJ"),'BD1'!$A$1:$J$1,0))),""),"")</f>
        <v/>
      </c>
      <c r="O16" s="111" t="str">
        <f>IFERROR(IF(AND(O$8&gt;=VLOOKUP($B16,BD,9),(O$8&lt;=VLOOKUP($B16,BD,10))),IF(INDEX(BD,MATCH($B16,'BD1'!$A$1:$A$100,0),MATCH(TEXT(O$8,"JJJJ"),'BD1'!$A$1:$J$1,0))=0,"",INDEX(BD,MATCH($B16,'BD1'!$A$1:$A$100,0),MATCH(TEXT(O$8,"JJJJ"),'BD1'!$A$1:$J$1,0))),""),"")</f>
        <v/>
      </c>
      <c r="P16" s="111" t="str">
        <f>IFERROR(IF(AND(P$8&gt;=VLOOKUP($B16,BD,9),(P$8&lt;=VLOOKUP($B16,BD,10))),IF(INDEX(BD,MATCH($B16,'BD1'!$A$1:$A$100,0),MATCH(TEXT(P$8,"JJJJ"),'BD1'!$A$1:$J$1,0))=0,"",INDEX(BD,MATCH($B16,'BD1'!$A$1:$A$100,0),MATCH(TEXT(P$8,"JJJJ"),'BD1'!$A$1:$J$1,0))),""),"")</f>
        <v/>
      </c>
      <c r="Q16" s="111" t="str">
        <f>IFERROR(IF(AND(Q$8&gt;=VLOOKUP($B16,BD,9),(Q$8&lt;=VLOOKUP($B16,BD,10))),IF(INDEX(BD,MATCH($B16,'BD1'!$A$1:$A$100,0),MATCH(TEXT(Q$8,"JJJJ"),'BD1'!$A$1:$J$1,0))=0,"",INDEX(BD,MATCH($B16,'BD1'!$A$1:$A$100,0),MATCH(TEXT(Q$8,"JJJJ"),'BD1'!$A$1:$J$1,0))),""),"")</f>
        <v/>
      </c>
      <c r="R16" s="111" t="str">
        <f>IFERROR(IF(AND(R$8&gt;=VLOOKUP($B16,BD,9),(R$8&lt;=VLOOKUP($B16,BD,10))),IF(INDEX(BD,MATCH($B16,'BD1'!$A$1:$A$100,0),MATCH(TEXT(R$8,"JJJJ"),'BD1'!$A$1:$J$1,0))=0,"",INDEX(BD,MATCH($B16,'BD1'!$A$1:$A$100,0),MATCH(TEXT(R$8,"JJJJ"),'BD1'!$A$1:$J$1,0))),""),"")</f>
        <v/>
      </c>
      <c r="S16" s="111" t="str">
        <f>IFERROR(IF(AND(S$8&gt;=VLOOKUP($B16,BD,9),(S$8&lt;=VLOOKUP($B16,BD,10))),IF(INDEX(BD,MATCH($B16,'BD1'!$A$1:$A$100,0),MATCH(TEXT(S$8,"JJJJ"),'BD1'!$A$1:$J$1,0))=0,"",INDEX(BD,MATCH($B16,'BD1'!$A$1:$A$100,0),MATCH(TEXT(S$8,"JJJJ"),'BD1'!$A$1:$J$1,0))),""),"")</f>
        <v/>
      </c>
      <c r="T16" s="111" t="str">
        <f>IFERROR(IF(AND(T$8&gt;=VLOOKUP($B16,BD,9),(T$8&lt;=VLOOKUP($B16,BD,10))),IF(INDEX(BD,MATCH($B16,'BD1'!$A$1:$A$100,0),MATCH(TEXT(T$8,"JJJJ"),'BD1'!$A$1:$J$1,0))=0,"",INDEX(BD,MATCH($B16,'BD1'!$A$1:$A$100,0),MATCH(TEXT(T$8,"JJJJ"),'BD1'!$A$1:$J$1,0))),""),"")</f>
        <v/>
      </c>
      <c r="U16" s="111" t="str">
        <f>IFERROR(IF(AND(U$8&gt;=VLOOKUP($B16,BD,9),(U$8&lt;=VLOOKUP($B16,BD,10))),IF(INDEX(BD,MATCH($B16,'BD1'!$A$1:$A$100,0),MATCH(TEXT(U$8,"JJJJ"),'BD1'!$A$1:$J$1,0))=0,"",INDEX(BD,MATCH($B16,'BD1'!$A$1:$A$100,0),MATCH(TEXT(U$8,"JJJJ"),'BD1'!$A$1:$J$1,0))),""),"")</f>
        <v/>
      </c>
      <c r="V16" s="111" t="str">
        <f>IFERROR(IF(AND(V$8&gt;=VLOOKUP($B16,BD,9),(V$8&lt;=VLOOKUP($B16,BD,10))),IF(INDEX(BD,MATCH($B16,'BD1'!$A$1:$A$100,0),MATCH(TEXT(V$8,"JJJJ"),'BD1'!$A$1:$J$1,0))=0,"",INDEX(BD,MATCH($B16,'BD1'!$A$1:$A$100,0),MATCH(TEXT(V$8,"JJJJ"),'BD1'!$A$1:$J$1,0))),""),"")</f>
        <v/>
      </c>
      <c r="W16" s="111" t="str">
        <f>IFERROR(IF(AND(W$8&gt;=VLOOKUP($B16,BD,9),(W$8&lt;=VLOOKUP($B16,BD,10))),IF(INDEX(BD,MATCH($B16,'BD1'!$A$1:$A$100,0),MATCH(TEXT(W$8,"JJJJ"),'BD1'!$A$1:$J$1,0))=0,"",INDEX(BD,MATCH($B16,'BD1'!$A$1:$A$100,0),MATCH(TEXT(W$8,"JJJJ"),'BD1'!$A$1:$J$1,0))),""),"")</f>
        <v/>
      </c>
      <c r="X16" s="111" t="str">
        <f>IFERROR(IF(AND(X$8&gt;=VLOOKUP($B16,BD,9),(X$8&lt;=VLOOKUP($B16,BD,10))),IF(INDEX(BD,MATCH($B16,'BD1'!$A$1:$A$100,0),MATCH(TEXT(X$8,"JJJJ"),'BD1'!$A$1:$J$1,0))=0,"",INDEX(BD,MATCH($B16,'BD1'!$A$1:$A$100,0),MATCH(TEXT(X$8,"JJJJ"),'BD1'!$A$1:$J$1,0))),""),"")</f>
        <v/>
      </c>
      <c r="Y16" s="111" t="str">
        <f>IFERROR(IF(AND(Y$8&gt;=VLOOKUP($B16,BD,9),(Y$8&lt;=VLOOKUP($B16,BD,10))),IF(INDEX(BD,MATCH($B16,'BD1'!$A$1:$A$100,0),MATCH(TEXT(Y$8,"JJJJ"),'BD1'!$A$1:$J$1,0))=0,"",INDEX(BD,MATCH($B16,'BD1'!$A$1:$A$100,0),MATCH(TEXT(Y$8,"JJJJ"),'BD1'!$A$1:$J$1,0))),""),"")</f>
        <v/>
      </c>
      <c r="Z16" s="111" t="str">
        <f>IFERROR(IF(AND(Z$8&gt;=VLOOKUP($B16,BD,9),(Z$8&lt;=VLOOKUP($B16,BD,10))),IF(INDEX(BD,MATCH($B16,'BD1'!$A$1:$A$100,0),MATCH(TEXT(Z$8,"JJJJ"),'BD1'!$A$1:$J$1,0))=0,"",INDEX(BD,MATCH($B16,'BD1'!$A$1:$A$100,0),MATCH(TEXT(Z$8,"JJJJ"),'BD1'!$A$1:$J$1,0))),""),"")</f>
        <v/>
      </c>
      <c r="AA16" s="111" t="str">
        <f>IFERROR(IF(AND(AA$8&gt;=VLOOKUP($B16,BD,9),(AA$8&lt;=VLOOKUP($B16,BD,10))),IF(INDEX(BD,MATCH($B16,'BD1'!$A$1:$A$100,0),MATCH(TEXT(AA$8,"JJJJ"),'BD1'!$A$1:$J$1,0))=0,"",INDEX(BD,MATCH($B16,'BD1'!$A$1:$A$100,0),MATCH(TEXT(AA$8,"JJJJ"),'BD1'!$A$1:$J$1,0))),""),"")</f>
        <v/>
      </c>
      <c r="AB16" s="111" t="str">
        <f>IFERROR(IF(AND(AB$8&gt;=VLOOKUP($B16,BD,9),(AB$8&lt;=VLOOKUP($B16,BD,10))),IF(INDEX(BD,MATCH($B16,'BD1'!$A$1:$A$100,0),MATCH(TEXT(AB$8,"JJJJ"),'BD1'!$A$1:$J$1,0))=0,"",INDEX(BD,MATCH($B16,'BD1'!$A$1:$A$100,0),MATCH(TEXT(AB$8,"JJJJ"),'BD1'!$A$1:$J$1,0))),""),"")</f>
        <v/>
      </c>
      <c r="AC16" s="111" t="str">
        <f>IFERROR(IF(AND(AC$8&gt;=VLOOKUP($B16,BD,9),(AC$8&lt;=VLOOKUP($B16,BD,10))),IF(INDEX(BD,MATCH($B16,'BD1'!$A$1:$A$100,0),MATCH(TEXT(AC$8,"JJJJ"),'BD1'!$A$1:$J$1,0))=0,"",INDEX(BD,MATCH($B16,'BD1'!$A$1:$A$100,0),MATCH(TEXT(AC$8,"JJJJ"),'BD1'!$A$1:$J$1,0))),""),"")</f>
        <v/>
      </c>
      <c r="AD16" s="111" t="str">
        <f>IFERROR(IF(AND(AD$8&gt;=VLOOKUP($B16,BD,9),(AD$8&lt;=VLOOKUP($B16,BD,10))),IF(INDEX(BD,MATCH($B16,'BD1'!$A$1:$A$100,0),MATCH(TEXT(AD$8,"JJJJ"),'BD1'!$A$1:$J$1,0))=0,"",INDEX(BD,MATCH($B16,'BD1'!$A$1:$A$100,0),MATCH(TEXT(AD$8,"JJJJ"),'BD1'!$A$1:$J$1,0))),""),"")</f>
        <v/>
      </c>
      <c r="AE16" s="111" t="str">
        <f>IFERROR(IF(AND(AE$8&gt;=VLOOKUP($B16,BD,9),(AE$8&lt;=VLOOKUP($B16,BD,10))),IF(INDEX(BD,MATCH($B16,'BD1'!$A$1:$A$100,0),MATCH(TEXT(AE$8,"JJJJ"),'BD1'!$A$1:$J$1,0))=0,"",INDEX(BD,MATCH($B16,'BD1'!$A$1:$A$100,0),MATCH(TEXT(AE$8,"JJJJ"),'BD1'!$A$1:$J$1,0))),""),"")</f>
        <v/>
      </c>
      <c r="AF16" s="111" t="str">
        <f>IFERROR(IF(AND(AF$8&gt;=VLOOKUP($B16,BD,9),(AF$8&lt;=VLOOKUP($B16,BD,10))),IF(INDEX(BD,MATCH($B16,'BD1'!$A$1:$A$100,0),MATCH(TEXT(AF$8,"JJJJ"),'BD1'!$A$1:$J$1,0))=0,"",INDEX(BD,MATCH($B16,'BD1'!$A$1:$A$100,0),MATCH(TEXT(AF$8,"JJJJ"),'BD1'!$A$1:$J$1,0))),""),"")</f>
        <v/>
      </c>
      <c r="AG16" s="111" t="str">
        <f>IFERROR(IF(AND(AG$8&gt;=VLOOKUP($B16,BD,9),(AG$8&lt;=VLOOKUP($B16,BD,10))),IF(INDEX(BD,MATCH($B16,'BD1'!$A$1:$A$100,0),MATCH(TEXT(AG$8,"JJJJ"),'BD1'!$A$1:$J$1,0))=0,"",INDEX(BD,MATCH($B16,'BD1'!$A$1:$A$100,0),MATCH(TEXT(AG$8,"JJJJ"),'BD1'!$A$1:$J$1,0))),""),"")</f>
        <v/>
      </c>
      <c r="AH16" s="111" t="str">
        <f>IFERROR(IF(AND(AH$8&gt;=VLOOKUP($B16,BD,9),(AH$8&lt;=VLOOKUP($B16,BD,10))),IF(INDEX(BD,MATCH($B16,'BD1'!$A$1:$A$100,0),MATCH(TEXT(AH$8,"JJJJ"),'BD1'!$A$1:$J$1,0))=0,"",INDEX(BD,MATCH($B16,'BD1'!$A$1:$A$100,0),MATCH(TEXT(AH$8,"JJJJ"),'BD1'!$A$1:$J$1,0))),""),"")</f>
        <v/>
      </c>
      <c r="AI16" s="43"/>
      <c r="AJ16" s="118">
        <f t="shared" si="1"/>
        <v>0</v>
      </c>
      <c r="AK16" s="96">
        <v>17</v>
      </c>
    </row>
    <row r="17" spans="2:37" ht="24" customHeight="1" thickBot="1" x14ac:dyDescent="0.35">
      <c r="B17" s="131" t="str">
        <f>IF(LEN('BD1'!A8)=0,"",'BD1'!A8)</f>
        <v>SECRET. SOCIAL CHARLEROI</v>
      </c>
      <c r="C17" s="143" t="str">
        <f>IFERROR(VLOOKUP(Tableau9[[#This Row],[Chantiers]],'BD1'!A:K,11,FALSE),"")</f>
        <v xml:space="preserve">Entretien Hebdomadaire des Locaux
</v>
      </c>
      <c r="D17" s="111" t="str">
        <f>IFERROR(IF(AND(D$8&gt;=VLOOKUP($B17,BD,9),(D$8&lt;=VLOOKUP($B17,BD,10))),IF(INDEX(BD,MATCH($B17,'BD1'!$A$1:$A$100,0),MATCH(TEXT(D$8,"JJJJ"),'BD1'!$A$1:$J$1,0))=0,"",INDEX(BD,MATCH($B17,'BD1'!$A$1:$A$100,0),MATCH(TEXT(D$8,"JJJJ"),'BD1'!$A$1:$J$1,0))),""),"")</f>
        <v/>
      </c>
      <c r="E17" s="111">
        <f>IFERROR(IF(AND(E$8&gt;=VLOOKUP($B17,BD,9),(E$8&lt;=VLOOKUP($B17,BD,10))),IF(INDEX(BD,MATCH($B17,'BD1'!$A$1:$A$100,0),MATCH(TEXT(E$8,"JJJJ"),'BD1'!$A$1:$J$1,0))=0,"",INDEX(BD,MATCH($B17,'BD1'!$A$1:$A$100,0),MATCH(TEXT(E$8,"JJJJ"),'BD1'!$A$1:$J$1,0))),""),"")</f>
        <v>1.83</v>
      </c>
      <c r="F17" s="111" t="str">
        <f>IFERROR(IF(AND(F$8&gt;=VLOOKUP($B17,BD,9),(F$8&lt;=VLOOKUP($B17,BD,10))),IF(INDEX(BD,MATCH($B17,'BD1'!$A$1:$A$100,0),MATCH(TEXT(F$8,"JJJJ"),'BD1'!$A$1:$J$1,0))=0,"",INDEX(BD,MATCH($B17,'BD1'!$A$1:$A$100,0),MATCH(TEXT(F$8,"JJJJ"),'BD1'!$A$1:$J$1,0))),""),"")</f>
        <v/>
      </c>
      <c r="G17" s="111" t="str">
        <f>IFERROR(IF(AND(G$8&gt;=VLOOKUP($B17,BD,9),(G$8&lt;=VLOOKUP($B17,BD,10))),IF(INDEX(BD,MATCH($B17,'BD1'!$A$1:$A$100,0),MATCH(TEXT(G$8,"JJJJ"),'BD1'!$A$1:$J$1,0))=0,"",INDEX(BD,MATCH($B17,'BD1'!$A$1:$A$100,0),MATCH(TEXT(G$8,"JJJJ"),'BD1'!$A$1:$J$1,0))),""),"")</f>
        <v/>
      </c>
      <c r="H17" s="111">
        <f>IFERROR(IF(AND(H$8&gt;=VLOOKUP($B17,BD,9),(H$8&lt;=VLOOKUP($B17,BD,10))),IF(INDEX(BD,MATCH($B17,'BD1'!$A$1:$A$100,0),MATCH(TEXT(H$8,"JJJJ"),'BD1'!$A$1:$J$1,0))=0,"",INDEX(BD,MATCH($B17,'BD1'!$A$1:$A$100,0),MATCH(TEXT(H$8,"JJJJ"),'BD1'!$A$1:$J$1,0))),""),"")</f>
        <v>1.75</v>
      </c>
      <c r="I17" s="111" t="str">
        <f>IFERROR(IF(AND(I$8&gt;=VLOOKUP($B17,BD,9),(I$8&lt;=VLOOKUP($B17,BD,10))),IF(INDEX(BD,MATCH($B17,'BD1'!$A$1:$A$100,0),MATCH(TEXT(I$8,"JJJJ"),'BD1'!$A$1:$J$1,0))=0,"",INDEX(BD,MATCH($B17,'BD1'!$A$1:$A$100,0),MATCH(TEXT(I$8,"JJJJ"),'BD1'!$A$1:$J$1,0))),""),"")</f>
        <v/>
      </c>
      <c r="J17" s="111">
        <f>IFERROR(IF(AND(J$8&gt;=VLOOKUP($B17,BD,9),(J$8&lt;=VLOOKUP($B17,BD,10))),IF(INDEX(BD,MATCH($B17,'BD1'!$A$1:$A$100,0),MATCH(TEXT(J$8,"JJJJ"),'BD1'!$A$1:$J$1,0))=0,"",INDEX(BD,MATCH($B17,'BD1'!$A$1:$A$100,0),MATCH(TEXT(J$8,"JJJJ"),'BD1'!$A$1:$J$1,0))),""),"")</f>
        <v>1.75</v>
      </c>
      <c r="K17" s="111" t="str">
        <f>IFERROR(IF(AND(K$8&gt;=VLOOKUP($B17,BD,9),(K$8&lt;=VLOOKUP($B17,BD,10))),IF(INDEX(BD,MATCH($B17,'BD1'!$A$1:$A$100,0),MATCH(TEXT(K$8,"JJJJ"),'BD1'!$A$1:$J$1,0))=0,"",INDEX(BD,MATCH($B17,'BD1'!$A$1:$A$100,0),MATCH(TEXT(K$8,"JJJJ"),'BD1'!$A$1:$J$1,0))),""),"")</f>
        <v/>
      </c>
      <c r="L17" s="111">
        <f>IFERROR(IF(AND(L$8&gt;=VLOOKUP($B17,BD,9),(L$8&lt;=VLOOKUP($B17,BD,10))),IF(INDEX(BD,MATCH($B17,'BD1'!$A$1:$A$100,0),MATCH(TEXT(L$8,"JJJJ"),'BD1'!$A$1:$J$1,0))=0,"",INDEX(BD,MATCH($B17,'BD1'!$A$1:$A$100,0),MATCH(TEXT(L$8,"JJJJ"),'BD1'!$A$1:$J$1,0))),""),"")</f>
        <v>1.83</v>
      </c>
      <c r="M17" s="111" t="str">
        <f>IFERROR(IF(AND(M$8&gt;=VLOOKUP($B17,BD,9),(M$8&lt;=VLOOKUP($B17,BD,10))),IF(INDEX(BD,MATCH($B17,'BD1'!$A$1:$A$100,0),MATCH(TEXT(M$8,"JJJJ"),'BD1'!$A$1:$J$1,0))=0,"",INDEX(BD,MATCH($B17,'BD1'!$A$1:$A$100,0),MATCH(TEXT(M$8,"JJJJ"),'BD1'!$A$1:$J$1,0))),""),"")</f>
        <v/>
      </c>
      <c r="N17" s="111" t="str">
        <f>IFERROR(IF(AND(N$8&gt;=VLOOKUP($B17,BD,9),(N$8&lt;=VLOOKUP($B17,BD,10))),IF(INDEX(BD,MATCH($B17,'BD1'!$A$1:$A$100,0),MATCH(TEXT(N$8,"JJJJ"),'BD1'!$A$1:$J$1,0))=0,"",INDEX(BD,MATCH($B17,'BD1'!$A$1:$A$100,0),MATCH(TEXT(N$8,"JJJJ"),'BD1'!$A$1:$J$1,0))),""),"")</f>
        <v/>
      </c>
      <c r="O17" s="111">
        <f>IFERROR(IF(AND(O$8&gt;=VLOOKUP($B17,BD,9),(O$8&lt;=VLOOKUP($B17,BD,10))),IF(INDEX(BD,MATCH($B17,'BD1'!$A$1:$A$100,0),MATCH(TEXT(O$8,"JJJJ"),'BD1'!$A$1:$J$1,0))=0,"",INDEX(BD,MATCH($B17,'BD1'!$A$1:$A$100,0),MATCH(TEXT(O$8,"JJJJ"),'BD1'!$A$1:$J$1,0))),""),"")</f>
        <v>1.75</v>
      </c>
      <c r="P17" s="111" t="str">
        <f>IFERROR(IF(AND(P$8&gt;=VLOOKUP($B17,BD,9),(P$8&lt;=VLOOKUP($B17,BD,10))),IF(INDEX(BD,MATCH($B17,'BD1'!$A$1:$A$100,0),MATCH(TEXT(P$8,"JJJJ"),'BD1'!$A$1:$J$1,0))=0,"",INDEX(BD,MATCH($B17,'BD1'!$A$1:$A$100,0),MATCH(TEXT(P$8,"JJJJ"),'BD1'!$A$1:$J$1,0))),""),"")</f>
        <v/>
      </c>
      <c r="Q17" s="111">
        <f>IFERROR(IF(AND(Q$8&gt;=VLOOKUP($B17,BD,9),(Q$8&lt;=VLOOKUP($B17,BD,10))),IF(INDEX(BD,MATCH($B17,'BD1'!$A$1:$A$100,0),MATCH(TEXT(Q$8,"JJJJ"),'BD1'!$A$1:$J$1,0))=0,"",INDEX(BD,MATCH($B17,'BD1'!$A$1:$A$100,0),MATCH(TEXT(Q$8,"JJJJ"),'BD1'!$A$1:$J$1,0))),""),"")</f>
        <v>1.75</v>
      </c>
      <c r="R17" s="111" t="str">
        <f>IFERROR(IF(AND(R$8&gt;=VLOOKUP($B17,BD,9),(R$8&lt;=VLOOKUP($B17,BD,10))),IF(INDEX(BD,MATCH($B17,'BD1'!$A$1:$A$100,0),MATCH(TEXT(R$8,"JJJJ"),'BD1'!$A$1:$J$1,0))=0,"",INDEX(BD,MATCH($B17,'BD1'!$A$1:$A$100,0),MATCH(TEXT(R$8,"JJJJ"),'BD1'!$A$1:$J$1,0))),""),"")</f>
        <v/>
      </c>
      <c r="S17" s="111">
        <f>IFERROR(IF(AND(S$8&gt;=VLOOKUP($B17,BD,9),(S$8&lt;=VLOOKUP($B17,BD,10))),IF(INDEX(BD,MATCH($B17,'BD1'!$A$1:$A$100,0),MATCH(TEXT(S$8,"JJJJ"),'BD1'!$A$1:$J$1,0))=0,"",INDEX(BD,MATCH($B17,'BD1'!$A$1:$A$100,0),MATCH(TEXT(S$8,"JJJJ"),'BD1'!$A$1:$J$1,0))),""),"")</f>
        <v>1.83</v>
      </c>
      <c r="T17" s="111" t="str">
        <f>IFERROR(IF(AND(T$8&gt;=VLOOKUP($B17,BD,9),(T$8&lt;=VLOOKUP($B17,BD,10))),IF(INDEX(BD,MATCH($B17,'BD1'!$A$1:$A$100,0),MATCH(TEXT(T$8,"JJJJ"),'BD1'!$A$1:$J$1,0))=0,"",INDEX(BD,MATCH($B17,'BD1'!$A$1:$A$100,0),MATCH(TEXT(T$8,"JJJJ"),'BD1'!$A$1:$J$1,0))),""),"")</f>
        <v/>
      </c>
      <c r="U17" s="111" t="str">
        <f>IFERROR(IF(AND(U$8&gt;=VLOOKUP($B17,BD,9),(U$8&lt;=VLOOKUP($B17,BD,10))),IF(INDEX(BD,MATCH($B17,'BD1'!$A$1:$A$100,0),MATCH(TEXT(U$8,"JJJJ"),'BD1'!$A$1:$J$1,0))=0,"",INDEX(BD,MATCH($B17,'BD1'!$A$1:$A$100,0),MATCH(TEXT(U$8,"JJJJ"),'BD1'!$A$1:$J$1,0))),""),"")</f>
        <v/>
      </c>
      <c r="V17" s="111">
        <f>IFERROR(IF(AND(V$8&gt;=VLOOKUP($B17,BD,9),(V$8&lt;=VLOOKUP($B17,BD,10))),IF(INDEX(BD,MATCH($B17,'BD1'!$A$1:$A$100,0),MATCH(TEXT(V$8,"JJJJ"),'BD1'!$A$1:$J$1,0))=0,"",INDEX(BD,MATCH($B17,'BD1'!$A$1:$A$100,0),MATCH(TEXT(V$8,"JJJJ"),'BD1'!$A$1:$J$1,0))),""),"")</f>
        <v>1.75</v>
      </c>
      <c r="W17" s="111" t="str">
        <f>IFERROR(IF(AND(W$8&gt;=VLOOKUP($B17,BD,9),(W$8&lt;=VLOOKUP($B17,BD,10))),IF(INDEX(BD,MATCH($B17,'BD1'!$A$1:$A$100,0),MATCH(TEXT(W$8,"JJJJ"),'BD1'!$A$1:$J$1,0))=0,"",INDEX(BD,MATCH($B17,'BD1'!$A$1:$A$100,0),MATCH(TEXT(W$8,"JJJJ"),'BD1'!$A$1:$J$1,0))),""),"")</f>
        <v/>
      </c>
      <c r="X17" s="111">
        <f>IFERROR(IF(AND(X$8&gt;=VLOOKUP($B17,BD,9),(X$8&lt;=VLOOKUP($B17,BD,10))),IF(INDEX(BD,MATCH($B17,'BD1'!$A$1:$A$100,0),MATCH(TEXT(X$8,"JJJJ"),'BD1'!$A$1:$J$1,0))=0,"",INDEX(BD,MATCH($B17,'BD1'!$A$1:$A$100,0),MATCH(TEXT(X$8,"JJJJ"),'BD1'!$A$1:$J$1,0))),""),"")</f>
        <v>1.75</v>
      </c>
      <c r="Y17" s="111" t="str">
        <f>IFERROR(IF(AND(Y$8&gt;=VLOOKUP($B17,BD,9),(Y$8&lt;=VLOOKUP($B17,BD,10))),IF(INDEX(BD,MATCH($B17,'BD1'!$A$1:$A$100,0),MATCH(TEXT(Y$8,"JJJJ"),'BD1'!$A$1:$J$1,0))=0,"",INDEX(BD,MATCH($B17,'BD1'!$A$1:$A$100,0),MATCH(TEXT(Y$8,"JJJJ"),'BD1'!$A$1:$J$1,0))),""),"")</f>
        <v/>
      </c>
      <c r="Z17" s="111">
        <f>IFERROR(IF(AND(Z$8&gt;=VLOOKUP($B17,BD,9),(Z$8&lt;=VLOOKUP($B17,BD,10))),IF(INDEX(BD,MATCH($B17,'BD1'!$A$1:$A$100,0),MATCH(TEXT(Z$8,"JJJJ"),'BD1'!$A$1:$J$1,0))=0,"",INDEX(BD,MATCH($B17,'BD1'!$A$1:$A$100,0),MATCH(TEXT(Z$8,"JJJJ"),'BD1'!$A$1:$J$1,0))),""),"")</f>
        <v>1.83</v>
      </c>
      <c r="AA17" s="111" t="str">
        <f>IFERROR(IF(AND(AA$8&gt;=VLOOKUP($B17,BD,9),(AA$8&lt;=VLOOKUP($B17,BD,10))),IF(INDEX(BD,MATCH($B17,'BD1'!$A$1:$A$100,0),MATCH(TEXT(AA$8,"JJJJ"),'BD1'!$A$1:$J$1,0))=0,"",INDEX(BD,MATCH($B17,'BD1'!$A$1:$A$100,0),MATCH(TEXT(AA$8,"JJJJ"),'BD1'!$A$1:$J$1,0))),""),"")</f>
        <v/>
      </c>
      <c r="AB17" s="111" t="str">
        <f>IFERROR(IF(AND(AB$8&gt;=VLOOKUP($B17,BD,9),(AB$8&lt;=VLOOKUP($B17,BD,10))),IF(INDEX(BD,MATCH($B17,'BD1'!$A$1:$A$100,0),MATCH(TEXT(AB$8,"JJJJ"),'BD1'!$A$1:$J$1,0))=0,"",INDEX(BD,MATCH($B17,'BD1'!$A$1:$A$100,0),MATCH(TEXT(AB$8,"JJJJ"),'BD1'!$A$1:$J$1,0))),""),"")</f>
        <v/>
      </c>
      <c r="AC17" s="111">
        <f>IFERROR(IF(AND(AC$8&gt;=VLOOKUP($B17,BD,9),(AC$8&lt;=VLOOKUP($B17,BD,10))),IF(INDEX(BD,MATCH($B17,'BD1'!$A$1:$A$100,0),MATCH(TEXT(AC$8,"JJJJ"),'BD1'!$A$1:$J$1,0))=0,"",INDEX(BD,MATCH($B17,'BD1'!$A$1:$A$100,0),MATCH(TEXT(AC$8,"JJJJ"),'BD1'!$A$1:$J$1,0))),""),"")</f>
        <v>1.75</v>
      </c>
      <c r="AD17" s="111" t="str">
        <f>IFERROR(IF(AND(AD$8&gt;=VLOOKUP($B17,BD,9),(AD$8&lt;=VLOOKUP($B17,BD,10))),IF(INDEX(BD,MATCH($B17,'BD1'!$A$1:$A$100,0),MATCH(TEXT(AD$8,"JJJJ"),'BD1'!$A$1:$J$1,0))=0,"",INDEX(BD,MATCH($B17,'BD1'!$A$1:$A$100,0),MATCH(TEXT(AD$8,"JJJJ"),'BD1'!$A$1:$J$1,0))),""),"")</f>
        <v/>
      </c>
      <c r="AE17" s="111">
        <f>IFERROR(IF(AND(AE$8&gt;=VLOOKUP($B17,BD,9),(AE$8&lt;=VLOOKUP($B17,BD,10))),IF(INDEX(BD,MATCH($B17,'BD1'!$A$1:$A$100,0),MATCH(TEXT(AE$8,"JJJJ"),'BD1'!$A$1:$J$1,0))=0,"",INDEX(BD,MATCH($B17,'BD1'!$A$1:$A$100,0),MATCH(TEXT(AE$8,"JJJJ"),'BD1'!$A$1:$J$1,0))),""),"")</f>
        <v>1.75</v>
      </c>
      <c r="AF17" s="111" t="str">
        <f>IFERROR(IF(AND(AF$8&gt;=VLOOKUP($B17,BD,9),(AF$8&lt;=VLOOKUP($B17,BD,10))),IF(INDEX(BD,MATCH($B17,'BD1'!$A$1:$A$100,0),MATCH(TEXT(AF$8,"JJJJ"),'BD1'!$A$1:$J$1,0))=0,"",INDEX(BD,MATCH($B17,'BD1'!$A$1:$A$100,0),MATCH(TEXT(AF$8,"JJJJ"),'BD1'!$A$1:$J$1,0))),""),"")</f>
        <v/>
      </c>
      <c r="AG17" s="111">
        <f>IFERROR(IF(AND(AG$8&gt;=VLOOKUP($B17,BD,9),(AG$8&lt;=VLOOKUP($B17,BD,10))),IF(INDEX(BD,MATCH($B17,'BD1'!$A$1:$A$100,0),MATCH(TEXT(AG$8,"JJJJ"),'BD1'!$A$1:$J$1,0))=0,"",INDEX(BD,MATCH($B17,'BD1'!$A$1:$A$100,0),MATCH(TEXT(AG$8,"JJJJ"),'BD1'!$A$1:$J$1,0))),""),"")</f>
        <v>1.83</v>
      </c>
      <c r="AH17" s="111" t="str">
        <f>IFERROR(IF(AND(AH$8&gt;=VLOOKUP($B17,BD,9),(AH$8&lt;=VLOOKUP($B17,BD,10))),IF(INDEX(BD,MATCH($B17,'BD1'!$A$1:$A$100,0),MATCH(TEXT(AH$8,"JJJJ"),'BD1'!$A$1:$J$1,0))=0,"",INDEX(BD,MATCH($B17,'BD1'!$A$1:$A$100,0),MATCH(TEXT(AH$8,"JJJJ"),'BD1'!$A$1:$J$1,0))),""),"")</f>
        <v/>
      </c>
      <c r="AI17" s="43"/>
      <c r="AJ17" s="118">
        <f t="shared" si="1"/>
        <v>23.15</v>
      </c>
      <c r="AK17" s="96">
        <v>17</v>
      </c>
    </row>
    <row r="18" spans="2:37" ht="24" customHeight="1" thickBot="1" x14ac:dyDescent="0.35">
      <c r="B18" s="131" t="str">
        <f>IF(LEN('BD1'!A9)=0,"",'BD1'!A9)</f>
        <v>THUIN</v>
      </c>
      <c r="C18" s="143" t="str">
        <f>IFERROR(VLOOKUP(Tableau9[[#This Row],[Chantiers]],'BD1'!A:K,11,FALSE),"")</f>
        <v xml:space="preserve">Entretien Hebdomadaire des Locaux
</v>
      </c>
      <c r="D18" s="111" t="str">
        <f>IFERROR(IF(AND(D$8&gt;=VLOOKUP($B18,BD,9),(D$8&lt;=VLOOKUP($B18,BD,10))),IF(INDEX(BD,MATCH($B18,'BD1'!$A$1:$A$100,0),MATCH(TEXT(D$8,"JJJJ"),'BD1'!$A$1:$J$1,0))=0,"",INDEX(BD,MATCH($B18,'BD1'!$A$1:$A$100,0),MATCH(TEXT(D$8,"JJJJ"),'BD1'!$A$1:$J$1,0))),""),"")</f>
        <v/>
      </c>
      <c r="E18" s="111" t="str">
        <f>IFERROR(IF(AND(E$8&gt;=VLOOKUP($B18,BD,9),(E$8&lt;=VLOOKUP($B18,BD,10))),IF(INDEX(BD,MATCH($B18,'BD1'!$A$1:$A$100,0),MATCH(TEXT(E$8,"JJJJ"),'BD1'!$A$1:$J$1,0))=0,"",INDEX(BD,MATCH($B18,'BD1'!$A$1:$A$100,0),MATCH(TEXT(E$8,"JJJJ"),'BD1'!$A$1:$J$1,0))),""),"")</f>
        <v/>
      </c>
      <c r="F18" s="111" t="str">
        <f>IFERROR(IF(AND(F$8&gt;=VLOOKUP($B18,BD,9),(F$8&lt;=VLOOKUP($B18,BD,10))),IF(INDEX(BD,MATCH($B18,'BD1'!$A$1:$A$100,0),MATCH(TEXT(F$8,"JJJJ"),'BD1'!$A$1:$J$1,0))=0,"",INDEX(BD,MATCH($B18,'BD1'!$A$1:$A$100,0),MATCH(TEXT(F$8,"JJJJ"),'BD1'!$A$1:$J$1,0))),""),"")</f>
        <v/>
      </c>
      <c r="G18" s="111" t="str">
        <f>IFERROR(IF(AND(G$8&gt;=VLOOKUP($B18,BD,9),(G$8&lt;=VLOOKUP($B18,BD,10))),IF(INDEX(BD,MATCH($B18,'BD1'!$A$1:$A$100,0),MATCH(TEXT(G$8,"JJJJ"),'BD1'!$A$1:$J$1,0))=0,"",INDEX(BD,MATCH($B18,'BD1'!$A$1:$A$100,0),MATCH(TEXT(G$8,"JJJJ"),'BD1'!$A$1:$J$1,0))),""),"")</f>
        <v/>
      </c>
      <c r="H18" s="111" t="str">
        <f>IFERROR(IF(AND(H$8&gt;=VLOOKUP($B18,BD,9),(H$8&lt;=VLOOKUP($B18,BD,10))),IF(INDEX(BD,MATCH($B18,'BD1'!$A$1:$A$100,0),MATCH(TEXT(H$8,"JJJJ"),'BD1'!$A$1:$J$1,0))=0,"",INDEX(BD,MATCH($B18,'BD1'!$A$1:$A$100,0),MATCH(TEXT(H$8,"JJJJ"),'BD1'!$A$1:$J$1,0))),""),"")</f>
        <v/>
      </c>
      <c r="I18" s="111" t="str">
        <f>IFERROR(IF(AND(I$8&gt;=VLOOKUP($B18,BD,9),(I$8&lt;=VLOOKUP($B18,BD,10))),IF(INDEX(BD,MATCH($B18,'BD1'!$A$1:$A$100,0),MATCH(TEXT(I$8,"JJJJ"),'BD1'!$A$1:$J$1,0))=0,"",INDEX(BD,MATCH($B18,'BD1'!$A$1:$A$100,0),MATCH(TEXT(I$8,"JJJJ"),'BD1'!$A$1:$J$1,0))),""),"")</f>
        <v/>
      </c>
      <c r="J18" s="111" t="str">
        <f>IFERROR(IF(AND(J$8&gt;=VLOOKUP($B18,BD,9),(J$8&lt;=VLOOKUP($B18,BD,10))),IF(INDEX(BD,MATCH($B18,'BD1'!$A$1:$A$100,0),MATCH(TEXT(J$8,"JJJJ"),'BD1'!$A$1:$J$1,0))=0,"",INDEX(BD,MATCH($B18,'BD1'!$A$1:$A$100,0),MATCH(TEXT(J$8,"JJJJ"),'BD1'!$A$1:$J$1,0))),""),"")</f>
        <v/>
      </c>
      <c r="K18" s="111" t="str">
        <f>IFERROR(IF(AND(K$8&gt;=VLOOKUP($B18,BD,9),(K$8&lt;=VLOOKUP($B18,BD,10))),IF(INDEX(BD,MATCH($B18,'BD1'!$A$1:$A$100,0),MATCH(TEXT(K$8,"JJJJ"),'BD1'!$A$1:$J$1,0))=0,"",INDEX(BD,MATCH($B18,'BD1'!$A$1:$A$100,0),MATCH(TEXT(K$8,"JJJJ"),'BD1'!$A$1:$J$1,0))),""),"")</f>
        <v/>
      </c>
      <c r="L18" s="111" t="str">
        <f>IFERROR(IF(AND(L$8&gt;=VLOOKUP($B18,BD,9),(L$8&lt;=VLOOKUP($B18,BD,10))),IF(INDEX(BD,MATCH($B18,'BD1'!$A$1:$A$100,0),MATCH(TEXT(L$8,"JJJJ"),'BD1'!$A$1:$J$1,0))=0,"",INDEX(BD,MATCH($B18,'BD1'!$A$1:$A$100,0),MATCH(TEXT(L$8,"JJJJ"),'BD1'!$A$1:$J$1,0))),""),"")</f>
        <v/>
      </c>
      <c r="M18" s="111" t="str">
        <f>IFERROR(IF(AND(M$8&gt;=VLOOKUP($B18,BD,9),(M$8&lt;=VLOOKUP($B18,BD,10))),IF(INDEX(BD,MATCH($B18,'BD1'!$A$1:$A$100,0),MATCH(TEXT(M$8,"JJJJ"),'BD1'!$A$1:$J$1,0))=0,"",INDEX(BD,MATCH($B18,'BD1'!$A$1:$A$100,0),MATCH(TEXT(M$8,"JJJJ"),'BD1'!$A$1:$J$1,0))),""),"")</f>
        <v/>
      </c>
      <c r="N18" s="111" t="str">
        <f>IFERROR(IF(AND(N$8&gt;=VLOOKUP($B18,BD,9),(N$8&lt;=VLOOKUP($B18,BD,10))),IF(INDEX(BD,MATCH($B18,'BD1'!$A$1:$A$100,0),MATCH(TEXT(N$8,"JJJJ"),'BD1'!$A$1:$J$1,0))=0,"",INDEX(BD,MATCH($B18,'BD1'!$A$1:$A$100,0),MATCH(TEXT(N$8,"JJJJ"),'BD1'!$A$1:$J$1,0))),""),"")</f>
        <v/>
      </c>
      <c r="O18" s="111" t="str">
        <f>IFERROR(IF(AND(O$8&gt;=VLOOKUP($B18,BD,9),(O$8&lt;=VLOOKUP($B18,BD,10))),IF(INDEX(BD,MATCH($B18,'BD1'!$A$1:$A$100,0),MATCH(TEXT(O$8,"JJJJ"),'BD1'!$A$1:$J$1,0))=0,"",INDEX(BD,MATCH($B18,'BD1'!$A$1:$A$100,0),MATCH(TEXT(O$8,"JJJJ"),'BD1'!$A$1:$J$1,0))),""),"")</f>
        <v/>
      </c>
      <c r="P18" s="111" t="str">
        <f>IFERROR(IF(AND(P$8&gt;=VLOOKUP($B18,BD,9),(P$8&lt;=VLOOKUP($B18,BD,10))),IF(INDEX(BD,MATCH($B18,'BD1'!$A$1:$A$100,0),MATCH(TEXT(P$8,"JJJJ"),'BD1'!$A$1:$J$1,0))=0,"",INDEX(BD,MATCH($B18,'BD1'!$A$1:$A$100,0),MATCH(TEXT(P$8,"JJJJ"),'BD1'!$A$1:$J$1,0))),""),"")</f>
        <v/>
      </c>
      <c r="Q18" s="111" t="str">
        <f>IFERROR(IF(AND(Q$8&gt;=VLOOKUP($B18,BD,9),(Q$8&lt;=VLOOKUP($B18,BD,10))),IF(INDEX(BD,MATCH($B18,'BD1'!$A$1:$A$100,0),MATCH(TEXT(Q$8,"JJJJ"),'BD1'!$A$1:$J$1,0))=0,"",INDEX(BD,MATCH($B18,'BD1'!$A$1:$A$100,0),MATCH(TEXT(Q$8,"JJJJ"),'BD1'!$A$1:$J$1,0))),""),"")</f>
        <v/>
      </c>
      <c r="R18" s="111" t="str">
        <f>IFERROR(IF(AND(R$8&gt;=VLOOKUP($B18,BD,9),(R$8&lt;=VLOOKUP($B18,BD,10))),IF(INDEX(BD,MATCH($B18,'BD1'!$A$1:$A$100,0),MATCH(TEXT(R$8,"JJJJ"),'BD1'!$A$1:$J$1,0))=0,"",INDEX(BD,MATCH($B18,'BD1'!$A$1:$A$100,0),MATCH(TEXT(R$8,"JJJJ"),'BD1'!$A$1:$J$1,0))),""),"")</f>
        <v/>
      </c>
      <c r="S18" s="111" t="str">
        <f>IFERROR(IF(AND(S$8&gt;=VLOOKUP($B18,BD,9),(S$8&lt;=VLOOKUP($B18,BD,10))),IF(INDEX(BD,MATCH($B18,'BD1'!$A$1:$A$100,0),MATCH(TEXT(S$8,"JJJJ"),'BD1'!$A$1:$J$1,0))=0,"",INDEX(BD,MATCH($B18,'BD1'!$A$1:$A$100,0),MATCH(TEXT(S$8,"JJJJ"),'BD1'!$A$1:$J$1,0))),""),"")</f>
        <v/>
      </c>
      <c r="T18" s="111" t="str">
        <f>IFERROR(IF(AND(T$8&gt;=VLOOKUP($B18,BD,9),(T$8&lt;=VLOOKUP($B18,BD,10))),IF(INDEX(BD,MATCH($B18,'BD1'!$A$1:$A$100,0),MATCH(TEXT(T$8,"JJJJ"),'BD1'!$A$1:$J$1,0))=0,"",INDEX(BD,MATCH($B18,'BD1'!$A$1:$A$100,0),MATCH(TEXT(T$8,"JJJJ"),'BD1'!$A$1:$J$1,0))),""),"")</f>
        <v/>
      </c>
      <c r="U18" s="111" t="str">
        <f>IFERROR(IF(AND(U$8&gt;=VLOOKUP($B18,BD,9),(U$8&lt;=VLOOKUP($B18,BD,10))),IF(INDEX(BD,MATCH($B18,'BD1'!$A$1:$A$100,0),MATCH(TEXT(U$8,"JJJJ"),'BD1'!$A$1:$J$1,0))=0,"",INDEX(BD,MATCH($B18,'BD1'!$A$1:$A$100,0),MATCH(TEXT(U$8,"JJJJ"),'BD1'!$A$1:$J$1,0))),""),"")</f>
        <v/>
      </c>
      <c r="V18" s="111" t="str">
        <f>IFERROR(IF(AND(V$8&gt;=VLOOKUP($B18,BD,9),(V$8&lt;=VLOOKUP($B18,BD,10))),IF(INDEX(BD,MATCH($B18,'BD1'!$A$1:$A$100,0),MATCH(TEXT(V$8,"JJJJ"),'BD1'!$A$1:$J$1,0))=0,"",INDEX(BD,MATCH($B18,'BD1'!$A$1:$A$100,0),MATCH(TEXT(V$8,"JJJJ"),'BD1'!$A$1:$J$1,0))),""),"")</f>
        <v/>
      </c>
      <c r="W18" s="111" t="str">
        <f>IFERROR(IF(AND(W$8&gt;=VLOOKUP($B18,BD,9),(W$8&lt;=VLOOKUP($B18,BD,10))),IF(INDEX(BD,MATCH($B18,'BD1'!$A$1:$A$100,0),MATCH(TEXT(W$8,"JJJJ"),'BD1'!$A$1:$J$1,0))=0,"",INDEX(BD,MATCH($B18,'BD1'!$A$1:$A$100,0),MATCH(TEXT(W$8,"JJJJ"),'BD1'!$A$1:$J$1,0))),""),"")</f>
        <v/>
      </c>
      <c r="X18" s="111" t="str">
        <f>IFERROR(IF(AND(X$8&gt;=VLOOKUP($B18,BD,9),(X$8&lt;=VLOOKUP($B18,BD,10))),IF(INDEX(BD,MATCH($B18,'BD1'!$A$1:$A$100,0),MATCH(TEXT(X$8,"JJJJ"),'BD1'!$A$1:$J$1,0))=0,"",INDEX(BD,MATCH($B18,'BD1'!$A$1:$A$100,0),MATCH(TEXT(X$8,"JJJJ"),'BD1'!$A$1:$J$1,0))),""),"")</f>
        <v/>
      </c>
      <c r="Y18" s="111" t="str">
        <f>IFERROR(IF(AND(Y$8&gt;=VLOOKUP($B18,BD,9),(Y$8&lt;=VLOOKUP($B18,BD,10))),IF(INDEX(BD,MATCH($B18,'BD1'!$A$1:$A$100,0),MATCH(TEXT(Y$8,"JJJJ"),'BD1'!$A$1:$J$1,0))=0,"",INDEX(BD,MATCH($B18,'BD1'!$A$1:$A$100,0),MATCH(TEXT(Y$8,"JJJJ"),'BD1'!$A$1:$J$1,0))),""),"")</f>
        <v/>
      </c>
      <c r="Z18" s="111" t="str">
        <f>IFERROR(IF(AND(Z$8&gt;=VLOOKUP($B18,BD,9),(Z$8&lt;=VLOOKUP($B18,BD,10))),IF(INDEX(BD,MATCH($B18,'BD1'!$A$1:$A$100,0),MATCH(TEXT(Z$8,"JJJJ"),'BD1'!$A$1:$J$1,0))=0,"",INDEX(BD,MATCH($B18,'BD1'!$A$1:$A$100,0),MATCH(TEXT(Z$8,"JJJJ"),'BD1'!$A$1:$J$1,0))),""),"")</f>
        <v/>
      </c>
      <c r="AA18" s="111" t="str">
        <f>IFERROR(IF(AND(AA$8&gt;=VLOOKUP($B18,BD,9),(AA$8&lt;=VLOOKUP($B18,BD,10))),IF(INDEX(BD,MATCH($B18,'BD1'!$A$1:$A$100,0),MATCH(TEXT(AA$8,"JJJJ"),'BD1'!$A$1:$J$1,0))=0,"",INDEX(BD,MATCH($B18,'BD1'!$A$1:$A$100,0),MATCH(TEXT(AA$8,"JJJJ"),'BD1'!$A$1:$J$1,0))),""),"")</f>
        <v/>
      </c>
      <c r="AB18" s="111" t="str">
        <f>IFERROR(IF(AND(AB$8&gt;=VLOOKUP($B18,BD,9),(AB$8&lt;=VLOOKUP($B18,BD,10))),IF(INDEX(BD,MATCH($B18,'BD1'!$A$1:$A$100,0),MATCH(TEXT(AB$8,"JJJJ"),'BD1'!$A$1:$J$1,0))=0,"",INDEX(BD,MATCH($B18,'BD1'!$A$1:$A$100,0),MATCH(TEXT(AB$8,"JJJJ"),'BD1'!$A$1:$J$1,0))),""),"")</f>
        <v/>
      </c>
      <c r="AC18" s="111" t="str">
        <f>IFERROR(IF(AND(AC$8&gt;=VLOOKUP($B18,BD,9),(AC$8&lt;=VLOOKUP($B18,BD,10))),IF(INDEX(BD,MATCH($B18,'BD1'!$A$1:$A$100,0),MATCH(TEXT(AC$8,"JJJJ"),'BD1'!$A$1:$J$1,0))=0,"",INDEX(BD,MATCH($B18,'BD1'!$A$1:$A$100,0),MATCH(TEXT(AC$8,"JJJJ"),'BD1'!$A$1:$J$1,0))),""),"")</f>
        <v/>
      </c>
      <c r="AD18" s="111" t="str">
        <f>IFERROR(IF(AND(AD$8&gt;=VLOOKUP($B18,BD,9),(AD$8&lt;=VLOOKUP($B18,BD,10))),IF(INDEX(BD,MATCH($B18,'BD1'!$A$1:$A$100,0),MATCH(TEXT(AD$8,"JJJJ"),'BD1'!$A$1:$J$1,0))=0,"",INDEX(BD,MATCH($B18,'BD1'!$A$1:$A$100,0),MATCH(TEXT(AD$8,"JJJJ"),'BD1'!$A$1:$J$1,0))),""),"")</f>
        <v/>
      </c>
      <c r="AE18" s="111" t="str">
        <f>IFERROR(IF(AND(AE$8&gt;=VLOOKUP($B18,BD,9),(AE$8&lt;=VLOOKUP($B18,BD,10))),IF(INDEX(BD,MATCH($B18,'BD1'!$A$1:$A$100,0),MATCH(TEXT(AE$8,"JJJJ"),'BD1'!$A$1:$J$1,0))=0,"",INDEX(BD,MATCH($B18,'BD1'!$A$1:$A$100,0),MATCH(TEXT(AE$8,"JJJJ"),'BD1'!$A$1:$J$1,0))),""),"")</f>
        <v/>
      </c>
      <c r="AF18" s="111" t="str">
        <f>IFERROR(IF(AND(AF$8&gt;=VLOOKUP($B18,BD,9),(AF$8&lt;=VLOOKUP($B18,BD,10))),IF(INDEX(BD,MATCH($B18,'BD1'!$A$1:$A$100,0),MATCH(TEXT(AF$8,"JJJJ"),'BD1'!$A$1:$J$1,0))=0,"",INDEX(BD,MATCH($B18,'BD1'!$A$1:$A$100,0),MATCH(TEXT(AF$8,"JJJJ"),'BD1'!$A$1:$J$1,0))),""),"")</f>
        <v/>
      </c>
      <c r="AG18" s="111" t="str">
        <f>IFERROR(IF(AND(AG$8&gt;=VLOOKUP($B18,BD,9),(AG$8&lt;=VLOOKUP($B18,BD,10))),IF(INDEX(BD,MATCH($B18,'BD1'!$A$1:$A$100,0),MATCH(TEXT(AG$8,"JJJJ"),'BD1'!$A$1:$J$1,0))=0,"",INDEX(BD,MATCH($B18,'BD1'!$A$1:$A$100,0),MATCH(TEXT(AG$8,"JJJJ"),'BD1'!$A$1:$J$1,0))),""),"")</f>
        <v/>
      </c>
      <c r="AH18" s="111" t="str">
        <f>IFERROR(IF(AND(AH$8&gt;=VLOOKUP($B18,BD,9),(AH$8&lt;=VLOOKUP($B18,BD,10))),IF(INDEX(BD,MATCH($B18,'BD1'!$A$1:$A$100,0),MATCH(TEXT(AH$8,"JJJJ"),'BD1'!$A$1:$J$1,0))=0,"",INDEX(BD,MATCH($B18,'BD1'!$A$1:$A$100,0),MATCH(TEXT(AH$8,"JJJJ"),'BD1'!$A$1:$J$1,0))),""),"")</f>
        <v/>
      </c>
      <c r="AI18" s="43"/>
      <c r="AJ18" s="118">
        <f t="shared" si="1"/>
        <v>0</v>
      </c>
      <c r="AK18" s="96">
        <v>17</v>
      </c>
    </row>
    <row r="19" spans="2:37" ht="24" customHeight="1" thickBot="1" x14ac:dyDescent="0.35">
      <c r="B19" s="131" t="str">
        <f>IF(LEN('BD1'!A10)=0,"",'BD1'!A10)</f>
        <v>colle</v>
      </c>
      <c r="C19" s="143" t="str">
        <f>IFERROR(VLOOKUP(Tableau9[[#This Row],[Chantiers]],'BD1'!A:K,11,FALSE),"")</f>
        <v>Entretien Hebdomadaire des Locaux</v>
      </c>
      <c r="D19" s="111" t="str">
        <f>IFERROR(IF(AND(D$8&gt;=VLOOKUP($B19,BD,9),(D$8&lt;=VLOOKUP($B19,BD,10))),IF(INDEX(BD,MATCH($B19,'BD1'!$A$1:$A$100,0),MATCH(TEXT(D$8,"JJJJ"),'BD1'!$A$1:$J$1,0))=0,"",INDEX(BD,MATCH($B19,'BD1'!$A$1:$A$100,0),MATCH(TEXT(D$8,"JJJJ"),'BD1'!$A$1:$J$1,0))),""),"")</f>
        <v/>
      </c>
      <c r="E19" s="111" t="str">
        <f>IFERROR(IF(AND(E$8&gt;=VLOOKUP($B19,BD,9),(E$8&lt;=VLOOKUP($B19,BD,10))),IF(INDEX(BD,MATCH($B19,'BD1'!$A$1:$A$100,0),MATCH(TEXT(E$8,"JJJJ"),'BD1'!$A$1:$J$1,0))=0,"",INDEX(BD,MATCH($B19,'BD1'!$A$1:$A$100,0),MATCH(TEXT(E$8,"JJJJ"),'BD1'!$A$1:$J$1,0))),""),"")</f>
        <v/>
      </c>
      <c r="F19" s="111">
        <f>IFERROR(IF(AND(F$8&gt;=VLOOKUP($B19,BD,9),(F$8&lt;=VLOOKUP($B19,BD,10))),IF(INDEX(BD,MATCH($B19,'BD1'!$A$1:$A$100,0),MATCH(TEXT(F$8,"JJJJ"),'BD1'!$A$1:$J$1,0))=0,"",INDEX(BD,MATCH($B19,'BD1'!$A$1:$A$100,0),MATCH(TEXT(F$8,"JJJJ"),'BD1'!$A$1:$J$1,0))),""),"")</f>
        <v>1.5</v>
      </c>
      <c r="G19" s="111" t="str">
        <f>IFERROR(IF(AND(G$8&gt;=VLOOKUP($B19,BD,9),(G$8&lt;=VLOOKUP($B19,BD,10))),IF(INDEX(BD,MATCH($B19,'BD1'!$A$1:$A$100,0),MATCH(TEXT(G$8,"JJJJ"),'BD1'!$A$1:$J$1,0))=0,"",INDEX(BD,MATCH($B19,'BD1'!$A$1:$A$100,0),MATCH(TEXT(G$8,"JJJJ"),'BD1'!$A$1:$J$1,0))),""),"")</f>
        <v/>
      </c>
      <c r="H19" s="111">
        <f>IFERROR(IF(AND(H$8&gt;=VLOOKUP($B19,BD,9),(H$8&lt;=VLOOKUP($B19,BD,10))),IF(INDEX(BD,MATCH($B19,'BD1'!$A$1:$A$100,0),MATCH(TEXT(H$8,"JJJJ"),'BD1'!$A$1:$J$1,0))=0,"",INDEX(BD,MATCH($B19,'BD1'!$A$1:$A$100,0),MATCH(TEXT(H$8,"JJJJ"),'BD1'!$A$1:$J$1,0))),""),"")</f>
        <v>1.5</v>
      </c>
      <c r="I19" s="111" t="str">
        <f>IFERROR(IF(AND(I$8&gt;=VLOOKUP($B19,BD,9),(I$8&lt;=VLOOKUP($B19,BD,10))),IF(INDEX(BD,MATCH($B19,'BD1'!$A$1:$A$100,0),MATCH(TEXT(I$8,"JJJJ"),'BD1'!$A$1:$J$1,0))=0,"",INDEX(BD,MATCH($B19,'BD1'!$A$1:$A$100,0),MATCH(TEXT(I$8,"JJJJ"),'BD1'!$A$1:$J$1,0))),""),"")</f>
        <v/>
      </c>
      <c r="J19" s="111" t="str">
        <f>IFERROR(IF(AND(J$8&gt;=VLOOKUP($B19,BD,9),(J$8&lt;=VLOOKUP($B19,BD,10))),IF(INDEX(BD,MATCH($B19,'BD1'!$A$1:$A$100,0),MATCH(TEXT(J$8,"JJJJ"),'BD1'!$A$1:$J$1,0))=0,"",INDEX(BD,MATCH($B19,'BD1'!$A$1:$A$100,0),MATCH(TEXT(J$8,"JJJJ"),'BD1'!$A$1:$J$1,0))),""),"")</f>
        <v/>
      </c>
      <c r="K19" s="111" t="str">
        <f>IFERROR(IF(AND(K$8&gt;=VLOOKUP($B19,BD,9),(K$8&lt;=VLOOKUP($B19,BD,10))),IF(INDEX(BD,MATCH($B19,'BD1'!$A$1:$A$100,0),MATCH(TEXT(K$8,"JJJJ"),'BD1'!$A$1:$J$1,0))=0,"",INDEX(BD,MATCH($B19,'BD1'!$A$1:$A$100,0),MATCH(TEXT(K$8,"JJJJ"),'BD1'!$A$1:$J$1,0))),""),"")</f>
        <v/>
      </c>
      <c r="L19" s="111" t="str">
        <f>IFERROR(IF(AND(L$8&gt;=VLOOKUP($B19,BD,9),(L$8&lt;=VLOOKUP($B19,BD,10))),IF(INDEX(BD,MATCH($B19,'BD1'!$A$1:$A$100,0),MATCH(TEXT(L$8,"JJJJ"),'BD1'!$A$1:$J$1,0))=0,"",INDEX(BD,MATCH($B19,'BD1'!$A$1:$A$100,0),MATCH(TEXT(L$8,"JJJJ"),'BD1'!$A$1:$J$1,0))),""),"")</f>
        <v/>
      </c>
      <c r="M19" s="111">
        <f>IFERROR(IF(AND(M$8&gt;=VLOOKUP($B19,BD,9),(M$8&lt;=VLOOKUP($B19,BD,10))),IF(INDEX(BD,MATCH($B19,'BD1'!$A$1:$A$100,0),MATCH(TEXT(M$8,"JJJJ"),'BD1'!$A$1:$J$1,0))=0,"",INDEX(BD,MATCH($B19,'BD1'!$A$1:$A$100,0),MATCH(TEXT(M$8,"JJJJ"),'BD1'!$A$1:$J$1,0))),""),"")</f>
        <v>1.5</v>
      </c>
      <c r="N19" s="111" t="str">
        <f>IFERROR(IF(AND(N$8&gt;=VLOOKUP($B19,BD,9),(N$8&lt;=VLOOKUP($B19,BD,10))),IF(INDEX(BD,MATCH($B19,'BD1'!$A$1:$A$100,0),MATCH(TEXT(N$8,"JJJJ"),'BD1'!$A$1:$J$1,0))=0,"",INDEX(BD,MATCH($B19,'BD1'!$A$1:$A$100,0),MATCH(TEXT(N$8,"JJJJ"),'BD1'!$A$1:$J$1,0))),""),"")</f>
        <v/>
      </c>
      <c r="O19" s="111">
        <f>IFERROR(IF(AND(O$8&gt;=VLOOKUP($B19,BD,9),(O$8&lt;=VLOOKUP($B19,BD,10))),IF(INDEX(BD,MATCH($B19,'BD1'!$A$1:$A$100,0),MATCH(TEXT(O$8,"JJJJ"),'BD1'!$A$1:$J$1,0))=0,"",INDEX(BD,MATCH($B19,'BD1'!$A$1:$A$100,0),MATCH(TEXT(O$8,"JJJJ"),'BD1'!$A$1:$J$1,0))),""),"")</f>
        <v>1.5</v>
      </c>
      <c r="P19" s="111" t="str">
        <f>IFERROR(IF(AND(P$8&gt;=VLOOKUP($B19,BD,9),(P$8&lt;=VLOOKUP($B19,BD,10))),IF(INDEX(BD,MATCH($B19,'BD1'!$A$1:$A$100,0),MATCH(TEXT(P$8,"JJJJ"),'BD1'!$A$1:$J$1,0))=0,"",INDEX(BD,MATCH($B19,'BD1'!$A$1:$A$100,0),MATCH(TEXT(P$8,"JJJJ"),'BD1'!$A$1:$J$1,0))),""),"")</f>
        <v/>
      </c>
      <c r="Q19" s="111" t="str">
        <f>IFERROR(IF(AND(Q$8&gt;=VLOOKUP($B19,BD,9),(Q$8&lt;=VLOOKUP($B19,BD,10))),IF(INDEX(BD,MATCH($B19,'BD1'!$A$1:$A$100,0),MATCH(TEXT(Q$8,"JJJJ"),'BD1'!$A$1:$J$1,0))=0,"",INDEX(BD,MATCH($B19,'BD1'!$A$1:$A$100,0),MATCH(TEXT(Q$8,"JJJJ"),'BD1'!$A$1:$J$1,0))),""),"")</f>
        <v/>
      </c>
      <c r="R19" s="111" t="str">
        <f>IFERROR(IF(AND(R$8&gt;=VLOOKUP($B19,BD,9),(R$8&lt;=VLOOKUP($B19,BD,10))),IF(INDEX(BD,MATCH($B19,'BD1'!$A$1:$A$100,0),MATCH(TEXT(R$8,"JJJJ"),'BD1'!$A$1:$J$1,0))=0,"",INDEX(BD,MATCH($B19,'BD1'!$A$1:$A$100,0),MATCH(TEXT(R$8,"JJJJ"),'BD1'!$A$1:$J$1,0))),""),"")</f>
        <v/>
      </c>
      <c r="S19" s="111" t="str">
        <f>IFERROR(IF(AND(S$8&gt;=VLOOKUP($B19,BD,9),(S$8&lt;=VLOOKUP($B19,BD,10))),IF(INDEX(BD,MATCH($B19,'BD1'!$A$1:$A$100,0),MATCH(TEXT(S$8,"JJJJ"),'BD1'!$A$1:$J$1,0))=0,"",INDEX(BD,MATCH($B19,'BD1'!$A$1:$A$100,0),MATCH(TEXT(S$8,"JJJJ"),'BD1'!$A$1:$J$1,0))),""),"")</f>
        <v/>
      </c>
      <c r="T19" s="111">
        <f>IFERROR(IF(AND(T$8&gt;=VLOOKUP($B19,BD,9),(T$8&lt;=VLOOKUP($B19,BD,10))),IF(INDEX(BD,MATCH($B19,'BD1'!$A$1:$A$100,0),MATCH(TEXT(T$8,"JJJJ"),'BD1'!$A$1:$J$1,0))=0,"",INDEX(BD,MATCH($B19,'BD1'!$A$1:$A$100,0),MATCH(TEXT(T$8,"JJJJ"),'BD1'!$A$1:$J$1,0))),""),"")</f>
        <v>1.5</v>
      </c>
      <c r="U19" s="111" t="str">
        <f>IFERROR(IF(AND(U$8&gt;=VLOOKUP($B19,BD,9),(U$8&lt;=VLOOKUP($B19,BD,10))),IF(INDEX(BD,MATCH($B19,'BD1'!$A$1:$A$100,0),MATCH(TEXT(U$8,"JJJJ"),'BD1'!$A$1:$J$1,0))=0,"",INDEX(BD,MATCH($B19,'BD1'!$A$1:$A$100,0),MATCH(TEXT(U$8,"JJJJ"),'BD1'!$A$1:$J$1,0))),""),"")</f>
        <v/>
      </c>
      <c r="V19" s="111">
        <f>IFERROR(IF(AND(V$8&gt;=VLOOKUP($B19,BD,9),(V$8&lt;=VLOOKUP($B19,BD,10))),IF(INDEX(BD,MATCH($B19,'BD1'!$A$1:$A$100,0),MATCH(TEXT(V$8,"JJJJ"),'BD1'!$A$1:$J$1,0))=0,"",INDEX(BD,MATCH($B19,'BD1'!$A$1:$A$100,0),MATCH(TEXT(V$8,"JJJJ"),'BD1'!$A$1:$J$1,0))),""),"")</f>
        <v>1.5</v>
      </c>
      <c r="W19" s="111" t="str">
        <f>IFERROR(IF(AND(W$8&gt;=VLOOKUP($B19,BD,9),(W$8&lt;=VLOOKUP($B19,BD,10))),IF(INDEX(BD,MATCH($B19,'BD1'!$A$1:$A$100,0),MATCH(TEXT(W$8,"JJJJ"),'BD1'!$A$1:$J$1,0))=0,"",INDEX(BD,MATCH($B19,'BD1'!$A$1:$A$100,0),MATCH(TEXT(W$8,"JJJJ"),'BD1'!$A$1:$J$1,0))),""),"")</f>
        <v/>
      </c>
      <c r="X19" s="111" t="str">
        <f>IFERROR(IF(AND(X$8&gt;=VLOOKUP($B19,BD,9),(X$8&lt;=VLOOKUP($B19,BD,10))),IF(INDEX(BD,MATCH($B19,'BD1'!$A$1:$A$100,0),MATCH(TEXT(X$8,"JJJJ"),'BD1'!$A$1:$J$1,0))=0,"",INDEX(BD,MATCH($B19,'BD1'!$A$1:$A$100,0),MATCH(TEXT(X$8,"JJJJ"),'BD1'!$A$1:$J$1,0))),""),"")</f>
        <v/>
      </c>
      <c r="Y19" s="111" t="str">
        <f>IFERROR(IF(AND(Y$8&gt;=VLOOKUP($B19,BD,9),(Y$8&lt;=VLOOKUP($B19,BD,10))),IF(INDEX(BD,MATCH($B19,'BD1'!$A$1:$A$100,0),MATCH(TEXT(Y$8,"JJJJ"),'BD1'!$A$1:$J$1,0))=0,"",INDEX(BD,MATCH($B19,'BD1'!$A$1:$A$100,0),MATCH(TEXT(Y$8,"JJJJ"),'BD1'!$A$1:$J$1,0))),""),"")</f>
        <v/>
      </c>
      <c r="Z19" s="111" t="str">
        <f>IFERROR(IF(AND(Z$8&gt;=VLOOKUP($B19,BD,9),(Z$8&lt;=VLOOKUP($B19,BD,10))),IF(INDEX(BD,MATCH($B19,'BD1'!$A$1:$A$100,0),MATCH(TEXT(Z$8,"JJJJ"),'BD1'!$A$1:$J$1,0))=0,"",INDEX(BD,MATCH($B19,'BD1'!$A$1:$A$100,0),MATCH(TEXT(Z$8,"JJJJ"),'BD1'!$A$1:$J$1,0))),""),"")</f>
        <v/>
      </c>
      <c r="AA19" s="111">
        <f>IFERROR(IF(AND(AA$8&gt;=VLOOKUP($B19,BD,9),(AA$8&lt;=VLOOKUP($B19,BD,10))),IF(INDEX(BD,MATCH($B19,'BD1'!$A$1:$A$100,0),MATCH(TEXT(AA$8,"JJJJ"),'BD1'!$A$1:$J$1,0))=0,"",INDEX(BD,MATCH($B19,'BD1'!$A$1:$A$100,0),MATCH(TEXT(AA$8,"JJJJ"),'BD1'!$A$1:$J$1,0))),""),"")</f>
        <v>1.5</v>
      </c>
      <c r="AB19" s="111" t="str">
        <f>IFERROR(IF(AND(AB$8&gt;=VLOOKUP($B19,BD,9),(AB$8&lt;=VLOOKUP($B19,BD,10))),IF(INDEX(BD,MATCH($B19,'BD1'!$A$1:$A$100,0),MATCH(TEXT(AB$8,"JJJJ"),'BD1'!$A$1:$J$1,0))=0,"",INDEX(BD,MATCH($B19,'BD1'!$A$1:$A$100,0),MATCH(TEXT(AB$8,"JJJJ"),'BD1'!$A$1:$J$1,0))),""),"")</f>
        <v/>
      </c>
      <c r="AC19" s="111">
        <f>IFERROR(IF(AND(AC$8&gt;=VLOOKUP($B19,BD,9),(AC$8&lt;=VLOOKUP($B19,BD,10))),IF(INDEX(BD,MATCH($B19,'BD1'!$A$1:$A$100,0),MATCH(TEXT(AC$8,"JJJJ"),'BD1'!$A$1:$J$1,0))=0,"",INDEX(BD,MATCH($B19,'BD1'!$A$1:$A$100,0),MATCH(TEXT(AC$8,"JJJJ"),'BD1'!$A$1:$J$1,0))),""),"")</f>
        <v>1.5</v>
      </c>
      <c r="AD19" s="111" t="str">
        <f>IFERROR(IF(AND(AD$8&gt;=VLOOKUP($B19,BD,9),(AD$8&lt;=VLOOKUP($B19,BD,10))),IF(INDEX(BD,MATCH($B19,'BD1'!$A$1:$A$100,0),MATCH(TEXT(AD$8,"JJJJ"),'BD1'!$A$1:$J$1,0))=0,"",INDEX(BD,MATCH($B19,'BD1'!$A$1:$A$100,0),MATCH(TEXT(AD$8,"JJJJ"),'BD1'!$A$1:$J$1,0))),""),"")</f>
        <v/>
      </c>
      <c r="AE19" s="111" t="str">
        <f>IFERROR(IF(AND(AE$8&gt;=VLOOKUP($B19,BD,9),(AE$8&lt;=VLOOKUP($B19,BD,10))),IF(INDEX(BD,MATCH($B19,'BD1'!$A$1:$A$100,0),MATCH(TEXT(AE$8,"JJJJ"),'BD1'!$A$1:$J$1,0))=0,"",INDEX(BD,MATCH($B19,'BD1'!$A$1:$A$100,0),MATCH(TEXT(AE$8,"JJJJ"),'BD1'!$A$1:$J$1,0))),""),"")</f>
        <v/>
      </c>
      <c r="AF19" s="111" t="str">
        <f>IFERROR(IF(AND(AF$8&gt;=VLOOKUP($B19,BD,9),(AF$8&lt;=VLOOKUP($B19,BD,10))),IF(INDEX(BD,MATCH($B19,'BD1'!$A$1:$A$100,0),MATCH(TEXT(AF$8,"JJJJ"),'BD1'!$A$1:$J$1,0))=0,"",INDEX(BD,MATCH($B19,'BD1'!$A$1:$A$100,0),MATCH(TEXT(AF$8,"JJJJ"),'BD1'!$A$1:$J$1,0))),""),"")</f>
        <v/>
      </c>
      <c r="AG19" s="111" t="str">
        <f>IFERROR(IF(AND(AG$8&gt;=VLOOKUP($B19,BD,9),(AG$8&lt;=VLOOKUP($B19,BD,10))),IF(INDEX(BD,MATCH($B19,'BD1'!$A$1:$A$100,0),MATCH(TEXT(AG$8,"JJJJ"),'BD1'!$A$1:$J$1,0))=0,"",INDEX(BD,MATCH($B19,'BD1'!$A$1:$A$100,0),MATCH(TEXT(AG$8,"JJJJ"),'BD1'!$A$1:$J$1,0))),""),"")</f>
        <v/>
      </c>
      <c r="AH19" s="111">
        <f>IFERROR(IF(AND(AH$8&gt;=VLOOKUP($B19,BD,9),(AH$8&lt;=VLOOKUP($B19,BD,10))),IF(INDEX(BD,MATCH($B19,'BD1'!$A$1:$A$100,0),MATCH(TEXT(AH$8,"JJJJ"),'BD1'!$A$1:$J$1,0))=0,"",INDEX(BD,MATCH($B19,'BD1'!$A$1:$A$100,0),MATCH(TEXT(AH$8,"JJJJ"),'BD1'!$A$1:$J$1,0))),""),"")</f>
        <v>1.5</v>
      </c>
      <c r="AI19" s="43"/>
      <c r="AJ19" s="118">
        <f t="shared" si="1"/>
        <v>13.5</v>
      </c>
      <c r="AK19" s="96">
        <v>17</v>
      </c>
    </row>
    <row r="20" spans="2:37" ht="24" customHeight="1" thickBot="1" x14ac:dyDescent="0.35">
      <c r="B20" s="131" t="str">
        <f>IF(LEN('BD1'!A11)=0,"",'BD1'!A11)</f>
        <v/>
      </c>
      <c r="C20" s="143" t="str">
        <f>IFERROR(VLOOKUP(Tableau9[[#This Row],[Chantiers]],'BD1'!A:K,11,FALSE),"")</f>
        <v/>
      </c>
      <c r="D20" s="111" t="str">
        <f>IFERROR(IF(AND(D$8&gt;=VLOOKUP($B20,BD,9),(D$8&lt;=VLOOKUP($B20,BD,10))),IF(INDEX(BD,MATCH($B20,'BD1'!$A$1:$A$100,0),MATCH(TEXT(D$8,"JJJJ"),'BD1'!$A$1:$J$1,0))=0,"",INDEX(BD,MATCH($B20,'BD1'!$A$1:$A$100,0),MATCH(TEXT(D$8,"JJJJ"),'BD1'!$A$1:$J$1,0))),""),"")</f>
        <v/>
      </c>
      <c r="E20" s="111" t="str">
        <f>IFERROR(IF(AND(E$8&gt;=VLOOKUP($B20,BD,9),(E$8&lt;=VLOOKUP($B20,BD,10))),IF(INDEX(BD,MATCH($B20,'BD1'!$A$1:$A$100,0),MATCH(TEXT(E$8,"JJJJ"),'BD1'!$A$1:$J$1,0))=0,"",INDEX(BD,MATCH($B20,'BD1'!$A$1:$A$100,0),MATCH(TEXT(E$8,"JJJJ"),'BD1'!$A$1:$J$1,0))),""),"")</f>
        <v/>
      </c>
      <c r="F20" s="111" t="str">
        <f>IFERROR(IF(AND(F$8&gt;=VLOOKUP($B20,BD,9),(F$8&lt;=VLOOKUP($B20,BD,10))),IF(INDEX(BD,MATCH($B20,'BD1'!$A$1:$A$100,0),MATCH(TEXT(F$8,"JJJJ"),'BD1'!$A$1:$J$1,0))=0,"",INDEX(BD,MATCH($B20,'BD1'!$A$1:$A$100,0),MATCH(TEXT(F$8,"JJJJ"),'BD1'!$A$1:$J$1,0))),""),"")</f>
        <v/>
      </c>
      <c r="G20" s="111" t="str">
        <f>IFERROR(IF(AND(G$8&gt;=VLOOKUP($B20,BD,9),(G$8&lt;=VLOOKUP($B20,BD,10))),IF(INDEX(BD,MATCH($B20,'BD1'!$A$1:$A$100,0),MATCH(TEXT(G$8,"JJJJ"),'BD1'!$A$1:$J$1,0))=0,"",INDEX(BD,MATCH($B20,'BD1'!$A$1:$A$100,0),MATCH(TEXT(G$8,"JJJJ"),'BD1'!$A$1:$J$1,0))),""),"")</f>
        <v/>
      </c>
      <c r="H20" s="111" t="str">
        <f>IFERROR(IF(AND(H$8&gt;=VLOOKUP($B20,BD,9),(H$8&lt;=VLOOKUP($B20,BD,10))),IF(INDEX(BD,MATCH($B20,'BD1'!$A$1:$A$100,0),MATCH(TEXT(H$8,"JJJJ"),'BD1'!$A$1:$J$1,0))=0,"",INDEX(BD,MATCH($B20,'BD1'!$A$1:$A$100,0),MATCH(TEXT(H$8,"JJJJ"),'BD1'!$A$1:$J$1,0))),""),"")</f>
        <v/>
      </c>
      <c r="I20" s="111" t="str">
        <f>IFERROR(IF(AND(I$8&gt;=VLOOKUP($B20,BD,9),(I$8&lt;=VLOOKUP($B20,BD,10))),IF(INDEX(BD,MATCH($B20,'BD1'!$A$1:$A$100,0),MATCH(TEXT(I$8,"JJJJ"),'BD1'!$A$1:$J$1,0))=0,"",INDEX(BD,MATCH($B20,'BD1'!$A$1:$A$100,0),MATCH(TEXT(I$8,"JJJJ"),'BD1'!$A$1:$J$1,0))),""),"")</f>
        <v/>
      </c>
      <c r="J20" s="111" t="str">
        <f>IFERROR(IF(AND(J$8&gt;=VLOOKUP($B20,BD,9),(J$8&lt;=VLOOKUP($B20,BD,10))),IF(INDEX(BD,MATCH($B20,'BD1'!$A$1:$A$100,0),MATCH(TEXT(J$8,"JJJJ"),'BD1'!$A$1:$J$1,0))=0,"",INDEX(BD,MATCH($B20,'BD1'!$A$1:$A$100,0),MATCH(TEXT(J$8,"JJJJ"),'BD1'!$A$1:$J$1,0))),""),"")</f>
        <v/>
      </c>
      <c r="K20" s="111" t="str">
        <f>IFERROR(IF(AND(K$8&gt;=VLOOKUP($B20,BD,9),(K$8&lt;=VLOOKUP($B20,BD,10))),IF(INDEX(BD,MATCH($B20,'BD1'!$A$1:$A$100,0),MATCH(TEXT(K$8,"JJJJ"),'BD1'!$A$1:$J$1,0))=0,"",INDEX(BD,MATCH($B20,'BD1'!$A$1:$A$100,0),MATCH(TEXT(K$8,"JJJJ"),'BD1'!$A$1:$J$1,0))),""),"")</f>
        <v/>
      </c>
      <c r="L20" s="111" t="str">
        <f>IFERROR(IF(AND(L$8&gt;=VLOOKUP($B20,BD,9),(L$8&lt;=VLOOKUP($B20,BD,10))),IF(INDEX(BD,MATCH($B20,'BD1'!$A$1:$A$100,0),MATCH(TEXT(L$8,"JJJJ"),'BD1'!$A$1:$J$1,0))=0,"",INDEX(BD,MATCH($B20,'BD1'!$A$1:$A$100,0),MATCH(TEXT(L$8,"JJJJ"),'BD1'!$A$1:$J$1,0))),""),"")</f>
        <v/>
      </c>
      <c r="M20" s="111" t="str">
        <f>IFERROR(IF(AND(M$8&gt;=VLOOKUP($B20,BD,9),(M$8&lt;=VLOOKUP($B20,BD,10))),IF(INDEX(BD,MATCH($B20,'BD1'!$A$1:$A$100,0),MATCH(TEXT(M$8,"JJJJ"),'BD1'!$A$1:$J$1,0))=0,"",INDEX(BD,MATCH($B20,'BD1'!$A$1:$A$100,0),MATCH(TEXT(M$8,"JJJJ"),'BD1'!$A$1:$J$1,0))),""),"")</f>
        <v/>
      </c>
      <c r="N20" s="111" t="str">
        <f>IFERROR(IF(AND(N$8&gt;=VLOOKUP($B20,BD,9),(N$8&lt;=VLOOKUP($B20,BD,10))),IF(INDEX(BD,MATCH($B20,'BD1'!$A$1:$A$100,0),MATCH(TEXT(N$8,"JJJJ"),'BD1'!$A$1:$J$1,0))=0,"",INDEX(BD,MATCH($B20,'BD1'!$A$1:$A$100,0),MATCH(TEXT(N$8,"JJJJ"),'BD1'!$A$1:$J$1,0))),""),"")</f>
        <v/>
      </c>
      <c r="O20" s="111" t="str">
        <f>IFERROR(IF(AND(O$8&gt;=VLOOKUP($B20,BD,9),(O$8&lt;=VLOOKUP($B20,BD,10))),IF(INDEX(BD,MATCH($B20,'BD1'!$A$1:$A$100,0),MATCH(TEXT(O$8,"JJJJ"),'BD1'!$A$1:$J$1,0))=0,"",INDEX(BD,MATCH($B20,'BD1'!$A$1:$A$100,0),MATCH(TEXT(O$8,"JJJJ"),'BD1'!$A$1:$J$1,0))),""),"")</f>
        <v/>
      </c>
      <c r="P20" s="111" t="str">
        <f>IFERROR(IF(AND(P$8&gt;=VLOOKUP($B20,BD,9),(P$8&lt;=VLOOKUP($B20,BD,10))),IF(INDEX(BD,MATCH($B20,'BD1'!$A$1:$A$100,0),MATCH(TEXT(P$8,"JJJJ"),'BD1'!$A$1:$J$1,0))=0,"",INDEX(BD,MATCH($B20,'BD1'!$A$1:$A$100,0),MATCH(TEXT(P$8,"JJJJ"),'BD1'!$A$1:$J$1,0))),""),"")</f>
        <v/>
      </c>
      <c r="Q20" s="111" t="str">
        <f>IFERROR(IF(AND(Q$8&gt;=VLOOKUP($B20,BD,9),(Q$8&lt;=VLOOKUP($B20,BD,10))),IF(INDEX(BD,MATCH($B20,'BD1'!$A$1:$A$100,0),MATCH(TEXT(Q$8,"JJJJ"),'BD1'!$A$1:$J$1,0))=0,"",INDEX(BD,MATCH($B20,'BD1'!$A$1:$A$100,0),MATCH(TEXT(Q$8,"JJJJ"),'BD1'!$A$1:$J$1,0))),""),"")</f>
        <v/>
      </c>
      <c r="R20" s="111" t="str">
        <f>IFERROR(IF(AND(R$8&gt;=VLOOKUP($B20,BD,9),(R$8&lt;=VLOOKUP($B20,BD,10))),IF(INDEX(BD,MATCH($B20,'BD1'!$A$1:$A$100,0),MATCH(TEXT(R$8,"JJJJ"),'BD1'!$A$1:$J$1,0))=0,"",INDEX(BD,MATCH($B20,'BD1'!$A$1:$A$100,0),MATCH(TEXT(R$8,"JJJJ"),'BD1'!$A$1:$J$1,0))),""),"")</f>
        <v/>
      </c>
      <c r="S20" s="111" t="str">
        <f>IFERROR(IF(AND(S$8&gt;=VLOOKUP($B20,BD,9),(S$8&lt;=VLOOKUP($B20,BD,10))),IF(INDEX(BD,MATCH($B20,'BD1'!$A$1:$A$100,0),MATCH(TEXT(S$8,"JJJJ"),'BD1'!$A$1:$J$1,0))=0,"",INDEX(BD,MATCH($B20,'BD1'!$A$1:$A$100,0),MATCH(TEXT(S$8,"JJJJ"),'BD1'!$A$1:$J$1,0))),""),"")</f>
        <v/>
      </c>
      <c r="T20" s="111" t="str">
        <f>IFERROR(IF(AND(T$8&gt;=VLOOKUP($B20,BD,9),(T$8&lt;=VLOOKUP($B20,BD,10))),IF(INDEX(BD,MATCH($B20,'BD1'!$A$1:$A$100,0),MATCH(TEXT(T$8,"JJJJ"),'BD1'!$A$1:$J$1,0))=0,"",INDEX(BD,MATCH($B20,'BD1'!$A$1:$A$100,0),MATCH(TEXT(T$8,"JJJJ"),'BD1'!$A$1:$J$1,0))),""),"")</f>
        <v/>
      </c>
      <c r="U20" s="111" t="str">
        <f>IFERROR(IF(AND(U$8&gt;=VLOOKUP($B20,BD,9),(U$8&lt;=VLOOKUP($B20,BD,10))),IF(INDEX(BD,MATCH($B20,'BD1'!$A$1:$A$100,0),MATCH(TEXT(U$8,"JJJJ"),'BD1'!$A$1:$J$1,0))=0,"",INDEX(BD,MATCH($B20,'BD1'!$A$1:$A$100,0),MATCH(TEXT(U$8,"JJJJ"),'BD1'!$A$1:$J$1,0))),""),"")</f>
        <v/>
      </c>
      <c r="V20" s="111" t="str">
        <f>IFERROR(IF(AND(V$8&gt;=VLOOKUP($B20,BD,9),(V$8&lt;=VLOOKUP($B20,BD,10))),IF(INDEX(BD,MATCH($B20,'BD1'!$A$1:$A$100,0),MATCH(TEXT(V$8,"JJJJ"),'BD1'!$A$1:$J$1,0))=0,"",INDEX(BD,MATCH($B20,'BD1'!$A$1:$A$100,0),MATCH(TEXT(V$8,"JJJJ"),'BD1'!$A$1:$J$1,0))),""),"")</f>
        <v/>
      </c>
      <c r="W20" s="111" t="str">
        <f>IFERROR(IF(AND(W$8&gt;=VLOOKUP($B20,BD,9),(W$8&lt;=VLOOKUP($B20,BD,10))),IF(INDEX(BD,MATCH($B20,'BD1'!$A$1:$A$100,0),MATCH(TEXT(W$8,"JJJJ"),'BD1'!$A$1:$J$1,0))=0,"",INDEX(BD,MATCH($B20,'BD1'!$A$1:$A$100,0),MATCH(TEXT(W$8,"JJJJ"),'BD1'!$A$1:$J$1,0))),""),"")</f>
        <v/>
      </c>
      <c r="X20" s="111" t="str">
        <f>IFERROR(IF(AND(X$8&gt;=VLOOKUP($B20,BD,9),(X$8&lt;=VLOOKUP($B20,BD,10))),IF(INDEX(BD,MATCH($B20,'BD1'!$A$1:$A$100,0),MATCH(TEXT(X$8,"JJJJ"),'BD1'!$A$1:$J$1,0))=0,"",INDEX(BD,MATCH($B20,'BD1'!$A$1:$A$100,0),MATCH(TEXT(X$8,"JJJJ"),'BD1'!$A$1:$J$1,0))),""),"")</f>
        <v/>
      </c>
      <c r="Y20" s="111" t="str">
        <f>IFERROR(IF(AND(Y$8&gt;=VLOOKUP($B20,BD,9),(Y$8&lt;=VLOOKUP($B20,BD,10))),IF(INDEX(BD,MATCH($B20,'BD1'!$A$1:$A$100,0),MATCH(TEXT(Y$8,"JJJJ"),'BD1'!$A$1:$J$1,0))=0,"",INDEX(BD,MATCH($B20,'BD1'!$A$1:$A$100,0),MATCH(TEXT(Y$8,"JJJJ"),'BD1'!$A$1:$J$1,0))),""),"")</f>
        <v/>
      </c>
      <c r="Z20" s="111" t="str">
        <f>IFERROR(IF(AND(Z$8&gt;=VLOOKUP($B20,BD,9),(Z$8&lt;=VLOOKUP($B20,BD,10))),IF(INDEX(BD,MATCH($B20,'BD1'!$A$1:$A$100,0),MATCH(TEXT(Z$8,"JJJJ"),'BD1'!$A$1:$J$1,0))=0,"",INDEX(BD,MATCH($B20,'BD1'!$A$1:$A$100,0),MATCH(TEXT(Z$8,"JJJJ"),'BD1'!$A$1:$J$1,0))),""),"")</f>
        <v/>
      </c>
      <c r="AA20" s="111" t="str">
        <f>IFERROR(IF(AND(AA$8&gt;=VLOOKUP($B20,BD,9),(AA$8&lt;=VLOOKUP($B20,BD,10))),IF(INDEX(BD,MATCH($B20,'BD1'!$A$1:$A$100,0),MATCH(TEXT(AA$8,"JJJJ"),'BD1'!$A$1:$J$1,0))=0,"",INDEX(BD,MATCH($B20,'BD1'!$A$1:$A$100,0),MATCH(TEXT(AA$8,"JJJJ"),'BD1'!$A$1:$J$1,0))),""),"")</f>
        <v/>
      </c>
      <c r="AB20" s="111" t="str">
        <f>IFERROR(IF(AND(AB$8&gt;=VLOOKUP($B20,BD,9),(AB$8&lt;=VLOOKUP($B20,BD,10))),IF(INDEX(BD,MATCH($B20,'BD1'!$A$1:$A$100,0),MATCH(TEXT(AB$8,"JJJJ"),'BD1'!$A$1:$J$1,0))=0,"",INDEX(BD,MATCH($B20,'BD1'!$A$1:$A$100,0),MATCH(TEXT(AB$8,"JJJJ"),'BD1'!$A$1:$J$1,0))),""),"")</f>
        <v/>
      </c>
      <c r="AC20" s="111" t="str">
        <f>IFERROR(IF(AND(AC$8&gt;=VLOOKUP($B20,BD,9),(AC$8&lt;=VLOOKUP($B20,BD,10))),IF(INDEX(BD,MATCH($B20,'BD1'!$A$1:$A$100,0),MATCH(TEXT(AC$8,"JJJJ"),'BD1'!$A$1:$J$1,0))=0,"",INDEX(BD,MATCH($B20,'BD1'!$A$1:$A$100,0),MATCH(TEXT(AC$8,"JJJJ"),'BD1'!$A$1:$J$1,0))),""),"")</f>
        <v/>
      </c>
      <c r="AD20" s="111" t="str">
        <f>IFERROR(IF(AND(AD$8&gt;=VLOOKUP($B20,BD,9),(AD$8&lt;=VLOOKUP($B20,BD,10))),IF(INDEX(BD,MATCH($B20,'BD1'!$A$1:$A$100,0),MATCH(TEXT(AD$8,"JJJJ"),'BD1'!$A$1:$J$1,0))=0,"",INDEX(BD,MATCH($B20,'BD1'!$A$1:$A$100,0),MATCH(TEXT(AD$8,"JJJJ"),'BD1'!$A$1:$J$1,0))),""),"")</f>
        <v/>
      </c>
      <c r="AE20" s="111" t="str">
        <f>IFERROR(IF(AND(AE$8&gt;=VLOOKUP($B20,BD,9),(AE$8&lt;=VLOOKUP($B20,BD,10))),IF(INDEX(BD,MATCH($B20,'BD1'!$A$1:$A$100,0),MATCH(TEXT(AE$8,"JJJJ"),'BD1'!$A$1:$J$1,0))=0,"",INDEX(BD,MATCH($B20,'BD1'!$A$1:$A$100,0),MATCH(TEXT(AE$8,"JJJJ"),'BD1'!$A$1:$J$1,0))),""),"")</f>
        <v/>
      </c>
      <c r="AF20" s="111" t="str">
        <f>IFERROR(IF(AND(AF$8&gt;=VLOOKUP($B20,BD,9),(AF$8&lt;=VLOOKUP($B20,BD,10))),IF(INDEX(BD,MATCH($B20,'BD1'!$A$1:$A$100,0),MATCH(TEXT(AF$8,"JJJJ"),'BD1'!$A$1:$J$1,0))=0,"",INDEX(BD,MATCH($B20,'BD1'!$A$1:$A$100,0),MATCH(TEXT(AF$8,"JJJJ"),'BD1'!$A$1:$J$1,0))),""),"")</f>
        <v/>
      </c>
      <c r="AG20" s="111" t="str">
        <f>IFERROR(IF(AND(AG$8&gt;=VLOOKUP($B20,BD,9),(AG$8&lt;=VLOOKUP($B20,BD,10))),IF(INDEX(BD,MATCH($B20,'BD1'!$A$1:$A$100,0),MATCH(TEXT(AG$8,"JJJJ"),'BD1'!$A$1:$J$1,0))=0,"",INDEX(BD,MATCH($B20,'BD1'!$A$1:$A$100,0),MATCH(TEXT(AG$8,"JJJJ"),'BD1'!$A$1:$J$1,0))),""),"")</f>
        <v/>
      </c>
      <c r="AH20" s="111" t="str">
        <f>IFERROR(IF(AND(AH$8&gt;=VLOOKUP($B20,BD,9),(AH$8&lt;=VLOOKUP($B20,BD,10))),IF(INDEX(BD,MATCH($B20,'BD1'!$A$1:$A$100,0),MATCH(TEXT(AH$8,"JJJJ"),'BD1'!$A$1:$J$1,0))=0,"",INDEX(BD,MATCH($B20,'BD1'!$A$1:$A$100,0),MATCH(TEXT(AH$8,"JJJJ"),'BD1'!$A$1:$J$1,0))),""),"")</f>
        <v/>
      </c>
      <c r="AI20" s="43"/>
      <c r="AJ20" s="118">
        <f t="shared" si="1"/>
        <v>0</v>
      </c>
      <c r="AK20" s="96">
        <v>17</v>
      </c>
    </row>
    <row r="21" spans="2:37" ht="24" customHeight="1" thickBot="1" x14ac:dyDescent="0.35">
      <c r="B21" s="131" t="str">
        <f>IF(LEN('BD1'!A12)=0,"",'BD1'!A12)</f>
        <v/>
      </c>
      <c r="C21" s="143" t="str">
        <f>IFERROR(VLOOKUP(Tableau9[[#This Row],[Chantiers]],'BD1'!A:K,11,FALSE),"")</f>
        <v/>
      </c>
      <c r="D21" s="111" t="str">
        <f>IFERROR(IF(AND(D$8&gt;=VLOOKUP($B21,BD,9),(D$8&lt;=VLOOKUP($B21,BD,10))),IF(INDEX(BD,MATCH($B21,'BD1'!$A$1:$A$100,0),MATCH(TEXT(D$8,"JJJJ"),'BD1'!$A$1:$J$1,0))=0,"",INDEX(BD,MATCH($B21,'BD1'!$A$1:$A$100,0),MATCH(TEXT(D$8,"JJJJ"),'BD1'!$A$1:$J$1,0))),""),"")</f>
        <v/>
      </c>
      <c r="E21" s="111" t="str">
        <f>IFERROR(IF(AND(E$8&gt;=VLOOKUP($B21,BD,9),(E$8&lt;=VLOOKUP($B21,BD,10))),IF(INDEX(BD,MATCH($B21,'BD1'!$A$1:$A$100,0),MATCH(TEXT(E$8,"JJJJ"),'BD1'!$A$1:$J$1,0))=0,"",INDEX(BD,MATCH($B21,'BD1'!$A$1:$A$100,0),MATCH(TEXT(E$8,"JJJJ"),'BD1'!$A$1:$J$1,0))),""),"")</f>
        <v/>
      </c>
      <c r="F21" s="111" t="str">
        <f>IFERROR(IF(AND(F$8&gt;=VLOOKUP($B21,BD,9),(F$8&lt;=VLOOKUP($B21,BD,10))),IF(INDEX(BD,MATCH($B21,'BD1'!$A$1:$A$100,0),MATCH(TEXT(F$8,"JJJJ"),'BD1'!$A$1:$J$1,0))=0,"",INDEX(BD,MATCH($B21,'BD1'!$A$1:$A$100,0),MATCH(TEXT(F$8,"JJJJ"),'BD1'!$A$1:$J$1,0))),""),"")</f>
        <v/>
      </c>
      <c r="G21" s="111" t="str">
        <f>IFERROR(IF(AND(G$8&gt;=VLOOKUP($B21,BD,9),(G$8&lt;=VLOOKUP($B21,BD,10))),IF(INDEX(BD,MATCH($B21,'BD1'!$A$1:$A$100,0),MATCH(TEXT(G$8,"JJJJ"),'BD1'!$A$1:$J$1,0))=0,"",INDEX(BD,MATCH($B21,'BD1'!$A$1:$A$100,0),MATCH(TEXT(G$8,"JJJJ"),'BD1'!$A$1:$J$1,0))),""),"")</f>
        <v/>
      </c>
      <c r="H21" s="111" t="str">
        <f>IFERROR(IF(AND(H$8&gt;=VLOOKUP($B21,BD,9),(H$8&lt;=VLOOKUP($B21,BD,10))),IF(INDEX(BD,MATCH($B21,'BD1'!$A$1:$A$100,0),MATCH(TEXT(H$8,"JJJJ"),'BD1'!$A$1:$J$1,0))=0,"",INDEX(BD,MATCH($B21,'BD1'!$A$1:$A$100,0),MATCH(TEXT(H$8,"JJJJ"),'BD1'!$A$1:$J$1,0))),""),"")</f>
        <v/>
      </c>
      <c r="I21" s="111" t="str">
        <f>IFERROR(IF(AND(I$8&gt;=VLOOKUP($B21,BD,9),(I$8&lt;=VLOOKUP($B21,BD,10))),IF(INDEX(BD,MATCH($B21,'BD1'!$A$1:$A$100,0),MATCH(TEXT(I$8,"JJJJ"),'BD1'!$A$1:$J$1,0))=0,"",INDEX(BD,MATCH($B21,'BD1'!$A$1:$A$100,0),MATCH(TEXT(I$8,"JJJJ"),'BD1'!$A$1:$J$1,0))),""),"")</f>
        <v/>
      </c>
      <c r="J21" s="111" t="str">
        <f>IFERROR(IF(AND(J$8&gt;=VLOOKUP($B21,BD,9),(J$8&lt;=VLOOKUP($B21,BD,10))),IF(INDEX(BD,MATCH($B21,'BD1'!$A$1:$A$100,0),MATCH(TEXT(J$8,"JJJJ"),'BD1'!$A$1:$J$1,0))=0,"",INDEX(BD,MATCH($B21,'BD1'!$A$1:$A$100,0),MATCH(TEXT(J$8,"JJJJ"),'BD1'!$A$1:$J$1,0))),""),"")</f>
        <v/>
      </c>
      <c r="K21" s="111" t="str">
        <f>IFERROR(IF(AND(K$8&gt;=VLOOKUP($B21,BD,9),(K$8&lt;=VLOOKUP($B21,BD,10))),IF(INDEX(BD,MATCH($B21,'BD1'!$A$1:$A$100,0),MATCH(TEXT(K$8,"JJJJ"),'BD1'!$A$1:$J$1,0))=0,"",INDEX(BD,MATCH($B21,'BD1'!$A$1:$A$100,0),MATCH(TEXT(K$8,"JJJJ"),'BD1'!$A$1:$J$1,0))),""),"")</f>
        <v/>
      </c>
      <c r="L21" s="111" t="str">
        <f>IFERROR(IF(AND(L$8&gt;=VLOOKUP($B21,BD,9),(L$8&lt;=VLOOKUP($B21,BD,10))),IF(INDEX(BD,MATCH($B21,'BD1'!$A$1:$A$100,0),MATCH(TEXT(L$8,"JJJJ"),'BD1'!$A$1:$J$1,0))=0,"",INDEX(BD,MATCH($B21,'BD1'!$A$1:$A$100,0),MATCH(TEXT(L$8,"JJJJ"),'BD1'!$A$1:$J$1,0))),""),"")</f>
        <v/>
      </c>
      <c r="M21" s="111" t="str">
        <f>IFERROR(IF(AND(M$8&gt;=VLOOKUP($B21,BD,9),(M$8&lt;=VLOOKUP($B21,BD,10))),IF(INDEX(BD,MATCH($B21,'BD1'!$A$1:$A$100,0),MATCH(TEXT(M$8,"JJJJ"),'BD1'!$A$1:$J$1,0))=0,"",INDEX(BD,MATCH($B21,'BD1'!$A$1:$A$100,0),MATCH(TEXT(M$8,"JJJJ"),'BD1'!$A$1:$J$1,0))),""),"")</f>
        <v/>
      </c>
      <c r="N21" s="111" t="str">
        <f>IFERROR(IF(AND(N$8&gt;=VLOOKUP($B21,BD,9),(N$8&lt;=VLOOKUP($B21,BD,10))),IF(INDEX(BD,MATCH($B21,'BD1'!$A$1:$A$100,0),MATCH(TEXT(N$8,"JJJJ"),'BD1'!$A$1:$J$1,0))=0,"",INDEX(BD,MATCH($B21,'BD1'!$A$1:$A$100,0),MATCH(TEXT(N$8,"JJJJ"),'BD1'!$A$1:$J$1,0))),""),"")</f>
        <v/>
      </c>
      <c r="O21" s="111" t="str">
        <f>IFERROR(IF(AND(O$8&gt;=VLOOKUP($B21,BD,9),(O$8&lt;=VLOOKUP($B21,BD,10))),IF(INDEX(BD,MATCH($B21,'BD1'!$A$1:$A$100,0),MATCH(TEXT(O$8,"JJJJ"),'BD1'!$A$1:$J$1,0))=0,"",INDEX(BD,MATCH($B21,'BD1'!$A$1:$A$100,0),MATCH(TEXT(O$8,"JJJJ"),'BD1'!$A$1:$J$1,0))),""),"")</f>
        <v/>
      </c>
      <c r="P21" s="111" t="str">
        <f>IFERROR(IF(AND(P$8&gt;=VLOOKUP($B21,BD,9),(P$8&lt;=VLOOKUP($B21,BD,10))),IF(INDEX(BD,MATCH($B21,'BD1'!$A$1:$A$100,0),MATCH(TEXT(P$8,"JJJJ"),'BD1'!$A$1:$J$1,0))=0,"",INDEX(BD,MATCH($B21,'BD1'!$A$1:$A$100,0),MATCH(TEXT(P$8,"JJJJ"),'BD1'!$A$1:$J$1,0))),""),"")</f>
        <v/>
      </c>
      <c r="Q21" s="111" t="str">
        <f>IFERROR(IF(AND(Q$8&gt;=VLOOKUP($B21,BD,9),(Q$8&lt;=VLOOKUP($B21,BD,10))),IF(INDEX(BD,MATCH($B21,'BD1'!$A$1:$A$100,0),MATCH(TEXT(Q$8,"JJJJ"),'BD1'!$A$1:$J$1,0))=0,"",INDEX(BD,MATCH($B21,'BD1'!$A$1:$A$100,0),MATCH(TEXT(Q$8,"JJJJ"),'BD1'!$A$1:$J$1,0))),""),"")</f>
        <v/>
      </c>
      <c r="R21" s="111" t="str">
        <f>IFERROR(IF(AND(R$8&gt;=VLOOKUP($B21,BD,9),(R$8&lt;=VLOOKUP($B21,BD,10))),IF(INDEX(BD,MATCH($B21,'BD1'!$A$1:$A$100,0),MATCH(TEXT(R$8,"JJJJ"),'BD1'!$A$1:$J$1,0))=0,"",INDEX(BD,MATCH($B21,'BD1'!$A$1:$A$100,0),MATCH(TEXT(R$8,"JJJJ"),'BD1'!$A$1:$J$1,0))),""),"")</f>
        <v/>
      </c>
      <c r="S21" s="111" t="str">
        <f>IFERROR(IF(AND(S$8&gt;=VLOOKUP($B21,BD,9),(S$8&lt;=VLOOKUP($B21,BD,10))),IF(INDEX(BD,MATCH($B21,'BD1'!$A$1:$A$100,0),MATCH(TEXT(S$8,"JJJJ"),'BD1'!$A$1:$J$1,0))=0,"",INDEX(BD,MATCH($B21,'BD1'!$A$1:$A$100,0),MATCH(TEXT(S$8,"JJJJ"),'BD1'!$A$1:$J$1,0))),""),"")</f>
        <v/>
      </c>
      <c r="T21" s="111" t="str">
        <f>IFERROR(IF(AND(T$8&gt;=VLOOKUP($B21,BD,9),(T$8&lt;=VLOOKUP($B21,BD,10))),IF(INDEX(BD,MATCH($B21,'BD1'!$A$1:$A$100,0),MATCH(TEXT(T$8,"JJJJ"),'BD1'!$A$1:$J$1,0))=0,"",INDEX(BD,MATCH($B21,'BD1'!$A$1:$A$100,0),MATCH(TEXT(T$8,"JJJJ"),'BD1'!$A$1:$J$1,0))),""),"")</f>
        <v/>
      </c>
      <c r="U21" s="111" t="str">
        <f>IFERROR(IF(AND(U$8&gt;=VLOOKUP($B21,BD,9),(U$8&lt;=VLOOKUP($B21,BD,10))),IF(INDEX(BD,MATCH($B21,'BD1'!$A$1:$A$100,0),MATCH(TEXT(U$8,"JJJJ"),'BD1'!$A$1:$J$1,0))=0,"",INDEX(BD,MATCH($B21,'BD1'!$A$1:$A$100,0),MATCH(TEXT(U$8,"JJJJ"),'BD1'!$A$1:$J$1,0))),""),"")</f>
        <v/>
      </c>
      <c r="V21" s="111" t="str">
        <f>IFERROR(IF(AND(V$8&gt;=VLOOKUP($B21,BD,9),(V$8&lt;=VLOOKUP($B21,BD,10))),IF(INDEX(BD,MATCH($B21,'BD1'!$A$1:$A$100,0),MATCH(TEXT(V$8,"JJJJ"),'BD1'!$A$1:$J$1,0))=0,"",INDEX(BD,MATCH($B21,'BD1'!$A$1:$A$100,0),MATCH(TEXT(V$8,"JJJJ"),'BD1'!$A$1:$J$1,0))),""),"")</f>
        <v/>
      </c>
      <c r="W21" s="111" t="str">
        <f>IFERROR(IF(AND(W$8&gt;=VLOOKUP($B21,BD,9),(W$8&lt;=VLOOKUP($B21,BD,10))),IF(INDEX(BD,MATCH($B21,'BD1'!$A$1:$A$100,0),MATCH(TEXT(W$8,"JJJJ"),'BD1'!$A$1:$J$1,0))=0,"",INDEX(BD,MATCH($B21,'BD1'!$A$1:$A$100,0),MATCH(TEXT(W$8,"JJJJ"),'BD1'!$A$1:$J$1,0))),""),"")</f>
        <v/>
      </c>
      <c r="X21" s="111" t="str">
        <f>IFERROR(IF(AND(X$8&gt;=VLOOKUP($B21,BD,9),(X$8&lt;=VLOOKUP($B21,BD,10))),IF(INDEX(BD,MATCH($B21,'BD1'!$A$1:$A$100,0),MATCH(TEXT(X$8,"JJJJ"),'BD1'!$A$1:$J$1,0))=0,"",INDEX(BD,MATCH($B21,'BD1'!$A$1:$A$100,0),MATCH(TEXT(X$8,"JJJJ"),'BD1'!$A$1:$J$1,0))),""),"")</f>
        <v/>
      </c>
      <c r="Y21" s="111" t="str">
        <f>IFERROR(IF(AND(Y$8&gt;=VLOOKUP($B21,BD,9),(Y$8&lt;=VLOOKUP($B21,BD,10))),IF(INDEX(BD,MATCH($B21,'BD1'!$A$1:$A$100,0),MATCH(TEXT(Y$8,"JJJJ"),'BD1'!$A$1:$J$1,0))=0,"",INDEX(BD,MATCH($B21,'BD1'!$A$1:$A$100,0),MATCH(TEXT(Y$8,"JJJJ"),'BD1'!$A$1:$J$1,0))),""),"")</f>
        <v/>
      </c>
      <c r="Z21" s="111" t="str">
        <f>IFERROR(IF(AND(Z$8&gt;=VLOOKUP($B21,BD,9),(Z$8&lt;=VLOOKUP($B21,BD,10))),IF(INDEX(BD,MATCH($B21,'BD1'!$A$1:$A$100,0),MATCH(TEXT(Z$8,"JJJJ"),'BD1'!$A$1:$J$1,0))=0,"",INDEX(BD,MATCH($B21,'BD1'!$A$1:$A$100,0),MATCH(TEXT(Z$8,"JJJJ"),'BD1'!$A$1:$J$1,0))),""),"")</f>
        <v/>
      </c>
      <c r="AA21" s="111" t="str">
        <f>IFERROR(IF(AND(AA$8&gt;=VLOOKUP($B21,BD,9),(AA$8&lt;=VLOOKUP($B21,BD,10))),IF(INDEX(BD,MATCH($B21,'BD1'!$A$1:$A$100,0),MATCH(TEXT(AA$8,"JJJJ"),'BD1'!$A$1:$J$1,0))=0,"",INDEX(BD,MATCH($B21,'BD1'!$A$1:$A$100,0),MATCH(TEXT(AA$8,"JJJJ"),'BD1'!$A$1:$J$1,0))),""),"")</f>
        <v/>
      </c>
      <c r="AB21" s="111" t="str">
        <f>IFERROR(IF(AND(AB$8&gt;=VLOOKUP($B21,BD,9),(AB$8&lt;=VLOOKUP($B21,BD,10))),IF(INDEX(BD,MATCH($B21,'BD1'!$A$1:$A$100,0),MATCH(TEXT(AB$8,"JJJJ"),'BD1'!$A$1:$J$1,0))=0,"",INDEX(BD,MATCH($B21,'BD1'!$A$1:$A$100,0),MATCH(TEXT(AB$8,"JJJJ"),'BD1'!$A$1:$J$1,0))),""),"")</f>
        <v/>
      </c>
      <c r="AC21" s="111" t="str">
        <f>IFERROR(IF(AND(AC$8&gt;=VLOOKUP($B21,BD,9),(AC$8&lt;=VLOOKUP($B21,BD,10))),IF(INDEX(BD,MATCH($B21,'BD1'!$A$1:$A$100,0),MATCH(TEXT(AC$8,"JJJJ"),'BD1'!$A$1:$J$1,0))=0,"",INDEX(BD,MATCH($B21,'BD1'!$A$1:$A$100,0),MATCH(TEXT(AC$8,"JJJJ"),'BD1'!$A$1:$J$1,0))),""),"")</f>
        <v/>
      </c>
      <c r="AD21" s="111" t="str">
        <f>IFERROR(IF(AND(AD$8&gt;=VLOOKUP($B21,BD,9),(AD$8&lt;=VLOOKUP($B21,BD,10))),IF(INDEX(BD,MATCH($B21,'BD1'!$A$1:$A$100,0),MATCH(TEXT(AD$8,"JJJJ"),'BD1'!$A$1:$J$1,0))=0,"",INDEX(BD,MATCH($B21,'BD1'!$A$1:$A$100,0),MATCH(TEXT(AD$8,"JJJJ"),'BD1'!$A$1:$J$1,0))),""),"")</f>
        <v/>
      </c>
      <c r="AE21" s="111" t="str">
        <f>IFERROR(IF(AND(AE$8&gt;=VLOOKUP($B21,BD,9),(AE$8&lt;=VLOOKUP($B21,BD,10))),IF(INDEX(BD,MATCH($B21,'BD1'!$A$1:$A$100,0),MATCH(TEXT(AE$8,"JJJJ"),'BD1'!$A$1:$J$1,0))=0,"",INDEX(BD,MATCH($B21,'BD1'!$A$1:$A$100,0),MATCH(TEXT(AE$8,"JJJJ"),'BD1'!$A$1:$J$1,0))),""),"")</f>
        <v/>
      </c>
      <c r="AF21" s="111" t="str">
        <f>IFERROR(IF(AND(AF$8&gt;=VLOOKUP($B21,BD,9),(AF$8&lt;=VLOOKUP($B21,BD,10))),IF(INDEX(BD,MATCH($B21,'BD1'!$A$1:$A$100,0),MATCH(TEXT(AF$8,"JJJJ"),'BD1'!$A$1:$J$1,0))=0,"",INDEX(BD,MATCH($B21,'BD1'!$A$1:$A$100,0),MATCH(TEXT(AF$8,"JJJJ"),'BD1'!$A$1:$J$1,0))),""),"")</f>
        <v/>
      </c>
      <c r="AG21" s="111" t="str">
        <f>IFERROR(IF(AND(AG$8&gt;=VLOOKUP($B21,BD,9),(AG$8&lt;=VLOOKUP($B21,BD,10))),IF(INDEX(BD,MATCH($B21,'BD1'!$A$1:$A$100,0),MATCH(TEXT(AG$8,"JJJJ"),'BD1'!$A$1:$J$1,0))=0,"",INDEX(BD,MATCH($B21,'BD1'!$A$1:$A$100,0),MATCH(TEXT(AG$8,"JJJJ"),'BD1'!$A$1:$J$1,0))),""),"")</f>
        <v/>
      </c>
      <c r="AH21" s="111" t="str">
        <f>IFERROR(IF(AND(AH$8&gt;=VLOOKUP($B21,BD,9),(AH$8&lt;=VLOOKUP($B21,BD,10))),IF(INDEX(BD,MATCH($B21,'BD1'!$A$1:$A$100,0),MATCH(TEXT(AH$8,"JJJJ"),'BD1'!$A$1:$J$1,0))=0,"",INDEX(BD,MATCH($B21,'BD1'!$A$1:$A$100,0),MATCH(TEXT(AH$8,"JJJJ"),'BD1'!$A$1:$J$1,0))),""),"")</f>
        <v/>
      </c>
      <c r="AI21" s="43"/>
      <c r="AJ21" s="118">
        <f t="shared" si="1"/>
        <v>0</v>
      </c>
      <c r="AK21" s="96">
        <v>17</v>
      </c>
    </row>
    <row r="22" spans="2:37" ht="24" customHeight="1" thickBot="1" x14ac:dyDescent="0.35">
      <c r="B22" s="131" t="str">
        <f>IF(LEN('BD1'!A13)=0,"",'BD1'!A13)</f>
        <v/>
      </c>
      <c r="C22" s="143" t="str">
        <f>IFERROR(VLOOKUP(Tableau9[[#This Row],[Chantiers]],'BD1'!A:K,11,FALSE),"")</f>
        <v/>
      </c>
      <c r="D22" s="111" t="str">
        <f>IFERROR(IF(AND(D$8&gt;=VLOOKUP($B22,BD,9),(D$8&lt;=VLOOKUP($B22,BD,10))),IF(INDEX(BD,MATCH($B22,'BD1'!$A$1:$A$100,0),MATCH(TEXT(D$8,"JJJJ"),'BD1'!$A$1:$J$1,0))=0,"",INDEX(BD,MATCH($B22,'BD1'!$A$1:$A$100,0),MATCH(TEXT(D$8,"JJJJ"),'BD1'!$A$1:$J$1,0))),""),"")</f>
        <v/>
      </c>
      <c r="E22" s="111" t="str">
        <f>IFERROR(IF(AND(E$8&gt;=VLOOKUP($B22,BD,9),(E$8&lt;=VLOOKUP($B22,BD,10))),IF(INDEX(BD,MATCH($B22,'BD1'!$A$1:$A$100,0),MATCH(TEXT(E$8,"JJJJ"),'BD1'!$A$1:$J$1,0))=0,"",INDEX(BD,MATCH($B22,'BD1'!$A$1:$A$100,0),MATCH(TEXT(E$8,"JJJJ"),'BD1'!$A$1:$J$1,0))),""),"")</f>
        <v/>
      </c>
      <c r="F22" s="111" t="str">
        <f>IFERROR(IF(AND(F$8&gt;=VLOOKUP($B22,BD,9),(F$8&lt;=VLOOKUP($B22,BD,10))),IF(INDEX(BD,MATCH($B22,'BD1'!$A$1:$A$100,0),MATCH(TEXT(F$8,"JJJJ"),'BD1'!$A$1:$J$1,0))=0,"",INDEX(BD,MATCH($B22,'BD1'!$A$1:$A$100,0),MATCH(TEXT(F$8,"JJJJ"),'BD1'!$A$1:$J$1,0))),""),"")</f>
        <v/>
      </c>
      <c r="G22" s="111" t="str">
        <f>IFERROR(IF(AND(G$8&gt;=VLOOKUP($B22,BD,9),(G$8&lt;=VLOOKUP($B22,BD,10))),IF(INDEX(BD,MATCH($B22,'BD1'!$A$1:$A$100,0),MATCH(TEXT(G$8,"JJJJ"),'BD1'!$A$1:$J$1,0))=0,"",INDEX(BD,MATCH($B22,'BD1'!$A$1:$A$100,0),MATCH(TEXT(G$8,"JJJJ"),'BD1'!$A$1:$J$1,0))),""),"")</f>
        <v/>
      </c>
      <c r="H22" s="111" t="str">
        <f>IFERROR(IF(AND(H$8&gt;=VLOOKUP($B22,BD,9),(H$8&lt;=VLOOKUP($B22,BD,10))),IF(INDEX(BD,MATCH($B22,'BD1'!$A$1:$A$100,0),MATCH(TEXT(H$8,"JJJJ"),'BD1'!$A$1:$J$1,0))=0,"",INDEX(BD,MATCH($B22,'BD1'!$A$1:$A$100,0),MATCH(TEXT(H$8,"JJJJ"),'BD1'!$A$1:$J$1,0))),""),"")</f>
        <v/>
      </c>
      <c r="I22" s="111" t="str">
        <f>IFERROR(IF(AND(I$8&gt;=VLOOKUP($B22,BD,9),(I$8&lt;=VLOOKUP($B22,BD,10))),IF(INDEX(BD,MATCH($B22,'BD1'!$A$1:$A$100,0),MATCH(TEXT(I$8,"JJJJ"),'BD1'!$A$1:$J$1,0))=0,"",INDEX(BD,MATCH($B22,'BD1'!$A$1:$A$100,0),MATCH(TEXT(I$8,"JJJJ"),'BD1'!$A$1:$J$1,0))),""),"")</f>
        <v/>
      </c>
      <c r="J22" s="111" t="str">
        <f>IFERROR(IF(AND(J$8&gt;=VLOOKUP($B22,BD,9),(J$8&lt;=VLOOKUP($B22,BD,10))),IF(INDEX(BD,MATCH($B22,'BD1'!$A$1:$A$100,0),MATCH(TEXT(J$8,"JJJJ"),'BD1'!$A$1:$J$1,0))=0,"",INDEX(BD,MATCH($B22,'BD1'!$A$1:$A$100,0),MATCH(TEXT(J$8,"JJJJ"),'BD1'!$A$1:$J$1,0))),""),"")</f>
        <v/>
      </c>
      <c r="K22" s="111" t="str">
        <f>IFERROR(IF(AND(K$8&gt;=VLOOKUP($B22,BD,9),(K$8&lt;=VLOOKUP($B22,BD,10))),IF(INDEX(BD,MATCH($B22,'BD1'!$A$1:$A$100,0),MATCH(TEXT(K$8,"JJJJ"),'BD1'!$A$1:$J$1,0))=0,"",INDEX(BD,MATCH($B22,'BD1'!$A$1:$A$100,0),MATCH(TEXT(K$8,"JJJJ"),'BD1'!$A$1:$J$1,0))),""),"")</f>
        <v/>
      </c>
      <c r="L22" s="111" t="str">
        <f>IFERROR(IF(AND(L$8&gt;=VLOOKUP($B22,BD,9),(L$8&lt;=VLOOKUP($B22,BD,10))),IF(INDEX(BD,MATCH($B22,'BD1'!$A$1:$A$100,0),MATCH(TEXT(L$8,"JJJJ"),'BD1'!$A$1:$J$1,0))=0,"",INDEX(BD,MATCH($B22,'BD1'!$A$1:$A$100,0),MATCH(TEXT(L$8,"JJJJ"),'BD1'!$A$1:$J$1,0))),""),"")</f>
        <v/>
      </c>
      <c r="M22" s="111" t="str">
        <f>IFERROR(IF(AND(M$8&gt;=VLOOKUP($B22,BD,9),(M$8&lt;=VLOOKUP($B22,BD,10))),IF(INDEX(BD,MATCH($B22,'BD1'!$A$1:$A$100,0),MATCH(TEXT(M$8,"JJJJ"),'BD1'!$A$1:$J$1,0))=0,"",INDEX(BD,MATCH($B22,'BD1'!$A$1:$A$100,0),MATCH(TEXT(M$8,"JJJJ"),'BD1'!$A$1:$J$1,0))),""),"")</f>
        <v/>
      </c>
      <c r="N22" s="111" t="str">
        <f>IFERROR(IF(AND(N$8&gt;=VLOOKUP($B22,BD,9),(N$8&lt;=VLOOKUP($B22,BD,10))),IF(INDEX(BD,MATCH($B22,'BD1'!$A$1:$A$100,0),MATCH(TEXT(N$8,"JJJJ"),'BD1'!$A$1:$J$1,0))=0,"",INDEX(BD,MATCH($B22,'BD1'!$A$1:$A$100,0),MATCH(TEXT(N$8,"JJJJ"),'BD1'!$A$1:$J$1,0))),""),"")</f>
        <v/>
      </c>
      <c r="O22" s="111" t="str">
        <f>IFERROR(IF(AND(O$8&gt;=VLOOKUP($B22,BD,9),(O$8&lt;=VLOOKUP($B22,BD,10))),IF(INDEX(BD,MATCH($B22,'BD1'!$A$1:$A$100,0),MATCH(TEXT(O$8,"JJJJ"),'BD1'!$A$1:$J$1,0))=0,"",INDEX(BD,MATCH($B22,'BD1'!$A$1:$A$100,0),MATCH(TEXT(O$8,"JJJJ"),'BD1'!$A$1:$J$1,0))),""),"")</f>
        <v/>
      </c>
      <c r="P22" s="111" t="str">
        <f>IFERROR(IF(AND(P$8&gt;=VLOOKUP($B22,BD,9),(P$8&lt;=VLOOKUP($B22,BD,10))),IF(INDEX(BD,MATCH($B22,'BD1'!$A$1:$A$100,0),MATCH(TEXT(P$8,"JJJJ"),'BD1'!$A$1:$J$1,0))=0,"",INDEX(BD,MATCH($B22,'BD1'!$A$1:$A$100,0),MATCH(TEXT(P$8,"JJJJ"),'BD1'!$A$1:$J$1,0))),""),"")</f>
        <v/>
      </c>
      <c r="Q22" s="111" t="str">
        <f>IFERROR(IF(AND(Q$8&gt;=VLOOKUP($B22,BD,9),(Q$8&lt;=VLOOKUP($B22,BD,10))),IF(INDEX(BD,MATCH($B22,'BD1'!$A$1:$A$100,0),MATCH(TEXT(Q$8,"JJJJ"),'BD1'!$A$1:$J$1,0))=0,"",INDEX(BD,MATCH($B22,'BD1'!$A$1:$A$100,0),MATCH(TEXT(Q$8,"JJJJ"),'BD1'!$A$1:$J$1,0))),""),"")</f>
        <v/>
      </c>
      <c r="R22" s="111" t="str">
        <f>IFERROR(IF(AND(R$8&gt;=VLOOKUP($B22,BD,9),(R$8&lt;=VLOOKUP($B22,BD,10))),IF(INDEX(BD,MATCH($B22,'BD1'!$A$1:$A$100,0),MATCH(TEXT(R$8,"JJJJ"),'BD1'!$A$1:$J$1,0))=0,"",INDEX(BD,MATCH($B22,'BD1'!$A$1:$A$100,0),MATCH(TEXT(R$8,"JJJJ"),'BD1'!$A$1:$J$1,0))),""),"")</f>
        <v/>
      </c>
      <c r="S22" s="111" t="str">
        <f>IFERROR(IF(AND(S$8&gt;=VLOOKUP($B22,BD,9),(S$8&lt;=VLOOKUP($B22,BD,10))),IF(INDEX(BD,MATCH($B22,'BD1'!$A$1:$A$100,0),MATCH(TEXT(S$8,"JJJJ"),'BD1'!$A$1:$J$1,0))=0,"",INDEX(BD,MATCH($B22,'BD1'!$A$1:$A$100,0),MATCH(TEXT(S$8,"JJJJ"),'BD1'!$A$1:$J$1,0))),""),"")</f>
        <v/>
      </c>
      <c r="T22" s="111" t="str">
        <f>IFERROR(IF(AND(T$8&gt;=VLOOKUP($B22,BD,9),(T$8&lt;=VLOOKUP($B22,BD,10))),IF(INDEX(BD,MATCH($B22,'BD1'!$A$1:$A$100,0),MATCH(TEXT(T$8,"JJJJ"),'BD1'!$A$1:$J$1,0))=0,"",INDEX(BD,MATCH($B22,'BD1'!$A$1:$A$100,0),MATCH(TEXT(T$8,"JJJJ"),'BD1'!$A$1:$J$1,0))),""),"")</f>
        <v/>
      </c>
      <c r="U22" s="111" t="str">
        <f>IFERROR(IF(AND(U$8&gt;=VLOOKUP($B22,BD,9),(U$8&lt;=VLOOKUP($B22,BD,10))),IF(INDEX(BD,MATCH($B22,'BD1'!$A$1:$A$100,0),MATCH(TEXT(U$8,"JJJJ"),'BD1'!$A$1:$J$1,0))=0,"",INDEX(BD,MATCH($B22,'BD1'!$A$1:$A$100,0),MATCH(TEXT(U$8,"JJJJ"),'BD1'!$A$1:$J$1,0))),""),"")</f>
        <v/>
      </c>
      <c r="V22" s="111" t="str">
        <f>IFERROR(IF(AND(V$8&gt;=VLOOKUP($B22,BD,9),(V$8&lt;=VLOOKUP($B22,BD,10))),IF(INDEX(BD,MATCH($B22,'BD1'!$A$1:$A$100,0),MATCH(TEXT(V$8,"JJJJ"),'BD1'!$A$1:$J$1,0))=0,"",INDEX(BD,MATCH($B22,'BD1'!$A$1:$A$100,0),MATCH(TEXT(V$8,"JJJJ"),'BD1'!$A$1:$J$1,0))),""),"")</f>
        <v/>
      </c>
      <c r="W22" s="111" t="str">
        <f>IFERROR(IF(AND(W$8&gt;=VLOOKUP($B22,BD,9),(W$8&lt;=VLOOKUP($B22,BD,10))),IF(INDEX(BD,MATCH($B22,'BD1'!$A$1:$A$100,0),MATCH(TEXT(W$8,"JJJJ"),'BD1'!$A$1:$J$1,0))=0,"",INDEX(BD,MATCH($B22,'BD1'!$A$1:$A$100,0),MATCH(TEXT(W$8,"JJJJ"),'BD1'!$A$1:$J$1,0))),""),"")</f>
        <v/>
      </c>
      <c r="X22" s="111" t="str">
        <f>IFERROR(IF(AND(X$8&gt;=VLOOKUP($B22,BD,9),(X$8&lt;=VLOOKUP($B22,BD,10))),IF(INDEX(BD,MATCH($B22,'BD1'!$A$1:$A$100,0),MATCH(TEXT(X$8,"JJJJ"),'BD1'!$A$1:$J$1,0))=0,"",INDEX(BD,MATCH($B22,'BD1'!$A$1:$A$100,0),MATCH(TEXT(X$8,"JJJJ"),'BD1'!$A$1:$J$1,0))),""),"")</f>
        <v/>
      </c>
      <c r="Y22" s="111" t="str">
        <f>IFERROR(IF(AND(Y$8&gt;=VLOOKUP($B22,BD,9),(Y$8&lt;=VLOOKUP($B22,BD,10))),IF(INDEX(BD,MATCH($B22,'BD1'!$A$1:$A$100,0),MATCH(TEXT(Y$8,"JJJJ"),'BD1'!$A$1:$J$1,0))=0,"",INDEX(BD,MATCH($B22,'BD1'!$A$1:$A$100,0),MATCH(TEXT(Y$8,"JJJJ"),'BD1'!$A$1:$J$1,0))),""),"")</f>
        <v/>
      </c>
      <c r="Z22" s="111" t="str">
        <f>IFERROR(IF(AND(Z$8&gt;=VLOOKUP($B22,BD,9),(Z$8&lt;=VLOOKUP($B22,BD,10))),IF(INDEX(BD,MATCH($B22,'BD1'!$A$1:$A$100,0),MATCH(TEXT(Z$8,"JJJJ"),'BD1'!$A$1:$J$1,0))=0,"",INDEX(BD,MATCH($B22,'BD1'!$A$1:$A$100,0),MATCH(TEXT(Z$8,"JJJJ"),'BD1'!$A$1:$J$1,0))),""),"")</f>
        <v/>
      </c>
      <c r="AA22" s="111" t="str">
        <f>IFERROR(IF(AND(AA$8&gt;=VLOOKUP($B22,BD,9),(AA$8&lt;=VLOOKUP($B22,BD,10))),IF(INDEX(BD,MATCH($B22,'BD1'!$A$1:$A$100,0),MATCH(TEXT(AA$8,"JJJJ"),'BD1'!$A$1:$J$1,0))=0,"",INDEX(BD,MATCH($B22,'BD1'!$A$1:$A$100,0),MATCH(TEXT(AA$8,"JJJJ"),'BD1'!$A$1:$J$1,0))),""),"")</f>
        <v/>
      </c>
      <c r="AB22" s="111" t="str">
        <f>IFERROR(IF(AND(AB$8&gt;=VLOOKUP($B22,BD,9),(AB$8&lt;=VLOOKUP($B22,BD,10))),IF(INDEX(BD,MATCH($B22,'BD1'!$A$1:$A$100,0),MATCH(TEXT(AB$8,"JJJJ"),'BD1'!$A$1:$J$1,0))=0,"",INDEX(BD,MATCH($B22,'BD1'!$A$1:$A$100,0),MATCH(TEXT(AB$8,"JJJJ"),'BD1'!$A$1:$J$1,0))),""),"")</f>
        <v/>
      </c>
      <c r="AC22" s="111" t="str">
        <f>IFERROR(IF(AND(AC$8&gt;=VLOOKUP($B22,BD,9),(AC$8&lt;=VLOOKUP($B22,BD,10))),IF(INDEX(BD,MATCH($B22,'BD1'!$A$1:$A$100,0),MATCH(TEXT(AC$8,"JJJJ"),'BD1'!$A$1:$J$1,0))=0,"",INDEX(BD,MATCH($B22,'BD1'!$A$1:$A$100,0),MATCH(TEXT(AC$8,"JJJJ"),'BD1'!$A$1:$J$1,0))),""),"")</f>
        <v/>
      </c>
      <c r="AD22" s="111" t="str">
        <f>IFERROR(IF(AND(AD$8&gt;=VLOOKUP($B22,BD,9),(AD$8&lt;=VLOOKUP($B22,BD,10))),IF(INDEX(BD,MATCH($B22,'BD1'!$A$1:$A$100,0),MATCH(TEXT(AD$8,"JJJJ"),'BD1'!$A$1:$J$1,0))=0,"",INDEX(BD,MATCH($B22,'BD1'!$A$1:$A$100,0),MATCH(TEXT(AD$8,"JJJJ"),'BD1'!$A$1:$J$1,0))),""),"")</f>
        <v/>
      </c>
      <c r="AE22" s="111" t="str">
        <f>IFERROR(IF(AND(AE$8&gt;=VLOOKUP($B22,BD,9),(AE$8&lt;=VLOOKUP($B22,BD,10))),IF(INDEX(BD,MATCH($B22,'BD1'!$A$1:$A$100,0),MATCH(TEXT(AE$8,"JJJJ"),'BD1'!$A$1:$J$1,0))=0,"",INDEX(BD,MATCH($B22,'BD1'!$A$1:$A$100,0),MATCH(TEXT(AE$8,"JJJJ"),'BD1'!$A$1:$J$1,0))),""),"")</f>
        <v/>
      </c>
      <c r="AF22" s="111" t="str">
        <f>IFERROR(IF(AND(AF$8&gt;=VLOOKUP($B22,BD,9),(AF$8&lt;=VLOOKUP($B22,BD,10))),IF(INDEX(BD,MATCH($B22,'BD1'!$A$1:$A$100,0),MATCH(TEXT(AF$8,"JJJJ"),'BD1'!$A$1:$J$1,0))=0,"",INDEX(BD,MATCH($B22,'BD1'!$A$1:$A$100,0),MATCH(TEXT(AF$8,"JJJJ"),'BD1'!$A$1:$J$1,0))),""),"")</f>
        <v/>
      </c>
      <c r="AG22" s="111" t="str">
        <f>IFERROR(IF(AND(AG$8&gt;=VLOOKUP($B22,BD,9),(AG$8&lt;=VLOOKUP($B22,BD,10))),IF(INDEX(BD,MATCH($B22,'BD1'!$A$1:$A$100,0),MATCH(TEXT(AG$8,"JJJJ"),'BD1'!$A$1:$J$1,0))=0,"",INDEX(BD,MATCH($B22,'BD1'!$A$1:$A$100,0),MATCH(TEXT(AG$8,"JJJJ"),'BD1'!$A$1:$J$1,0))),""),"")</f>
        <v/>
      </c>
      <c r="AH22" s="111" t="str">
        <f>IFERROR(IF(AND(AH$8&gt;=VLOOKUP($B22,BD,9),(AH$8&lt;=VLOOKUP($B22,BD,10))),IF(INDEX(BD,MATCH($B22,'BD1'!$A$1:$A$100,0),MATCH(TEXT(AH$8,"JJJJ"),'BD1'!$A$1:$J$1,0))=0,"",INDEX(BD,MATCH($B22,'BD1'!$A$1:$A$100,0),MATCH(TEXT(AH$8,"JJJJ"),'BD1'!$A$1:$J$1,0))),""),"")</f>
        <v/>
      </c>
      <c r="AI22" s="43"/>
      <c r="AJ22" s="118">
        <f t="shared" si="1"/>
        <v>0</v>
      </c>
      <c r="AK22" s="96">
        <v>17</v>
      </c>
    </row>
    <row r="23" spans="2:37" ht="24" customHeight="1" thickBot="1" x14ac:dyDescent="0.35">
      <c r="B23" s="131" t="str">
        <f>IF(LEN('BD1'!A14)=0,"",'BD1'!A14)</f>
        <v/>
      </c>
      <c r="C23" s="143" t="str">
        <f>IFERROR(VLOOKUP(Tableau9[[#This Row],[Chantiers]],'BD1'!A:K,11,FALSE),"")</f>
        <v/>
      </c>
      <c r="D23" s="111" t="str">
        <f>IFERROR(IF(AND(D$8&gt;=VLOOKUP($B23,BD,9),(D$8&lt;=VLOOKUP($B23,BD,10))),IF(INDEX(BD,MATCH($B23,'BD1'!$A$1:$A$100,0),MATCH(TEXT(D$8,"JJJJ"),'BD1'!$A$1:$J$1,0))=0,"",INDEX(BD,MATCH($B23,'BD1'!$A$1:$A$100,0),MATCH(TEXT(D$8,"JJJJ"),'BD1'!$A$1:$J$1,0))),""),"")</f>
        <v/>
      </c>
      <c r="E23" s="111" t="str">
        <f>IFERROR(IF(AND(E$8&gt;=VLOOKUP($B23,BD,9),(E$8&lt;=VLOOKUP($B23,BD,10))),IF(INDEX(BD,MATCH($B23,'BD1'!$A$1:$A$100,0),MATCH(TEXT(E$8,"JJJJ"),'BD1'!$A$1:$J$1,0))=0,"",INDEX(BD,MATCH($B23,'BD1'!$A$1:$A$100,0),MATCH(TEXT(E$8,"JJJJ"),'BD1'!$A$1:$J$1,0))),""),"")</f>
        <v/>
      </c>
      <c r="F23" s="111" t="str">
        <f>IFERROR(IF(AND(F$8&gt;=VLOOKUP($B23,BD,9),(F$8&lt;=VLOOKUP($B23,BD,10))),IF(INDEX(BD,MATCH($B23,'BD1'!$A$1:$A$100,0),MATCH(TEXT(F$8,"JJJJ"),'BD1'!$A$1:$J$1,0))=0,"",INDEX(BD,MATCH($B23,'BD1'!$A$1:$A$100,0),MATCH(TEXT(F$8,"JJJJ"),'BD1'!$A$1:$J$1,0))),""),"")</f>
        <v/>
      </c>
      <c r="G23" s="111" t="str">
        <f>IFERROR(IF(AND(G$8&gt;=VLOOKUP($B23,BD,9),(G$8&lt;=VLOOKUP($B23,BD,10))),IF(INDEX(BD,MATCH($B23,'BD1'!$A$1:$A$100,0),MATCH(TEXT(G$8,"JJJJ"),'BD1'!$A$1:$J$1,0))=0,"",INDEX(BD,MATCH($B23,'BD1'!$A$1:$A$100,0),MATCH(TEXT(G$8,"JJJJ"),'BD1'!$A$1:$J$1,0))),""),"")</f>
        <v/>
      </c>
      <c r="H23" s="111" t="str">
        <f>IFERROR(IF(AND(H$8&gt;=VLOOKUP($B23,BD,9),(H$8&lt;=VLOOKUP($B23,BD,10))),IF(INDEX(BD,MATCH($B23,'BD1'!$A$1:$A$100,0),MATCH(TEXT(H$8,"JJJJ"),'BD1'!$A$1:$J$1,0))=0,"",INDEX(BD,MATCH($B23,'BD1'!$A$1:$A$100,0),MATCH(TEXT(H$8,"JJJJ"),'BD1'!$A$1:$J$1,0))),""),"")</f>
        <v/>
      </c>
      <c r="I23" s="111" t="str">
        <f>IFERROR(IF(AND(I$8&gt;=VLOOKUP($B23,BD,9),(I$8&lt;=VLOOKUP($B23,BD,10))),IF(INDEX(BD,MATCH($B23,'BD1'!$A$1:$A$100,0),MATCH(TEXT(I$8,"JJJJ"),'BD1'!$A$1:$J$1,0))=0,"",INDEX(BD,MATCH($B23,'BD1'!$A$1:$A$100,0),MATCH(TEXT(I$8,"JJJJ"),'BD1'!$A$1:$J$1,0))),""),"")</f>
        <v/>
      </c>
      <c r="J23" s="111" t="str">
        <f>IFERROR(IF(AND(J$8&gt;=VLOOKUP($B23,BD,9),(J$8&lt;=VLOOKUP($B23,BD,10))),IF(INDEX(BD,MATCH($B23,'BD1'!$A$1:$A$100,0),MATCH(TEXT(J$8,"JJJJ"),'BD1'!$A$1:$J$1,0))=0,"",INDEX(BD,MATCH($B23,'BD1'!$A$1:$A$100,0),MATCH(TEXT(J$8,"JJJJ"),'BD1'!$A$1:$J$1,0))),""),"")</f>
        <v/>
      </c>
      <c r="K23" s="111" t="str">
        <f>IFERROR(IF(AND(K$8&gt;=VLOOKUP($B23,BD,9),(K$8&lt;=VLOOKUP($B23,BD,10))),IF(INDEX(BD,MATCH($B23,'BD1'!$A$1:$A$100,0),MATCH(TEXT(K$8,"JJJJ"),'BD1'!$A$1:$J$1,0))=0,"",INDEX(BD,MATCH($B23,'BD1'!$A$1:$A$100,0),MATCH(TEXT(K$8,"JJJJ"),'BD1'!$A$1:$J$1,0))),""),"")</f>
        <v/>
      </c>
      <c r="L23" s="111" t="str">
        <f>IFERROR(IF(AND(L$8&gt;=VLOOKUP($B23,BD,9),(L$8&lt;=VLOOKUP($B23,BD,10))),IF(INDEX(BD,MATCH($B23,'BD1'!$A$1:$A$100,0),MATCH(TEXT(L$8,"JJJJ"),'BD1'!$A$1:$J$1,0))=0,"",INDEX(BD,MATCH($B23,'BD1'!$A$1:$A$100,0),MATCH(TEXT(L$8,"JJJJ"),'BD1'!$A$1:$J$1,0))),""),"")</f>
        <v/>
      </c>
      <c r="M23" s="111" t="str">
        <f>IFERROR(IF(AND(M$8&gt;=VLOOKUP($B23,BD,9),(M$8&lt;=VLOOKUP($B23,BD,10))),IF(INDEX(BD,MATCH($B23,'BD1'!$A$1:$A$100,0),MATCH(TEXT(M$8,"JJJJ"),'BD1'!$A$1:$J$1,0))=0,"",INDEX(BD,MATCH($B23,'BD1'!$A$1:$A$100,0),MATCH(TEXT(M$8,"JJJJ"),'BD1'!$A$1:$J$1,0))),""),"")</f>
        <v/>
      </c>
      <c r="N23" s="111" t="str">
        <f>IFERROR(IF(AND(N$8&gt;=VLOOKUP($B23,BD,9),(N$8&lt;=VLOOKUP($B23,BD,10))),IF(INDEX(BD,MATCH($B23,'BD1'!$A$1:$A$100,0),MATCH(TEXT(N$8,"JJJJ"),'BD1'!$A$1:$J$1,0))=0,"",INDEX(BD,MATCH($B23,'BD1'!$A$1:$A$100,0),MATCH(TEXT(N$8,"JJJJ"),'BD1'!$A$1:$J$1,0))),""),"")</f>
        <v/>
      </c>
      <c r="O23" s="111" t="str">
        <f>IFERROR(IF(AND(O$8&gt;=VLOOKUP($B23,BD,9),(O$8&lt;=VLOOKUP($B23,BD,10))),IF(INDEX(BD,MATCH($B23,'BD1'!$A$1:$A$100,0),MATCH(TEXT(O$8,"JJJJ"),'BD1'!$A$1:$J$1,0))=0,"",INDEX(BD,MATCH($B23,'BD1'!$A$1:$A$100,0),MATCH(TEXT(O$8,"JJJJ"),'BD1'!$A$1:$J$1,0))),""),"")</f>
        <v/>
      </c>
      <c r="P23" s="111" t="str">
        <f>IFERROR(IF(AND(P$8&gt;=VLOOKUP($B23,BD,9),(P$8&lt;=VLOOKUP($B23,BD,10))),IF(INDEX(BD,MATCH($B23,'BD1'!$A$1:$A$100,0),MATCH(TEXT(P$8,"JJJJ"),'BD1'!$A$1:$J$1,0))=0,"",INDEX(BD,MATCH($B23,'BD1'!$A$1:$A$100,0),MATCH(TEXT(P$8,"JJJJ"),'BD1'!$A$1:$J$1,0))),""),"")</f>
        <v/>
      </c>
      <c r="Q23" s="111" t="str">
        <f>IFERROR(IF(AND(Q$8&gt;=VLOOKUP($B23,BD,9),(Q$8&lt;=VLOOKUP($B23,BD,10))),IF(INDEX(BD,MATCH($B23,'BD1'!$A$1:$A$100,0),MATCH(TEXT(Q$8,"JJJJ"),'BD1'!$A$1:$J$1,0))=0,"",INDEX(BD,MATCH($B23,'BD1'!$A$1:$A$100,0),MATCH(TEXT(Q$8,"JJJJ"),'BD1'!$A$1:$J$1,0))),""),"")</f>
        <v/>
      </c>
      <c r="R23" s="111" t="str">
        <f>IFERROR(IF(AND(R$8&gt;=VLOOKUP($B23,BD,9),(R$8&lt;=VLOOKUP($B23,BD,10))),IF(INDEX(BD,MATCH($B23,'BD1'!$A$1:$A$100,0),MATCH(TEXT(R$8,"JJJJ"),'BD1'!$A$1:$J$1,0))=0,"",INDEX(BD,MATCH($B23,'BD1'!$A$1:$A$100,0),MATCH(TEXT(R$8,"JJJJ"),'BD1'!$A$1:$J$1,0))),""),"")</f>
        <v/>
      </c>
      <c r="S23" s="111" t="str">
        <f>IFERROR(IF(AND(S$8&gt;=VLOOKUP($B23,BD,9),(S$8&lt;=VLOOKUP($B23,BD,10))),IF(INDEX(BD,MATCH($B23,'BD1'!$A$1:$A$100,0),MATCH(TEXT(S$8,"JJJJ"),'BD1'!$A$1:$J$1,0))=0,"",INDEX(BD,MATCH($B23,'BD1'!$A$1:$A$100,0),MATCH(TEXT(S$8,"JJJJ"),'BD1'!$A$1:$J$1,0))),""),"")</f>
        <v/>
      </c>
      <c r="T23" s="111" t="str">
        <f>IFERROR(IF(AND(T$8&gt;=VLOOKUP($B23,BD,9),(T$8&lt;=VLOOKUP($B23,BD,10))),IF(INDEX(BD,MATCH($B23,'BD1'!$A$1:$A$100,0),MATCH(TEXT(T$8,"JJJJ"),'BD1'!$A$1:$J$1,0))=0,"",INDEX(BD,MATCH($B23,'BD1'!$A$1:$A$100,0),MATCH(TEXT(T$8,"JJJJ"),'BD1'!$A$1:$J$1,0))),""),"")</f>
        <v/>
      </c>
      <c r="U23" s="111" t="str">
        <f>IFERROR(IF(AND(U$8&gt;=VLOOKUP($B23,BD,9),(U$8&lt;=VLOOKUP($B23,BD,10))),IF(INDEX(BD,MATCH($B23,'BD1'!$A$1:$A$100,0),MATCH(TEXT(U$8,"JJJJ"),'BD1'!$A$1:$J$1,0))=0,"",INDEX(BD,MATCH($B23,'BD1'!$A$1:$A$100,0),MATCH(TEXT(U$8,"JJJJ"),'BD1'!$A$1:$J$1,0))),""),"")</f>
        <v/>
      </c>
      <c r="V23" s="111" t="str">
        <f>IFERROR(IF(AND(V$8&gt;=VLOOKUP($B23,BD,9),(V$8&lt;=VLOOKUP($B23,BD,10))),IF(INDEX(BD,MATCH($B23,'BD1'!$A$1:$A$100,0),MATCH(TEXT(V$8,"JJJJ"),'BD1'!$A$1:$J$1,0))=0,"",INDEX(BD,MATCH($B23,'BD1'!$A$1:$A$100,0),MATCH(TEXT(V$8,"JJJJ"),'BD1'!$A$1:$J$1,0))),""),"")</f>
        <v/>
      </c>
      <c r="W23" s="111" t="str">
        <f>IFERROR(IF(AND(W$8&gt;=VLOOKUP($B23,BD,9),(W$8&lt;=VLOOKUP($B23,BD,10))),IF(INDEX(BD,MATCH($B23,'BD1'!$A$1:$A$100,0),MATCH(TEXT(W$8,"JJJJ"),'BD1'!$A$1:$J$1,0))=0,"",INDEX(BD,MATCH($B23,'BD1'!$A$1:$A$100,0),MATCH(TEXT(W$8,"JJJJ"),'BD1'!$A$1:$J$1,0))),""),"")</f>
        <v/>
      </c>
      <c r="X23" s="111" t="str">
        <f>IFERROR(IF(AND(X$8&gt;=VLOOKUP($B23,BD,9),(X$8&lt;=VLOOKUP($B23,BD,10))),IF(INDEX(BD,MATCH($B23,'BD1'!$A$1:$A$100,0),MATCH(TEXT(X$8,"JJJJ"),'BD1'!$A$1:$J$1,0))=0,"",INDEX(BD,MATCH($B23,'BD1'!$A$1:$A$100,0),MATCH(TEXT(X$8,"JJJJ"),'BD1'!$A$1:$J$1,0))),""),"")</f>
        <v/>
      </c>
      <c r="Y23" s="111" t="str">
        <f>IFERROR(IF(AND(Y$8&gt;=VLOOKUP($B23,BD,9),(Y$8&lt;=VLOOKUP($B23,BD,10))),IF(INDEX(BD,MATCH($B23,'BD1'!$A$1:$A$100,0),MATCH(TEXT(Y$8,"JJJJ"),'BD1'!$A$1:$J$1,0))=0,"",INDEX(BD,MATCH($B23,'BD1'!$A$1:$A$100,0),MATCH(TEXT(Y$8,"JJJJ"),'BD1'!$A$1:$J$1,0))),""),"")</f>
        <v/>
      </c>
      <c r="Z23" s="111" t="str">
        <f>IFERROR(IF(AND(Z$8&gt;=VLOOKUP($B23,BD,9),(Z$8&lt;=VLOOKUP($B23,BD,10))),IF(INDEX(BD,MATCH($B23,'BD1'!$A$1:$A$100,0),MATCH(TEXT(Z$8,"JJJJ"),'BD1'!$A$1:$J$1,0))=0,"",INDEX(BD,MATCH($B23,'BD1'!$A$1:$A$100,0),MATCH(TEXT(Z$8,"JJJJ"),'BD1'!$A$1:$J$1,0))),""),"")</f>
        <v/>
      </c>
      <c r="AA23" s="111" t="str">
        <f>IFERROR(IF(AND(AA$8&gt;=VLOOKUP($B23,BD,9),(AA$8&lt;=VLOOKUP($B23,BD,10))),IF(INDEX(BD,MATCH($B23,'BD1'!$A$1:$A$100,0),MATCH(TEXT(AA$8,"JJJJ"),'BD1'!$A$1:$J$1,0))=0,"",INDEX(BD,MATCH($B23,'BD1'!$A$1:$A$100,0),MATCH(TEXT(AA$8,"JJJJ"),'BD1'!$A$1:$J$1,0))),""),"")</f>
        <v/>
      </c>
      <c r="AB23" s="111" t="str">
        <f>IFERROR(IF(AND(AB$8&gt;=VLOOKUP($B23,BD,9),(AB$8&lt;=VLOOKUP($B23,BD,10))),IF(INDEX(BD,MATCH($B23,'BD1'!$A$1:$A$100,0),MATCH(TEXT(AB$8,"JJJJ"),'BD1'!$A$1:$J$1,0))=0,"",INDEX(BD,MATCH($B23,'BD1'!$A$1:$A$100,0),MATCH(TEXT(AB$8,"JJJJ"),'BD1'!$A$1:$J$1,0))),""),"")</f>
        <v/>
      </c>
      <c r="AC23" s="111" t="str">
        <f>IFERROR(IF(AND(AC$8&gt;=VLOOKUP($B23,BD,9),(AC$8&lt;=VLOOKUP($B23,BD,10))),IF(INDEX(BD,MATCH($B23,'BD1'!$A$1:$A$100,0),MATCH(TEXT(AC$8,"JJJJ"),'BD1'!$A$1:$J$1,0))=0,"",INDEX(BD,MATCH($B23,'BD1'!$A$1:$A$100,0),MATCH(TEXT(AC$8,"JJJJ"),'BD1'!$A$1:$J$1,0))),""),"")</f>
        <v/>
      </c>
      <c r="AD23" s="111" t="str">
        <f>IFERROR(IF(AND(AD$8&gt;=VLOOKUP($B23,BD,9),(AD$8&lt;=VLOOKUP($B23,BD,10))),IF(INDEX(BD,MATCH($B23,'BD1'!$A$1:$A$100,0),MATCH(TEXT(AD$8,"JJJJ"),'BD1'!$A$1:$J$1,0))=0,"",INDEX(BD,MATCH($B23,'BD1'!$A$1:$A$100,0),MATCH(TEXT(AD$8,"JJJJ"),'BD1'!$A$1:$J$1,0))),""),"")</f>
        <v/>
      </c>
      <c r="AE23" s="111" t="str">
        <f>IFERROR(IF(AND(AE$8&gt;=VLOOKUP($B23,BD,9),(AE$8&lt;=VLOOKUP($B23,BD,10))),IF(INDEX(BD,MATCH($B23,'BD1'!$A$1:$A$100,0),MATCH(TEXT(AE$8,"JJJJ"),'BD1'!$A$1:$J$1,0))=0,"",INDEX(BD,MATCH($B23,'BD1'!$A$1:$A$100,0),MATCH(TEXT(AE$8,"JJJJ"),'BD1'!$A$1:$J$1,0))),""),"")</f>
        <v/>
      </c>
      <c r="AF23" s="111" t="str">
        <f>IFERROR(IF(AND(AF$8&gt;=VLOOKUP($B23,BD,9),(AF$8&lt;=VLOOKUP($B23,BD,10))),IF(INDEX(BD,MATCH($B23,'BD1'!$A$1:$A$100,0),MATCH(TEXT(AF$8,"JJJJ"),'BD1'!$A$1:$J$1,0))=0,"",INDEX(BD,MATCH($B23,'BD1'!$A$1:$A$100,0),MATCH(TEXT(AF$8,"JJJJ"),'BD1'!$A$1:$J$1,0))),""),"")</f>
        <v/>
      </c>
      <c r="AG23" s="111" t="str">
        <f>IFERROR(IF(AND(AG$8&gt;=VLOOKUP($B23,BD,9),(AG$8&lt;=VLOOKUP($B23,BD,10))),IF(INDEX(BD,MATCH($B23,'BD1'!$A$1:$A$100,0),MATCH(TEXT(AG$8,"JJJJ"),'BD1'!$A$1:$J$1,0))=0,"",INDEX(BD,MATCH($B23,'BD1'!$A$1:$A$100,0),MATCH(TEXT(AG$8,"JJJJ"),'BD1'!$A$1:$J$1,0))),""),"")</f>
        <v/>
      </c>
      <c r="AH23" s="111" t="str">
        <f>IFERROR(IF(AND(AH$8&gt;=VLOOKUP($B23,BD,9),(AH$8&lt;=VLOOKUP($B23,BD,10))),IF(INDEX(BD,MATCH($B23,'BD1'!$A$1:$A$100,0),MATCH(TEXT(AH$8,"JJJJ"),'BD1'!$A$1:$J$1,0))=0,"",INDEX(BD,MATCH($B23,'BD1'!$A$1:$A$100,0),MATCH(TEXT(AH$8,"JJJJ"),'BD1'!$A$1:$J$1,0))),""),"")</f>
        <v/>
      </c>
      <c r="AI23" s="43"/>
      <c r="AJ23" s="118">
        <f t="shared" si="1"/>
        <v>0</v>
      </c>
      <c r="AK23" s="96">
        <v>17</v>
      </c>
    </row>
    <row r="24" spans="2:37" ht="24" customHeight="1" thickBot="1" x14ac:dyDescent="0.35">
      <c r="B24" s="131" t="str">
        <f>IF(LEN('BD1'!A15)=0,"",'BD1'!A15)</f>
        <v/>
      </c>
      <c r="C24" s="143" t="str">
        <f>IFERROR(VLOOKUP(Tableau9[[#This Row],[Chantiers]],'BD1'!A:K,11,FALSE),"")</f>
        <v/>
      </c>
      <c r="D24" s="111" t="str">
        <f>IFERROR(IF(AND(D$8&gt;=VLOOKUP($B24,BD,9),(D$8&lt;=VLOOKUP($B24,BD,10))),IF(INDEX(BD,MATCH($B24,'BD1'!$A$1:$A$100,0),MATCH(TEXT(D$8,"JJJJ"),'BD1'!$A$1:$J$1,0))=0,"",INDEX(BD,MATCH($B24,'BD1'!$A$1:$A$100,0),MATCH(TEXT(D$8,"JJJJ"),'BD1'!$A$1:$J$1,0))),""),"")</f>
        <v/>
      </c>
      <c r="E24" s="111" t="str">
        <f>IFERROR(IF(AND(E$8&gt;=VLOOKUP($B24,BD,9),(E$8&lt;=VLOOKUP($B24,BD,10))),IF(INDEX(BD,MATCH($B24,'BD1'!$A$1:$A$100,0),MATCH(TEXT(E$8,"JJJJ"),'BD1'!$A$1:$J$1,0))=0,"",INDEX(BD,MATCH($B24,'BD1'!$A$1:$A$100,0),MATCH(TEXT(E$8,"JJJJ"),'BD1'!$A$1:$J$1,0))),""),"")</f>
        <v/>
      </c>
      <c r="F24" s="111" t="str">
        <f>IFERROR(IF(AND(F$8&gt;=VLOOKUP($B24,BD,9),(F$8&lt;=VLOOKUP($B24,BD,10))),IF(INDEX(BD,MATCH($B24,'BD1'!$A$1:$A$100,0),MATCH(TEXT(F$8,"JJJJ"),'BD1'!$A$1:$J$1,0))=0,"",INDEX(BD,MATCH($B24,'BD1'!$A$1:$A$100,0),MATCH(TEXT(F$8,"JJJJ"),'BD1'!$A$1:$J$1,0))),""),"")</f>
        <v/>
      </c>
      <c r="G24" s="111" t="str">
        <f>IFERROR(IF(AND(G$8&gt;=VLOOKUP($B24,BD,9),(G$8&lt;=VLOOKUP($B24,BD,10))),IF(INDEX(BD,MATCH($B24,'BD1'!$A$1:$A$100,0),MATCH(TEXT(G$8,"JJJJ"),'BD1'!$A$1:$J$1,0))=0,"",INDEX(BD,MATCH($B24,'BD1'!$A$1:$A$100,0),MATCH(TEXT(G$8,"JJJJ"),'BD1'!$A$1:$J$1,0))),""),"")</f>
        <v/>
      </c>
      <c r="H24" s="111" t="str">
        <f>IFERROR(IF(AND(H$8&gt;=VLOOKUP($B24,BD,9),(H$8&lt;=VLOOKUP($B24,BD,10))),IF(INDEX(BD,MATCH($B24,'BD1'!$A$1:$A$100,0),MATCH(TEXT(H$8,"JJJJ"),'BD1'!$A$1:$J$1,0))=0,"",INDEX(BD,MATCH($B24,'BD1'!$A$1:$A$100,0),MATCH(TEXT(H$8,"JJJJ"),'BD1'!$A$1:$J$1,0))),""),"")</f>
        <v/>
      </c>
      <c r="I24" s="111" t="str">
        <f>IFERROR(IF(AND(I$8&gt;=VLOOKUP($B24,BD,9),(I$8&lt;=VLOOKUP($B24,BD,10))),IF(INDEX(BD,MATCH($B24,'BD1'!$A$1:$A$100,0),MATCH(TEXT(I$8,"JJJJ"),'BD1'!$A$1:$J$1,0))=0,"",INDEX(BD,MATCH($B24,'BD1'!$A$1:$A$100,0),MATCH(TEXT(I$8,"JJJJ"),'BD1'!$A$1:$J$1,0))),""),"")</f>
        <v/>
      </c>
      <c r="J24" s="111" t="str">
        <f>IFERROR(IF(AND(J$8&gt;=VLOOKUP($B24,BD,9),(J$8&lt;=VLOOKUP($B24,BD,10))),IF(INDEX(BD,MATCH($B24,'BD1'!$A$1:$A$100,0),MATCH(TEXT(J$8,"JJJJ"),'BD1'!$A$1:$J$1,0))=0,"",INDEX(BD,MATCH($B24,'BD1'!$A$1:$A$100,0),MATCH(TEXT(J$8,"JJJJ"),'BD1'!$A$1:$J$1,0))),""),"")</f>
        <v/>
      </c>
      <c r="K24" s="111" t="str">
        <f>IFERROR(IF(AND(K$8&gt;=VLOOKUP($B24,BD,9),(K$8&lt;=VLOOKUP($B24,BD,10))),IF(INDEX(BD,MATCH($B24,'BD1'!$A$1:$A$100,0),MATCH(TEXT(K$8,"JJJJ"),'BD1'!$A$1:$J$1,0))=0,"",INDEX(BD,MATCH($B24,'BD1'!$A$1:$A$100,0),MATCH(TEXT(K$8,"JJJJ"),'BD1'!$A$1:$J$1,0))),""),"")</f>
        <v/>
      </c>
      <c r="L24" s="111" t="str">
        <f>IFERROR(IF(AND(L$8&gt;=VLOOKUP($B24,BD,9),(L$8&lt;=VLOOKUP($B24,BD,10))),IF(INDEX(BD,MATCH($B24,'BD1'!$A$1:$A$100,0),MATCH(TEXT(L$8,"JJJJ"),'BD1'!$A$1:$J$1,0))=0,"",INDEX(BD,MATCH($B24,'BD1'!$A$1:$A$100,0),MATCH(TEXT(L$8,"JJJJ"),'BD1'!$A$1:$J$1,0))),""),"")</f>
        <v/>
      </c>
      <c r="M24" s="111" t="str">
        <f>IFERROR(IF(AND(M$8&gt;=VLOOKUP($B24,BD,9),(M$8&lt;=VLOOKUP($B24,BD,10))),IF(INDEX(BD,MATCH($B24,'BD1'!$A$1:$A$100,0),MATCH(TEXT(M$8,"JJJJ"),'BD1'!$A$1:$J$1,0))=0,"",INDEX(BD,MATCH($B24,'BD1'!$A$1:$A$100,0),MATCH(TEXT(M$8,"JJJJ"),'BD1'!$A$1:$J$1,0))),""),"")</f>
        <v/>
      </c>
      <c r="N24" s="111" t="str">
        <f>IFERROR(IF(AND(N$8&gt;=VLOOKUP($B24,BD,9),(N$8&lt;=VLOOKUP($B24,BD,10))),IF(INDEX(BD,MATCH($B24,'BD1'!$A$1:$A$100,0),MATCH(TEXT(N$8,"JJJJ"),'BD1'!$A$1:$J$1,0))=0,"",INDEX(BD,MATCH($B24,'BD1'!$A$1:$A$100,0),MATCH(TEXT(N$8,"JJJJ"),'BD1'!$A$1:$J$1,0))),""),"")</f>
        <v/>
      </c>
      <c r="O24" s="111" t="str">
        <f>IFERROR(IF(AND(O$8&gt;=VLOOKUP($B24,BD,9),(O$8&lt;=VLOOKUP($B24,BD,10))),IF(INDEX(BD,MATCH($B24,'BD1'!$A$1:$A$100,0),MATCH(TEXT(O$8,"JJJJ"),'BD1'!$A$1:$J$1,0))=0,"",INDEX(BD,MATCH($B24,'BD1'!$A$1:$A$100,0),MATCH(TEXT(O$8,"JJJJ"),'BD1'!$A$1:$J$1,0))),""),"")</f>
        <v/>
      </c>
      <c r="P24" s="111" t="str">
        <f>IFERROR(IF(AND(P$8&gt;=VLOOKUP($B24,BD,9),(P$8&lt;=VLOOKUP($B24,BD,10))),IF(INDEX(BD,MATCH($B24,'BD1'!$A$1:$A$100,0),MATCH(TEXT(P$8,"JJJJ"),'BD1'!$A$1:$J$1,0))=0,"",INDEX(BD,MATCH($B24,'BD1'!$A$1:$A$100,0),MATCH(TEXT(P$8,"JJJJ"),'BD1'!$A$1:$J$1,0))),""),"")</f>
        <v/>
      </c>
      <c r="Q24" s="111" t="str">
        <f>IFERROR(IF(AND(Q$8&gt;=VLOOKUP($B24,BD,9),(Q$8&lt;=VLOOKUP($B24,BD,10))),IF(INDEX(BD,MATCH($B24,'BD1'!$A$1:$A$100,0),MATCH(TEXT(Q$8,"JJJJ"),'BD1'!$A$1:$J$1,0))=0,"",INDEX(BD,MATCH($B24,'BD1'!$A$1:$A$100,0),MATCH(TEXT(Q$8,"JJJJ"),'BD1'!$A$1:$J$1,0))),""),"")</f>
        <v/>
      </c>
      <c r="R24" s="111" t="str">
        <f>IFERROR(IF(AND(R$8&gt;=VLOOKUP($B24,BD,9),(R$8&lt;=VLOOKUP($B24,BD,10))),IF(INDEX(BD,MATCH($B24,'BD1'!$A$1:$A$100,0),MATCH(TEXT(R$8,"JJJJ"),'BD1'!$A$1:$J$1,0))=0,"",INDEX(BD,MATCH($B24,'BD1'!$A$1:$A$100,0),MATCH(TEXT(R$8,"JJJJ"),'BD1'!$A$1:$J$1,0))),""),"")</f>
        <v/>
      </c>
      <c r="S24" s="111" t="str">
        <f>IFERROR(IF(AND(S$8&gt;=VLOOKUP($B24,BD,9),(S$8&lt;=VLOOKUP($B24,BD,10))),IF(INDEX(BD,MATCH($B24,'BD1'!$A$1:$A$100,0),MATCH(TEXT(S$8,"JJJJ"),'BD1'!$A$1:$J$1,0))=0,"",INDEX(BD,MATCH($B24,'BD1'!$A$1:$A$100,0),MATCH(TEXT(S$8,"JJJJ"),'BD1'!$A$1:$J$1,0))),""),"")</f>
        <v/>
      </c>
      <c r="T24" s="111" t="str">
        <f>IFERROR(IF(AND(T$8&gt;=VLOOKUP($B24,BD,9),(T$8&lt;=VLOOKUP($B24,BD,10))),IF(INDEX(BD,MATCH($B24,'BD1'!$A$1:$A$100,0),MATCH(TEXT(T$8,"JJJJ"),'BD1'!$A$1:$J$1,0))=0,"",INDEX(BD,MATCH($B24,'BD1'!$A$1:$A$100,0),MATCH(TEXT(T$8,"JJJJ"),'BD1'!$A$1:$J$1,0))),""),"")</f>
        <v/>
      </c>
      <c r="U24" s="111" t="str">
        <f>IFERROR(IF(AND(U$8&gt;=VLOOKUP($B24,BD,9),(U$8&lt;=VLOOKUP($B24,BD,10))),IF(INDEX(BD,MATCH($B24,'BD1'!$A$1:$A$100,0),MATCH(TEXT(U$8,"JJJJ"),'BD1'!$A$1:$J$1,0))=0,"",INDEX(BD,MATCH($B24,'BD1'!$A$1:$A$100,0),MATCH(TEXT(U$8,"JJJJ"),'BD1'!$A$1:$J$1,0))),""),"")</f>
        <v/>
      </c>
      <c r="V24" s="111" t="str">
        <f>IFERROR(IF(AND(V$8&gt;=VLOOKUP($B24,BD,9),(V$8&lt;=VLOOKUP($B24,BD,10))),IF(INDEX(BD,MATCH($B24,'BD1'!$A$1:$A$100,0),MATCH(TEXT(V$8,"JJJJ"),'BD1'!$A$1:$J$1,0))=0,"",INDEX(BD,MATCH($B24,'BD1'!$A$1:$A$100,0),MATCH(TEXT(V$8,"JJJJ"),'BD1'!$A$1:$J$1,0))),""),"")</f>
        <v/>
      </c>
      <c r="W24" s="111" t="str">
        <f>IFERROR(IF(AND(W$8&gt;=VLOOKUP($B24,BD,9),(W$8&lt;=VLOOKUP($B24,BD,10))),IF(INDEX(BD,MATCH($B24,'BD1'!$A$1:$A$100,0),MATCH(TEXT(W$8,"JJJJ"),'BD1'!$A$1:$J$1,0))=0,"",INDEX(BD,MATCH($B24,'BD1'!$A$1:$A$100,0),MATCH(TEXT(W$8,"JJJJ"),'BD1'!$A$1:$J$1,0))),""),"")</f>
        <v/>
      </c>
      <c r="X24" s="111" t="str">
        <f>IFERROR(IF(AND(X$8&gt;=VLOOKUP($B24,BD,9),(X$8&lt;=VLOOKUP($B24,BD,10))),IF(INDEX(BD,MATCH($B24,'BD1'!$A$1:$A$100,0),MATCH(TEXT(X$8,"JJJJ"),'BD1'!$A$1:$J$1,0))=0,"",INDEX(BD,MATCH($B24,'BD1'!$A$1:$A$100,0),MATCH(TEXT(X$8,"JJJJ"),'BD1'!$A$1:$J$1,0))),""),"")</f>
        <v/>
      </c>
      <c r="Y24" s="111" t="str">
        <f>IFERROR(IF(AND(Y$8&gt;=VLOOKUP($B24,BD,9),(Y$8&lt;=VLOOKUP($B24,BD,10))),IF(INDEX(BD,MATCH($B24,'BD1'!$A$1:$A$100,0),MATCH(TEXT(Y$8,"JJJJ"),'BD1'!$A$1:$J$1,0))=0,"",INDEX(BD,MATCH($B24,'BD1'!$A$1:$A$100,0),MATCH(TEXT(Y$8,"JJJJ"),'BD1'!$A$1:$J$1,0))),""),"")</f>
        <v/>
      </c>
      <c r="Z24" s="111" t="str">
        <f>IFERROR(IF(AND(Z$8&gt;=VLOOKUP($B24,BD,9),(Z$8&lt;=VLOOKUP($B24,BD,10))),IF(INDEX(BD,MATCH($B24,'BD1'!$A$1:$A$100,0),MATCH(TEXT(Z$8,"JJJJ"),'BD1'!$A$1:$J$1,0))=0,"",INDEX(BD,MATCH($B24,'BD1'!$A$1:$A$100,0),MATCH(TEXT(Z$8,"JJJJ"),'BD1'!$A$1:$J$1,0))),""),"")</f>
        <v/>
      </c>
      <c r="AA24" s="111" t="str">
        <f>IFERROR(IF(AND(AA$8&gt;=VLOOKUP($B24,BD,9),(AA$8&lt;=VLOOKUP($B24,BD,10))),IF(INDEX(BD,MATCH($B24,'BD1'!$A$1:$A$100,0),MATCH(TEXT(AA$8,"JJJJ"),'BD1'!$A$1:$J$1,0))=0,"",INDEX(BD,MATCH($B24,'BD1'!$A$1:$A$100,0),MATCH(TEXT(AA$8,"JJJJ"),'BD1'!$A$1:$J$1,0))),""),"")</f>
        <v/>
      </c>
      <c r="AB24" s="111" t="str">
        <f>IFERROR(IF(AND(AB$8&gt;=VLOOKUP($B24,BD,9),(AB$8&lt;=VLOOKUP($B24,BD,10))),IF(INDEX(BD,MATCH($B24,'BD1'!$A$1:$A$100,0),MATCH(TEXT(AB$8,"JJJJ"),'BD1'!$A$1:$J$1,0))=0,"",INDEX(BD,MATCH($B24,'BD1'!$A$1:$A$100,0),MATCH(TEXT(AB$8,"JJJJ"),'BD1'!$A$1:$J$1,0))),""),"")</f>
        <v/>
      </c>
      <c r="AC24" s="111" t="str">
        <f>IFERROR(IF(AND(AC$8&gt;=VLOOKUP($B24,BD,9),(AC$8&lt;=VLOOKUP($B24,BD,10))),IF(INDEX(BD,MATCH($B24,'BD1'!$A$1:$A$100,0),MATCH(TEXT(AC$8,"JJJJ"),'BD1'!$A$1:$J$1,0))=0,"",INDEX(BD,MATCH($B24,'BD1'!$A$1:$A$100,0),MATCH(TEXT(AC$8,"JJJJ"),'BD1'!$A$1:$J$1,0))),""),"")</f>
        <v/>
      </c>
      <c r="AD24" s="111" t="str">
        <f>IFERROR(IF(AND(AD$8&gt;=VLOOKUP($B24,BD,9),(AD$8&lt;=VLOOKUP($B24,BD,10))),IF(INDEX(BD,MATCH($B24,'BD1'!$A$1:$A$100,0),MATCH(TEXT(AD$8,"JJJJ"),'BD1'!$A$1:$J$1,0))=0,"",INDEX(BD,MATCH($B24,'BD1'!$A$1:$A$100,0),MATCH(TEXT(AD$8,"JJJJ"),'BD1'!$A$1:$J$1,0))),""),"")</f>
        <v/>
      </c>
      <c r="AE24" s="111" t="str">
        <f>IFERROR(IF(AND(AE$8&gt;=VLOOKUP($B24,BD,9),(AE$8&lt;=VLOOKUP($B24,BD,10))),IF(INDEX(BD,MATCH($B24,'BD1'!$A$1:$A$100,0),MATCH(TEXT(AE$8,"JJJJ"),'BD1'!$A$1:$J$1,0))=0,"",INDEX(BD,MATCH($B24,'BD1'!$A$1:$A$100,0),MATCH(TEXT(AE$8,"JJJJ"),'BD1'!$A$1:$J$1,0))),""),"")</f>
        <v/>
      </c>
      <c r="AF24" s="111" t="str">
        <f>IFERROR(IF(AND(AF$8&gt;=VLOOKUP($B24,BD,9),(AF$8&lt;=VLOOKUP($B24,BD,10))),IF(INDEX(BD,MATCH($B24,'BD1'!$A$1:$A$100,0),MATCH(TEXT(AF$8,"JJJJ"),'BD1'!$A$1:$J$1,0))=0,"",INDEX(BD,MATCH($B24,'BD1'!$A$1:$A$100,0),MATCH(TEXT(AF$8,"JJJJ"),'BD1'!$A$1:$J$1,0))),""),"")</f>
        <v/>
      </c>
      <c r="AG24" s="111" t="str">
        <f>IFERROR(IF(AND(AG$8&gt;=VLOOKUP($B24,BD,9),(AG$8&lt;=VLOOKUP($B24,BD,10))),IF(INDEX(BD,MATCH($B24,'BD1'!$A$1:$A$100,0),MATCH(TEXT(AG$8,"JJJJ"),'BD1'!$A$1:$J$1,0))=0,"",INDEX(BD,MATCH($B24,'BD1'!$A$1:$A$100,0),MATCH(TEXT(AG$8,"JJJJ"),'BD1'!$A$1:$J$1,0))),""),"")</f>
        <v/>
      </c>
      <c r="AH24" s="111" t="str">
        <f>IFERROR(IF(AND(AH$8&gt;=VLOOKUP($B24,BD,9),(AH$8&lt;=VLOOKUP($B24,BD,10))),IF(INDEX(BD,MATCH($B24,'BD1'!$A$1:$A$100,0),MATCH(TEXT(AH$8,"JJJJ"),'BD1'!$A$1:$J$1,0))=0,"",INDEX(BD,MATCH($B24,'BD1'!$A$1:$A$100,0),MATCH(TEXT(AH$8,"JJJJ"),'BD1'!$A$1:$J$1,0))),""),"")</f>
        <v/>
      </c>
      <c r="AI24" s="43"/>
      <c r="AJ24" s="118">
        <f t="shared" si="1"/>
        <v>0</v>
      </c>
      <c r="AK24" s="96">
        <v>17</v>
      </c>
    </row>
    <row r="25" spans="2:37" ht="24" customHeight="1" thickBot="1" x14ac:dyDescent="0.35">
      <c r="B25" s="131" t="str">
        <f>IF(LEN('BD1'!A16)=0,"",'BD1'!A16)</f>
        <v/>
      </c>
      <c r="C25" s="143" t="str">
        <f>IFERROR(VLOOKUP(Tableau9[[#This Row],[Chantiers]],'BD1'!A:K,11,FALSE),"")</f>
        <v/>
      </c>
      <c r="D25" s="111" t="str">
        <f>IFERROR(IF(AND(D$8&gt;=VLOOKUP($B25,BD,9),(D$8&lt;=VLOOKUP($B25,BD,10))),IF(INDEX(BD,MATCH($B25,'BD1'!$A$1:$A$100,0),MATCH(TEXT(D$8,"JJJJ"),'BD1'!$A$1:$J$1,0))=0,"",INDEX(BD,MATCH($B25,'BD1'!$A$1:$A$100,0),MATCH(TEXT(D$8,"JJJJ"),'BD1'!$A$1:$J$1,0))),""),"")</f>
        <v/>
      </c>
      <c r="E25" s="111" t="str">
        <f>IFERROR(IF(AND(E$8&gt;=VLOOKUP($B25,BD,9),(E$8&lt;=VLOOKUP($B25,BD,10))),IF(INDEX(BD,MATCH($B25,'BD1'!$A$1:$A$100,0),MATCH(TEXT(E$8,"JJJJ"),'BD1'!$A$1:$J$1,0))=0,"",INDEX(BD,MATCH($B25,'BD1'!$A$1:$A$100,0),MATCH(TEXT(E$8,"JJJJ"),'BD1'!$A$1:$J$1,0))),""),"")</f>
        <v/>
      </c>
      <c r="F25" s="111" t="str">
        <f>IFERROR(IF(AND(F$8&gt;=VLOOKUP($B25,BD,9),(F$8&lt;=VLOOKUP($B25,BD,10))),IF(INDEX(BD,MATCH($B25,'BD1'!$A$1:$A$100,0),MATCH(TEXT(F$8,"JJJJ"),'BD1'!$A$1:$J$1,0))=0,"",INDEX(BD,MATCH($B25,'BD1'!$A$1:$A$100,0),MATCH(TEXT(F$8,"JJJJ"),'BD1'!$A$1:$J$1,0))),""),"")</f>
        <v/>
      </c>
      <c r="G25" s="111" t="str">
        <f>IFERROR(IF(AND(G$8&gt;=VLOOKUP($B25,BD,9),(G$8&lt;=VLOOKUP($B25,BD,10))),IF(INDEX(BD,MATCH($B25,'BD1'!$A$1:$A$100,0),MATCH(TEXT(G$8,"JJJJ"),'BD1'!$A$1:$J$1,0))=0,"",INDEX(BD,MATCH($B25,'BD1'!$A$1:$A$100,0),MATCH(TEXT(G$8,"JJJJ"),'BD1'!$A$1:$J$1,0))),""),"")</f>
        <v/>
      </c>
      <c r="H25" s="111" t="str">
        <f>IFERROR(IF(AND(H$8&gt;=VLOOKUP($B25,BD,9),(H$8&lt;=VLOOKUP($B25,BD,10))),IF(INDEX(BD,MATCH($B25,'BD1'!$A$1:$A$100,0),MATCH(TEXT(H$8,"JJJJ"),'BD1'!$A$1:$J$1,0))=0,"",INDEX(BD,MATCH($B25,'BD1'!$A$1:$A$100,0),MATCH(TEXT(H$8,"JJJJ"),'BD1'!$A$1:$J$1,0))),""),"")</f>
        <v/>
      </c>
      <c r="I25" s="111" t="str">
        <f>IFERROR(IF(AND(I$8&gt;=VLOOKUP($B25,BD,9),(I$8&lt;=VLOOKUP($B25,BD,10))),IF(INDEX(BD,MATCH($B25,'BD1'!$A$1:$A$100,0),MATCH(TEXT(I$8,"JJJJ"),'BD1'!$A$1:$J$1,0))=0,"",INDEX(BD,MATCH($B25,'BD1'!$A$1:$A$100,0),MATCH(TEXT(I$8,"JJJJ"),'BD1'!$A$1:$J$1,0))),""),"")</f>
        <v/>
      </c>
      <c r="J25" s="111" t="str">
        <f>IFERROR(IF(AND(J$8&gt;=VLOOKUP($B25,BD,9),(J$8&lt;=VLOOKUP($B25,BD,10))),IF(INDEX(BD,MATCH($B25,'BD1'!$A$1:$A$100,0),MATCH(TEXT(J$8,"JJJJ"),'BD1'!$A$1:$J$1,0))=0,"",INDEX(BD,MATCH($B25,'BD1'!$A$1:$A$100,0),MATCH(TEXT(J$8,"JJJJ"),'BD1'!$A$1:$J$1,0))),""),"")</f>
        <v/>
      </c>
      <c r="K25" s="111" t="str">
        <f>IFERROR(IF(AND(K$8&gt;=VLOOKUP($B25,BD,9),(K$8&lt;=VLOOKUP($B25,BD,10))),IF(INDEX(BD,MATCH($B25,'BD1'!$A$1:$A$100,0),MATCH(TEXT(K$8,"JJJJ"),'BD1'!$A$1:$J$1,0))=0,"",INDEX(BD,MATCH($B25,'BD1'!$A$1:$A$100,0),MATCH(TEXT(K$8,"JJJJ"),'BD1'!$A$1:$J$1,0))),""),"")</f>
        <v/>
      </c>
      <c r="L25" s="111" t="str">
        <f>IFERROR(IF(AND(L$8&gt;=VLOOKUP($B25,BD,9),(L$8&lt;=VLOOKUP($B25,BD,10))),IF(INDEX(BD,MATCH($B25,'BD1'!$A$1:$A$100,0),MATCH(TEXT(L$8,"JJJJ"),'BD1'!$A$1:$J$1,0))=0,"",INDEX(BD,MATCH($B25,'BD1'!$A$1:$A$100,0),MATCH(TEXT(L$8,"JJJJ"),'BD1'!$A$1:$J$1,0))),""),"")</f>
        <v/>
      </c>
      <c r="M25" s="111" t="str">
        <f>IFERROR(IF(AND(M$8&gt;=VLOOKUP($B25,BD,9),(M$8&lt;=VLOOKUP($B25,BD,10))),IF(INDEX(BD,MATCH($B25,'BD1'!$A$1:$A$100,0),MATCH(TEXT(M$8,"JJJJ"),'BD1'!$A$1:$J$1,0))=0,"",INDEX(BD,MATCH($B25,'BD1'!$A$1:$A$100,0),MATCH(TEXT(M$8,"JJJJ"),'BD1'!$A$1:$J$1,0))),""),"")</f>
        <v/>
      </c>
      <c r="N25" s="111" t="str">
        <f>IFERROR(IF(AND(N$8&gt;=VLOOKUP($B25,BD,9),(N$8&lt;=VLOOKUP($B25,BD,10))),IF(INDEX(BD,MATCH($B25,'BD1'!$A$1:$A$100,0),MATCH(TEXT(N$8,"JJJJ"),'BD1'!$A$1:$J$1,0))=0,"",INDEX(BD,MATCH($B25,'BD1'!$A$1:$A$100,0),MATCH(TEXT(N$8,"JJJJ"),'BD1'!$A$1:$J$1,0))),""),"")</f>
        <v/>
      </c>
      <c r="O25" s="111" t="str">
        <f>IFERROR(IF(AND(O$8&gt;=VLOOKUP($B25,BD,9),(O$8&lt;=VLOOKUP($B25,BD,10))),IF(INDEX(BD,MATCH($B25,'BD1'!$A$1:$A$100,0),MATCH(TEXT(O$8,"JJJJ"),'BD1'!$A$1:$J$1,0))=0,"",INDEX(BD,MATCH($B25,'BD1'!$A$1:$A$100,0),MATCH(TEXT(O$8,"JJJJ"),'BD1'!$A$1:$J$1,0))),""),"")</f>
        <v/>
      </c>
      <c r="P25" s="111" t="str">
        <f>IFERROR(IF(AND(P$8&gt;=VLOOKUP($B25,BD,9),(P$8&lt;=VLOOKUP($B25,BD,10))),IF(INDEX(BD,MATCH($B25,'BD1'!$A$1:$A$100,0),MATCH(TEXT(P$8,"JJJJ"),'BD1'!$A$1:$J$1,0))=0,"",INDEX(BD,MATCH($B25,'BD1'!$A$1:$A$100,0),MATCH(TEXT(P$8,"JJJJ"),'BD1'!$A$1:$J$1,0))),""),"")</f>
        <v/>
      </c>
      <c r="Q25" s="111" t="str">
        <f>IFERROR(IF(AND(Q$8&gt;=VLOOKUP($B25,BD,9),(Q$8&lt;=VLOOKUP($B25,BD,10))),IF(INDEX(BD,MATCH($B25,'BD1'!$A$1:$A$100,0),MATCH(TEXT(Q$8,"JJJJ"),'BD1'!$A$1:$J$1,0))=0,"",INDEX(BD,MATCH($B25,'BD1'!$A$1:$A$100,0),MATCH(TEXT(Q$8,"JJJJ"),'BD1'!$A$1:$J$1,0))),""),"")</f>
        <v/>
      </c>
      <c r="R25" s="111" t="str">
        <f>IFERROR(IF(AND(R$8&gt;=VLOOKUP($B25,BD,9),(R$8&lt;=VLOOKUP($B25,BD,10))),IF(INDEX(BD,MATCH($B25,'BD1'!$A$1:$A$100,0),MATCH(TEXT(R$8,"JJJJ"),'BD1'!$A$1:$J$1,0))=0,"",INDEX(BD,MATCH($B25,'BD1'!$A$1:$A$100,0),MATCH(TEXT(R$8,"JJJJ"),'BD1'!$A$1:$J$1,0))),""),"")</f>
        <v/>
      </c>
      <c r="S25" s="111" t="str">
        <f>IFERROR(IF(AND(S$8&gt;=VLOOKUP($B25,BD,9),(S$8&lt;=VLOOKUP($B25,BD,10))),IF(INDEX(BD,MATCH($B25,'BD1'!$A$1:$A$100,0),MATCH(TEXT(S$8,"JJJJ"),'BD1'!$A$1:$J$1,0))=0,"",INDEX(BD,MATCH($B25,'BD1'!$A$1:$A$100,0),MATCH(TEXT(S$8,"JJJJ"),'BD1'!$A$1:$J$1,0))),""),"")</f>
        <v/>
      </c>
      <c r="T25" s="111" t="str">
        <f>IFERROR(IF(AND(T$8&gt;=VLOOKUP($B25,BD,9),(T$8&lt;=VLOOKUP($B25,BD,10))),IF(INDEX(BD,MATCH($B25,'BD1'!$A$1:$A$100,0),MATCH(TEXT(T$8,"JJJJ"),'BD1'!$A$1:$J$1,0))=0,"",INDEX(BD,MATCH($B25,'BD1'!$A$1:$A$100,0),MATCH(TEXT(T$8,"JJJJ"),'BD1'!$A$1:$J$1,0))),""),"")</f>
        <v/>
      </c>
      <c r="U25" s="111" t="str">
        <f>IFERROR(IF(AND(U$8&gt;=VLOOKUP($B25,BD,9),(U$8&lt;=VLOOKUP($B25,BD,10))),IF(INDEX(BD,MATCH($B25,'BD1'!$A$1:$A$100,0),MATCH(TEXT(U$8,"JJJJ"),'BD1'!$A$1:$J$1,0))=0,"",INDEX(BD,MATCH($B25,'BD1'!$A$1:$A$100,0),MATCH(TEXT(U$8,"JJJJ"),'BD1'!$A$1:$J$1,0))),""),"")</f>
        <v/>
      </c>
      <c r="V25" s="111" t="str">
        <f>IFERROR(IF(AND(V$8&gt;=VLOOKUP($B25,BD,9),(V$8&lt;=VLOOKUP($B25,BD,10))),IF(INDEX(BD,MATCH($B25,'BD1'!$A$1:$A$100,0),MATCH(TEXT(V$8,"JJJJ"),'BD1'!$A$1:$J$1,0))=0,"",INDEX(BD,MATCH($B25,'BD1'!$A$1:$A$100,0),MATCH(TEXT(V$8,"JJJJ"),'BD1'!$A$1:$J$1,0))),""),"")</f>
        <v/>
      </c>
      <c r="W25" s="111" t="str">
        <f>IFERROR(IF(AND(W$8&gt;=VLOOKUP($B25,BD,9),(W$8&lt;=VLOOKUP($B25,BD,10))),IF(INDEX(BD,MATCH($B25,'BD1'!$A$1:$A$100,0),MATCH(TEXT(W$8,"JJJJ"),'BD1'!$A$1:$J$1,0))=0,"",INDEX(BD,MATCH($B25,'BD1'!$A$1:$A$100,0),MATCH(TEXT(W$8,"JJJJ"),'BD1'!$A$1:$J$1,0))),""),"")</f>
        <v/>
      </c>
      <c r="X25" s="111" t="str">
        <f>IFERROR(IF(AND(X$8&gt;=VLOOKUP($B25,BD,9),(X$8&lt;=VLOOKUP($B25,BD,10))),IF(INDEX(BD,MATCH($B25,'BD1'!$A$1:$A$100,0),MATCH(TEXT(X$8,"JJJJ"),'BD1'!$A$1:$J$1,0))=0,"",INDEX(BD,MATCH($B25,'BD1'!$A$1:$A$100,0),MATCH(TEXT(X$8,"JJJJ"),'BD1'!$A$1:$J$1,0))),""),"")</f>
        <v/>
      </c>
      <c r="Y25" s="111" t="str">
        <f>IFERROR(IF(AND(Y$8&gt;=VLOOKUP($B25,BD,9),(Y$8&lt;=VLOOKUP($B25,BD,10))),IF(INDEX(BD,MATCH($B25,'BD1'!$A$1:$A$100,0),MATCH(TEXT(Y$8,"JJJJ"),'BD1'!$A$1:$J$1,0))=0,"",INDEX(BD,MATCH($B25,'BD1'!$A$1:$A$100,0),MATCH(TEXT(Y$8,"JJJJ"),'BD1'!$A$1:$J$1,0))),""),"")</f>
        <v/>
      </c>
      <c r="Z25" s="111" t="str">
        <f>IFERROR(IF(AND(Z$8&gt;=VLOOKUP($B25,BD,9),(Z$8&lt;=VLOOKUP($B25,BD,10))),IF(INDEX(BD,MATCH($B25,'BD1'!$A$1:$A$100,0),MATCH(TEXT(Z$8,"JJJJ"),'BD1'!$A$1:$J$1,0))=0,"",INDEX(BD,MATCH($B25,'BD1'!$A$1:$A$100,0),MATCH(TEXT(Z$8,"JJJJ"),'BD1'!$A$1:$J$1,0))),""),"")</f>
        <v/>
      </c>
      <c r="AA25" s="111" t="str">
        <f>IFERROR(IF(AND(AA$8&gt;=VLOOKUP($B25,BD,9),(AA$8&lt;=VLOOKUP($B25,BD,10))),IF(INDEX(BD,MATCH($B25,'BD1'!$A$1:$A$100,0),MATCH(TEXT(AA$8,"JJJJ"),'BD1'!$A$1:$J$1,0))=0,"",INDEX(BD,MATCH($B25,'BD1'!$A$1:$A$100,0),MATCH(TEXT(AA$8,"JJJJ"),'BD1'!$A$1:$J$1,0))),""),"")</f>
        <v/>
      </c>
      <c r="AB25" s="111" t="str">
        <f>IFERROR(IF(AND(AB$8&gt;=VLOOKUP($B25,BD,9),(AB$8&lt;=VLOOKUP($B25,BD,10))),IF(INDEX(BD,MATCH($B25,'BD1'!$A$1:$A$100,0),MATCH(TEXT(AB$8,"JJJJ"),'BD1'!$A$1:$J$1,0))=0,"",INDEX(BD,MATCH($B25,'BD1'!$A$1:$A$100,0),MATCH(TEXT(AB$8,"JJJJ"),'BD1'!$A$1:$J$1,0))),""),"")</f>
        <v/>
      </c>
      <c r="AC25" s="111" t="str">
        <f>IFERROR(IF(AND(AC$8&gt;=VLOOKUP($B25,BD,9),(AC$8&lt;=VLOOKUP($B25,BD,10))),IF(INDEX(BD,MATCH($B25,'BD1'!$A$1:$A$100,0),MATCH(TEXT(AC$8,"JJJJ"),'BD1'!$A$1:$J$1,0))=0,"",INDEX(BD,MATCH($B25,'BD1'!$A$1:$A$100,0),MATCH(TEXT(AC$8,"JJJJ"),'BD1'!$A$1:$J$1,0))),""),"")</f>
        <v/>
      </c>
      <c r="AD25" s="111" t="str">
        <f>IFERROR(IF(AND(AD$8&gt;=VLOOKUP($B25,BD,9),(AD$8&lt;=VLOOKUP($B25,BD,10))),IF(INDEX(BD,MATCH($B25,'BD1'!$A$1:$A$100,0),MATCH(TEXT(AD$8,"JJJJ"),'BD1'!$A$1:$J$1,0))=0,"",INDEX(BD,MATCH($B25,'BD1'!$A$1:$A$100,0),MATCH(TEXT(AD$8,"JJJJ"),'BD1'!$A$1:$J$1,0))),""),"")</f>
        <v/>
      </c>
      <c r="AE25" s="111" t="str">
        <f>IFERROR(IF(AND(AE$8&gt;=VLOOKUP($B25,BD,9),(AE$8&lt;=VLOOKUP($B25,BD,10))),IF(INDEX(BD,MATCH($B25,'BD1'!$A$1:$A$100,0),MATCH(TEXT(AE$8,"JJJJ"),'BD1'!$A$1:$J$1,0))=0,"",INDEX(BD,MATCH($B25,'BD1'!$A$1:$A$100,0),MATCH(TEXT(AE$8,"JJJJ"),'BD1'!$A$1:$J$1,0))),""),"")</f>
        <v/>
      </c>
      <c r="AF25" s="111" t="str">
        <f>IFERROR(IF(AND(AF$8&gt;=VLOOKUP($B25,BD,9),(AF$8&lt;=VLOOKUP($B25,BD,10))),IF(INDEX(BD,MATCH($B25,'BD1'!$A$1:$A$100,0),MATCH(TEXT(AF$8,"JJJJ"),'BD1'!$A$1:$J$1,0))=0,"",INDEX(BD,MATCH($B25,'BD1'!$A$1:$A$100,0),MATCH(TEXT(AF$8,"JJJJ"),'BD1'!$A$1:$J$1,0))),""),"")</f>
        <v/>
      </c>
      <c r="AG25" s="111" t="str">
        <f>IFERROR(IF(AND(AG$8&gt;=VLOOKUP($B25,BD,9),(AG$8&lt;=VLOOKUP($B25,BD,10))),IF(INDEX(BD,MATCH($B25,'BD1'!$A$1:$A$100,0),MATCH(TEXT(AG$8,"JJJJ"),'BD1'!$A$1:$J$1,0))=0,"",INDEX(BD,MATCH($B25,'BD1'!$A$1:$A$100,0),MATCH(TEXT(AG$8,"JJJJ"),'BD1'!$A$1:$J$1,0))),""),"")</f>
        <v/>
      </c>
      <c r="AH25" s="111" t="str">
        <f>IFERROR(IF(AND(AH$8&gt;=VLOOKUP($B25,BD,9),(AH$8&lt;=VLOOKUP($B25,BD,10))),IF(INDEX(BD,MATCH($B25,'BD1'!$A$1:$A$100,0),MATCH(TEXT(AH$8,"JJJJ"),'BD1'!$A$1:$J$1,0))=0,"",INDEX(BD,MATCH($B25,'BD1'!$A$1:$A$100,0),MATCH(TEXT(AH$8,"JJJJ"),'BD1'!$A$1:$J$1,0))),""),"")</f>
        <v/>
      </c>
      <c r="AI25" s="43"/>
      <c r="AJ25" s="118">
        <f t="shared" si="1"/>
        <v>0</v>
      </c>
      <c r="AK25" s="96">
        <v>17</v>
      </c>
    </row>
    <row r="26" spans="2:37" ht="24" customHeight="1" thickBot="1" x14ac:dyDescent="0.35">
      <c r="B26" s="131" t="str">
        <f>IF(LEN('BD1'!A17)=0,"",'BD1'!A17)</f>
        <v/>
      </c>
      <c r="C26" s="143" t="str">
        <f>IFERROR(VLOOKUP(Tableau9[[#This Row],[Chantiers]],'BD1'!A:K,11,FALSE),"")</f>
        <v/>
      </c>
      <c r="D26" s="111" t="str">
        <f>IFERROR(IF(AND(D$8&gt;=VLOOKUP($B26,BD,9),(D$8&lt;=VLOOKUP($B26,BD,10))),IF(INDEX(BD,MATCH($B26,'BD1'!$A$1:$A$100,0),MATCH(TEXT(D$8,"JJJJ"),'BD1'!$A$1:$J$1,0))=0,"",INDEX(BD,MATCH($B26,'BD1'!$A$1:$A$100,0),MATCH(TEXT(D$8,"JJJJ"),'BD1'!$A$1:$J$1,0))),""),"")</f>
        <v/>
      </c>
      <c r="E26" s="111" t="str">
        <f>IFERROR(IF(AND(E$8&gt;=VLOOKUP($B26,BD,9),(E$8&lt;=VLOOKUP($B26,BD,10))),IF(INDEX(BD,MATCH($B26,'BD1'!$A$1:$A$100,0),MATCH(TEXT(E$8,"JJJJ"),'BD1'!$A$1:$J$1,0))=0,"",INDEX(BD,MATCH($B26,'BD1'!$A$1:$A$100,0),MATCH(TEXT(E$8,"JJJJ"),'BD1'!$A$1:$J$1,0))),""),"")</f>
        <v/>
      </c>
      <c r="F26" s="111" t="str">
        <f>IFERROR(IF(AND(F$8&gt;=VLOOKUP($B26,BD,9),(F$8&lt;=VLOOKUP($B26,BD,10))),IF(INDEX(BD,MATCH($B26,'BD1'!$A$1:$A$100,0),MATCH(TEXT(F$8,"JJJJ"),'BD1'!$A$1:$J$1,0))=0,"",INDEX(BD,MATCH($B26,'BD1'!$A$1:$A$100,0),MATCH(TEXT(F$8,"JJJJ"),'BD1'!$A$1:$J$1,0))),""),"")</f>
        <v/>
      </c>
      <c r="G26" s="111" t="str">
        <f>IFERROR(IF(AND(G$8&gt;=VLOOKUP($B26,BD,9),(G$8&lt;=VLOOKUP($B26,BD,10))),IF(INDEX(BD,MATCH($B26,'BD1'!$A$1:$A$100,0),MATCH(TEXT(G$8,"JJJJ"),'BD1'!$A$1:$J$1,0))=0,"",INDEX(BD,MATCH($B26,'BD1'!$A$1:$A$100,0),MATCH(TEXT(G$8,"JJJJ"),'BD1'!$A$1:$J$1,0))),""),"")</f>
        <v/>
      </c>
      <c r="H26" s="111" t="str">
        <f>IFERROR(IF(AND(H$8&gt;=VLOOKUP($B26,BD,9),(H$8&lt;=VLOOKUP($B26,BD,10))),IF(INDEX(BD,MATCH($B26,'BD1'!$A$1:$A$100,0),MATCH(TEXT(H$8,"JJJJ"),'BD1'!$A$1:$J$1,0))=0,"",INDEX(BD,MATCH($B26,'BD1'!$A$1:$A$100,0),MATCH(TEXT(H$8,"JJJJ"),'BD1'!$A$1:$J$1,0))),""),"")</f>
        <v/>
      </c>
      <c r="I26" s="111" t="str">
        <f>IFERROR(IF(AND(I$8&gt;=VLOOKUP($B26,BD,9),(I$8&lt;=VLOOKUP($B26,BD,10))),IF(INDEX(BD,MATCH($B26,'BD1'!$A$1:$A$100,0),MATCH(TEXT(I$8,"JJJJ"),'BD1'!$A$1:$J$1,0))=0,"",INDEX(BD,MATCH($B26,'BD1'!$A$1:$A$100,0),MATCH(TEXT(I$8,"JJJJ"),'BD1'!$A$1:$J$1,0))),""),"")</f>
        <v/>
      </c>
      <c r="J26" s="111" t="str">
        <f>IFERROR(IF(AND(J$8&gt;=VLOOKUP($B26,BD,9),(J$8&lt;=VLOOKUP($B26,BD,10))),IF(INDEX(BD,MATCH($B26,'BD1'!$A$1:$A$100,0),MATCH(TEXT(J$8,"JJJJ"),'BD1'!$A$1:$J$1,0))=0,"",INDEX(BD,MATCH($B26,'BD1'!$A$1:$A$100,0),MATCH(TEXT(J$8,"JJJJ"),'BD1'!$A$1:$J$1,0))),""),"")</f>
        <v/>
      </c>
      <c r="K26" s="111" t="str">
        <f>IFERROR(IF(AND(K$8&gt;=VLOOKUP($B26,BD,9),(K$8&lt;=VLOOKUP($B26,BD,10))),IF(INDEX(BD,MATCH($B26,'BD1'!$A$1:$A$100,0),MATCH(TEXT(K$8,"JJJJ"),'BD1'!$A$1:$J$1,0))=0,"",INDEX(BD,MATCH($B26,'BD1'!$A$1:$A$100,0),MATCH(TEXT(K$8,"JJJJ"),'BD1'!$A$1:$J$1,0))),""),"")</f>
        <v/>
      </c>
      <c r="L26" s="111" t="str">
        <f>IFERROR(IF(AND(L$8&gt;=VLOOKUP($B26,BD,9),(L$8&lt;=VLOOKUP($B26,BD,10))),IF(INDEX(BD,MATCH($B26,'BD1'!$A$1:$A$100,0),MATCH(TEXT(L$8,"JJJJ"),'BD1'!$A$1:$J$1,0))=0,"",INDEX(BD,MATCH($B26,'BD1'!$A$1:$A$100,0),MATCH(TEXT(L$8,"JJJJ"),'BD1'!$A$1:$J$1,0))),""),"")</f>
        <v/>
      </c>
      <c r="M26" s="111" t="str">
        <f>IFERROR(IF(AND(M$8&gt;=VLOOKUP($B26,BD,9),(M$8&lt;=VLOOKUP($B26,BD,10))),IF(INDEX(BD,MATCH($B26,'BD1'!$A$1:$A$100,0),MATCH(TEXT(M$8,"JJJJ"),'BD1'!$A$1:$J$1,0))=0,"",INDEX(BD,MATCH($B26,'BD1'!$A$1:$A$100,0),MATCH(TEXT(M$8,"JJJJ"),'BD1'!$A$1:$J$1,0))),""),"")</f>
        <v/>
      </c>
      <c r="N26" s="111" t="str">
        <f>IFERROR(IF(AND(N$8&gt;=VLOOKUP($B26,BD,9),(N$8&lt;=VLOOKUP($B26,BD,10))),IF(INDEX(BD,MATCH($B26,'BD1'!$A$1:$A$100,0),MATCH(TEXT(N$8,"JJJJ"),'BD1'!$A$1:$J$1,0))=0,"",INDEX(BD,MATCH($B26,'BD1'!$A$1:$A$100,0),MATCH(TEXT(N$8,"JJJJ"),'BD1'!$A$1:$J$1,0))),""),"")</f>
        <v/>
      </c>
      <c r="O26" s="111" t="str">
        <f>IFERROR(IF(AND(O$8&gt;=VLOOKUP($B26,BD,9),(O$8&lt;=VLOOKUP($B26,BD,10))),IF(INDEX(BD,MATCH($B26,'BD1'!$A$1:$A$100,0),MATCH(TEXT(O$8,"JJJJ"),'BD1'!$A$1:$J$1,0))=0,"",INDEX(BD,MATCH($B26,'BD1'!$A$1:$A$100,0),MATCH(TEXT(O$8,"JJJJ"),'BD1'!$A$1:$J$1,0))),""),"")</f>
        <v/>
      </c>
      <c r="P26" s="111" t="str">
        <f>IFERROR(IF(AND(P$8&gt;=VLOOKUP($B26,BD,9),(P$8&lt;=VLOOKUP($B26,BD,10))),IF(INDEX(BD,MATCH($B26,'BD1'!$A$1:$A$100,0),MATCH(TEXT(P$8,"JJJJ"),'BD1'!$A$1:$J$1,0))=0,"",INDEX(BD,MATCH($B26,'BD1'!$A$1:$A$100,0),MATCH(TEXT(P$8,"JJJJ"),'BD1'!$A$1:$J$1,0))),""),"")</f>
        <v/>
      </c>
      <c r="Q26" s="111" t="str">
        <f>IFERROR(IF(AND(Q$8&gt;=VLOOKUP($B26,BD,9),(Q$8&lt;=VLOOKUP($B26,BD,10))),IF(INDEX(BD,MATCH($B26,'BD1'!$A$1:$A$100,0),MATCH(TEXT(Q$8,"JJJJ"),'BD1'!$A$1:$J$1,0))=0,"",INDEX(BD,MATCH($B26,'BD1'!$A$1:$A$100,0),MATCH(TEXT(Q$8,"JJJJ"),'BD1'!$A$1:$J$1,0))),""),"")</f>
        <v/>
      </c>
      <c r="R26" s="111" t="str">
        <f>IFERROR(IF(AND(R$8&gt;=VLOOKUP($B26,BD,9),(R$8&lt;=VLOOKUP($B26,BD,10))),IF(INDEX(BD,MATCH($B26,'BD1'!$A$1:$A$100,0),MATCH(TEXT(R$8,"JJJJ"),'BD1'!$A$1:$J$1,0))=0,"",INDEX(BD,MATCH($B26,'BD1'!$A$1:$A$100,0),MATCH(TEXT(R$8,"JJJJ"),'BD1'!$A$1:$J$1,0))),""),"")</f>
        <v/>
      </c>
      <c r="S26" s="111" t="str">
        <f>IFERROR(IF(AND(S$8&gt;=VLOOKUP($B26,BD,9),(S$8&lt;=VLOOKUP($B26,BD,10))),IF(INDEX(BD,MATCH($B26,'BD1'!$A$1:$A$100,0),MATCH(TEXT(S$8,"JJJJ"),'BD1'!$A$1:$J$1,0))=0,"",INDEX(BD,MATCH($B26,'BD1'!$A$1:$A$100,0),MATCH(TEXT(S$8,"JJJJ"),'BD1'!$A$1:$J$1,0))),""),"")</f>
        <v/>
      </c>
      <c r="T26" s="111" t="str">
        <f>IFERROR(IF(AND(T$8&gt;=VLOOKUP($B26,BD,9),(T$8&lt;=VLOOKUP($B26,BD,10))),IF(INDEX(BD,MATCH($B26,'BD1'!$A$1:$A$100,0),MATCH(TEXT(T$8,"JJJJ"),'BD1'!$A$1:$J$1,0))=0,"",INDEX(BD,MATCH($B26,'BD1'!$A$1:$A$100,0),MATCH(TEXT(T$8,"JJJJ"),'BD1'!$A$1:$J$1,0))),""),"")</f>
        <v/>
      </c>
      <c r="U26" s="111" t="str">
        <f>IFERROR(IF(AND(U$8&gt;=VLOOKUP($B26,BD,9),(U$8&lt;=VLOOKUP($B26,BD,10))),IF(INDEX(BD,MATCH($B26,'BD1'!$A$1:$A$100,0),MATCH(TEXT(U$8,"JJJJ"),'BD1'!$A$1:$J$1,0))=0,"",INDEX(BD,MATCH($B26,'BD1'!$A$1:$A$100,0),MATCH(TEXT(U$8,"JJJJ"),'BD1'!$A$1:$J$1,0))),""),"")</f>
        <v/>
      </c>
      <c r="V26" s="111" t="str">
        <f>IFERROR(IF(AND(V$8&gt;=VLOOKUP($B26,BD,9),(V$8&lt;=VLOOKUP($B26,BD,10))),IF(INDEX(BD,MATCH($B26,'BD1'!$A$1:$A$100,0),MATCH(TEXT(V$8,"JJJJ"),'BD1'!$A$1:$J$1,0))=0,"",INDEX(BD,MATCH($B26,'BD1'!$A$1:$A$100,0),MATCH(TEXT(V$8,"JJJJ"),'BD1'!$A$1:$J$1,0))),""),"")</f>
        <v/>
      </c>
      <c r="W26" s="111" t="str">
        <f>IFERROR(IF(AND(W$8&gt;=VLOOKUP($B26,BD,9),(W$8&lt;=VLOOKUP($B26,BD,10))),IF(INDEX(BD,MATCH($B26,'BD1'!$A$1:$A$100,0),MATCH(TEXT(W$8,"JJJJ"),'BD1'!$A$1:$J$1,0))=0,"",INDEX(BD,MATCH($B26,'BD1'!$A$1:$A$100,0),MATCH(TEXT(W$8,"JJJJ"),'BD1'!$A$1:$J$1,0))),""),"")</f>
        <v/>
      </c>
      <c r="X26" s="111" t="str">
        <f>IFERROR(IF(AND(X$8&gt;=VLOOKUP($B26,BD,9),(X$8&lt;=VLOOKUP($B26,BD,10))),IF(INDEX(BD,MATCH($B26,'BD1'!$A$1:$A$100,0),MATCH(TEXT(X$8,"JJJJ"),'BD1'!$A$1:$J$1,0))=0,"",INDEX(BD,MATCH($B26,'BD1'!$A$1:$A$100,0),MATCH(TEXT(X$8,"JJJJ"),'BD1'!$A$1:$J$1,0))),""),"")</f>
        <v/>
      </c>
      <c r="Y26" s="111" t="str">
        <f>IFERROR(IF(AND(Y$8&gt;=VLOOKUP($B26,BD,9),(Y$8&lt;=VLOOKUP($B26,BD,10))),IF(INDEX(BD,MATCH($B26,'BD1'!$A$1:$A$100,0),MATCH(TEXT(Y$8,"JJJJ"),'BD1'!$A$1:$J$1,0))=0,"",INDEX(BD,MATCH($B26,'BD1'!$A$1:$A$100,0),MATCH(TEXT(Y$8,"JJJJ"),'BD1'!$A$1:$J$1,0))),""),"")</f>
        <v/>
      </c>
      <c r="Z26" s="111" t="str">
        <f>IFERROR(IF(AND(Z$8&gt;=VLOOKUP($B26,BD,9),(Z$8&lt;=VLOOKUP($B26,BD,10))),IF(INDEX(BD,MATCH($B26,'BD1'!$A$1:$A$100,0),MATCH(TEXT(Z$8,"JJJJ"),'BD1'!$A$1:$J$1,0))=0,"",INDEX(BD,MATCH($B26,'BD1'!$A$1:$A$100,0),MATCH(TEXT(Z$8,"JJJJ"),'BD1'!$A$1:$J$1,0))),""),"")</f>
        <v/>
      </c>
      <c r="AA26" s="111" t="str">
        <f>IFERROR(IF(AND(AA$8&gt;=VLOOKUP($B26,BD,9),(AA$8&lt;=VLOOKUP($B26,BD,10))),IF(INDEX(BD,MATCH($B26,'BD1'!$A$1:$A$100,0),MATCH(TEXT(AA$8,"JJJJ"),'BD1'!$A$1:$J$1,0))=0,"",INDEX(BD,MATCH($B26,'BD1'!$A$1:$A$100,0),MATCH(TEXT(AA$8,"JJJJ"),'BD1'!$A$1:$J$1,0))),""),"")</f>
        <v/>
      </c>
      <c r="AB26" s="111" t="str">
        <f>IFERROR(IF(AND(AB$8&gt;=VLOOKUP($B26,BD,9),(AB$8&lt;=VLOOKUP($B26,BD,10))),IF(INDEX(BD,MATCH($B26,'BD1'!$A$1:$A$100,0),MATCH(TEXT(AB$8,"JJJJ"),'BD1'!$A$1:$J$1,0))=0,"",INDEX(BD,MATCH($B26,'BD1'!$A$1:$A$100,0),MATCH(TEXT(AB$8,"JJJJ"),'BD1'!$A$1:$J$1,0))),""),"")</f>
        <v/>
      </c>
      <c r="AC26" s="111" t="str">
        <f>IFERROR(IF(AND(AC$8&gt;=VLOOKUP($B26,BD,9),(AC$8&lt;=VLOOKUP($B26,BD,10))),IF(INDEX(BD,MATCH($B26,'BD1'!$A$1:$A$100,0),MATCH(TEXT(AC$8,"JJJJ"),'BD1'!$A$1:$J$1,0))=0,"",INDEX(BD,MATCH($B26,'BD1'!$A$1:$A$100,0),MATCH(TEXT(AC$8,"JJJJ"),'BD1'!$A$1:$J$1,0))),""),"")</f>
        <v/>
      </c>
      <c r="AD26" s="111" t="str">
        <f>IFERROR(IF(AND(AD$8&gt;=VLOOKUP($B26,BD,9),(AD$8&lt;=VLOOKUP($B26,BD,10))),IF(INDEX(BD,MATCH($B26,'BD1'!$A$1:$A$100,0),MATCH(TEXT(AD$8,"JJJJ"),'BD1'!$A$1:$J$1,0))=0,"",INDEX(BD,MATCH($B26,'BD1'!$A$1:$A$100,0),MATCH(TEXT(AD$8,"JJJJ"),'BD1'!$A$1:$J$1,0))),""),"")</f>
        <v/>
      </c>
      <c r="AE26" s="111" t="str">
        <f>IFERROR(IF(AND(AE$8&gt;=VLOOKUP($B26,BD,9),(AE$8&lt;=VLOOKUP($B26,BD,10))),IF(INDEX(BD,MATCH($B26,'BD1'!$A$1:$A$100,0),MATCH(TEXT(AE$8,"JJJJ"),'BD1'!$A$1:$J$1,0))=0,"",INDEX(BD,MATCH($B26,'BD1'!$A$1:$A$100,0),MATCH(TEXT(AE$8,"JJJJ"),'BD1'!$A$1:$J$1,0))),""),"")</f>
        <v/>
      </c>
      <c r="AF26" s="111" t="str">
        <f>IFERROR(IF(AND(AF$8&gt;=VLOOKUP($B26,BD,9),(AF$8&lt;=VLOOKUP($B26,BD,10))),IF(INDEX(BD,MATCH($B26,'BD1'!$A$1:$A$100,0),MATCH(TEXT(AF$8,"JJJJ"),'BD1'!$A$1:$J$1,0))=0,"",INDEX(BD,MATCH($B26,'BD1'!$A$1:$A$100,0),MATCH(TEXT(AF$8,"JJJJ"),'BD1'!$A$1:$J$1,0))),""),"")</f>
        <v/>
      </c>
      <c r="AG26" s="111" t="str">
        <f>IFERROR(IF(AND(AG$8&gt;=VLOOKUP($B26,BD,9),(AG$8&lt;=VLOOKUP($B26,BD,10))),IF(INDEX(BD,MATCH($B26,'BD1'!$A$1:$A$100,0),MATCH(TEXT(AG$8,"JJJJ"),'BD1'!$A$1:$J$1,0))=0,"",INDEX(BD,MATCH($B26,'BD1'!$A$1:$A$100,0),MATCH(TEXT(AG$8,"JJJJ"),'BD1'!$A$1:$J$1,0))),""),"")</f>
        <v/>
      </c>
      <c r="AH26" s="111" t="str">
        <f>IFERROR(IF(AND(AH$8&gt;=VLOOKUP($B26,BD,9),(AH$8&lt;=VLOOKUP($B26,BD,10))),IF(INDEX(BD,MATCH($B26,'BD1'!$A$1:$A$100,0),MATCH(TEXT(AH$8,"JJJJ"),'BD1'!$A$1:$J$1,0))=0,"",INDEX(BD,MATCH($B26,'BD1'!$A$1:$A$100,0),MATCH(TEXT(AH$8,"JJJJ"),'BD1'!$A$1:$J$1,0))),""),"")</f>
        <v/>
      </c>
      <c r="AI26" s="43"/>
      <c r="AJ26" s="118">
        <f t="shared" si="1"/>
        <v>0</v>
      </c>
      <c r="AK26" s="96">
        <v>17</v>
      </c>
    </row>
    <row r="27" spans="2:37" ht="24" customHeight="1" thickBot="1" x14ac:dyDescent="0.35">
      <c r="B27" s="131" t="str">
        <f>IF(LEN('BD1'!A18)=0,"",'BD1'!A18)</f>
        <v/>
      </c>
      <c r="C27" s="143" t="str">
        <f>IFERROR(VLOOKUP(Tableau9[[#This Row],[Chantiers]],'BD1'!A:K,11,FALSE),"")</f>
        <v/>
      </c>
      <c r="D27" s="111" t="str">
        <f>IFERROR(IF(AND(D$8&gt;=VLOOKUP($B27,BD,9),(D$8&lt;=VLOOKUP($B27,BD,10))),IF(INDEX(BD,MATCH($B27,'BD1'!$A$1:$A$100,0),MATCH(TEXT(D$8,"JJJJ"),'BD1'!$A$1:$J$1,0))=0,"",INDEX(BD,MATCH($B27,'BD1'!$A$1:$A$100,0),MATCH(TEXT(D$8,"JJJJ"),'BD1'!$A$1:$J$1,0))),""),"")</f>
        <v/>
      </c>
      <c r="E27" s="111" t="str">
        <f>IFERROR(IF(AND(E$8&gt;=VLOOKUP($B27,BD,9),(E$8&lt;=VLOOKUP($B27,BD,10))),IF(INDEX(BD,MATCH($B27,'BD1'!$A$1:$A$100,0),MATCH(TEXT(E$8,"JJJJ"),'BD1'!$A$1:$J$1,0))=0,"",INDEX(BD,MATCH($B27,'BD1'!$A$1:$A$100,0),MATCH(TEXT(E$8,"JJJJ"),'BD1'!$A$1:$J$1,0))),""),"")</f>
        <v/>
      </c>
      <c r="F27" s="111" t="str">
        <f>IFERROR(IF(AND(F$8&gt;=VLOOKUP($B27,BD,9),(F$8&lt;=VLOOKUP($B27,BD,10))),IF(INDEX(BD,MATCH($B27,'BD1'!$A$1:$A$100,0),MATCH(TEXT(F$8,"JJJJ"),'BD1'!$A$1:$J$1,0))=0,"",INDEX(BD,MATCH($B27,'BD1'!$A$1:$A$100,0),MATCH(TEXT(F$8,"JJJJ"),'BD1'!$A$1:$J$1,0))),""),"")</f>
        <v/>
      </c>
      <c r="G27" s="111" t="str">
        <f>IFERROR(IF(AND(G$8&gt;=VLOOKUP($B27,BD,9),(G$8&lt;=VLOOKUP($B27,BD,10))),IF(INDEX(BD,MATCH($B27,'BD1'!$A$1:$A$100,0),MATCH(TEXT(G$8,"JJJJ"),'BD1'!$A$1:$J$1,0))=0,"",INDEX(BD,MATCH($B27,'BD1'!$A$1:$A$100,0),MATCH(TEXT(G$8,"JJJJ"),'BD1'!$A$1:$J$1,0))),""),"")</f>
        <v/>
      </c>
      <c r="H27" s="111" t="str">
        <f>IFERROR(IF(AND(H$8&gt;=VLOOKUP($B27,BD,9),(H$8&lt;=VLOOKUP($B27,BD,10))),IF(INDEX(BD,MATCH($B27,'BD1'!$A$1:$A$100,0),MATCH(TEXT(H$8,"JJJJ"),'BD1'!$A$1:$J$1,0))=0,"",INDEX(BD,MATCH($B27,'BD1'!$A$1:$A$100,0),MATCH(TEXT(H$8,"JJJJ"),'BD1'!$A$1:$J$1,0))),""),"")</f>
        <v/>
      </c>
      <c r="I27" s="111" t="str">
        <f>IFERROR(IF(AND(I$8&gt;=VLOOKUP($B27,BD,9),(I$8&lt;=VLOOKUP($B27,BD,10))),IF(INDEX(BD,MATCH($B27,'BD1'!$A$1:$A$100,0),MATCH(TEXT(I$8,"JJJJ"),'BD1'!$A$1:$J$1,0))=0,"",INDEX(BD,MATCH($B27,'BD1'!$A$1:$A$100,0),MATCH(TEXT(I$8,"JJJJ"),'BD1'!$A$1:$J$1,0))),""),"")</f>
        <v/>
      </c>
      <c r="J27" s="111" t="str">
        <f>IFERROR(IF(AND(J$8&gt;=VLOOKUP($B27,BD,9),(J$8&lt;=VLOOKUP($B27,BD,10))),IF(INDEX(BD,MATCH($B27,'BD1'!$A$1:$A$100,0),MATCH(TEXT(J$8,"JJJJ"),'BD1'!$A$1:$J$1,0))=0,"",INDEX(BD,MATCH($B27,'BD1'!$A$1:$A$100,0),MATCH(TEXT(J$8,"JJJJ"),'BD1'!$A$1:$J$1,0))),""),"")</f>
        <v/>
      </c>
      <c r="K27" s="111" t="str">
        <f>IFERROR(IF(AND(K$8&gt;=VLOOKUP($B27,BD,9),(K$8&lt;=VLOOKUP($B27,BD,10))),IF(INDEX(BD,MATCH($B27,'BD1'!$A$1:$A$100,0),MATCH(TEXT(K$8,"JJJJ"),'BD1'!$A$1:$J$1,0))=0,"",INDEX(BD,MATCH($B27,'BD1'!$A$1:$A$100,0),MATCH(TEXT(K$8,"JJJJ"),'BD1'!$A$1:$J$1,0))),""),"")</f>
        <v/>
      </c>
      <c r="L27" s="111" t="str">
        <f>IFERROR(IF(AND(L$8&gt;=VLOOKUP($B27,BD,9),(L$8&lt;=VLOOKUP($B27,BD,10))),IF(INDEX(BD,MATCH($B27,'BD1'!$A$1:$A$100,0),MATCH(TEXT(L$8,"JJJJ"),'BD1'!$A$1:$J$1,0))=0,"",INDEX(BD,MATCH($B27,'BD1'!$A$1:$A$100,0),MATCH(TEXT(L$8,"JJJJ"),'BD1'!$A$1:$J$1,0))),""),"")</f>
        <v/>
      </c>
      <c r="M27" s="111" t="str">
        <f>IFERROR(IF(AND(M$8&gt;=VLOOKUP($B27,BD,9),(M$8&lt;=VLOOKUP($B27,BD,10))),IF(INDEX(BD,MATCH($B27,'BD1'!$A$1:$A$100,0),MATCH(TEXT(M$8,"JJJJ"),'BD1'!$A$1:$J$1,0))=0,"",INDEX(BD,MATCH($B27,'BD1'!$A$1:$A$100,0),MATCH(TEXT(M$8,"JJJJ"),'BD1'!$A$1:$J$1,0))),""),"")</f>
        <v/>
      </c>
      <c r="N27" s="111" t="str">
        <f>IFERROR(IF(AND(N$8&gt;=VLOOKUP($B27,BD,9),(N$8&lt;=VLOOKUP($B27,BD,10))),IF(INDEX(BD,MATCH($B27,'BD1'!$A$1:$A$100,0),MATCH(TEXT(N$8,"JJJJ"),'BD1'!$A$1:$J$1,0))=0,"",INDEX(BD,MATCH($B27,'BD1'!$A$1:$A$100,0),MATCH(TEXT(N$8,"JJJJ"),'BD1'!$A$1:$J$1,0))),""),"")</f>
        <v/>
      </c>
      <c r="O27" s="111" t="str">
        <f>IFERROR(IF(AND(O$8&gt;=VLOOKUP($B27,BD,9),(O$8&lt;=VLOOKUP($B27,BD,10))),IF(INDEX(BD,MATCH($B27,'BD1'!$A$1:$A$100,0),MATCH(TEXT(O$8,"JJJJ"),'BD1'!$A$1:$J$1,0))=0,"",INDEX(BD,MATCH($B27,'BD1'!$A$1:$A$100,0),MATCH(TEXT(O$8,"JJJJ"),'BD1'!$A$1:$J$1,0))),""),"")</f>
        <v/>
      </c>
      <c r="P27" s="111" t="str">
        <f>IFERROR(IF(AND(P$8&gt;=VLOOKUP($B27,BD,9),(P$8&lt;=VLOOKUP($B27,BD,10))),IF(INDEX(BD,MATCH($B27,'BD1'!$A$1:$A$100,0),MATCH(TEXT(P$8,"JJJJ"),'BD1'!$A$1:$J$1,0))=0,"",INDEX(BD,MATCH($B27,'BD1'!$A$1:$A$100,0),MATCH(TEXT(P$8,"JJJJ"),'BD1'!$A$1:$J$1,0))),""),"")</f>
        <v/>
      </c>
      <c r="Q27" s="111" t="str">
        <f>IFERROR(IF(AND(Q$8&gt;=VLOOKUP($B27,BD,9),(Q$8&lt;=VLOOKUP($B27,BD,10))),IF(INDEX(BD,MATCH($B27,'BD1'!$A$1:$A$100,0),MATCH(TEXT(Q$8,"JJJJ"),'BD1'!$A$1:$J$1,0))=0,"",INDEX(BD,MATCH($B27,'BD1'!$A$1:$A$100,0),MATCH(TEXT(Q$8,"JJJJ"),'BD1'!$A$1:$J$1,0))),""),"")</f>
        <v/>
      </c>
      <c r="R27" s="111" t="str">
        <f>IFERROR(IF(AND(R$8&gt;=VLOOKUP($B27,BD,9),(R$8&lt;=VLOOKUP($B27,BD,10))),IF(INDEX(BD,MATCH($B27,'BD1'!$A$1:$A$100,0),MATCH(TEXT(R$8,"JJJJ"),'BD1'!$A$1:$J$1,0))=0,"",INDEX(BD,MATCH($B27,'BD1'!$A$1:$A$100,0),MATCH(TEXT(R$8,"JJJJ"),'BD1'!$A$1:$J$1,0))),""),"")</f>
        <v/>
      </c>
      <c r="S27" s="111" t="str">
        <f>IFERROR(IF(AND(S$8&gt;=VLOOKUP($B27,BD,9),(S$8&lt;=VLOOKUP($B27,BD,10))),IF(INDEX(BD,MATCH($B27,'BD1'!$A$1:$A$100,0),MATCH(TEXT(S$8,"JJJJ"),'BD1'!$A$1:$J$1,0))=0,"",INDEX(BD,MATCH($B27,'BD1'!$A$1:$A$100,0),MATCH(TEXT(S$8,"JJJJ"),'BD1'!$A$1:$J$1,0))),""),"")</f>
        <v/>
      </c>
      <c r="T27" s="111" t="str">
        <f>IFERROR(IF(AND(T$8&gt;=VLOOKUP($B27,BD,9),(T$8&lt;=VLOOKUP($B27,BD,10))),IF(INDEX(BD,MATCH($B27,'BD1'!$A$1:$A$100,0),MATCH(TEXT(T$8,"JJJJ"),'BD1'!$A$1:$J$1,0))=0,"",INDEX(BD,MATCH($B27,'BD1'!$A$1:$A$100,0),MATCH(TEXT(T$8,"JJJJ"),'BD1'!$A$1:$J$1,0))),""),"")</f>
        <v/>
      </c>
      <c r="U27" s="111" t="str">
        <f>IFERROR(IF(AND(U$8&gt;=VLOOKUP($B27,BD,9),(U$8&lt;=VLOOKUP($B27,BD,10))),IF(INDEX(BD,MATCH($B27,'BD1'!$A$1:$A$100,0),MATCH(TEXT(U$8,"JJJJ"),'BD1'!$A$1:$J$1,0))=0,"",INDEX(BD,MATCH($B27,'BD1'!$A$1:$A$100,0),MATCH(TEXT(U$8,"JJJJ"),'BD1'!$A$1:$J$1,0))),""),"")</f>
        <v/>
      </c>
      <c r="V27" s="111" t="str">
        <f>IFERROR(IF(AND(V$8&gt;=VLOOKUP($B27,BD,9),(V$8&lt;=VLOOKUP($B27,BD,10))),IF(INDEX(BD,MATCH($B27,'BD1'!$A$1:$A$100,0),MATCH(TEXT(V$8,"JJJJ"),'BD1'!$A$1:$J$1,0))=0,"",INDEX(BD,MATCH($B27,'BD1'!$A$1:$A$100,0),MATCH(TEXT(V$8,"JJJJ"),'BD1'!$A$1:$J$1,0))),""),"")</f>
        <v/>
      </c>
      <c r="W27" s="111" t="str">
        <f>IFERROR(IF(AND(W$8&gt;=VLOOKUP($B27,BD,9),(W$8&lt;=VLOOKUP($B27,BD,10))),IF(INDEX(BD,MATCH($B27,'BD1'!$A$1:$A$100,0),MATCH(TEXT(W$8,"JJJJ"),'BD1'!$A$1:$J$1,0))=0,"",INDEX(BD,MATCH($B27,'BD1'!$A$1:$A$100,0),MATCH(TEXT(W$8,"JJJJ"),'BD1'!$A$1:$J$1,0))),""),"")</f>
        <v/>
      </c>
      <c r="X27" s="111" t="str">
        <f>IFERROR(IF(AND(X$8&gt;=VLOOKUP($B27,BD,9),(X$8&lt;=VLOOKUP($B27,BD,10))),IF(INDEX(BD,MATCH($B27,'BD1'!$A$1:$A$100,0),MATCH(TEXT(X$8,"JJJJ"),'BD1'!$A$1:$J$1,0))=0,"",INDEX(BD,MATCH($B27,'BD1'!$A$1:$A$100,0),MATCH(TEXT(X$8,"JJJJ"),'BD1'!$A$1:$J$1,0))),""),"")</f>
        <v/>
      </c>
      <c r="Y27" s="111" t="str">
        <f>IFERROR(IF(AND(Y$8&gt;=VLOOKUP($B27,BD,9),(Y$8&lt;=VLOOKUP($B27,BD,10))),IF(INDEX(BD,MATCH($B27,'BD1'!$A$1:$A$100,0),MATCH(TEXT(Y$8,"JJJJ"),'BD1'!$A$1:$J$1,0))=0,"",INDEX(BD,MATCH($B27,'BD1'!$A$1:$A$100,0),MATCH(TEXT(Y$8,"JJJJ"),'BD1'!$A$1:$J$1,0))),""),"")</f>
        <v/>
      </c>
      <c r="Z27" s="111" t="str">
        <f>IFERROR(IF(AND(Z$8&gt;=VLOOKUP($B27,BD,9),(Z$8&lt;=VLOOKUP($B27,BD,10))),IF(INDEX(BD,MATCH($B27,'BD1'!$A$1:$A$100,0),MATCH(TEXT(Z$8,"JJJJ"),'BD1'!$A$1:$J$1,0))=0,"",INDEX(BD,MATCH($B27,'BD1'!$A$1:$A$100,0),MATCH(TEXT(Z$8,"JJJJ"),'BD1'!$A$1:$J$1,0))),""),"")</f>
        <v/>
      </c>
      <c r="AA27" s="111" t="str">
        <f>IFERROR(IF(AND(AA$8&gt;=VLOOKUP($B27,BD,9),(AA$8&lt;=VLOOKUP($B27,BD,10))),IF(INDEX(BD,MATCH($B27,'BD1'!$A$1:$A$100,0),MATCH(TEXT(AA$8,"JJJJ"),'BD1'!$A$1:$J$1,0))=0,"",INDEX(BD,MATCH($B27,'BD1'!$A$1:$A$100,0),MATCH(TEXT(AA$8,"JJJJ"),'BD1'!$A$1:$J$1,0))),""),"")</f>
        <v/>
      </c>
      <c r="AB27" s="111" t="str">
        <f>IFERROR(IF(AND(AB$8&gt;=VLOOKUP($B27,BD,9),(AB$8&lt;=VLOOKUP($B27,BD,10))),IF(INDEX(BD,MATCH($B27,'BD1'!$A$1:$A$100,0),MATCH(TEXT(AB$8,"JJJJ"),'BD1'!$A$1:$J$1,0))=0,"",INDEX(BD,MATCH($B27,'BD1'!$A$1:$A$100,0),MATCH(TEXT(AB$8,"JJJJ"),'BD1'!$A$1:$J$1,0))),""),"")</f>
        <v/>
      </c>
      <c r="AC27" s="111" t="str">
        <f>IFERROR(IF(AND(AC$8&gt;=VLOOKUP($B27,BD,9),(AC$8&lt;=VLOOKUP($B27,BD,10))),IF(INDEX(BD,MATCH($B27,'BD1'!$A$1:$A$100,0),MATCH(TEXT(AC$8,"JJJJ"),'BD1'!$A$1:$J$1,0))=0,"",INDEX(BD,MATCH($B27,'BD1'!$A$1:$A$100,0),MATCH(TEXT(AC$8,"JJJJ"),'BD1'!$A$1:$J$1,0))),""),"")</f>
        <v/>
      </c>
      <c r="AD27" s="111" t="str">
        <f>IFERROR(IF(AND(AD$8&gt;=VLOOKUP($B27,BD,9),(AD$8&lt;=VLOOKUP($B27,BD,10))),IF(INDEX(BD,MATCH($B27,'BD1'!$A$1:$A$100,0),MATCH(TEXT(AD$8,"JJJJ"),'BD1'!$A$1:$J$1,0))=0,"",INDEX(BD,MATCH($B27,'BD1'!$A$1:$A$100,0),MATCH(TEXT(AD$8,"JJJJ"),'BD1'!$A$1:$J$1,0))),""),"")</f>
        <v/>
      </c>
      <c r="AE27" s="111" t="str">
        <f>IFERROR(IF(AND(AE$8&gt;=VLOOKUP($B27,BD,9),(AE$8&lt;=VLOOKUP($B27,BD,10))),IF(INDEX(BD,MATCH($B27,'BD1'!$A$1:$A$100,0),MATCH(TEXT(AE$8,"JJJJ"),'BD1'!$A$1:$J$1,0))=0,"",INDEX(BD,MATCH($B27,'BD1'!$A$1:$A$100,0),MATCH(TEXT(AE$8,"JJJJ"),'BD1'!$A$1:$J$1,0))),""),"")</f>
        <v/>
      </c>
      <c r="AF27" s="111" t="str">
        <f>IFERROR(IF(AND(AF$8&gt;=VLOOKUP($B27,BD,9),(AF$8&lt;=VLOOKUP($B27,BD,10))),IF(INDEX(BD,MATCH($B27,'BD1'!$A$1:$A$100,0),MATCH(TEXT(AF$8,"JJJJ"),'BD1'!$A$1:$J$1,0))=0,"",INDEX(BD,MATCH($B27,'BD1'!$A$1:$A$100,0),MATCH(TEXT(AF$8,"JJJJ"),'BD1'!$A$1:$J$1,0))),""),"")</f>
        <v/>
      </c>
      <c r="AG27" s="111" t="str">
        <f>IFERROR(IF(AND(AG$8&gt;=VLOOKUP($B27,BD,9),(AG$8&lt;=VLOOKUP($B27,BD,10))),IF(INDEX(BD,MATCH($B27,'BD1'!$A$1:$A$100,0),MATCH(TEXT(AG$8,"JJJJ"),'BD1'!$A$1:$J$1,0))=0,"",INDEX(BD,MATCH($B27,'BD1'!$A$1:$A$100,0),MATCH(TEXT(AG$8,"JJJJ"),'BD1'!$A$1:$J$1,0))),""),"")</f>
        <v/>
      </c>
      <c r="AH27" s="111" t="str">
        <f>IFERROR(IF(AND(AH$8&gt;=VLOOKUP($B27,BD,9),(AH$8&lt;=VLOOKUP($B27,BD,10))),IF(INDEX(BD,MATCH($B27,'BD1'!$A$1:$A$100,0),MATCH(TEXT(AH$8,"JJJJ"),'BD1'!$A$1:$J$1,0))=0,"",INDEX(BD,MATCH($B27,'BD1'!$A$1:$A$100,0),MATCH(TEXT(AH$8,"JJJJ"),'BD1'!$A$1:$J$1,0))),""),"")</f>
        <v/>
      </c>
      <c r="AI27" s="43"/>
      <c r="AJ27" s="118">
        <f t="shared" si="1"/>
        <v>0</v>
      </c>
      <c r="AK27" s="96">
        <v>17</v>
      </c>
    </row>
    <row r="28" spans="2:37" ht="24" customHeight="1" thickBot="1" x14ac:dyDescent="0.35">
      <c r="B28" s="131" t="str">
        <f>IF(LEN('BD1'!A19)=0,"",'BD1'!A19)</f>
        <v/>
      </c>
      <c r="C28" s="143" t="str">
        <f>IFERROR(VLOOKUP(Tableau9[[#This Row],[Chantiers]],'BD1'!A:K,11,FALSE),"")</f>
        <v/>
      </c>
      <c r="D28" s="111" t="str">
        <f>IFERROR(IF(AND(D$8&gt;=VLOOKUP($B28,BD,9),(D$8&lt;=VLOOKUP($B28,BD,10))),IF(INDEX(BD,MATCH($B28,'BD1'!$A$1:$A$100,0),MATCH(TEXT(D$8,"JJJJ"),'BD1'!$A$1:$J$1,0))=0,"",INDEX(BD,MATCH($B28,'BD1'!$A$1:$A$100,0),MATCH(TEXT(D$8,"JJJJ"),'BD1'!$A$1:$J$1,0))),""),"")</f>
        <v/>
      </c>
      <c r="E28" s="111" t="str">
        <f>IFERROR(IF(AND(E$8&gt;=VLOOKUP($B28,BD,9),(E$8&lt;=VLOOKUP($B28,BD,10))),IF(INDEX(BD,MATCH($B28,'BD1'!$A$1:$A$100,0),MATCH(TEXT(E$8,"JJJJ"),'BD1'!$A$1:$J$1,0))=0,"",INDEX(BD,MATCH($B28,'BD1'!$A$1:$A$100,0),MATCH(TEXT(E$8,"JJJJ"),'BD1'!$A$1:$J$1,0))),""),"")</f>
        <v/>
      </c>
      <c r="F28" s="111" t="str">
        <f>IFERROR(IF(AND(F$8&gt;=VLOOKUP($B28,BD,9),(F$8&lt;=VLOOKUP($B28,BD,10))),IF(INDEX(BD,MATCH($B28,'BD1'!$A$1:$A$100,0),MATCH(TEXT(F$8,"JJJJ"),'BD1'!$A$1:$J$1,0))=0,"",INDEX(BD,MATCH($B28,'BD1'!$A$1:$A$100,0),MATCH(TEXT(F$8,"JJJJ"),'BD1'!$A$1:$J$1,0))),""),"")</f>
        <v/>
      </c>
      <c r="G28" s="111" t="str">
        <f>IFERROR(IF(AND(G$8&gt;=VLOOKUP($B28,BD,9),(G$8&lt;=VLOOKUP($B28,BD,10))),IF(INDEX(BD,MATCH($B28,'BD1'!$A$1:$A$100,0),MATCH(TEXT(G$8,"JJJJ"),'BD1'!$A$1:$J$1,0))=0,"",INDEX(BD,MATCH($B28,'BD1'!$A$1:$A$100,0),MATCH(TEXT(G$8,"JJJJ"),'BD1'!$A$1:$J$1,0))),""),"")</f>
        <v/>
      </c>
      <c r="H28" s="111" t="str">
        <f>IFERROR(IF(AND(H$8&gt;=VLOOKUP($B28,BD,9),(H$8&lt;=VLOOKUP($B28,BD,10))),IF(INDEX(BD,MATCH($B28,'BD1'!$A$1:$A$100,0),MATCH(TEXT(H$8,"JJJJ"),'BD1'!$A$1:$J$1,0))=0,"",INDEX(BD,MATCH($B28,'BD1'!$A$1:$A$100,0),MATCH(TEXT(H$8,"JJJJ"),'BD1'!$A$1:$J$1,0))),""),"")</f>
        <v/>
      </c>
      <c r="I28" s="111" t="str">
        <f>IFERROR(IF(AND(I$8&gt;=VLOOKUP($B28,BD,9),(I$8&lt;=VLOOKUP($B28,BD,10))),IF(INDEX(BD,MATCH($B28,'BD1'!$A$1:$A$100,0),MATCH(TEXT(I$8,"JJJJ"),'BD1'!$A$1:$J$1,0))=0,"",INDEX(BD,MATCH($B28,'BD1'!$A$1:$A$100,0),MATCH(TEXT(I$8,"JJJJ"),'BD1'!$A$1:$J$1,0))),""),"")</f>
        <v/>
      </c>
      <c r="J28" s="111" t="str">
        <f>IFERROR(IF(AND(J$8&gt;=VLOOKUP($B28,BD,9),(J$8&lt;=VLOOKUP($B28,BD,10))),IF(INDEX(BD,MATCH($B28,'BD1'!$A$1:$A$100,0),MATCH(TEXT(J$8,"JJJJ"),'BD1'!$A$1:$J$1,0))=0,"",INDEX(BD,MATCH($B28,'BD1'!$A$1:$A$100,0),MATCH(TEXT(J$8,"JJJJ"),'BD1'!$A$1:$J$1,0))),""),"")</f>
        <v/>
      </c>
      <c r="K28" s="111" t="str">
        <f>IFERROR(IF(AND(K$8&gt;=VLOOKUP($B28,BD,9),(K$8&lt;=VLOOKUP($B28,BD,10))),IF(INDEX(BD,MATCH($B28,'BD1'!$A$1:$A$100,0),MATCH(TEXT(K$8,"JJJJ"),'BD1'!$A$1:$J$1,0))=0,"",INDEX(BD,MATCH($B28,'BD1'!$A$1:$A$100,0),MATCH(TEXT(K$8,"JJJJ"),'BD1'!$A$1:$J$1,0))),""),"")</f>
        <v/>
      </c>
      <c r="L28" s="111" t="str">
        <f>IFERROR(IF(AND(L$8&gt;=VLOOKUP($B28,BD,9),(L$8&lt;=VLOOKUP($B28,BD,10))),IF(INDEX(BD,MATCH($B28,'BD1'!$A$1:$A$100,0),MATCH(TEXT(L$8,"JJJJ"),'BD1'!$A$1:$J$1,0))=0,"",INDEX(BD,MATCH($B28,'BD1'!$A$1:$A$100,0),MATCH(TEXT(L$8,"JJJJ"),'BD1'!$A$1:$J$1,0))),""),"")</f>
        <v/>
      </c>
      <c r="M28" s="111" t="str">
        <f>IFERROR(IF(AND(M$8&gt;=VLOOKUP($B28,BD,9),(M$8&lt;=VLOOKUP($B28,BD,10))),IF(INDEX(BD,MATCH($B28,'BD1'!$A$1:$A$100,0),MATCH(TEXT(M$8,"JJJJ"),'BD1'!$A$1:$J$1,0))=0,"",INDEX(BD,MATCH($B28,'BD1'!$A$1:$A$100,0),MATCH(TEXT(M$8,"JJJJ"),'BD1'!$A$1:$J$1,0))),""),"")</f>
        <v/>
      </c>
      <c r="N28" s="111" t="str">
        <f>IFERROR(IF(AND(N$8&gt;=VLOOKUP($B28,BD,9),(N$8&lt;=VLOOKUP($B28,BD,10))),IF(INDEX(BD,MATCH($B28,'BD1'!$A$1:$A$100,0),MATCH(TEXT(N$8,"JJJJ"),'BD1'!$A$1:$J$1,0))=0,"",INDEX(BD,MATCH($B28,'BD1'!$A$1:$A$100,0),MATCH(TEXT(N$8,"JJJJ"),'BD1'!$A$1:$J$1,0))),""),"")</f>
        <v/>
      </c>
      <c r="O28" s="111" t="str">
        <f>IFERROR(IF(AND(O$8&gt;=VLOOKUP($B28,BD,9),(O$8&lt;=VLOOKUP($B28,BD,10))),IF(INDEX(BD,MATCH($B28,'BD1'!$A$1:$A$100,0),MATCH(TEXT(O$8,"JJJJ"),'BD1'!$A$1:$J$1,0))=0,"",INDEX(BD,MATCH($B28,'BD1'!$A$1:$A$100,0),MATCH(TEXT(O$8,"JJJJ"),'BD1'!$A$1:$J$1,0))),""),"")</f>
        <v/>
      </c>
      <c r="P28" s="111" t="str">
        <f>IFERROR(IF(AND(P$8&gt;=VLOOKUP($B28,BD,9),(P$8&lt;=VLOOKUP($B28,BD,10))),IF(INDEX(BD,MATCH($B28,'BD1'!$A$1:$A$100,0),MATCH(TEXT(P$8,"JJJJ"),'BD1'!$A$1:$J$1,0))=0,"",INDEX(BD,MATCH($B28,'BD1'!$A$1:$A$100,0),MATCH(TEXT(P$8,"JJJJ"),'BD1'!$A$1:$J$1,0))),""),"")</f>
        <v/>
      </c>
      <c r="Q28" s="111" t="str">
        <f>IFERROR(IF(AND(Q$8&gt;=VLOOKUP($B28,BD,9),(Q$8&lt;=VLOOKUP($B28,BD,10))),IF(INDEX(BD,MATCH($B28,'BD1'!$A$1:$A$100,0),MATCH(TEXT(Q$8,"JJJJ"),'BD1'!$A$1:$J$1,0))=0,"",INDEX(BD,MATCH($B28,'BD1'!$A$1:$A$100,0),MATCH(TEXT(Q$8,"JJJJ"),'BD1'!$A$1:$J$1,0))),""),"")</f>
        <v/>
      </c>
      <c r="R28" s="111" t="str">
        <f>IFERROR(IF(AND(R$8&gt;=VLOOKUP($B28,BD,9),(R$8&lt;=VLOOKUP($B28,BD,10))),IF(INDEX(BD,MATCH($B28,'BD1'!$A$1:$A$100,0),MATCH(TEXT(R$8,"JJJJ"),'BD1'!$A$1:$J$1,0))=0,"",INDEX(BD,MATCH($B28,'BD1'!$A$1:$A$100,0),MATCH(TEXT(R$8,"JJJJ"),'BD1'!$A$1:$J$1,0))),""),"")</f>
        <v/>
      </c>
      <c r="S28" s="111" t="str">
        <f>IFERROR(IF(AND(S$8&gt;=VLOOKUP($B28,BD,9),(S$8&lt;=VLOOKUP($B28,BD,10))),IF(INDEX(BD,MATCH($B28,'BD1'!$A$1:$A$100,0),MATCH(TEXT(S$8,"JJJJ"),'BD1'!$A$1:$J$1,0))=0,"",INDEX(BD,MATCH($B28,'BD1'!$A$1:$A$100,0),MATCH(TEXT(S$8,"JJJJ"),'BD1'!$A$1:$J$1,0))),""),"")</f>
        <v/>
      </c>
      <c r="T28" s="111" t="str">
        <f>IFERROR(IF(AND(T$8&gt;=VLOOKUP($B28,BD,9),(T$8&lt;=VLOOKUP($B28,BD,10))),IF(INDEX(BD,MATCH($B28,'BD1'!$A$1:$A$100,0),MATCH(TEXT(T$8,"JJJJ"),'BD1'!$A$1:$J$1,0))=0,"",INDEX(BD,MATCH($B28,'BD1'!$A$1:$A$100,0),MATCH(TEXT(T$8,"JJJJ"),'BD1'!$A$1:$J$1,0))),""),"")</f>
        <v/>
      </c>
      <c r="U28" s="111" t="str">
        <f>IFERROR(IF(AND(U$8&gt;=VLOOKUP($B28,BD,9),(U$8&lt;=VLOOKUP($B28,BD,10))),IF(INDEX(BD,MATCH($B28,'BD1'!$A$1:$A$100,0),MATCH(TEXT(U$8,"JJJJ"),'BD1'!$A$1:$J$1,0))=0,"",INDEX(BD,MATCH($B28,'BD1'!$A$1:$A$100,0),MATCH(TEXT(U$8,"JJJJ"),'BD1'!$A$1:$J$1,0))),""),"")</f>
        <v/>
      </c>
      <c r="V28" s="111" t="str">
        <f>IFERROR(IF(AND(V$8&gt;=VLOOKUP($B28,BD,9),(V$8&lt;=VLOOKUP($B28,BD,10))),IF(INDEX(BD,MATCH($B28,'BD1'!$A$1:$A$100,0),MATCH(TEXT(V$8,"JJJJ"),'BD1'!$A$1:$J$1,0))=0,"",INDEX(BD,MATCH($B28,'BD1'!$A$1:$A$100,0),MATCH(TEXT(V$8,"JJJJ"),'BD1'!$A$1:$J$1,0))),""),"")</f>
        <v/>
      </c>
      <c r="W28" s="111" t="str">
        <f>IFERROR(IF(AND(W$8&gt;=VLOOKUP($B28,BD,9),(W$8&lt;=VLOOKUP($B28,BD,10))),IF(INDEX(BD,MATCH($B28,'BD1'!$A$1:$A$100,0),MATCH(TEXT(W$8,"JJJJ"),'BD1'!$A$1:$J$1,0))=0,"",INDEX(BD,MATCH($B28,'BD1'!$A$1:$A$100,0),MATCH(TEXT(W$8,"JJJJ"),'BD1'!$A$1:$J$1,0))),""),"")</f>
        <v/>
      </c>
      <c r="X28" s="111" t="str">
        <f>IFERROR(IF(AND(X$8&gt;=VLOOKUP($B28,BD,9),(X$8&lt;=VLOOKUP($B28,BD,10))),IF(INDEX(BD,MATCH($B28,'BD1'!$A$1:$A$100,0),MATCH(TEXT(X$8,"JJJJ"),'BD1'!$A$1:$J$1,0))=0,"",INDEX(BD,MATCH($B28,'BD1'!$A$1:$A$100,0),MATCH(TEXT(X$8,"JJJJ"),'BD1'!$A$1:$J$1,0))),""),"")</f>
        <v/>
      </c>
      <c r="Y28" s="111" t="str">
        <f>IFERROR(IF(AND(Y$8&gt;=VLOOKUP($B28,BD,9),(Y$8&lt;=VLOOKUP($B28,BD,10))),IF(INDEX(BD,MATCH($B28,'BD1'!$A$1:$A$100,0),MATCH(TEXT(Y$8,"JJJJ"),'BD1'!$A$1:$J$1,0))=0,"",INDEX(BD,MATCH($B28,'BD1'!$A$1:$A$100,0),MATCH(TEXT(Y$8,"JJJJ"),'BD1'!$A$1:$J$1,0))),""),"")</f>
        <v/>
      </c>
      <c r="Z28" s="111" t="str">
        <f>IFERROR(IF(AND(Z$8&gt;=VLOOKUP($B28,BD,9),(Z$8&lt;=VLOOKUP($B28,BD,10))),IF(INDEX(BD,MATCH($B28,'BD1'!$A$1:$A$100,0),MATCH(TEXT(Z$8,"JJJJ"),'BD1'!$A$1:$J$1,0))=0,"",INDEX(BD,MATCH($B28,'BD1'!$A$1:$A$100,0),MATCH(TEXT(Z$8,"JJJJ"),'BD1'!$A$1:$J$1,0))),""),"")</f>
        <v/>
      </c>
      <c r="AA28" s="111" t="str">
        <f>IFERROR(IF(AND(AA$8&gt;=VLOOKUP($B28,BD,9),(AA$8&lt;=VLOOKUP($B28,BD,10))),IF(INDEX(BD,MATCH($B28,'BD1'!$A$1:$A$100,0),MATCH(TEXT(AA$8,"JJJJ"),'BD1'!$A$1:$J$1,0))=0,"",INDEX(BD,MATCH($B28,'BD1'!$A$1:$A$100,0),MATCH(TEXT(AA$8,"JJJJ"),'BD1'!$A$1:$J$1,0))),""),"")</f>
        <v/>
      </c>
      <c r="AB28" s="111" t="str">
        <f>IFERROR(IF(AND(AB$8&gt;=VLOOKUP($B28,BD,9),(AB$8&lt;=VLOOKUP($B28,BD,10))),IF(INDEX(BD,MATCH($B28,'BD1'!$A$1:$A$100,0),MATCH(TEXT(AB$8,"JJJJ"),'BD1'!$A$1:$J$1,0))=0,"",INDEX(BD,MATCH($B28,'BD1'!$A$1:$A$100,0),MATCH(TEXT(AB$8,"JJJJ"),'BD1'!$A$1:$J$1,0))),""),"")</f>
        <v/>
      </c>
      <c r="AC28" s="111" t="str">
        <f>IFERROR(IF(AND(AC$8&gt;=VLOOKUP($B28,BD,9),(AC$8&lt;=VLOOKUP($B28,BD,10))),IF(INDEX(BD,MATCH($B28,'BD1'!$A$1:$A$100,0),MATCH(TEXT(AC$8,"JJJJ"),'BD1'!$A$1:$J$1,0))=0,"",INDEX(BD,MATCH($B28,'BD1'!$A$1:$A$100,0),MATCH(TEXT(AC$8,"JJJJ"),'BD1'!$A$1:$J$1,0))),""),"")</f>
        <v/>
      </c>
      <c r="AD28" s="111" t="str">
        <f>IFERROR(IF(AND(AD$8&gt;=VLOOKUP($B28,BD,9),(AD$8&lt;=VLOOKUP($B28,BD,10))),IF(INDEX(BD,MATCH($B28,'BD1'!$A$1:$A$100,0),MATCH(TEXT(AD$8,"JJJJ"),'BD1'!$A$1:$J$1,0))=0,"",INDEX(BD,MATCH($B28,'BD1'!$A$1:$A$100,0),MATCH(TEXT(AD$8,"JJJJ"),'BD1'!$A$1:$J$1,0))),""),"")</f>
        <v/>
      </c>
      <c r="AE28" s="111" t="str">
        <f>IFERROR(IF(AND(AE$8&gt;=VLOOKUP($B28,BD,9),(AE$8&lt;=VLOOKUP($B28,BD,10))),IF(INDEX(BD,MATCH($B28,'BD1'!$A$1:$A$100,0),MATCH(TEXT(AE$8,"JJJJ"),'BD1'!$A$1:$J$1,0))=0,"",INDEX(BD,MATCH($B28,'BD1'!$A$1:$A$100,0),MATCH(TEXT(AE$8,"JJJJ"),'BD1'!$A$1:$J$1,0))),""),"")</f>
        <v/>
      </c>
      <c r="AF28" s="111" t="str">
        <f>IFERROR(IF(AND(AF$8&gt;=VLOOKUP($B28,BD,9),(AF$8&lt;=VLOOKUP($B28,BD,10))),IF(INDEX(BD,MATCH($B28,'BD1'!$A$1:$A$100,0),MATCH(TEXT(AF$8,"JJJJ"),'BD1'!$A$1:$J$1,0))=0,"",INDEX(BD,MATCH($B28,'BD1'!$A$1:$A$100,0),MATCH(TEXT(AF$8,"JJJJ"),'BD1'!$A$1:$J$1,0))),""),"")</f>
        <v/>
      </c>
      <c r="AG28" s="111" t="str">
        <f>IFERROR(IF(AND(AG$8&gt;=VLOOKUP($B28,BD,9),(AG$8&lt;=VLOOKUP($B28,BD,10))),IF(INDEX(BD,MATCH($B28,'BD1'!$A$1:$A$100,0),MATCH(TEXT(AG$8,"JJJJ"),'BD1'!$A$1:$J$1,0))=0,"",INDEX(BD,MATCH($B28,'BD1'!$A$1:$A$100,0),MATCH(TEXT(AG$8,"JJJJ"),'BD1'!$A$1:$J$1,0))),""),"")</f>
        <v/>
      </c>
      <c r="AH28" s="111" t="str">
        <f>IFERROR(IF(AND(AH$8&gt;=VLOOKUP($B28,BD,9),(AH$8&lt;=VLOOKUP($B28,BD,10))),IF(INDEX(BD,MATCH($B28,'BD1'!$A$1:$A$100,0),MATCH(TEXT(AH$8,"JJJJ"),'BD1'!$A$1:$J$1,0))=0,"",INDEX(BD,MATCH($B28,'BD1'!$A$1:$A$100,0),MATCH(TEXT(AH$8,"JJJJ"),'BD1'!$A$1:$J$1,0))),""),"")</f>
        <v/>
      </c>
      <c r="AI28" s="43"/>
      <c r="AJ28" s="118">
        <f t="shared" si="1"/>
        <v>0</v>
      </c>
      <c r="AK28" s="96">
        <v>17</v>
      </c>
    </row>
    <row r="29" spans="2:37" ht="24" customHeight="1" thickBot="1" x14ac:dyDescent="0.35">
      <c r="B29" s="131" t="str">
        <f>IF(LEN('BD1'!A20)=0,"",'BD1'!A20)</f>
        <v/>
      </c>
      <c r="C29" s="143" t="str">
        <f>IFERROR(VLOOKUP(Tableau9[[#This Row],[Chantiers]],'BD1'!A:K,11,FALSE),"")</f>
        <v/>
      </c>
      <c r="D29" s="111" t="str">
        <f>IFERROR(IF(AND(D$8&gt;=VLOOKUP($B29,BD,9),(D$8&lt;=VLOOKUP($B29,BD,10))),IF(INDEX(BD,MATCH($B29,'BD1'!$A$1:$A$100,0),MATCH(TEXT(D$8,"JJJJ"),'BD1'!$A$1:$J$1,0))=0,"",INDEX(BD,MATCH($B29,'BD1'!$A$1:$A$100,0),MATCH(TEXT(D$8,"JJJJ"),'BD1'!$A$1:$J$1,0))),""),"")</f>
        <v/>
      </c>
      <c r="E29" s="111" t="str">
        <f>IFERROR(IF(AND(E$8&gt;=VLOOKUP($B29,BD,9),(E$8&lt;=VLOOKUP($B29,BD,10))),IF(INDEX(BD,MATCH($B29,'BD1'!$A$1:$A$100,0),MATCH(TEXT(E$8,"JJJJ"),'BD1'!$A$1:$J$1,0))=0,"",INDEX(BD,MATCH($B29,'BD1'!$A$1:$A$100,0),MATCH(TEXT(E$8,"JJJJ"),'BD1'!$A$1:$J$1,0))),""),"")</f>
        <v/>
      </c>
      <c r="F29" s="111" t="str">
        <f>IFERROR(IF(AND(F$8&gt;=VLOOKUP($B29,BD,9),(F$8&lt;=VLOOKUP($B29,BD,10))),IF(INDEX(BD,MATCH($B29,'BD1'!$A$1:$A$100,0),MATCH(TEXT(F$8,"JJJJ"),'BD1'!$A$1:$J$1,0))=0,"",INDEX(BD,MATCH($B29,'BD1'!$A$1:$A$100,0),MATCH(TEXT(F$8,"JJJJ"),'BD1'!$A$1:$J$1,0))),""),"")</f>
        <v/>
      </c>
      <c r="G29" s="111" t="str">
        <f>IFERROR(IF(AND(G$8&gt;=VLOOKUP($B29,BD,9),(G$8&lt;=VLOOKUP($B29,BD,10))),IF(INDEX(BD,MATCH($B29,'BD1'!$A$1:$A$100,0),MATCH(TEXT(G$8,"JJJJ"),'BD1'!$A$1:$J$1,0))=0,"",INDEX(BD,MATCH($B29,'BD1'!$A$1:$A$100,0),MATCH(TEXT(G$8,"JJJJ"),'BD1'!$A$1:$J$1,0))),""),"")</f>
        <v/>
      </c>
      <c r="H29" s="111" t="str">
        <f>IFERROR(IF(AND(H$8&gt;=VLOOKUP($B29,BD,9),(H$8&lt;=VLOOKUP($B29,BD,10))),IF(INDEX(BD,MATCH($B29,'BD1'!$A$1:$A$100,0),MATCH(TEXT(H$8,"JJJJ"),'BD1'!$A$1:$J$1,0))=0,"",INDEX(BD,MATCH($B29,'BD1'!$A$1:$A$100,0),MATCH(TEXT(H$8,"JJJJ"),'BD1'!$A$1:$J$1,0))),""),"")</f>
        <v/>
      </c>
      <c r="I29" s="111" t="str">
        <f>IFERROR(IF(AND(I$8&gt;=VLOOKUP($B29,BD,9),(I$8&lt;=VLOOKUP($B29,BD,10))),IF(INDEX(BD,MATCH($B29,'BD1'!$A$1:$A$100,0),MATCH(TEXT(I$8,"JJJJ"),'BD1'!$A$1:$J$1,0))=0,"",INDEX(BD,MATCH($B29,'BD1'!$A$1:$A$100,0),MATCH(TEXT(I$8,"JJJJ"),'BD1'!$A$1:$J$1,0))),""),"")</f>
        <v/>
      </c>
      <c r="J29" s="111" t="str">
        <f>IFERROR(IF(AND(J$8&gt;=VLOOKUP($B29,BD,9),(J$8&lt;=VLOOKUP($B29,BD,10))),IF(INDEX(BD,MATCH($B29,'BD1'!$A$1:$A$100,0),MATCH(TEXT(J$8,"JJJJ"),'BD1'!$A$1:$J$1,0))=0,"",INDEX(BD,MATCH($B29,'BD1'!$A$1:$A$100,0),MATCH(TEXT(J$8,"JJJJ"),'BD1'!$A$1:$J$1,0))),""),"")</f>
        <v/>
      </c>
      <c r="K29" s="111" t="str">
        <f>IFERROR(IF(AND(K$8&gt;=VLOOKUP($B29,BD,9),(K$8&lt;=VLOOKUP($B29,BD,10))),IF(INDEX(BD,MATCH($B29,'BD1'!$A$1:$A$100,0),MATCH(TEXT(K$8,"JJJJ"),'BD1'!$A$1:$J$1,0))=0,"",INDEX(BD,MATCH($B29,'BD1'!$A$1:$A$100,0),MATCH(TEXT(K$8,"JJJJ"),'BD1'!$A$1:$J$1,0))),""),"")</f>
        <v/>
      </c>
      <c r="L29" s="111" t="str">
        <f>IFERROR(IF(AND(L$8&gt;=VLOOKUP($B29,BD,9),(L$8&lt;=VLOOKUP($B29,BD,10))),IF(INDEX(BD,MATCH($B29,'BD1'!$A$1:$A$100,0),MATCH(TEXT(L$8,"JJJJ"),'BD1'!$A$1:$J$1,0))=0,"",INDEX(BD,MATCH($B29,'BD1'!$A$1:$A$100,0),MATCH(TEXT(L$8,"JJJJ"),'BD1'!$A$1:$J$1,0))),""),"")</f>
        <v/>
      </c>
      <c r="M29" s="111" t="str">
        <f>IFERROR(IF(AND(M$8&gt;=VLOOKUP($B29,BD,9),(M$8&lt;=VLOOKUP($B29,BD,10))),IF(INDEX(BD,MATCH($B29,'BD1'!$A$1:$A$100,0),MATCH(TEXT(M$8,"JJJJ"),'BD1'!$A$1:$J$1,0))=0,"",INDEX(BD,MATCH($B29,'BD1'!$A$1:$A$100,0),MATCH(TEXT(M$8,"JJJJ"),'BD1'!$A$1:$J$1,0))),""),"")</f>
        <v/>
      </c>
      <c r="N29" s="111" t="str">
        <f>IFERROR(IF(AND(N$8&gt;=VLOOKUP($B29,BD,9),(N$8&lt;=VLOOKUP($B29,BD,10))),IF(INDEX(BD,MATCH($B29,'BD1'!$A$1:$A$100,0),MATCH(TEXT(N$8,"JJJJ"),'BD1'!$A$1:$J$1,0))=0,"",INDEX(BD,MATCH($B29,'BD1'!$A$1:$A$100,0),MATCH(TEXT(N$8,"JJJJ"),'BD1'!$A$1:$J$1,0))),""),"")</f>
        <v/>
      </c>
      <c r="O29" s="111" t="str">
        <f>IFERROR(IF(AND(O$8&gt;=VLOOKUP($B29,BD,9),(O$8&lt;=VLOOKUP($B29,BD,10))),IF(INDEX(BD,MATCH($B29,'BD1'!$A$1:$A$100,0),MATCH(TEXT(O$8,"JJJJ"),'BD1'!$A$1:$J$1,0))=0,"",INDEX(BD,MATCH($B29,'BD1'!$A$1:$A$100,0),MATCH(TEXT(O$8,"JJJJ"),'BD1'!$A$1:$J$1,0))),""),"")</f>
        <v/>
      </c>
      <c r="P29" s="111" t="str">
        <f>IFERROR(IF(AND(P$8&gt;=VLOOKUP($B29,BD,9),(P$8&lt;=VLOOKUP($B29,BD,10))),IF(INDEX(BD,MATCH($B29,'BD1'!$A$1:$A$100,0),MATCH(TEXT(P$8,"JJJJ"),'BD1'!$A$1:$J$1,0))=0,"",INDEX(BD,MATCH($B29,'BD1'!$A$1:$A$100,0),MATCH(TEXT(P$8,"JJJJ"),'BD1'!$A$1:$J$1,0))),""),"")</f>
        <v/>
      </c>
      <c r="Q29" s="111" t="str">
        <f>IFERROR(IF(AND(Q$8&gt;=VLOOKUP($B29,BD,9),(Q$8&lt;=VLOOKUP($B29,BD,10))),IF(INDEX(BD,MATCH($B29,'BD1'!$A$1:$A$100,0),MATCH(TEXT(Q$8,"JJJJ"),'BD1'!$A$1:$J$1,0))=0,"",INDEX(BD,MATCH($B29,'BD1'!$A$1:$A$100,0),MATCH(TEXT(Q$8,"JJJJ"),'BD1'!$A$1:$J$1,0))),""),"")</f>
        <v/>
      </c>
      <c r="R29" s="111" t="str">
        <f>IFERROR(IF(AND(R$8&gt;=VLOOKUP($B29,BD,9),(R$8&lt;=VLOOKUP($B29,BD,10))),IF(INDEX(BD,MATCH($B29,'BD1'!$A$1:$A$100,0),MATCH(TEXT(R$8,"JJJJ"),'BD1'!$A$1:$J$1,0))=0,"",INDEX(BD,MATCH($B29,'BD1'!$A$1:$A$100,0),MATCH(TEXT(R$8,"JJJJ"),'BD1'!$A$1:$J$1,0))),""),"")</f>
        <v/>
      </c>
      <c r="S29" s="111" t="str">
        <f>IFERROR(IF(AND(S$8&gt;=VLOOKUP($B29,BD,9),(S$8&lt;=VLOOKUP($B29,BD,10))),IF(INDEX(BD,MATCH($B29,'BD1'!$A$1:$A$100,0),MATCH(TEXT(S$8,"JJJJ"),'BD1'!$A$1:$J$1,0))=0,"",INDEX(BD,MATCH($B29,'BD1'!$A$1:$A$100,0),MATCH(TEXT(S$8,"JJJJ"),'BD1'!$A$1:$J$1,0))),""),"")</f>
        <v/>
      </c>
      <c r="T29" s="111" t="str">
        <f>IFERROR(IF(AND(T$8&gt;=VLOOKUP($B29,BD,9),(T$8&lt;=VLOOKUP($B29,BD,10))),IF(INDEX(BD,MATCH($B29,'BD1'!$A$1:$A$100,0),MATCH(TEXT(T$8,"JJJJ"),'BD1'!$A$1:$J$1,0))=0,"",INDEX(BD,MATCH($B29,'BD1'!$A$1:$A$100,0),MATCH(TEXT(T$8,"JJJJ"),'BD1'!$A$1:$J$1,0))),""),"")</f>
        <v/>
      </c>
      <c r="U29" s="111" t="str">
        <f>IFERROR(IF(AND(U$8&gt;=VLOOKUP($B29,BD,9),(U$8&lt;=VLOOKUP($B29,BD,10))),IF(INDEX(BD,MATCH($B29,'BD1'!$A$1:$A$100,0),MATCH(TEXT(U$8,"JJJJ"),'BD1'!$A$1:$J$1,0))=0,"",INDEX(BD,MATCH($B29,'BD1'!$A$1:$A$100,0),MATCH(TEXT(U$8,"JJJJ"),'BD1'!$A$1:$J$1,0))),""),"")</f>
        <v/>
      </c>
      <c r="V29" s="111" t="str">
        <f>IFERROR(IF(AND(V$8&gt;=VLOOKUP($B29,BD,9),(V$8&lt;=VLOOKUP($B29,BD,10))),IF(INDEX(BD,MATCH($B29,'BD1'!$A$1:$A$100,0),MATCH(TEXT(V$8,"JJJJ"),'BD1'!$A$1:$J$1,0))=0,"",INDEX(BD,MATCH($B29,'BD1'!$A$1:$A$100,0),MATCH(TEXT(V$8,"JJJJ"),'BD1'!$A$1:$J$1,0))),""),"")</f>
        <v/>
      </c>
      <c r="W29" s="111" t="str">
        <f>IFERROR(IF(AND(W$8&gt;=VLOOKUP($B29,BD,9),(W$8&lt;=VLOOKUP($B29,BD,10))),IF(INDEX(BD,MATCH($B29,'BD1'!$A$1:$A$100,0),MATCH(TEXT(W$8,"JJJJ"),'BD1'!$A$1:$J$1,0))=0,"",INDEX(BD,MATCH($B29,'BD1'!$A$1:$A$100,0),MATCH(TEXT(W$8,"JJJJ"),'BD1'!$A$1:$J$1,0))),""),"")</f>
        <v/>
      </c>
      <c r="X29" s="111" t="str">
        <f>IFERROR(IF(AND(X$8&gt;=VLOOKUP($B29,BD,9),(X$8&lt;=VLOOKUP($B29,BD,10))),IF(INDEX(BD,MATCH($B29,'BD1'!$A$1:$A$100,0),MATCH(TEXT(X$8,"JJJJ"),'BD1'!$A$1:$J$1,0))=0,"",INDEX(BD,MATCH($B29,'BD1'!$A$1:$A$100,0),MATCH(TEXT(X$8,"JJJJ"),'BD1'!$A$1:$J$1,0))),""),"")</f>
        <v/>
      </c>
      <c r="Y29" s="111" t="str">
        <f>IFERROR(IF(AND(Y$8&gt;=VLOOKUP($B29,BD,9),(Y$8&lt;=VLOOKUP($B29,BD,10))),IF(INDEX(BD,MATCH($B29,'BD1'!$A$1:$A$100,0),MATCH(TEXT(Y$8,"JJJJ"),'BD1'!$A$1:$J$1,0))=0,"",INDEX(BD,MATCH($B29,'BD1'!$A$1:$A$100,0),MATCH(TEXT(Y$8,"JJJJ"),'BD1'!$A$1:$J$1,0))),""),"")</f>
        <v/>
      </c>
      <c r="Z29" s="111" t="str">
        <f>IFERROR(IF(AND(Z$8&gt;=VLOOKUP($B29,BD,9),(Z$8&lt;=VLOOKUP($B29,BD,10))),IF(INDEX(BD,MATCH($B29,'BD1'!$A$1:$A$100,0),MATCH(TEXT(Z$8,"JJJJ"),'BD1'!$A$1:$J$1,0))=0,"",INDEX(BD,MATCH($B29,'BD1'!$A$1:$A$100,0),MATCH(TEXT(Z$8,"JJJJ"),'BD1'!$A$1:$J$1,0))),""),"")</f>
        <v/>
      </c>
      <c r="AA29" s="111" t="str">
        <f>IFERROR(IF(AND(AA$8&gt;=VLOOKUP($B29,BD,9),(AA$8&lt;=VLOOKUP($B29,BD,10))),IF(INDEX(BD,MATCH($B29,'BD1'!$A$1:$A$100,0),MATCH(TEXT(AA$8,"JJJJ"),'BD1'!$A$1:$J$1,0))=0,"",INDEX(BD,MATCH($B29,'BD1'!$A$1:$A$100,0),MATCH(TEXT(AA$8,"JJJJ"),'BD1'!$A$1:$J$1,0))),""),"")</f>
        <v/>
      </c>
      <c r="AB29" s="111" t="str">
        <f>IFERROR(IF(AND(AB$8&gt;=VLOOKUP($B29,BD,9),(AB$8&lt;=VLOOKUP($B29,BD,10))),IF(INDEX(BD,MATCH($B29,'BD1'!$A$1:$A$100,0),MATCH(TEXT(AB$8,"JJJJ"),'BD1'!$A$1:$J$1,0))=0,"",INDEX(BD,MATCH($B29,'BD1'!$A$1:$A$100,0),MATCH(TEXT(AB$8,"JJJJ"),'BD1'!$A$1:$J$1,0))),""),"")</f>
        <v/>
      </c>
      <c r="AC29" s="111" t="str">
        <f>IFERROR(IF(AND(AC$8&gt;=VLOOKUP($B29,BD,9),(AC$8&lt;=VLOOKUP($B29,BD,10))),IF(INDEX(BD,MATCH($B29,'BD1'!$A$1:$A$100,0),MATCH(TEXT(AC$8,"JJJJ"),'BD1'!$A$1:$J$1,0))=0,"",INDEX(BD,MATCH($B29,'BD1'!$A$1:$A$100,0),MATCH(TEXT(AC$8,"JJJJ"),'BD1'!$A$1:$J$1,0))),""),"")</f>
        <v/>
      </c>
      <c r="AD29" s="111" t="str">
        <f>IFERROR(IF(AND(AD$8&gt;=VLOOKUP($B29,BD,9),(AD$8&lt;=VLOOKUP($B29,BD,10))),IF(INDEX(BD,MATCH($B29,'BD1'!$A$1:$A$100,0),MATCH(TEXT(AD$8,"JJJJ"),'BD1'!$A$1:$J$1,0))=0,"",INDEX(BD,MATCH($B29,'BD1'!$A$1:$A$100,0),MATCH(TEXT(AD$8,"JJJJ"),'BD1'!$A$1:$J$1,0))),""),"")</f>
        <v/>
      </c>
      <c r="AE29" s="111" t="str">
        <f>IFERROR(IF(AND(AE$8&gt;=VLOOKUP($B29,BD,9),(AE$8&lt;=VLOOKUP($B29,BD,10))),IF(INDEX(BD,MATCH($B29,'BD1'!$A$1:$A$100,0),MATCH(TEXT(AE$8,"JJJJ"),'BD1'!$A$1:$J$1,0))=0,"",INDEX(BD,MATCH($B29,'BD1'!$A$1:$A$100,0),MATCH(TEXT(AE$8,"JJJJ"),'BD1'!$A$1:$J$1,0))),""),"")</f>
        <v/>
      </c>
      <c r="AF29" s="111" t="str">
        <f>IFERROR(IF(AND(AF$8&gt;=VLOOKUP($B29,BD,9),(AF$8&lt;=VLOOKUP($B29,BD,10))),IF(INDEX(BD,MATCH($B29,'BD1'!$A$1:$A$100,0),MATCH(TEXT(AF$8,"JJJJ"),'BD1'!$A$1:$J$1,0))=0,"",INDEX(BD,MATCH($B29,'BD1'!$A$1:$A$100,0),MATCH(TEXT(AF$8,"JJJJ"),'BD1'!$A$1:$J$1,0))),""),"")</f>
        <v/>
      </c>
      <c r="AG29" s="111" t="str">
        <f>IFERROR(IF(AND(AG$8&gt;=VLOOKUP($B29,BD,9),(AG$8&lt;=VLOOKUP($B29,BD,10))),IF(INDEX(BD,MATCH($B29,'BD1'!$A$1:$A$100,0),MATCH(TEXT(AG$8,"JJJJ"),'BD1'!$A$1:$J$1,0))=0,"",INDEX(BD,MATCH($B29,'BD1'!$A$1:$A$100,0),MATCH(TEXT(AG$8,"JJJJ"),'BD1'!$A$1:$J$1,0))),""),"")</f>
        <v/>
      </c>
      <c r="AH29" s="111" t="str">
        <f>IFERROR(IF(AND(AH$8&gt;=VLOOKUP($B29,BD,9),(AH$8&lt;=VLOOKUP($B29,BD,10))),IF(INDEX(BD,MATCH($B29,'BD1'!$A$1:$A$100,0),MATCH(TEXT(AH$8,"JJJJ"),'BD1'!$A$1:$J$1,0))=0,"",INDEX(BD,MATCH($B29,'BD1'!$A$1:$A$100,0),MATCH(TEXT(AH$8,"JJJJ"),'BD1'!$A$1:$J$1,0))),""),"")</f>
        <v/>
      </c>
      <c r="AI29" s="43"/>
      <c r="AJ29" s="118">
        <f t="shared" si="1"/>
        <v>0</v>
      </c>
      <c r="AK29" s="96">
        <v>17</v>
      </c>
    </row>
    <row r="30" spans="2:37" ht="24" customHeight="1" thickBot="1" x14ac:dyDescent="0.35">
      <c r="B30" s="131" t="str">
        <f>IF(LEN('BD1'!A21)=0,"",'BD1'!A21)</f>
        <v/>
      </c>
      <c r="C30" s="143" t="str">
        <f>IFERROR(VLOOKUP(Tableau9[[#This Row],[Chantiers]],'BD1'!A:K,11,FALSE),"")</f>
        <v/>
      </c>
      <c r="D30" s="111" t="str">
        <f>IFERROR(IF(AND(D$8&gt;=VLOOKUP($B30,BD,9),(D$8&lt;=VLOOKUP($B30,BD,10))),IF(INDEX(BD,MATCH($B30,'BD1'!$A$1:$A$100,0),MATCH(TEXT(D$8,"JJJJ"),'BD1'!$A$1:$J$1,0))=0,"",INDEX(BD,MATCH($B30,'BD1'!$A$1:$A$100,0),MATCH(TEXT(D$8,"JJJJ"),'BD1'!$A$1:$J$1,0))),""),"")</f>
        <v/>
      </c>
      <c r="E30" s="111" t="str">
        <f>IFERROR(IF(AND(E$8&gt;=VLOOKUP($B30,BD,9),(E$8&lt;=VLOOKUP($B30,BD,10))),IF(INDEX(BD,MATCH($B30,'BD1'!$A$1:$A$100,0),MATCH(TEXT(E$8,"JJJJ"),'BD1'!$A$1:$J$1,0))=0,"",INDEX(BD,MATCH($B30,'BD1'!$A$1:$A$100,0),MATCH(TEXT(E$8,"JJJJ"),'BD1'!$A$1:$J$1,0))),""),"")</f>
        <v/>
      </c>
      <c r="F30" s="111" t="str">
        <f>IFERROR(IF(AND(F$8&gt;=VLOOKUP($B30,BD,9),(F$8&lt;=VLOOKUP($B30,BD,10))),IF(INDEX(BD,MATCH($B30,'BD1'!$A$1:$A$100,0),MATCH(TEXT(F$8,"JJJJ"),'BD1'!$A$1:$J$1,0))=0,"",INDEX(BD,MATCH($B30,'BD1'!$A$1:$A$100,0),MATCH(TEXT(F$8,"JJJJ"),'BD1'!$A$1:$J$1,0))),""),"")</f>
        <v/>
      </c>
      <c r="G30" s="111" t="str">
        <f>IFERROR(IF(AND(G$8&gt;=VLOOKUP($B30,BD,9),(G$8&lt;=VLOOKUP($B30,BD,10))),IF(INDEX(BD,MATCH($B30,'BD1'!$A$1:$A$100,0),MATCH(TEXT(G$8,"JJJJ"),'BD1'!$A$1:$J$1,0))=0,"",INDEX(BD,MATCH($B30,'BD1'!$A$1:$A$100,0),MATCH(TEXT(G$8,"JJJJ"),'BD1'!$A$1:$J$1,0))),""),"")</f>
        <v/>
      </c>
      <c r="H30" s="111" t="str">
        <f>IFERROR(IF(AND(H$8&gt;=VLOOKUP($B30,BD,9),(H$8&lt;=VLOOKUP($B30,BD,10))),IF(INDEX(BD,MATCH($B30,'BD1'!$A$1:$A$100,0),MATCH(TEXT(H$8,"JJJJ"),'BD1'!$A$1:$J$1,0))=0,"",INDEX(BD,MATCH($B30,'BD1'!$A$1:$A$100,0),MATCH(TEXT(H$8,"JJJJ"),'BD1'!$A$1:$J$1,0))),""),"")</f>
        <v/>
      </c>
      <c r="I30" s="111" t="str">
        <f>IFERROR(IF(AND(I$8&gt;=VLOOKUP($B30,BD,9),(I$8&lt;=VLOOKUP($B30,BD,10))),IF(INDEX(BD,MATCH($B30,'BD1'!$A$1:$A$100,0),MATCH(TEXT(I$8,"JJJJ"),'BD1'!$A$1:$J$1,0))=0,"",INDEX(BD,MATCH($B30,'BD1'!$A$1:$A$100,0),MATCH(TEXT(I$8,"JJJJ"),'BD1'!$A$1:$J$1,0))),""),"")</f>
        <v/>
      </c>
      <c r="J30" s="111" t="str">
        <f>IFERROR(IF(AND(J$8&gt;=VLOOKUP($B30,BD,9),(J$8&lt;=VLOOKUP($B30,BD,10))),IF(INDEX(BD,MATCH($B30,'BD1'!$A$1:$A$100,0),MATCH(TEXT(J$8,"JJJJ"),'BD1'!$A$1:$J$1,0))=0,"",INDEX(BD,MATCH($B30,'BD1'!$A$1:$A$100,0),MATCH(TEXT(J$8,"JJJJ"),'BD1'!$A$1:$J$1,0))),""),"")</f>
        <v/>
      </c>
      <c r="K30" s="111" t="str">
        <f>IFERROR(IF(AND(K$8&gt;=VLOOKUP($B30,BD,9),(K$8&lt;=VLOOKUP($B30,BD,10))),IF(INDEX(BD,MATCH($B30,'BD1'!$A$1:$A$100,0),MATCH(TEXT(K$8,"JJJJ"),'BD1'!$A$1:$J$1,0))=0,"",INDEX(BD,MATCH($B30,'BD1'!$A$1:$A$100,0),MATCH(TEXT(K$8,"JJJJ"),'BD1'!$A$1:$J$1,0))),""),"")</f>
        <v/>
      </c>
      <c r="L30" s="111" t="str">
        <f>IFERROR(IF(AND(L$8&gt;=VLOOKUP($B30,BD,9),(L$8&lt;=VLOOKUP($B30,BD,10))),IF(INDEX(BD,MATCH($B30,'BD1'!$A$1:$A$100,0),MATCH(TEXT(L$8,"JJJJ"),'BD1'!$A$1:$J$1,0))=0,"",INDEX(BD,MATCH($B30,'BD1'!$A$1:$A$100,0),MATCH(TEXT(L$8,"JJJJ"),'BD1'!$A$1:$J$1,0))),""),"")</f>
        <v/>
      </c>
      <c r="M30" s="111" t="str">
        <f>IFERROR(IF(AND(M$8&gt;=VLOOKUP($B30,BD,9),(M$8&lt;=VLOOKUP($B30,BD,10))),IF(INDEX(BD,MATCH($B30,'BD1'!$A$1:$A$100,0),MATCH(TEXT(M$8,"JJJJ"),'BD1'!$A$1:$J$1,0))=0,"",INDEX(BD,MATCH($B30,'BD1'!$A$1:$A$100,0),MATCH(TEXT(M$8,"JJJJ"),'BD1'!$A$1:$J$1,0))),""),"")</f>
        <v/>
      </c>
      <c r="N30" s="111" t="str">
        <f>IFERROR(IF(AND(N$8&gt;=VLOOKUP($B30,BD,9),(N$8&lt;=VLOOKUP($B30,BD,10))),IF(INDEX(BD,MATCH($B30,'BD1'!$A$1:$A$100,0),MATCH(TEXT(N$8,"JJJJ"),'BD1'!$A$1:$J$1,0))=0,"",INDEX(BD,MATCH($B30,'BD1'!$A$1:$A$100,0),MATCH(TEXT(N$8,"JJJJ"),'BD1'!$A$1:$J$1,0))),""),"")</f>
        <v/>
      </c>
      <c r="O30" s="111" t="str">
        <f>IFERROR(IF(AND(O$8&gt;=VLOOKUP($B30,BD,9),(O$8&lt;=VLOOKUP($B30,BD,10))),IF(INDEX(BD,MATCH($B30,'BD1'!$A$1:$A$100,0),MATCH(TEXT(O$8,"JJJJ"),'BD1'!$A$1:$J$1,0))=0,"",INDEX(BD,MATCH($B30,'BD1'!$A$1:$A$100,0),MATCH(TEXT(O$8,"JJJJ"),'BD1'!$A$1:$J$1,0))),""),"")</f>
        <v/>
      </c>
      <c r="P30" s="111" t="str">
        <f>IFERROR(IF(AND(P$8&gt;=VLOOKUP($B30,BD,9),(P$8&lt;=VLOOKUP($B30,BD,10))),IF(INDEX(BD,MATCH($B30,'BD1'!$A$1:$A$100,0),MATCH(TEXT(P$8,"JJJJ"),'BD1'!$A$1:$J$1,0))=0,"",INDEX(BD,MATCH($B30,'BD1'!$A$1:$A$100,0),MATCH(TEXT(P$8,"JJJJ"),'BD1'!$A$1:$J$1,0))),""),"")</f>
        <v/>
      </c>
      <c r="Q30" s="111" t="str">
        <f>IFERROR(IF(AND(Q$8&gt;=VLOOKUP($B30,BD,9),(Q$8&lt;=VLOOKUP($B30,BD,10))),IF(INDEX(BD,MATCH($B30,'BD1'!$A$1:$A$100,0),MATCH(TEXT(Q$8,"JJJJ"),'BD1'!$A$1:$J$1,0))=0,"",INDEX(BD,MATCH($B30,'BD1'!$A$1:$A$100,0),MATCH(TEXT(Q$8,"JJJJ"),'BD1'!$A$1:$J$1,0))),""),"")</f>
        <v/>
      </c>
      <c r="R30" s="111" t="str">
        <f>IFERROR(IF(AND(R$8&gt;=VLOOKUP($B30,BD,9),(R$8&lt;=VLOOKUP($B30,BD,10))),IF(INDEX(BD,MATCH($B30,'BD1'!$A$1:$A$100,0),MATCH(TEXT(R$8,"JJJJ"),'BD1'!$A$1:$J$1,0))=0,"",INDEX(BD,MATCH($B30,'BD1'!$A$1:$A$100,0),MATCH(TEXT(R$8,"JJJJ"),'BD1'!$A$1:$J$1,0))),""),"")</f>
        <v/>
      </c>
      <c r="S30" s="111" t="str">
        <f>IFERROR(IF(AND(S$8&gt;=VLOOKUP($B30,BD,9),(S$8&lt;=VLOOKUP($B30,BD,10))),IF(INDEX(BD,MATCH($B30,'BD1'!$A$1:$A$100,0),MATCH(TEXT(S$8,"JJJJ"),'BD1'!$A$1:$J$1,0))=0,"",INDEX(BD,MATCH($B30,'BD1'!$A$1:$A$100,0),MATCH(TEXT(S$8,"JJJJ"),'BD1'!$A$1:$J$1,0))),""),"")</f>
        <v/>
      </c>
      <c r="T30" s="111" t="str">
        <f>IFERROR(IF(AND(T$8&gt;=VLOOKUP($B30,BD,9),(T$8&lt;=VLOOKUP($B30,BD,10))),IF(INDEX(BD,MATCH($B30,'BD1'!$A$1:$A$100,0),MATCH(TEXT(T$8,"JJJJ"),'BD1'!$A$1:$J$1,0))=0,"",INDEX(BD,MATCH($B30,'BD1'!$A$1:$A$100,0),MATCH(TEXT(T$8,"JJJJ"),'BD1'!$A$1:$J$1,0))),""),"")</f>
        <v/>
      </c>
      <c r="U30" s="111" t="str">
        <f>IFERROR(IF(AND(U$8&gt;=VLOOKUP($B30,BD,9),(U$8&lt;=VLOOKUP($B30,BD,10))),IF(INDEX(BD,MATCH($B30,'BD1'!$A$1:$A$100,0),MATCH(TEXT(U$8,"JJJJ"),'BD1'!$A$1:$J$1,0))=0,"",INDEX(BD,MATCH($B30,'BD1'!$A$1:$A$100,0),MATCH(TEXT(U$8,"JJJJ"),'BD1'!$A$1:$J$1,0))),""),"")</f>
        <v/>
      </c>
      <c r="V30" s="111" t="str">
        <f>IFERROR(IF(AND(V$8&gt;=VLOOKUP($B30,BD,9),(V$8&lt;=VLOOKUP($B30,BD,10))),IF(INDEX(BD,MATCH($B30,'BD1'!$A$1:$A$100,0),MATCH(TEXT(V$8,"JJJJ"),'BD1'!$A$1:$J$1,0))=0,"",INDEX(BD,MATCH($B30,'BD1'!$A$1:$A$100,0),MATCH(TEXT(V$8,"JJJJ"),'BD1'!$A$1:$J$1,0))),""),"")</f>
        <v/>
      </c>
      <c r="W30" s="111" t="str">
        <f>IFERROR(IF(AND(W$8&gt;=VLOOKUP($B30,BD,9),(W$8&lt;=VLOOKUP($B30,BD,10))),IF(INDEX(BD,MATCH($B30,'BD1'!$A$1:$A$100,0),MATCH(TEXT(W$8,"JJJJ"),'BD1'!$A$1:$J$1,0))=0,"",INDEX(BD,MATCH($B30,'BD1'!$A$1:$A$100,0),MATCH(TEXT(W$8,"JJJJ"),'BD1'!$A$1:$J$1,0))),""),"")</f>
        <v/>
      </c>
      <c r="X30" s="111" t="str">
        <f>IFERROR(IF(AND(X$8&gt;=VLOOKUP($B30,BD,9),(X$8&lt;=VLOOKUP($B30,BD,10))),IF(INDEX(BD,MATCH($B30,'BD1'!$A$1:$A$100,0),MATCH(TEXT(X$8,"JJJJ"),'BD1'!$A$1:$J$1,0))=0,"",INDEX(BD,MATCH($B30,'BD1'!$A$1:$A$100,0),MATCH(TEXT(X$8,"JJJJ"),'BD1'!$A$1:$J$1,0))),""),"")</f>
        <v/>
      </c>
      <c r="Y30" s="111" t="str">
        <f>IFERROR(IF(AND(Y$8&gt;=VLOOKUP($B30,BD,9),(Y$8&lt;=VLOOKUP($B30,BD,10))),IF(INDEX(BD,MATCH($B30,'BD1'!$A$1:$A$100,0),MATCH(TEXT(Y$8,"JJJJ"),'BD1'!$A$1:$J$1,0))=0,"",INDEX(BD,MATCH($B30,'BD1'!$A$1:$A$100,0),MATCH(TEXT(Y$8,"JJJJ"),'BD1'!$A$1:$J$1,0))),""),"")</f>
        <v/>
      </c>
      <c r="Z30" s="111" t="str">
        <f>IFERROR(IF(AND(Z$8&gt;=VLOOKUP($B30,BD,9),(Z$8&lt;=VLOOKUP($B30,BD,10))),IF(INDEX(BD,MATCH($B30,'BD1'!$A$1:$A$100,0),MATCH(TEXT(Z$8,"JJJJ"),'BD1'!$A$1:$J$1,0))=0,"",INDEX(BD,MATCH($B30,'BD1'!$A$1:$A$100,0),MATCH(TEXT(Z$8,"JJJJ"),'BD1'!$A$1:$J$1,0))),""),"")</f>
        <v/>
      </c>
      <c r="AA30" s="111" t="str">
        <f>IFERROR(IF(AND(AA$8&gt;=VLOOKUP($B30,BD,9),(AA$8&lt;=VLOOKUP($B30,BD,10))),IF(INDEX(BD,MATCH($B30,'BD1'!$A$1:$A$100,0),MATCH(TEXT(AA$8,"JJJJ"),'BD1'!$A$1:$J$1,0))=0,"",INDEX(BD,MATCH($B30,'BD1'!$A$1:$A$100,0),MATCH(TEXT(AA$8,"JJJJ"),'BD1'!$A$1:$J$1,0))),""),"")</f>
        <v/>
      </c>
      <c r="AB30" s="111" t="str">
        <f>IFERROR(IF(AND(AB$8&gt;=VLOOKUP($B30,BD,9),(AB$8&lt;=VLOOKUP($B30,BD,10))),IF(INDEX(BD,MATCH($B30,'BD1'!$A$1:$A$100,0),MATCH(TEXT(AB$8,"JJJJ"),'BD1'!$A$1:$J$1,0))=0,"",INDEX(BD,MATCH($B30,'BD1'!$A$1:$A$100,0),MATCH(TEXT(AB$8,"JJJJ"),'BD1'!$A$1:$J$1,0))),""),"")</f>
        <v/>
      </c>
      <c r="AC30" s="111" t="str">
        <f>IFERROR(IF(AND(AC$8&gt;=VLOOKUP($B30,BD,9),(AC$8&lt;=VLOOKUP($B30,BD,10))),IF(INDEX(BD,MATCH($B30,'BD1'!$A$1:$A$100,0),MATCH(TEXT(AC$8,"JJJJ"),'BD1'!$A$1:$J$1,0))=0,"",INDEX(BD,MATCH($B30,'BD1'!$A$1:$A$100,0),MATCH(TEXT(AC$8,"JJJJ"),'BD1'!$A$1:$J$1,0))),""),"")</f>
        <v/>
      </c>
      <c r="AD30" s="111" t="str">
        <f>IFERROR(IF(AND(AD$8&gt;=VLOOKUP($B30,BD,9),(AD$8&lt;=VLOOKUP($B30,BD,10))),IF(INDEX(BD,MATCH($B30,'BD1'!$A$1:$A$100,0),MATCH(TEXT(AD$8,"JJJJ"),'BD1'!$A$1:$J$1,0))=0,"",INDEX(BD,MATCH($B30,'BD1'!$A$1:$A$100,0),MATCH(TEXT(AD$8,"JJJJ"),'BD1'!$A$1:$J$1,0))),""),"")</f>
        <v/>
      </c>
      <c r="AE30" s="111" t="str">
        <f>IFERROR(IF(AND(AE$8&gt;=VLOOKUP($B30,BD,9),(AE$8&lt;=VLOOKUP($B30,BD,10))),IF(INDEX(BD,MATCH($B30,'BD1'!$A$1:$A$100,0),MATCH(TEXT(AE$8,"JJJJ"),'BD1'!$A$1:$J$1,0))=0,"",INDEX(BD,MATCH($B30,'BD1'!$A$1:$A$100,0),MATCH(TEXT(AE$8,"JJJJ"),'BD1'!$A$1:$J$1,0))),""),"")</f>
        <v/>
      </c>
      <c r="AF30" s="111" t="str">
        <f>IFERROR(IF(AND(AF$8&gt;=VLOOKUP($B30,BD,9),(AF$8&lt;=VLOOKUP($B30,BD,10))),IF(INDEX(BD,MATCH($B30,'BD1'!$A$1:$A$100,0),MATCH(TEXT(AF$8,"JJJJ"),'BD1'!$A$1:$J$1,0))=0,"",INDEX(BD,MATCH($B30,'BD1'!$A$1:$A$100,0),MATCH(TEXT(AF$8,"JJJJ"),'BD1'!$A$1:$J$1,0))),""),"")</f>
        <v/>
      </c>
      <c r="AG30" s="111" t="str">
        <f>IFERROR(IF(AND(AG$8&gt;=VLOOKUP($B30,BD,9),(AG$8&lt;=VLOOKUP($B30,BD,10))),IF(INDEX(BD,MATCH($B30,'BD1'!$A$1:$A$100,0),MATCH(TEXT(AG$8,"JJJJ"),'BD1'!$A$1:$J$1,0))=0,"",INDEX(BD,MATCH($B30,'BD1'!$A$1:$A$100,0),MATCH(TEXT(AG$8,"JJJJ"),'BD1'!$A$1:$J$1,0))),""),"")</f>
        <v/>
      </c>
      <c r="AH30" s="111" t="str">
        <f>IFERROR(IF(AND(AH$8&gt;=VLOOKUP($B30,BD,9),(AH$8&lt;=VLOOKUP($B30,BD,10))),IF(INDEX(BD,MATCH($B30,'BD1'!$A$1:$A$100,0),MATCH(TEXT(AH$8,"JJJJ"),'BD1'!$A$1:$J$1,0))=0,"",INDEX(BD,MATCH($B30,'BD1'!$A$1:$A$100,0),MATCH(TEXT(AH$8,"JJJJ"),'BD1'!$A$1:$J$1,0))),""),"")</f>
        <v/>
      </c>
      <c r="AI30" s="43"/>
      <c r="AJ30" s="118">
        <f t="shared" si="1"/>
        <v>0</v>
      </c>
      <c r="AK30" s="96">
        <v>17</v>
      </c>
    </row>
    <row r="31" spans="2:37" ht="24" customHeight="1" thickBot="1" x14ac:dyDescent="0.35">
      <c r="B31" s="131" t="str">
        <f>IF(LEN('BD1'!A22)=0,"",'BD1'!A22)</f>
        <v/>
      </c>
      <c r="C31" s="143" t="str">
        <f>IFERROR(VLOOKUP(Tableau9[[#This Row],[Chantiers]],'BD1'!A:K,11,FALSE),"")</f>
        <v/>
      </c>
      <c r="D31" s="111" t="str">
        <f>IFERROR(IF(AND(D$8&gt;=VLOOKUP($B31,BD,9),(D$8&lt;=VLOOKUP($B31,BD,10))),IF(INDEX(BD,MATCH($B31,'BD1'!$A$1:$A$100,0),MATCH(TEXT(D$8,"JJJJ"),'BD1'!$A$1:$J$1,0))=0,"",INDEX(BD,MATCH($B31,'BD1'!$A$1:$A$100,0),MATCH(TEXT(D$8,"JJJJ"),'BD1'!$A$1:$J$1,0))),""),"")</f>
        <v/>
      </c>
      <c r="E31" s="111" t="str">
        <f>IFERROR(IF(AND(E$8&gt;=VLOOKUP($B31,BD,9),(E$8&lt;=VLOOKUP($B31,BD,10))),IF(INDEX(BD,MATCH($B31,'BD1'!$A$1:$A$100,0),MATCH(TEXT(E$8,"JJJJ"),'BD1'!$A$1:$J$1,0))=0,"",INDEX(BD,MATCH($B31,'BD1'!$A$1:$A$100,0),MATCH(TEXT(E$8,"JJJJ"),'BD1'!$A$1:$J$1,0))),""),"")</f>
        <v/>
      </c>
      <c r="F31" s="111" t="str">
        <f>IFERROR(IF(AND(F$8&gt;=VLOOKUP($B31,BD,9),(F$8&lt;=VLOOKUP($B31,BD,10))),IF(INDEX(BD,MATCH($B31,'BD1'!$A$1:$A$100,0),MATCH(TEXT(F$8,"JJJJ"),'BD1'!$A$1:$J$1,0))=0,"",INDEX(BD,MATCH($B31,'BD1'!$A$1:$A$100,0),MATCH(TEXT(F$8,"JJJJ"),'BD1'!$A$1:$J$1,0))),""),"")</f>
        <v/>
      </c>
      <c r="G31" s="111" t="str">
        <f>IFERROR(IF(AND(G$8&gt;=VLOOKUP($B31,BD,9),(G$8&lt;=VLOOKUP($B31,BD,10))),IF(INDEX(BD,MATCH($B31,'BD1'!$A$1:$A$100,0),MATCH(TEXT(G$8,"JJJJ"),'BD1'!$A$1:$J$1,0))=0,"",INDEX(BD,MATCH($B31,'BD1'!$A$1:$A$100,0),MATCH(TEXT(G$8,"JJJJ"),'BD1'!$A$1:$J$1,0))),""),"")</f>
        <v/>
      </c>
      <c r="H31" s="111" t="str">
        <f>IFERROR(IF(AND(H$8&gt;=VLOOKUP($B31,BD,9),(H$8&lt;=VLOOKUP($B31,BD,10))),IF(INDEX(BD,MATCH($B31,'BD1'!$A$1:$A$100,0),MATCH(TEXT(H$8,"JJJJ"),'BD1'!$A$1:$J$1,0))=0,"",INDEX(BD,MATCH($B31,'BD1'!$A$1:$A$100,0),MATCH(TEXT(H$8,"JJJJ"),'BD1'!$A$1:$J$1,0))),""),"")</f>
        <v/>
      </c>
      <c r="I31" s="111" t="str">
        <f>IFERROR(IF(AND(I$8&gt;=VLOOKUP($B31,BD,9),(I$8&lt;=VLOOKUP($B31,BD,10))),IF(INDEX(BD,MATCH($B31,'BD1'!$A$1:$A$100,0),MATCH(TEXT(I$8,"JJJJ"),'BD1'!$A$1:$J$1,0))=0,"",INDEX(BD,MATCH($B31,'BD1'!$A$1:$A$100,0),MATCH(TEXT(I$8,"JJJJ"),'BD1'!$A$1:$J$1,0))),""),"")</f>
        <v/>
      </c>
      <c r="J31" s="111" t="str">
        <f>IFERROR(IF(AND(J$8&gt;=VLOOKUP($B31,BD,9),(J$8&lt;=VLOOKUP($B31,BD,10))),IF(INDEX(BD,MATCH($B31,'BD1'!$A$1:$A$100,0),MATCH(TEXT(J$8,"JJJJ"),'BD1'!$A$1:$J$1,0))=0,"",INDEX(BD,MATCH($B31,'BD1'!$A$1:$A$100,0),MATCH(TEXT(J$8,"JJJJ"),'BD1'!$A$1:$J$1,0))),""),"")</f>
        <v/>
      </c>
      <c r="K31" s="111" t="str">
        <f>IFERROR(IF(AND(K$8&gt;=VLOOKUP($B31,BD,9),(K$8&lt;=VLOOKUP($B31,BD,10))),IF(INDEX(BD,MATCH($B31,'BD1'!$A$1:$A$100,0),MATCH(TEXT(K$8,"JJJJ"),'BD1'!$A$1:$J$1,0))=0,"",INDEX(BD,MATCH($B31,'BD1'!$A$1:$A$100,0),MATCH(TEXT(K$8,"JJJJ"),'BD1'!$A$1:$J$1,0))),""),"")</f>
        <v/>
      </c>
      <c r="L31" s="111" t="str">
        <f>IFERROR(IF(AND(L$8&gt;=VLOOKUP($B31,BD,9),(L$8&lt;=VLOOKUP($B31,BD,10))),IF(INDEX(BD,MATCH($B31,'BD1'!$A$1:$A$100,0),MATCH(TEXT(L$8,"JJJJ"),'BD1'!$A$1:$J$1,0))=0,"",INDEX(BD,MATCH($B31,'BD1'!$A$1:$A$100,0),MATCH(TEXT(L$8,"JJJJ"),'BD1'!$A$1:$J$1,0))),""),"")</f>
        <v/>
      </c>
      <c r="M31" s="111" t="str">
        <f>IFERROR(IF(AND(M$8&gt;=VLOOKUP($B31,BD,9),(M$8&lt;=VLOOKUP($B31,BD,10))),IF(INDEX(BD,MATCH($B31,'BD1'!$A$1:$A$100,0),MATCH(TEXT(M$8,"JJJJ"),'BD1'!$A$1:$J$1,0))=0,"",INDEX(BD,MATCH($B31,'BD1'!$A$1:$A$100,0),MATCH(TEXT(M$8,"JJJJ"),'BD1'!$A$1:$J$1,0))),""),"")</f>
        <v/>
      </c>
      <c r="N31" s="111" t="str">
        <f>IFERROR(IF(AND(N$8&gt;=VLOOKUP($B31,BD,9),(N$8&lt;=VLOOKUP($B31,BD,10))),IF(INDEX(BD,MATCH($B31,'BD1'!$A$1:$A$100,0),MATCH(TEXT(N$8,"JJJJ"),'BD1'!$A$1:$J$1,0))=0,"",INDEX(BD,MATCH($B31,'BD1'!$A$1:$A$100,0),MATCH(TEXT(N$8,"JJJJ"),'BD1'!$A$1:$J$1,0))),""),"")</f>
        <v/>
      </c>
      <c r="O31" s="111" t="str">
        <f>IFERROR(IF(AND(O$8&gt;=VLOOKUP($B31,BD,9),(O$8&lt;=VLOOKUP($B31,BD,10))),IF(INDEX(BD,MATCH($B31,'BD1'!$A$1:$A$100,0),MATCH(TEXT(O$8,"JJJJ"),'BD1'!$A$1:$J$1,0))=0,"",INDEX(BD,MATCH($B31,'BD1'!$A$1:$A$100,0),MATCH(TEXT(O$8,"JJJJ"),'BD1'!$A$1:$J$1,0))),""),"")</f>
        <v/>
      </c>
      <c r="P31" s="111" t="str">
        <f>IFERROR(IF(AND(P$8&gt;=VLOOKUP($B31,BD,9),(P$8&lt;=VLOOKUP($B31,BD,10))),IF(INDEX(BD,MATCH($B31,'BD1'!$A$1:$A$100,0),MATCH(TEXT(P$8,"JJJJ"),'BD1'!$A$1:$J$1,0))=0,"",INDEX(BD,MATCH($B31,'BD1'!$A$1:$A$100,0),MATCH(TEXT(P$8,"JJJJ"),'BD1'!$A$1:$J$1,0))),""),"")</f>
        <v/>
      </c>
      <c r="Q31" s="111" t="str">
        <f>IFERROR(IF(AND(Q$8&gt;=VLOOKUP($B31,BD,9),(Q$8&lt;=VLOOKUP($B31,BD,10))),IF(INDEX(BD,MATCH($B31,'BD1'!$A$1:$A$100,0),MATCH(TEXT(Q$8,"JJJJ"),'BD1'!$A$1:$J$1,0))=0,"",INDEX(BD,MATCH($B31,'BD1'!$A$1:$A$100,0),MATCH(TEXT(Q$8,"JJJJ"),'BD1'!$A$1:$J$1,0))),""),"")</f>
        <v/>
      </c>
      <c r="R31" s="111" t="str">
        <f>IFERROR(IF(AND(R$8&gt;=VLOOKUP($B31,BD,9),(R$8&lt;=VLOOKUP($B31,BD,10))),IF(INDEX(BD,MATCH($B31,'BD1'!$A$1:$A$100,0),MATCH(TEXT(R$8,"JJJJ"),'BD1'!$A$1:$J$1,0))=0,"",INDEX(BD,MATCH($B31,'BD1'!$A$1:$A$100,0),MATCH(TEXT(R$8,"JJJJ"),'BD1'!$A$1:$J$1,0))),""),"")</f>
        <v/>
      </c>
      <c r="S31" s="111" t="str">
        <f>IFERROR(IF(AND(S$8&gt;=VLOOKUP($B31,BD,9),(S$8&lt;=VLOOKUP($B31,BD,10))),IF(INDEX(BD,MATCH($B31,'BD1'!$A$1:$A$100,0),MATCH(TEXT(S$8,"JJJJ"),'BD1'!$A$1:$J$1,0))=0,"",INDEX(BD,MATCH($B31,'BD1'!$A$1:$A$100,0),MATCH(TEXT(S$8,"JJJJ"),'BD1'!$A$1:$J$1,0))),""),"")</f>
        <v/>
      </c>
      <c r="T31" s="111" t="str">
        <f>IFERROR(IF(AND(T$8&gt;=VLOOKUP($B31,BD,9),(T$8&lt;=VLOOKUP($B31,BD,10))),IF(INDEX(BD,MATCH($B31,'BD1'!$A$1:$A$100,0),MATCH(TEXT(T$8,"JJJJ"),'BD1'!$A$1:$J$1,0))=0,"",INDEX(BD,MATCH($B31,'BD1'!$A$1:$A$100,0),MATCH(TEXT(T$8,"JJJJ"),'BD1'!$A$1:$J$1,0))),""),"")</f>
        <v/>
      </c>
      <c r="U31" s="111" t="str">
        <f>IFERROR(IF(AND(U$8&gt;=VLOOKUP($B31,BD,9),(U$8&lt;=VLOOKUP($B31,BD,10))),IF(INDEX(BD,MATCH($B31,'BD1'!$A$1:$A$100,0),MATCH(TEXT(U$8,"JJJJ"),'BD1'!$A$1:$J$1,0))=0,"",INDEX(BD,MATCH($B31,'BD1'!$A$1:$A$100,0),MATCH(TEXT(U$8,"JJJJ"),'BD1'!$A$1:$J$1,0))),""),"")</f>
        <v/>
      </c>
      <c r="V31" s="111" t="str">
        <f>IFERROR(IF(AND(V$8&gt;=VLOOKUP($B31,BD,9),(V$8&lt;=VLOOKUP($B31,BD,10))),IF(INDEX(BD,MATCH($B31,'BD1'!$A$1:$A$100,0),MATCH(TEXT(V$8,"JJJJ"),'BD1'!$A$1:$J$1,0))=0,"",INDEX(BD,MATCH($B31,'BD1'!$A$1:$A$100,0),MATCH(TEXT(V$8,"JJJJ"),'BD1'!$A$1:$J$1,0))),""),"")</f>
        <v/>
      </c>
      <c r="W31" s="111" t="str">
        <f>IFERROR(IF(AND(W$8&gt;=VLOOKUP($B31,BD,9),(W$8&lt;=VLOOKUP($B31,BD,10))),IF(INDEX(BD,MATCH($B31,'BD1'!$A$1:$A$100,0),MATCH(TEXT(W$8,"JJJJ"),'BD1'!$A$1:$J$1,0))=0,"",INDEX(BD,MATCH($B31,'BD1'!$A$1:$A$100,0),MATCH(TEXT(W$8,"JJJJ"),'BD1'!$A$1:$J$1,0))),""),"")</f>
        <v/>
      </c>
      <c r="X31" s="111" t="str">
        <f>IFERROR(IF(AND(X$8&gt;=VLOOKUP($B31,BD,9),(X$8&lt;=VLOOKUP($B31,BD,10))),IF(INDEX(BD,MATCH($B31,'BD1'!$A$1:$A$100,0),MATCH(TEXT(X$8,"JJJJ"),'BD1'!$A$1:$J$1,0))=0,"",INDEX(BD,MATCH($B31,'BD1'!$A$1:$A$100,0),MATCH(TEXT(X$8,"JJJJ"),'BD1'!$A$1:$J$1,0))),""),"")</f>
        <v/>
      </c>
      <c r="Y31" s="111" t="str">
        <f>IFERROR(IF(AND(Y$8&gt;=VLOOKUP($B31,BD,9),(Y$8&lt;=VLOOKUP($B31,BD,10))),IF(INDEX(BD,MATCH($B31,'BD1'!$A$1:$A$100,0),MATCH(TEXT(Y$8,"JJJJ"),'BD1'!$A$1:$J$1,0))=0,"",INDEX(BD,MATCH($B31,'BD1'!$A$1:$A$100,0),MATCH(TEXT(Y$8,"JJJJ"),'BD1'!$A$1:$J$1,0))),""),"")</f>
        <v/>
      </c>
      <c r="Z31" s="111" t="str">
        <f>IFERROR(IF(AND(Z$8&gt;=VLOOKUP($B31,BD,9),(Z$8&lt;=VLOOKUP($B31,BD,10))),IF(INDEX(BD,MATCH($B31,'BD1'!$A$1:$A$100,0),MATCH(TEXT(Z$8,"JJJJ"),'BD1'!$A$1:$J$1,0))=0,"",INDEX(BD,MATCH($B31,'BD1'!$A$1:$A$100,0),MATCH(TEXT(Z$8,"JJJJ"),'BD1'!$A$1:$J$1,0))),""),"")</f>
        <v/>
      </c>
      <c r="AA31" s="111" t="str">
        <f>IFERROR(IF(AND(AA$8&gt;=VLOOKUP($B31,BD,9),(AA$8&lt;=VLOOKUP($B31,BD,10))),IF(INDEX(BD,MATCH($B31,'BD1'!$A$1:$A$100,0),MATCH(TEXT(AA$8,"JJJJ"),'BD1'!$A$1:$J$1,0))=0,"",INDEX(BD,MATCH($B31,'BD1'!$A$1:$A$100,0),MATCH(TEXT(AA$8,"JJJJ"),'BD1'!$A$1:$J$1,0))),""),"")</f>
        <v/>
      </c>
      <c r="AB31" s="111" t="str">
        <f>IFERROR(IF(AND(AB$8&gt;=VLOOKUP($B31,BD,9),(AB$8&lt;=VLOOKUP($B31,BD,10))),IF(INDEX(BD,MATCH($B31,'BD1'!$A$1:$A$100,0),MATCH(TEXT(AB$8,"JJJJ"),'BD1'!$A$1:$J$1,0))=0,"",INDEX(BD,MATCH($B31,'BD1'!$A$1:$A$100,0),MATCH(TEXT(AB$8,"JJJJ"),'BD1'!$A$1:$J$1,0))),""),"")</f>
        <v/>
      </c>
      <c r="AC31" s="111" t="str">
        <f>IFERROR(IF(AND(AC$8&gt;=VLOOKUP($B31,BD,9),(AC$8&lt;=VLOOKUP($B31,BD,10))),IF(INDEX(BD,MATCH($B31,'BD1'!$A$1:$A$100,0),MATCH(TEXT(AC$8,"JJJJ"),'BD1'!$A$1:$J$1,0))=0,"",INDEX(BD,MATCH($B31,'BD1'!$A$1:$A$100,0),MATCH(TEXT(AC$8,"JJJJ"),'BD1'!$A$1:$J$1,0))),""),"")</f>
        <v/>
      </c>
      <c r="AD31" s="111" t="str">
        <f>IFERROR(IF(AND(AD$8&gt;=VLOOKUP($B31,BD,9),(AD$8&lt;=VLOOKUP($B31,BD,10))),IF(INDEX(BD,MATCH($B31,'BD1'!$A$1:$A$100,0),MATCH(TEXT(AD$8,"JJJJ"),'BD1'!$A$1:$J$1,0))=0,"",INDEX(BD,MATCH($B31,'BD1'!$A$1:$A$100,0),MATCH(TEXT(AD$8,"JJJJ"),'BD1'!$A$1:$J$1,0))),""),"")</f>
        <v/>
      </c>
      <c r="AE31" s="111" t="str">
        <f>IFERROR(IF(AND(AE$8&gt;=VLOOKUP($B31,BD,9),(AE$8&lt;=VLOOKUP($B31,BD,10))),IF(INDEX(BD,MATCH($B31,'BD1'!$A$1:$A$100,0),MATCH(TEXT(AE$8,"JJJJ"),'BD1'!$A$1:$J$1,0))=0,"",INDEX(BD,MATCH($B31,'BD1'!$A$1:$A$100,0),MATCH(TEXT(AE$8,"JJJJ"),'BD1'!$A$1:$J$1,0))),""),"")</f>
        <v/>
      </c>
      <c r="AF31" s="111" t="str">
        <f>IFERROR(IF(AND(AF$8&gt;=VLOOKUP($B31,BD,9),(AF$8&lt;=VLOOKUP($B31,BD,10))),IF(INDEX(BD,MATCH($B31,'BD1'!$A$1:$A$100,0),MATCH(TEXT(AF$8,"JJJJ"),'BD1'!$A$1:$J$1,0))=0,"",INDEX(BD,MATCH($B31,'BD1'!$A$1:$A$100,0),MATCH(TEXT(AF$8,"JJJJ"),'BD1'!$A$1:$J$1,0))),""),"")</f>
        <v/>
      </c>
      <c r="AG31" s="111" t="str">
        <f>IFERROR(IF(AND(AG$8&gt;=VLOOKUP($B31,BD,9),(AG$8&lt;=VLOOKUP($B31,BD,10))),IF(INDEX(BD,MATCH($B31,'BD1'!$A$1:$A$100,0),MATCH(TEXT(AG$8,"JJJJ"),'BD1'!$A$1:$J$1,0))=0,"",INDEX(BD,MATCH($B31,'BD1'!$A$1:$A$100,0),MATCH(TEXT(AG$8,"JJJJ"),'BD1'!$A$1:$J$1,0))),""),"")</f>
        <v/>
      </c>
      <c r="AH31" s="111" t="str">
        <f>IFERROR(IF(AND(AH$8&gt;=VLOOKUP($B31,BD,9),(AH$8&lt;=VLOOKUP($B31,BD,10))),IF(INDEX(BD,MATCH($B31,'BD1'!$A$1:$A$100,0),MATCH(TEXT(AH$8,"JJJJ"),'BD1'!$A$1:$J$1,0))=0,"",INDEX(BD,MATCH($B31,'BD1'!$A$1:$A$100,0),MATCH(TEXT(AH$8,"JJJJ"),'BD1'!$A$1:$J$1,0))),""),"")</f>
        <v/>
      </c>
      <c r="AI31" s="43"/>
      <c r="AJ31" s="118">
        <f t="shared" si="1"/>
        <v>0</v>
      </c>
      <c r="AK31" s="96">
        <v>17</v>
      </c>
    </row>
    <row r="32" spans="2:37" ht="24" customHeight="1" thickBot="1" x14ac:dyDescent="0.35">
      <c r="B32" s="131" t="str">
        <f>IF(LEN('BD1'!A23)=0,"",'BD1'!A23)</f>
        <v/>
      </c>
      <c r="C32" s="143" t="str">
        <f>IFERROR(VLOOKUP(Tableau9[[#This Row],[Chantiers]],'BD1'!A:K,11,FALSE),"")</f>
        <v/>
      </c>
      <c r="D32" s="111" t="str">
        <f>IFERROR(IF(AND(D$8&gt;=VLOOKUP($B32,BD,9),(D$8&lt;=VLOOKUP($B32,BD,10))),IF(INDEX(BD,MATCH($B32,'BD1'!$A$1:$A$100,0),MATCH(TEXT(D$8,"JJJJ"),'BD1'!$A$1:$J$1,0))=0,"",INDEX(BD,MATCH($B32,'BD1'!$A$1:$A$100,0),MATCH(TEXT(D$8,"JJJJ"),'BD1'!$A$1:$J$1,0))),""),"")</f>
        <v/>
      </c>
      <c r="E32" s="111" t="str">
        <f>IFERROR(IF(AND(E$8&gt;=VLOOKUP($B32,BD,9),(E$8&lt;=VLOOKUP($B32,BD,10))),IF(INDEX(BD,MATCH($B32,'BD1'!$A$1:$A$100,0),MATCH(TEXT(E$8,"JJJJ"),'BD1'!$A$1:$J$1,0))=0,"",INDEX(BD,MATCH($B32,'BD1'!$A$1:$A$100,0),MATCH(TEXT(E$8,"JJJJ"),'BD1'!$A$1:$J$1,0))),""),"")</f>
        <v/>
      </c>
      <c r="F32" s="111" t="str">
        <f>IFERROR(IF(AND(F$8&gt;=VLOOKUP($B32,BD,9),(F$8&lt;=VLOOKUP($B32,BD,10))),IF(INDEX(BD,MATCH($B32,'BD1'!$A$1:$A$100,0),MATCH(TEXT(F$8,"JJJJ"),'BD1'!$A$1:$J$1,0))=0,"",INDEX(BD,MATCH($B32,'BD1'!$A$1:$A$100,0),MATCH(TEXT(F$8,"JJJJ"),'BD1'!$A$1:$J$1,0))),""),"")</f>
        <v/>
      </c>
      <c r="G32" s="111" t="str">
        <f>IFERROR(IF(AND(G$8&gt;=VLOOKUP($B32,BD,9),(G$8&lt;=VLOOKUP($B32,BD,10))),IF(INDEX(BD,MATCH($B32,'BD1'!$A$1:$A$100,0),MATCH(TEXT(G$8,"JJJJ"),'BD1'!$A$1:$J$1,0))=0,"",INDEX(BD,MATCH($B32,'BD1'!$A$1:$A$100,0),MATCH(TEXT(G$8,"JJJJ"),'BD1'!$A$1:$J$1,0))),""),"")</f>
        <v/>
      </c>
      <c r="H32" s="111" t="str">
        <f>IFERROR(IF(AND(H$8&gt;=VLOOKUP($B32,BD,9),(H$8&lt;=VLOOKUP($B32,BD,10))),IF(INDEX(BD,MATCH($B32,'BD1'!$A$1:$A$100,0),MATCH(TEXT(H$8,"JJJJ"),'BD1'!$A$1:$J$1,0))=0,"",INDEX(BD,MATCH($B32,'BD1'!$A$1:$A$100,0),MATCH(TEXT(H$8,"JJJJ"),'BD1'!$A$1:$J$1,0))),""),"")</f>
        <v/>
      </c>
      <c r="I32" s="111" t="str">
        <f>IFERROR(IF(AND(I$8&gt;=VLOOKUP($B32,BD,9),(I$8&lt;=VLOOKUP($B32,BD,10))),IF(INDEX(BD,MATCH($B32,'BD1'!$A$1:$A$100,0),MATCH(TEXT(I$8,"JJJJ"),'BD1'!$A$1:$J$1,0))=0,"",INDEX(BD,MATCH($B32,'BD1'!$A$1:$A$100,0),MATCH(TEXT(I$8,"JJJJ"),'BD1'!$A$1:$J$1,0))),""),"")</f>
        <v/>
      </c>
      <c r="J32" s="111" t="str">
        <f>IFERROR(IF(AND(J$8&gt;=VLOOKUP($B32,BD,9),(J$8&lt;=VLOOKUP($B32,BD,10))),IF(INDEX(BD,MATCH($B32,'BD1'!$A$1:$A$100,0),MATCH(TEXT(J$8,"JJJJ"),'BD1'!$A$1:$J$1,0))=0,"",INDEX(BD,MATCH($B32,'BD1'!$A$1:$A$100,0),MATCH(TEXT(J$8,"JJJJ"),'BD1'!$A$1:$J$1,0))),""),"")</f>
        <v/>
      </c>
      <c r="K32" s="111" t="str">
        <f>IFERROR(IF(AND(K$8&gt;=VLOOKUP($B32,BD,9),(K$8&lt;=VLOOKUP($B32,BD,10))),IF(INDEX(BD,MATCH($B32,'BD1'!$A$1:$A$100,0),MATCH(TEXT(K$8,"JJJJ"),'BD1'!$A$1:$J$1,0))=0,"",INDEX(BD,MATCH($B32,'BD1'!$A$1:$A$100,0),MATCH(TEXT(K$8,"JJJJ"),'BD1'!$A$1:$J$1,0))),""),"")</f>
        <v/>
      </c>
      <c r="L32" s="111" t="str">
        <f>IFERROR(IF(AND(L$8&gt;=VLOOKUP($B32,BD,9),(L$8&lt;=VLOOKUP($B32,BD,10))),IF(INDEX(BD,MATCH($B32,'BD1'!$A$1:$A$100,0),MATCH(TEXT(L$8,"JJJJ"),'BD1'!$A$1:$J$1,0))=0,"",INDEX(BD,MATCH($B32,'BD1'!$A$1:$A$100,0),MATCH(TEXT(L$8,"JJJJ"),'BD1'!$A$1:$J$1,0))),""),"")</f>
        <v/>
      </c>
      <c r="M32" s="111" t="str">
        <f>IFERROR(IF(AND(M$8&gt;=VLOOKUP($B32,BD,9),(M$8&lt;=VLOOKUP($B32,BD,10))),IF(INDEX(BD,MATCH($B32,'BD1'!$A$1:$A$100,0),MATCH(TEXT(M$8,"JJJJ"),'BD1'!$A$1:$J$1,0))=0,"",INDEX(BD,MATCH($B32,'BD1'!$A$1:$A$100,0),MATCH(TEXT(M$8,"JJJJ"),'BD1'!$A$1:$J$1,0))),""),"")</f>
        <v/>
      </c>
      <c r="N32" s="111" t="str">
        <f>IFERROR(IF(AND(N$8&gt;=VLOOKUP($B32,BD,9),(N$8&lt;=VLOOKUP($B32,BD,10))),IF(INDEX(BD,MATCH($B32,'BD1'!$A$1:$A$100,0),MATCH(TEXT(N$8,"JJJJ"),'BD1'!$A$1:$J$1,0))=0,"",INDEX(BD,MATCH($B32,'BD1'!$A$1:$A$100,0),MATCH(TEXT(N$8,"JJJJ"),'BD1'!$A$1:$J$1,0))),""),"")</f>
        <v/>
      </c>
      <c r="O32" s="111" t="str">
        <f>IFERROR(IF(AND(O$8&gt;=VLOOKUP($B32,BD,9),(O$8&lt;=VLOOKUP($B32,BD,10))),IF(INDEX(BD,MATCH($B32,'BD1'!$A$1:$A$100,0),MATCH(TEXT(O$8,"JJJJ"),'BD1'!$A$1:$J$1,0))=0,"",INDEX(BD,MATCH($B32,'BD1'!$A$1:$A$100,0),MATCH(TEXT(O$8,"JJJJ"),'BD1'!$A$1:$J$1,0))),""),"")</f>
        <v/>
      </c>
      <c r="P32" s="111" t="str">
        <f>IFERROR(IF(AND(P$8&gt;=VLOOKUP($B32,BD,9),(P$8&lt;=VLOOKUP($B32,BD,10))),IF(INDEX(BD,MATCH($B32,'BD1'!$A$1:$A$100,0),MATCH(TEXT(P$8,"JJJJ"),'BD1'!$A$1:$J$1,0))=0,"",INDEX(BD,MATCH($B32,'BD1'!$A$1:$A$100,0),MATCH(TEXT(P$8,"JJJJ"),'BD1'!$A$1:$J$1,0))),""),"")</f>
        <v/>
      </c>
      <c r="Q32" s="111" t="str">
        <f>IFERROR(IF(AND(Q$8&gt;=VLOOKUP($B32,BD,9),(Q$8&lt;=VLOOKUP($B32,BD,10))),IF(INDEX(BD,MATCH($B32,'BD1'!$A$1:$A$100,0),MATCH(TEXT(Q$8,"JJJJ"),'BD1'!$A$1:$J$1,0))=0,"",INDEX(BD,MATCH($B32,'BD1'!$A$1:$A$100,0),MATCH(TEXT(Q$8,"JJJJ"),'BD1'!$A$1:$J$1,0))),""),"")</f>
        <v/>
      </c>
      <c r="R32" s="111" t="str">
        <f>IFERROR(IF(AND(R$8&gt;=VLOOKUP($B32,BD,9),(R$8&lt;=VLOOKUP($B32,BD,10))),IF(INDEX(BD,MATCH($B32,'BD1'!$A$1:$A$100,0),MATCH(TEXT(R$8,"JJJJ"),'BD1'!$A$1:$J$1,0))=0,"",INDEX(BD,MATCH($B32,'BD1'!$A$1:$A$100,0),MATCH(TEXT(R$8,"JJJJ"),'BD1'!$A$1:$J$1,0))),""),"")</f>
        <v/>
      </c>
      <c r="S32" s="111" t="str">
        <f>IFERROR(IF(AND(S$8&gt;=VLOOKUP($B32,BD,9),(S$8&lt;=VLOOKUP($B32,BD,10))),IF(INDEX(BD,MATCH($B32,'BD1'!$A$1:$A$100,0),MATCH(TEXT(S$8,"JJJJ"),'BD1'!$A$1:$J$1,0))=0,"",INDEX(BD,MATCH($B32,'BD1'!$A$1:$A$100,0),MATCH(TEXT(S$8,"JJJJ"),'BD1'!$A$1:$J$1,0))),""),"")</f>
        <v/>
      </c>
      <c r="T32" s="111" t="str">
        <f>IFERROR(IF(AND(T$8&gt;=VLOOKUP($B32,BD,9),(T$8&lt;=VLOOKUP($B32,BD,10))),IF(INDEX(BD,MATCH($B32,'BD1'!$A$1:$A$100,0),MATCH(TEXT(T$8,"JJJJ"),'BD1'!$A$1:$J$1,0))=0,"",INDEX(BD,MATCH($B32,'BD1'!$A$1:$A$100,0),MATCH(TEXT(T$8,"JJJJ"),'BD1'!$A$1:$J$1,0))),""),"")</f>
        <v/>
      </c>
      <c r="U32" s="111" t="str">
        <f>IFERROR(IF(AND(U$8&gt;=VLOOKUP($B32,BD,9),(U$8&lt;=VLOOKUP($B32,BD,10))),IF(INDEX(BD,MATCH($B32,'BD1'!$A$1:$A$100,0),MATCH(TEXT(U$8,"JJJJ"),'BD1'!$A$1:$J$1,0))=0,"",INDEX(BD,MATCH($B32,'BD1'!$A$1:$A$100,0),MATCH(TEXT(U$8,"JJJJ"),'BD1'!$A$1:$J$1,0))),""),"")</f>
        <v/>
      </c>
      <c r="V32" s="111" t="str">
        <f>IFERROR(IF(AND(V$8&gt;=VLOOKUP($B32,BD,9),(V$8&lt;=VLOOKUP($B32,BD,10))),IF(INDEX(BD,MATCH($B32,'BD1'!$A$1:$A$100,0),MATCH(TEXT(V$8,"JJJJ"),'BD1'!$A$1:$J$1,0))=0,"",INDEX(BD,MATCH($B32,'BD1'!$A$1:$A$100,0),MATCH(TEXT(V$8,"JJJJ"),'BD1'!$A$1:$J$1,0))),""),"")</f>
        <v/>
      </c>
      <c r="W32" s="111" t="str">
        <f>IFERROR(IF(AND(W$8&gt;=VLOOKUP($B32,BD,9),(W$8&lt;=VLOOKUP($B32,BD,10))),IF(INDEX(BD,MATCH($B32,'BD1'!$A$1:$A$100,0),MATCH(TEXT(W$8,"JJJJ"),'BD1'!$A$1:$J$1,0))=0,"",INDEX(BD,MATCH($B32,'BD1'!$A$1:$A$100,0),MATCH(TEXT(W$8,"JJJJ"),'BD1'!$A$1:$J$1,0))),""),"")</f>
        <v/>
      </c>
      <c r="X32" s="111" t="str">
        <f>IFERROR(IF(AND(X$8&gt;=VLOOKUP($B32,BD,9),(X$8&lt;=VLOOKUP($B32,BD,10))),IF(INDEX(BD,MATCH($B32,'BD1'!$A$1:$A$100,0),MATCH(TEXT(X$8,"JJJJ"),'BD1'!$A$1:$J$1,0))=0,"",INDEX(BD,MATCH($B32,'BD1'!$A$1:$A$100,0),MATCH(TEXT(X$8,"JJJJ"),'BD1'!$A$1:$J$1,0))),""),"")</f>
        <v/>
      </c>
      <c r="Y32" s="111" t="str">
        <f>IFERROR(IF(AND(Y$8&gt;=VLOOKUP($B32,BD,9),(Y$8&lt;=VLOOKUP($B32,BD,10))),IF(INDEX(BD,MATCH($B32,'BD1'!$A$1:$A$100,0),MATCH(TEXT(Y$8,"JJJJ"),'BD1'!$A$1:$J$1,0))=0,"",INDEX(BD,MATCH($B32,'BD1'!$A$1:$A$100,0),MATCH(TEXT(Y$8,"JJJJ"),'BD1'!$A$1:$J$1,0))),""),"")</f>
        <v/>
      </c>
      <c r="Z32" s="111" t="str">
        <f>IFERROR(IF(AND(Z$8&gt;=VLOOKUP($B32,BD,9),(Z$8&lt;=VLOOKUP($B32,BD,10))),IF(INDEX(BD,MATCH($B32,'BD1'!$A$1:$A$100,0),MATCH(TEXT(Z$8,"JJJJ"),'BD1'!$A$1:$J$1,0))=0,"",INDEX(BD,MATCH($B32,'BD1'!$A$1:$A$100,0),MATCH(TEXT(Z$8,"JJJJ"),'BD1'!$A$1:$J$1,0))),""),"")</f>
        <v/>
      </c>
      <c r="AA32" s="111" t="str">
        <f>IFERROR(IF(AND(AA$8&gt;=VLOOKUP($B32,BD,9),(AA$8&lt;=VLOOKUP($B32,BD,10))),IF(INDEX(BD,MATCH($B32,'BD1'!$A$1:$A$100,0),MATCH(TEXT(AA$8,"JJJJ"),'BD1'!$A$1:$J$1,0))=0,"",INDEX(BD,MATCH($B32,'BD1'!$A$1:$A$100,0),MATCH(TEXT(AA$8,"JJJJ"),'BD1'!$A$1:$J$1,0))),""),"")</f>
        <v/>
      </c>
      <c r="AB32" s="111" t="str">
        <f>IFERROR(IF(AND(AB$8&gt;=VLOOKUP($B32,BD,9),(AB$8&lt;=VLOOKUP($B32,BD,10))),IF(INDEX(BD,MATCH($B32,'BD1'!$A$1:$A$100,0),MATCH(TEXT(AB$8,"JJJJ"),'BD1'!$A$1:$J$1,0))=0,"",INDEX(BD,MATCH($B32,'BD1'!$A$1:$A$100,0),MATCH(TEXT(AB$8,"JJJJ"),'BD1'!$A$1:$J$1,0))),""),"")</f>
        <v/>
      </c>
      <c r="AC32" s="111" t="str">
        <f>IFERROR(IF(AND(AC$8&gt;=VLOOKUP($B32,BD,9),(AC$8&lt;=VLOOKUP($B32,BD,10))),IF(INDEX(BD,MATCH($B32,'BD1'!$A$1:$A$100,0),MATCH(TEXT(AC$8,"JJJJ"),'BD1'!$A$1:$J$1,0))=0,"",INDEX(BD,MATCH($B32,'BD1'!$A$1:$A$100,0),MATCH(TEXT(AC$8,"JJJJ"),'BD1'!$A$1:$J$1,0))),""),"")</f>
        <v/>
      </c>
      <c r="AD32" s="111" t="str">
        <f>IFERROR(IF(AND(AD$8&gt;=VLOOKUP($B32,BD,9),(AD$8&lt;=VLOOKUP($B32,BD,10))),IF(INDEX(BD,MATCH($B32,'BD1'!$A$1:$A$100,0),MATCH(TEXT(AD$8,"JJJJ"),'BD1'!$A$1:$J$1,0))=0,"",INDEX(BD,MATCH($B32,'BD1'!$A$1:$A$100,0),MATCH(TEXT(AD$8,"JJJJ"),'BD1'!$A$1:$J$1,0))),""),"")</f>
        <v/>
      </c>
      <c r="AE32" s="111" t="str">
        <f>IFERROR(IF(AND(AE$8&gt;=VLOOKUP($B32,BD,9),(AE$8&lt;=VLOOKUP($B32,BD,10))),IF(INDEX(BD,MATCH($B32,'BD1'!$A$1:$A$100,0),MATCH(TEXT(AE$8,"JJJJ"),'BD1'!$A$1:$J$1,0))=0,"",INDEX(BD,MATCH($B32,'BD1'!$A$1:$A$100,0),MATCH(TEXT(AE$8,"JJJJ"),'BD1'!$A$1:$J$1,0))),""),"")</f>
        <v/>
      </c>
      <c r="AF32" s="111" t="str">
        <f>IFERROR(IF(AND(AF$8&gt;=VLOOKUP($B32,BD,9),(AF$8&lt;=VLOOKUP($B32,BD,10))),IF(INDEX(BD,MATCH($B32,'BD1'!$A$1:$A$100,0),MATCH(TEXT(AF$8,"JJJJ"),'BD1'!$A$1:$J$1,0))=0,"",INDEX(BD,MATCH($B32,'BD1'!$A$1:$A$100,0),MATCH(TEXT(AF$8,"JJJJ"),'BD1'!$A$1:$J$1,0))),""),"")</f>
        <v/>
      </c>
      <c r="AG32" s="111" t="str">
        <f>IFERROR(IF(AND(AG$8&gt;=VLOOKUP($B32,BD,9),(AG$8&lt;=VLOOKUP($B32,BD,10))),IF(INDEX(BD,MATCH($B32,'BD1'!$A$1:$A$100,0),MATCH(TEXT(AG$8,"JJJJ"),'BD1'!$A$1:$J$1,0))=0,"",INDEX(BD,MATCH($B32,'BD1'!$A$1:$A$100,0),MATCH(TEXT(AG$8,"JJJJ"),'BD1'!$A$1:$J$1,0))),""),"")</f>
        <v/>
      </c>
      <c r="AH32" s="111" t="str">
        <f>IFERROR(IF(AND(AH$8&gt;=VLOOKUP($B32,BD,9),(AH$8&lt;=VLOOKUP($B32,BD,10))),IF(INDEX(BD,MATCH($B32,'BD1'!$A$1:$A$100,0),MATCH(TEXT(AH$8,"JJJJ"),'BD1'!$A$1:$J$1,0))=0,"",INDEX(BD,MATCH($B32,'BD1'!$A$1:$A$100,0),MATCH(TEXT(AH$8,"JJJJ"),'BD1'!$A$1:$J$1,0))),""),"")</f>
        <v/>
      </c>
      <c r="AI32" s="43"/>
      <c r="AJ32" s="118">
        <f t="shared" si="1"/>
        <v>0</v>
      </c>
      <c r="AK32" s="96">
        <v>17</v>
      </c>
    </row>
    <row r="33" spans="2:37" ht="24" customHeight="1" thickBot="1" x14ac:dyDescent="0.35">
      <c r="B33" s="131" t="str">
        <f>IF(LEN('BD1'!A24)=0,"",'BD1'!A24)</f>
        <v/>
      </c>
      <c r="C33" s="143" t="str">
        <f>IFERROR(VLOOKUP(Tableau9[[#This Row],[Chantiers]],'BD1'!A:K,11,FALSE),"")</f>
        <v/>
      </c>
      <c r="D33" s="111" t="str">
        <f>IFERROR(IF(AND(D$8&gt;=VLOOKUP($B33,BD,9),(D$8&lt;=VLOOKUP($B33,BD,10))),IF(INDEX(BD,MATCH($B33,'BD1'!$A$1:$A$100,0),MATCH(TEXT(D$8,"JJJJ"),'BD1'!$A$1:$J$1,0))=0,"",INDEX(BD,MATCH($B33,'BD1'!$A$1:$A$100,0),MATCH(TEXT(D$8,"JJJJ"),'BD1'!$A$1:$J$1,0))),""),"")</f>
        <v/>
      </c>
      <c r="E33" s="111" t="str">
        <f>IFERROR(IF(AND(E$8&gt;=VLOOKUP($B33,BD,9),(E$8&lt;=VLOOKUP($B33,BD,10))),IF(INDEX(BD,MATCH($B33,'BD1'!$A$1:$A$100,0),MATCH(TEXT(E$8,"JJJJ"),'BD1'!$A$1:$J$1,0))=0,"",INDEX(BD,MATCH($B33,'BD1'!$A$1:$A$100,0),MATCH(TEXT(E$8,"JJJJ"),'BD1'!$A$1:$J$1,0))),""),"")</f>
        <v/>
      </c>
      <c r="F33" s="111" t="str">
        <f>IFERROR(IF(AND(F$8&gt;=VLOOKUP($B33,BD,9),(F$8&lt;=VLOOKUP($B33,BD,10))),IF(INDEX(BD,MATCH($B33,'BD1'!$A$1:$A$100,0),MATCH(TEXT(F$8,"JJJJ"),'BD1'!$A$1:$J$1,0))=0,"",INDEX(BD,MATCH($B33,'BD1'!$A$1:$A$100,0),MATCH(TEXT(F$8,"JJJJ"),'BD1'!$A$1:$J$1,0))),""),"")</f>
        <v/>
      </c>
      <c r="G33" s="111" t="str">
        <f>IFERROR(IF(AND(G$8&gt;=VLOOKUP($B33,BD,9),(G$8&lt;=VLOOKUP($B33,BD,10))),IF(INDEX(BD,MATCH($B33,'BD1'!$A$1:$A$100,0),MATCH(TEXT(G$8,"JJJJ"),'BD1'!$A$1:$J$1,0))=0,"",INDEX(BD,MATCH($B33,'BD1'!$A$1:$A$100,0),MATCH(TEXT(G$8,"JJJJ"),'BD1'!$A$1:$J$1,0))),""),"")</f>
        <v/>
      </c>
      <c r="H33" s="111" t="str">
        <f>IFERROR(IF(AND(H$8&gt;=VLOOKUP($B33,BD,9),(H$8&lt;=VLOOKUP($B33,BD,10))),IF(INDEX(BD,MATCH($B33,'BD1'!$A$1:$A$100,0),MATCH(TEXT(H$8,"JJJJ"),'BD1'!$A$1:$J$1,0))=0,"",INDEX(BD,MATCH($B33,'BD1'!$A$1:$A$100,0),MATCH(TEXT(H$8,"JJJJ"),'BD1'!$A$1:$J$1,0))),""),"")</f>
        <v/>
      </c>
      <c r="I33" s="111" t="str">
        <f>IFERROR(IF(AND(I$8&gt;=VLOOKUP($B33,BD,9),(I$8&lt;=VLOOKUP($B33,BD,10))),IF(INDEX(BD,MATCH($B33,'BD1'!$A$1:$A$100,0),MATCH(TEXT(I$8,"JJJJ"),'BD1'!$A$1:$J$1,0))=0,"",INDEX(BD,MATCH($B33,'BD1'!$A$1:$A$100,0),MATCH(TEXT(I$8,"JJJJ"),'BD1'!$A$1:$J$1,0))),""),"")</f>
        <v/>
      </c>
      <c r="J33" s="111" t="str">
        <f>IFERROR(IF(AND(J$8&gt;=VLOOKUP($B33,BD,9),(J$8&lt;=VLOOKUP($B33,BD,10))),IF(INDEX(BD,MATCH($B33,'BD1'!$A$1:$A$100,0),MATCH(TEXT(J$8,"JJJJ"),'BD1'!$A$1:$J$1,0))=0,"",INDEX(BD,MATCH($B33,'BD1'!$A$1:$A$100,0),MATCH(TEXT(J$8,"JJJJ"),'BD1'!$A$1:$J$1,0))),""),"")</f>
        <v/>
      </c>
      <c r="K33" s="111" t="str">
        <f>IFERROR(IF(AND(K$8&gt;=VLOOKUP($B33,BD,9),(K$8&lt;=VLOOKUP($B33,BD,10))),IF(INDEX(BD,MATCH($B33,'BD1'!$A$1:$A$100,0),MATCH(TEXT(K$8,"JJJJ"),'BD1'!$A$1:$J$1,0))=0,"",INDEX(BD,MATCH($B33,'BD1'!$A$1:$A$100,0),MATCH(TEXT(K$8,"JJJJ"),'BD1'!$A$1:$J$1,0))),""),"")</f>
        <v/>
      </c>
      <c r="L33" s="111" t="str">
        <f>IFERROR(IF(AND(L$8&gt;=VLOOKUP($B33,BD,9),(L$8&lt;=VLOOKUP($B33,BD,10))),IF(INDEX(BD,MATCH($B33,'BD1'!$A$1:$A$100,0),MATCH(TEXT(L$8,"JJJJ"),'BD1'!$A$1:$J$1,0))=0,"",INDEX(BD,MATCH($B33,'BD1'!$A$1:$A$100,0),MATCH(TEXT(L$8,"JJJJ"),'BD1'!$A$1:$J$1,0))),""),"")</f>
        <v/>
      </c>
      <c r="M33" s="111" t="str">
        <f>IFERROR(IF(AND(M$8&gt;=VLOOKUP($B33,BD,9),(M$8&lt;=VLOOKUP($B33,BD,10))),IF(INDEX(BD,MATCH($B33,'BD1'!$A$1:$A$100,0),MATCH(TEXT(M$8,"JJJJ"),'BD1'!$A$1:$J$1,0))=0,"",INDEX(BD,MATCH($B33,'BD1'!$A$1:$A$100,0),MATCH(TEXT(M$8,"JJJJ"),'BD1'!$A$1:$J$1,0))),""),"")</f>
        <v/>
      </c>
      <c r="N33" s="111" t="str">
        <f>IFERROR(IF(AND(N$8&gt;=VLOOKUP($B33,BD,9),(N$8&lt;=VLOOKUP($B33,BD,10))),IF(INDEX(BD,MATCH($B33,'BD1'!$A$1:$A$100,0),MATCH(TEXT(N$8,"JJJJ"),'BD1'!$A$1:$J$1,0))=0,"",INDEX(BD,MATCH($B33,'BD1'!$A$1:$A$100,0),MATCH(TEXT(N$8,"JJJJ"),'BD1'!$A$1:$J$1,0))),""),"")</f>
        <v/>
      </c>
      <c r="O33" s="111" t="str">
        <f>IFERROR(IF(AND(O$8&gt;=VLOOKUP($B33,BD,9),(O$8&lt;=VLOOKUP($B33,BD,10))),IF(INDEX(BD,MATCH($B33,'BD1'!$A$1:$A$100,0),MATCH(TEXT(O$8,"JJJJ"),'BD1'!$A$1:$J$1,0))=0,"",INDEX(BD,MATCH($B33,'BD1'!$A$1:$A$100,0),MATCH(TEXT(O$8,"JJJJ"),'BD1'!$A$1:$J$1,0))),""),"")</f>
        <v/>
      </c>
      <c r="P33" s="111" t="str">
        <f>IFERROR(IF(AND(P$8&gt;=VLOOKUP($B33,BD,9),(P$8&lt;=VLOOKUP($B33,BD,10))),IF(INDEX(BD,MATCH($B33,'BD1'!$A$1:$A$100,0),MATCH(TEXT(P$8,"JJJJ"),'BD1'!$A$1:$J$1,0))=0,"",INDEX(BD,MATCH($B33,'BD1'!$A$1:$A$100,0),MATCH(TEXT(P$8,"JJJJ"),'BD1'!$A$1:$J$1,0))),""),"")</f>
        <v/>
      </c>
      <c r="Q33" s="111" t="str">
        <f>IFERROR(IF(AND(Q$8&gt;=VLOOKUP($B33,BD,9),(Q$8&lt;=VLOOKUP($B33,BD,10))),IF(INDEX(BD,MATCH($B33,'BD1'!$A$1:$A$100,0),MATCH(TEXT(Q$8,"JJJJ"),'BD1'!$A$1:$J$1,0))=0,"",INDEX(BD,MATCH($B33,'BD1'!$A$1:$A$100,0),MATCH(TEXT(Q$8,"JJJJ"),'BD1'!$A$1:$J$1,0))),""),"")</f>
        <v/>
      </c>
      <c r="R33" s="111" t="str">
        <f>IFERROR(IF(AND(R$8&gt;=VLOOKUP($B33,BD,9),(R$8&lt;=VLOOKUP($B33,BD,10))),IF(INDEX(BD,MATCH($B33,'BD1'!$A$1:$A$100,0),MATCH(TEXT(R$8,"JJJJ"),'BD1'!$A$1:$J$1,0))=0,"",INDEX(BD,MATCH($B33,'BD1'!$A$1:$A$100,0),MATCH(TEXT(R$8,"JJJJ"),'BD1'!$A$1:$J$1,0))),""),"")</f>
        <v/>
      </c>
      <c r="S33" s="111" t="str">
        <f>IFERROR(IF(AND(S$8&gt;=VLOOKUP($B33,BD,9),(S$8&lt;=VLOOKUP($B33,BD,10))),IF(INDEX(BD,MATCH($B33,'BD1'!$A$1:$A$100,0),MATCH(TEXT(S$8,"JJJJ"),'BD1'!$A$1:$J$1,0))=0,"",INDEX(BD,MATCH($B33,'BD1'!$A$1:$A$100,0),MATCH(TEXT(S$8,"JJJJ"),'BD1'!$A$1:$J$1,0))),""),"")</f>
        <v/>
      </c>
      <c r="T33" s="111" t="str">
        <f>IFERROR(IF(AND(T$8&gt;=VLOOKUP($B33,BD,9),(T$8&lt;=VLOOKUP($B33,BD,10))),IF(INDEX(BD,MATCH($B33,'BD1'!$A$1:$A$100,0),MATCH(TEXT(T$8,"JJJJ"),'BD1'!$A$1:$J$1,0))=0,"",INDEX(BD,MATCH($B33,'BD1'!$A$1:$A$100,0),MATCH(TEXT(T$8,"JJJJ"),'BD1'!$A$1:$J$1,0))),""),"")</f>
        <v/>
      </c>
      <c r="U33" s="111" t="str">
        <f>IFERROR(IF(AND(U$8&gt;=VLOOKUP($B33,BD,9),(U$8&lt;=VLOOKUP($B33,BD,10))),IF(INDEX(BD,MATCH($B33,'BD1'!$A$1:$A$100,0),MATCH(TEXT(U$8,"JJJJ"),'BD1'!$A$1:$J$1,0))=0,"",INDEX(BD,MATCH($B33,'BD1'!$A$1:$A$100,0),MATCH(TEXT(U$8,"JJJJ"),'BD1'!$A$1:$J$1,0))),""),"")</f>
        <v/>
      </c>
      <c r="V33" s="111" t="str">
        <f>IFERROR(IF(AND(V$8&gt;=VLOOKUP($B33,BD,9),(V$8&lt;=VLOOKUP($B33,BD,10))),IF(INDEX(BD,MATCH($B33,'BD1'!$A$1:$A$100,0),MATCH(TEXT(V$8,"JJJJ"),'BD1'!$A$1:$J$1,0))=0,"",INDEX(BD,MATCH($B33,'BD1'!$A$1:$A$100,0),MATCH(TEXT(V$8,"JJJJ"),'BD1'!$A$1:$J$1,0))),""),"")</f>
        <v/>
      </c>
      <c r="W33" s="111" t="str">
        <f>IFERROR(IF(AND(W$8&gt;=VLOOKUP($B33,BD,9),(W$8&lt;=VLOOKUP($B33,BD,10))),IF(INDEX(BD,MATCH($B33,'BD1'!$A$1:$A$100,0),MATCH(TEXT(W$8,"JJJJ"),'BD1'!$A$1:$J$1,0))=0,"",INDEX(BD,MATCH($B33,'BD1'!$A$1:$A$100,0),MATCH(TEXT(W$8,"JJJJ"),'BD1'!$A$1:$J$1,0))),""),"")</f>
        <v/>
      </c>
      <c r="X33" s="111" t="str">
        <f>IFERROR(IF(AND(X$8&gt;=VLOOKUP($B33,BD,9),(X$8&lt;=VLOOKUP($B33,BD,10))),IF(INDEX(BD,MATCH($B33,'BD1'!$A$1:$A$100,0),MATCH(TEXT(X$8,"JJJJ"),'BD1'!$A$1:$J$1,0))=0,"",INDEX(BD,MATCH($B33,'BD1'!$A$1:$A$100,0),MATCH(TEXT(X$8,"JJJJ"),'BD1'!$A$1:$J$1,0))),""),"")</f>
        <v/>
      </c>
      <c r="Y33" s="111" t="str">
        <f>IFERROR(IF(AND(Y$8&gt;=VLOOKUP($B33,BD,9),(Y$8&lt;=VLOOKUP($B33,BD,10))),IF(INDEX(BD,MATCH($B33,'BD1'!$A$1:$A$100,0),MATCH(TEXT(Y$8,"JJJJ"),'BD1'!$A$1:$J$1,0))=0,"",INDEX(BD,MATCH($B33,'BD1'!$A$1:$A$100,0),MATCH(TEXT(Y$8,"JJJJ"),'BD1'!$A$1:$J$1,0))),""),"")</f>
        <v/>
      </c>
      <c r="Z33" s="111" t="str">
        <f>IFERROR(IF(AND(Z$8&gt;=VLOOKUP($B33,BD,9),(Z$8&lt;=VLOOKUP($B33,BD,10))),IF(INDEX(BD,MATCH($B33,'BD1'!$A$1:$A$100,0),MATCH(TEXT(Z$8,"JJJJ"),'BD1'!$A$1:$J$1,0))=0,"",INDEX(BD,MATCH($B33,'BD1'!$A$1:$A$100,0),MATCH(TEXT(Z$8,"JJJJ"),'BD1'!$A$1:$J$1,0))),""),"")</f>
        <v/>
      </c>
      <c r="AA33" s="111" t="str">
        <f>IFERROR(IF(AND(AA$8&gt;=VLOOKUP($B33,BD,9),(AA$8&lt;=VLOOKUP($B33,BD,10))),IF(INDEX(BD,MATCH($B33,'BD1'!$A$1:$A$100,0),MATCH(TEXT(AA$8,"JJJJ"),'BD1'!$A$1:$J$1,0))=0,"",INDEX(BD,MATCH($B33,'BD1'!$A$1:$A$100,0),MATCH(TEXT(AA$8,"JJJJ"),'BD1'!$A$1:$J$1,0))),""),"")</f>
        <v/>
      </c>
      <c r="AB33" s="111" t="str">
        <f>IFERROR(IF(AND(AB$8&gt;=VLOOKUP($B33,BD,9),(AB$8&lt;=VLOOKUP($B33,BD,10))),IF(INDEX(BD,MATCH($B33,'BD1'!$A$1:$A$100,0),MATCH(TEXT(AB$8,"JJJJ"),'BD1'!$A$1:$J$1,0))=0,"",INDEX(BD,MATCH($B33,'BD1'!$A$1:$A$100,0),MATCH(TEXT(AB$8,"JJJJ"),'BD1'!$A$1:$J$1,0))),""),"")</f>
        <v/>
      </c>
      <c r="AC33" s="111" t="str">
        <f>IFERROR(IF(AND(AC$8&gt;=VLOOKUP($B33,BD,9),(AC$8&lt;=VLOOKUP($B33,BD,10))),IF(INDEX(BD,MATCH($B33,'BD1'!$A$1:$A$100,0),MATCH(TEXT(AC$8,"JJJJ"),'BD1'!$A$1:$J$1,0))=0,"",INDEX(BD,MATCH($B33,'BD1'!$A$1:$A$100,0),MATCH(TEXT(AC$8,"JJJJ"),'BD1'!$A$1:$J$1,0))),""),"")</f>
        <v/>
      </c>
      <c r="AD33" s="111" t="str">
        <f>IFERROR(IF(AND(AD$8&gt;=VLOOKUP($B33,BD,9),(AD$8&lt;=VLOOKUP($B33,BD,10))),IF(INDEX(BD,MATCH($B33,'BD1'!$A$1:$A$100,0),MATCH(TEXT(AD$8,"JJJJ"),'BD1'!$A$1:$J$1,0))=0,"",INDEX(BD,MATCH($B33,'BD1'!$A$1:$A$100,0),MATCH(TEXT(AD$8,"JJJJ"),'BD1'!$A$1:$J$1,0))),""),"")</f>
        <v/>
      </c>
      <c r="AE33" s="111" t="str">
        <f>IFERROR(IF(AND(AE$8&gt;=VLOOKUP($B33,BD,9),(AE$8&lt;=VLOOKUP($B33,BD,10))),IF(INDEX(BD,MATCH($B33,'BD1'!$A$1:$A$100,0),MATCH(TEXT(AE$8,"JJJJ"),'BD1'!$A$1:$J$1,0))=0,"",INDEX(BD,MATCH($B33,'BD1'!$A$1:$A$100,0),MATCH(TEXT(AE$8,"JJJJ"),'BD1'!$A$1:$J$1,0))),""),"")</f>
        <v/>
      </c>
      <c r="AF33" s="111" t="str">
        <f>IFERROR(IF(AND(AF$8&gt;=VLOOKUP($B33,BD,9),(AF$8&lt;=VLOOKUP($B33,BD,10))),IF(INDEX(BD,MATCH($B33,'BD1'!$A$1:$A$100,0),MATCH(TEXT(AF$8,"JJJJ"),'BD1'!$A$1:$J$1,0))=0,"",INDEX(BD,MATCH($B33,'BD1'!$A$1:$A$100,0),MATCH(TEXT(AF$8,"JJJJ"),'BD1'!$A$1:$J$1,0))),""),"")</f>
        <v/>
      </c>
      <c r="AG33" s="111" t="str">
        <f>IFERROR(IF(AND(AG$8&gt;=VLOOKUP($B33,BD,9),(AG$8&lt;=VLOOKUP($B33,BD,10))),IF(INDEX(BD,MATCH($B33,'BD1'!$A$1:$A$100,0),MATCH(TEXT(AG$8,"JJJJ"),'BD1'!$A$1:$J$1,0))=0,"",INDEX(BD,MATCH($B33,'BD1'!$A$1:$A$100,0),MATCH(TEXT(AG$8,"JJJJ"),'BD1'!$A$1:$J$1,0))),""),"")</f>
        <v/>
      </c>
      <c r="AH33" s="111" t="str">
        <f>IFERROR(IF(AND(AH$8&gt;=VLOOKUP($B33,BD,9),(AH$8&lt;=VLOOKUP($B33,BD,10))),IF(INDEX(BD,MATCH($B33,'BD1'!$A$1:$A$100,0),MATCH(TEXT(AH$8,"JJJJ"),'BD1'!$A$1:$J$1,0))=0,"",INDEX(BD,MATCH($B33,'BD1'!$A$1:$A$100,0),MATCH(TEXT(AH$8,"JJJJ"),'BD1'!$A$1:$J$1,0))),""),"")</f>
        <v/>
      </c>
      <c r="AI33" s="43"/>
      <c r="AJ33" s="118">
        <f t="shared" si="1"/>
        <v>0</v>
      </c>
      <c r="AK33" s="96">
        <v>17</v>
      </c>
    </row>
    <row r="34" spans="2:37" ht="24" customHeight="1" thickBot="1" x14ac:dyDescent="0.35">
      <c r="B34" s="131" t="str">
        <f>IF(LEN('BD1'!A25)=0,"",'BD1'!A25)</f>
        <v/>
      </c>
      <c r="C34" s="143" t="str">
        <f>IFERROR(VLOOKUP(Tableau9[[#This Row],[Chantiers]],'BD1'!A:K,11,FALSE),"")</f>
        <v/>
      </c>
      <c r="D34" s="111" t="str">
        <f>IFERROR(IF(AND(D$8&gt;=VLOOKUP($B34,BD,9),(D$8&lt;=VLOOKUP($B34,BD,10))),IF(INDEX(BD,MATCH($B34,'BD1'!$A$1:$A$100,0),MATCH(TEXT(D$8,"JJJJ"),'BD1'!$A$1:$J$1,0))=0,"",INDEX(BD,MATCH($B34,'BD1'!$A$1:$A$100,0),MATCH(TEXT(D$8,"JJJJ"),'BD1'!$A$1:$J$1,0))),""),"")</f>
        <v/>
      </c>
      <c r="E34" s="111" t="str">
        <f>IFERROR(IF(AND(E$8&gt;=VLOOKUP($B34,BD,9),(E$8&lt;=VLOOKUP($B34,BD,10))),IF(INDEX(BD,MATCH($B34,'BD1'!$A$1:$A$100,0),MATCH(TEXT(E$8,"JJJJ"),'BD1'!$A$1:$J$1,0))=0,"",INDEX(BD,MATCH($B34,'BD1'!$A$1:$A$100,0),MATCH(TEXT(E$8,"JJJJ"),'BD1'!$A$1:$J$1,0))),""),"")</f>
        <v/>
      </c>
      <c r="F34" s="111" t="str">
        <f>IFERROR(IF(AND(F$8&gt;=VLOOKUP($B34,BD,9),(F$8&lt;=VLOOKUP($B34,BD,10))),IF(INDEX(BD,MATCH($B34,'BD1'!$A$1:$A$100,0),MATCH(TEXT(F$8,"JJJJ"),'BD1'!$A$1:$J$1,0))=0,"",INDEX(BD,MATCH($B34,'BD1'!$A$1:$A$100,0),MATCH(TEXT(F$8,"JJJJ"),'BD1'!$A$1:$J$1,0))),""),"")</f>
        <v/>
      </c>
      <c r="G34" s="111" t="str">
        <f>IFERROR(IF(AND(G$8&gt;=VLOOKUP($B34,BD,9),(G$8&lt;=VLOOKUP($B34,BD,10))),IF(INDEX(BD,MATCH($B34,'BD1'!$A$1:$A$100,0),MATCH(TEXT(G$8,"JJJJ"),'BD1'!$A$1:$J$1,0))=0,"",INDEX(BD,MATCH($B34,'BD1'!$A$1:$A$100,0),MATCH(TEXT(G$8,"JJJJ"),'BD1'!$A$1:$J$1,0))),""),"")</f>
        <v/>
      </c>
      <c r="H34" s="111" t="str">
        <f>IFERROR(IF(AND(H$8&gt;=VLOOKUP($B34,BD,9),(H$8&lt;=VLOOKUP($B34,BD,10))),IF(INDEX(BD,MATCH($B34,'BD1'!$A$1:$A$100,0),MATCH(TEXT(H$8,"JJJJ"),'BD1'!$A$1:$J$1,0))=0,"",INDEX(BD,MATCH($B34,'BD1'!$A$1:$A$100,0),MATCH(TEXT(H$8,"JJJJ"),'BD1'!$A$1:$J$1,0))),""),"")</f>
        <v/>
      </c>
      <c r="I34" s="111" t="str">
        <f>IFERROR(IF(AND(I$8&gt;=VLOOKUP($B34,BD,9),(I$8&lt;=VLOOKUP($B34,BD,10))),IF(INDEX(BD,MATCH($B34,'BD1'!$A$1:$A$100,0),MATCH(TEXT(I$8,"JJJJ"),'BD1'!$A$1:$J$1,0))=0,"",INDEX(BD,MATCH($B34,'BD1'!$A$1:$A$100,0),MATCH(TEXT(I$8,"JJJJ"),'BD1'!$A$1:$J$1,0))),""),"")</f>
        <v/>
      </c>
      <c r="J34" s="111" t="str">
        <f>IFERROR(IF(AND(J$8&gt;=VLOOKUP($B34,BD,9),(J$8&lt;=VLOOKUP($B34,BD,10))),IF(INDEX(BD,MATCH($B34,'BD1'!$A$1:$A$100,0),MATCH(TEXT(J$8,"JJJJ"),'BD1'!$A$1:$J$1,0))=0,"",INDEX(BD,MATCH($B34,'BD1'!$A$1:$A$100,0),MATCH(TEXT(J$8,"JJJJ"),'BD1'!$A$1:$J$1,0))),""),"")</f>
        <v/>
      </c>
      <c r="K34" s="111" t="str">
        <f>IFERROR(IF(AND(K$8&gt;=VLOOKUP($B34,BD,9),(K$8&lt;=VLOOKUP($B34,BD,10))),IF(INDEX(BD,MATCH($B34,'BD1'!$A$1:$A$100,0),MATCH(TEXT(K$8,"JJJJ"),'BD1'!$A$1:$J$1,0))=0,"",INDEX(BD,MATCH($B34,'BD1'!$A$1:$A$100,0),MATCH(TEXT(K$8,"JJJJ"),'BD1'!$A$1:$J$1,0))),""),"")</f>
        <v/>
      </c>
      <c r="L34" s="111" t="str">
        <f>IFERROR(IF(AND(L$8&gt;=VLOOKUP($B34,BD,9),(L$8&lt;=VLOOKUP($B34,BD,10))),IF(INDEX(BD,MATCH($B34,'BD1'!$A$1:$A$100,0),MATCH(TEXT(L$8,"JJJJ"),'BD1'!$A$1:$J$1,0))=0,"",INDEX(BD,MATCH($B34,'BD1'!$A$1:$A$100,0),MATCH(TEXT(L$8,"JJJJ"),'BD1'!$A$1:$J$1,0))),""),"")</f>
        <v/>
      </c>
      <c r="M34" s="111" t="str">
        <f>IFERROR(IF(AND(M$8&gt;=VLOOKUP($B34,BD,9),(M$8&lt;=VLOOKUP($B34,BD,10))),IF(INDEX(BD,MATCH($B34,'BD1'!$A$1:$A$100,0),MATCH(TEXT(M$8,"JJJJ"),'BD1'!$A$1:$J$1,0))=0,"",INDEX(BD,MATCH($B34,'BD1'!$A$1:$A$100,0),MATCH(TEXT(M$8,"JJJJ"),'BD1'!$A$1:$J$1,0))),""),"")</f>
        <v/>
      </c>
      <c r="N34" s="111" t="str">
        <f>IFERROR(IF(AND(N$8&gt;=VLOOKUP($B34,BD,9),(N$8&lt;=VLOOKUP($B34,BD,10))),IF(INDEX(BD,MATCH($B34,'BD1'!$A$1:$A$100,0),MATCH(TEXT(N$8,"JJJJ"),'BD1'!$A$1:$J$1,0))=0,"",INDEX(BD,MATCH($B34,'BD1'!$A$1:$A$100,0),MATCH(TEXT(N$8,"JJJJ"),'BD1'!$A$1:$J$1,0))),""),"")</f>
        <v/>
      </c>
      <c r="O34" s="111" t="str">
        <f>IFERROR(IF(AND(O$8&gt;=VLOOKUP($B34,BD,9),(O$8&lt;=VLOOKUP($B34,BD,10))),IF(INDEX(BD,MATCH($B34,'BD1'!$A$1:$A$100,0),MATCH(TEXT(O$8,"JJJJ"),'BD1'!$A$1:$J$1,0))=0,"",INDEX(BD,MATCH($B34,'BD1'!$A$1:$A$100,0),MATCH(TEXT(O$8,"JJJJ"),'BD1'!$A$1:$J$1,0))),""),"")</f>
        <v/>
      </c>
      <c r="P34" s="111" t="str">
        <f>IFERROR(IF(AND(P$8&gt;=VLOOKUP($B34,BD,9),(P$8&lt;=VLOOKUP($B34,BD,10))),IF(INDEX(BD,MATCH($B34,'BD1'!$A$1:$A$100,0),MATCH(TEXT(P$8,"JJJJ"),'BD1'!$A$1:$J$1,0))=0,"",INDEX(BD,MATCH($B34,'BD1'!$A$1:$A$100,0),MATCH(TEXT(P$8,"JJJJ"),'BD1'!$A$1:$J$1,0))),""),"")</f>
        <v/>
      </c>
      <c r="Q34" s="111" t="str">
        <f>IFERROR(IF(AND(Q$8&gt;=VLOOKUP($B34,BD,9),(Q$8&lt;=VLOOKUP($B34,BD,10))),IF(INDEX(BD,MATCH($B34,'BD1'!$A$1:$A$100,0),MATCH(TEXT(Q$8,"JJJJ"),'BD1'!$A$1:$J$1,0))=0,"",INDEX(BD,MATCH($B34,'BD1'!$A$1:$A$100,0),MATCH(TEXT(Q$8,"JJJJ"),'BD1'!$A$1:$J$1,0))),""),"")</f>
        <v/>
      </c>
      <c r="R34" s="111" t="str">
        <f>IFERROR(IF(AND(R$8&gt;=VLOOKUP($B34,BD,9),(R$8&lt;=VLOOKUP($B34,BD,10))),IF(INDEX(BD,MATCH($B34,'BD1'!$A$1:$A$100,0),MATCH(TEXT(R$8,"JJJJ"),'BD1'!$A$1:$J$1,0))=0,"",INDEX(BD,MATCH($B34,'BD1'!$A$1:$A$100,0),MATCH(TEXT(R$8,"JJJJ"),'BD1'!$A$1:$J$1,0))),""),"")</f>
        <v/>
      </c>
      <c r="S34" s="111" t="str">
        <f>IFERROR(IF(AND(S$8&gt;=VLOOKUP($B34,BD,9),(S$8&lt;=VLOOKUP($B34,BD,10))),IF(INDEX(BD,MATCH($B34,'BD1'!$A$1:$A$100,0),MATCH(TEXT(S$8,"JJJJ"),'BD1'!$A$1:$J$1,0))=0,"",INDEX(BD,MATCH($B34,'BD1'!$A$1:$A$100,0),MATCH(TEXT(S$8,"JJJJ"),'BD1'!$A$1:$J$1,0))),""),"")</f>
        <v/>
      </c>
      <c r="T34" s="111" t="str">
        <f>IFERROR(IF(AND(T$8&gt;=VLOOKUP($B34,BD,9),(T$8&lt;=VLOOKUP($B34,BD,10))),IF(INDEX(BD,MATCH($B34,'BD1'!$A$1:$A$100,0),MATCH(TEXT(T$8,"JJJJ"),'BD1'!$A$1:$J$1,0))=0,"",INDEX(BD,MATCH($B34,'BD1'!$A$1:$A$100,0),MATCH(TEXT(T$8,"JJJJ"),'BD1'!$A$1:$J$1,0))),""),"")</f>
        <v/>
      </c>
      <c r="U34" s="111" t="str">
        <f>IFERROR(IF(AND(U$8&gt;=VLOOKUP($B34,BD,9),(U$8&lt;=VLOOKUP($B34,BD,10))),IF(INDEX(BD,MATCH($B34,'BD1'!$A$1:$A$100,0),MATCH(TEXT(U$8,"JJJJ"),'BD1'!$A$1:$J$1,0))=0,"",INDEX(BD,MATCH($B34,'BD1'!$A$1:$A$100,0),MATCH(TEXT(U$8,"JJJJ"),'BD1'!$A$1:$J$1,0))),""),"")</f>
        <v/>
      </c>
      <c r="V34" s="111" t="str">
        <f>IFERROR(IF(AND(V$8&gt;=VLOOKUP($B34,BD,9),(V$8&lt;=VLOOKUP($B34,BD,10))),IF(INDEX(BD,MATCH($B34,'BD1'!$A$1:$A$100,0),MATCH(TEXT(V$8,"JJJJ"),'BD1'!$A$1:$J$1,0))=0,"",INDEX(BD,MATCH($B34,'BD1'!$A$1:$A$100,0),MATCH(TEXT(V$8,"JJJJ"),'BD1'!$A$1:$J$1,0))),""),"")</f>
        <v/>
      </c>
      <c r="W34" s="111" t="str">
        <f>IFERROR(IF(AND(W$8&gt;=VLOOKUP($B34,BD,9),(W$8&lt;=VLOOKUP($B34,BD,10))),IF(INDEX(BD,MATCH($B34,'BD1'!$A$1:$A$100,0),MATCH(TEXT(W$8,"JJJJ"),'BD1'!$A$1:$J$1,0))=0,"",INDEX(BD,MATCH($B34,'BD1'!$A$1:$A$100,0),MATCH(TEXT(W$8,"JJJJ"),'BD1'!$A$1:$J$1,0))),""),"")</f>
        <v/>
      </c>
      <c r="X34" s="111" t="str">
        <f>IFERROR(IF(AND(X$8&gt;=VLOOKUP($B34,BD,9),(X$8&lt;=VLOOKUP($B34,BD,10))),IF(INDEX(BD,MATCH($B34,'BD1'!$A$1:$A$100,0),MATCH(TEXT(X$8,"JJJJ"),'BD1'!$A$1:$J$1,0))=0,"",INDEX(BD,MATCH($B34,'BD1'!$A$1:$A$100,0),MATCH(TEXT(X$8,"JJJJ"),'BD1'!$A$1:$J$1,0))),""),"")</f>
        <v/>
      </c>
      <c r="Y34" s="111" t="str">
        <f>IFERROR(IF(AND(Y$8&gt;=VLOOKUP($B34,BD,9),(Y$8&lt;=VLOOKUP($B34,BD,10))),IF(INDEX(BD,MATCH($B34,'BD1'!$A$1:$A$100,0),MATCH(TEXT(Y$8,"JJJJ"),'BD1'!$A$1:$J$1,0))=0,"",INDEX(BD,MATCH($B34,'BD1'!$A$1:$A$100,0),MATCH(TEXT(Y$8,"JJJJ"),'BD1'!$A$1:$J$1,0))),""),"")</f>
        <v/>
      </c>
      <c r="Z34" s="111" t="str">
        <f>IFERROR(IF(AND(Z$8&gt;=VLOOKUP($B34,BD,9),(Z$8&lt;=VLOOKUP($B34,BD,10))),IF(INDEX(BD,MATCH($B34,'BD1'!$A$1:$A$100,0),MATCH(TEXT(Z$8,"JJJJ"),'BD1'!$A$1:$J$1,0))=0,"",INDEX(BD,MATCH($B34,'BD1'!$A$1:$A$100,0),MATCH(TEXT(Z$8,"JJJJ"),'BD1'!$A$1:$J$1,0))),""),"")</f>
        <v/>
      </c>
      <c r="AA34" s="111" t="str">
        <f>IFERROR(IF(AND(AA$8&gt;=VLOOKUP($B34,BD,9),(AA$8&lt;=VLOOKUP($B34,BD,10))),IF(INDEX(BD,MATCH($B34,'BD1'!$A$1:$A$100,0),MATCH(TEXT(AA$8,"JJJJ"),'BD1'!$A$1:$J$1,0))=0,"",INDEX(BD,MATCH($B34,'BD1'!$A$1:$A$100,0),MATCH(TEXT(AA$8,"JJJJ"),'BD1'!$A$1:$J$1,0))),""),"")</f>
        <v/>
      </c>
      <c r="AB34" s="111" t="str">
        <f>IFERROR(IF(AND(AB$8&gt;=VLOOKUP($B34,BD,9),(AB$8&lt;=VLOOKUP($B34,BD,10))),IF(INDEX(BD,MATCH($B34,'BD1'!$A$1:$A$100,0),MATCH(TEXT(AB$8,"JJJJ"),'BD1'!$A$1:$J$1,0))=0,"",INDEX(BD,MATCH($B34,'BD1'!$A$1:$A$100,0),MATCH(TEXT(AB$8,"JJJJ"),'BD1'!$A$1:$J$1,0))),""),"")</f>
        <v/>
      </c>
      <c r="AC34" s="111" t="str">
        <f>IFERROR(IF(AND(AC$8&gt;=VLOOKUP($B34,BD,9),(AC$8&lt;=VLOOKUP($B34,BD,10))),IF(INDEX(BD,MATCH($B34,'BD1'!$A$1:$A$100,0),MATCH(TEXT(AC$8,"JJJJ"),'BD1'!$A$1:$J$1,0))=0,"",INDEX(BD,MATCH($B34,'BD1'!$A$1:$A$100,0),MATCH(TEXT(AC$8,"JJJJ"),'BD1'!$A$1:$J$1,0))),""),"")</f>
        <v/>
      </c>
      <c r="AD34" s="111" t="str">
        <f>IFERROR(IF(AND(AD$8&gt;=VLOOKUP($B34,BD,9),(AD$8&lt;=VLOOKUP($B34,BD,10))),IF(INDEX(BD,MATCH($B34,'BD1'!$A$1:$A$100,0),MATCH(TEXT(AD$8,"JJJJ"),'BD1'!$A$1:$J$1,0))=0,"",INDEX(BD,MATCH($B34,'BD1'!$A$1:$A$100,0),MATCH(TEXT(AD$8,"JJJJ"),'BD1'!$A$1:$J$1,0))),""),"")</f>
        <v/>
      </c>
      <c r="AE34" s="111" t="str">
        <f>IFERROR(IF(AND(AE$8&gt;=VLOOKUP($B34,BD,9),(AE$8&lt;=VLOOKUP($B34,BD,10))),IF(INDEX(BD,MATCH($B34,'BD1'!$A$1:$A$100,0),MATCH(TEXT(AE$8,"JJJJ"),'BD1'!$A$1:$J$1,0))=0,"",INDEX(BD,MATCH($B34,'BD1'!$A$1:$A$100,0),MATCH(TEXT(AE$8,"JJJJ"),'BD1'!$A$1:$J$1,0))),""),"")</f>
        <v/>
      </c>
      <c r="AF34" s="111" t="str">
        <f>IFERROR(IF(AND(AF$8&gt;=VLOOKUP($B34,BD,9),(AF$8&lt;=VLOOKUP($B34,BD,10))),IF(INDEX(BD,MATCH($B34,'BD1'!$A$1:$A$100,0),MATCH(TEXT(AF$8,"JJJJ"),'BD1'!$A$1:$J$1,0))=0,"",INDEX(BD,MATCH($B34,'BD1'!$A$1:$A$100,0),MATCH(TEXT(AF$8,"JJJJ"),'BD1'!$A$1:$J$1,0))),""),"")</f>
        <v/>
      </c>
      <c r="AG34" s="111" t="str">
        <f>IFERROR(IF(AND(AG$8&gt;=VLOOKUP($B34,BD,9),(AG$8&lt;=VLOOKUP($B34,BD,10))),IF(INDEX(BD,MATCH($B34,'BD1'!$A$1:$A$100,0),MATCH(TEXT(AG$8,"JJJJ"),'BD1'!$A$1:$J$1,0))=0,"",INDEX(BD,MATCH($B34,'BD1'!$A$1:$A$100,0),MATCH(TEXT(AG$8,"JJJJ"),'BD1'!$A$1:$J$1,0))),""),"")</f>
        <v/>
      </c>
      <c r="AH34" s="111" t="str">
        <f>IFERROR(IF(AND(AH$8&gt;=VLOOKUP($B34,BD,9),(AH$8&lt;=VLOOKUP($B34,BD,10))),IF(INDEX(BD,MATCH($B34,'BD1'!$A$1:$A$100,0),MATCH(TEXT(AH$8,"JJJJ"),'BD1'!$A$1:$J$1,0))=0,"",INDEX(BD,MATCH($B34,'BD1'!$A$1:$A$100,0),MATCH(TEXT(AH$8,"JJJJ"),'BD1'!$A$1:$J$1,0))),""),"")</f>
        <v/>
      </c>
      <c r="AI34" s="43"/>
      <c r="AJ34" s="118">
        <f t="shared" si="1"/>
        <v>0</v>
      </c>
      <c r="AK34" s="96">
        <v>17</v>
      </c>
    </row>
    <row r="35" spans="2:37" ht="24" customHeight="1" thickBot="1" x14ac:dyDescent="0.35">
      <c r="B35" s="131" t="str">
        <f>IF(LEN('BD1'!A26)=0,"",'BD1'!A26)</f>
        <v/>
      </c>
      <c r="C35" s="143" t="str">
        <f>IFERROR(VLOOKUP(Tableau9[[#This Row],[Chantiers]],'BD1'!A:K,11,FALSE),"")</f>
        <v/>
      </c>
      <c r="D35" s="111" t="str">
        <f>IFERROR(IF(AND(D$8&gt;=VLOOKUP($B35,BD,9),(D$8&lt;=VLOOKUP($B35,BD,10))),IF(INDEX(BD,MATCH($B35,'BD1'!$A$1:$A$100,0),MATCH(TEXT(D$8,"JJJJ"),'BD1'!$A$1:$J$1,0))=0,"",INDEX(BD,MATCH($B35,'BD1'!$A$1:$A$100,0),MATCH(TEXT(D$8,"JJJJ"),'BD1'!$A$1:$J$1,0))),""),"")</f>
        <v/>
      </c>
      <c r="E35" s="111" t="str">
        <f>IFERROR(IF(AND(E$8&gt;=VLOOKUP($B35,BD,9),(E$8&lt;=VLOOKUP($B35,BD,10))),IF(INDEX(BD,MATCH($B35,'BD1'!$A$1:$A$100,0),MATCH(TEXT(E$8,"JJJJ"),'BD1'!$A$1:$J$1,0))=0,"",INDEX(BD,MATCH($B35,'BD1'!$A$1:$A$100,0),MATCH(TEXT(E$8,"JJJJ"),'BD1'!$A$1:$J$1,0))),""),"")</f>
        <v/>
      </c>
      <c r="F35" s="111" t="str">
        <f>IFERROR(IF(AND(F$8&gt;=VLOOKUP($B35,BD,9),(F$8&lt;=VLOOKUP($B35,BD,10))),IF(INDEX(BD,MATCH($B35,'BD1'!$A$1:$A$100,0),MATCH(TEXT(F$8,"JJJJ"),'BD1'!$A$1:$J$1,0))=0,"",INDEX(BD,MATCH($B35,'BD1'!$A$1:$A$100,0),MATCH(TEXT(F$8,"JJJJ"),'BD1'!$A$1:$J$1,0))),""),"")</f>
        <v/>
      </c>
      <c r="G35" s="111" t="str">
        <f>IFERROR(IF(AND(G$8&gt;=VLOOKUP($B35,BD,9),(G$8&lt;=VLOOKUP($B35,BD,10))),IF(INDEX(BD,MATCH($B35,'BD1'!$A$1:$A$100,0),MATCH(TEXT(G$8,"JJJJ"),'BD1'!$A$1:$J$1,0))=0,"",INDEX(BD,MATCH($B35,'BD1'!$A$1:$A$100,0),MATCH(TEXT(G$8,"JJJJ"),'BD1'!$A$1:$J$1,0))),""),"")</f>
        <v/>
      </c>
      <c r="H35" s="111" t="str">
        <f>IFERROR(IF(AND(H$8&gt;=VLOOKUP($B35,BD,9),(H$8&lt;=VLOOKUP($B35,BD,10))),IF(INDEX(BD,MATCH($B35,'BD1'!$A$1:$A$100,0),MATCH(TEXT(H$8,"JJJJ"),'BD1'!$A$1:$J$1,0))=0,"",INDEX(BD,MATCH($B35,'BD1'!$A$1:$A$100,0),MATCH(TEXT(H$8,"JJJJ"),'BD1'!$A$1:$J$1,0))),""),"")</f>
        <v/>
      </c>
      <c r="I35" s="111" t="str">
        <f>IFERROR(IF(AND(I$8&gt;=VLOOKUP($B35,BD,9),(I$8&lt;=VLOOKUP($B35,BD,10))),IF(INDEX(BD,MATCH($B35,'BD1'!$A$1:$A$100,0),MATCH(TEXT(I$8,"JJJJ"),'BD1'!$A$1:$J$1,0))=0,"",INDEX(BD,MATCH($B35,'BD1'!$A$1:$A$100,0),MATCH(TEXT(I$8,"JJJJ"),'BD1'!$A$1:$J$1,0))),""),"")</f>
        <v/>
      </c>
      <c r="J35" s="111" t="str">
        <f>IFERROR(IF(AND(J$8&gt;=VLOOKUP($B35,BD,9),(J$8&lt;=VLOOKUP($B35,BD,10))),IF(INDEX(BD,MATCH($B35,'BD1'!$A$1:$A$100,0),MATCH(TEXT(J$8,"JJJJ"),'BD1'!$A$1:$J$1,0))=0,"",INDEX(BD,MATCH($B35,'BD1'!$A$1:$A$100,0),MATCH(TEXT(J$8,"JJJJ"),'BD1'!$A$1:$J$1,0))),""),"")</f>
        <v/>
      </c>
      <c r="K35" s="111" t="str">
        <f>IFERROR(IF(AND(K$8&gt;=VLOOKUP($B35,BD,9),(K$8&lt;=VLOOKUP($B35,BD,10))),IF(INDEX(BD,MATCH($B35,'BD1'!$A$1:$A$100,0),MATCH(TEXT(K$8,"JJJJ"),'BD1'!$A$1:$J$1,0))=0,"",INDEX(BD,MATCH($B35,'BD1'!$A$1:$A$100,0),MATCH(TEXT(K$8,"JJJJ"),'BD1'!$A$1:$J$1,0))),""),"")</f>
        <v/>
      </c>
      <c r="L35" s="111" t="str">
        <f>IFERROR(IF(AND(L$8&gt;=VLOOKUP($B35,BD,9),(L$8&lt;=VLOOKUP($B35,BD,10))),IF(INDEX(BD,MATCH($B35,'BD1'!$A$1:$A$100,0),MATCH(TEXT(L$8,"JJJJ"),'BD1'!$A$1:$J$1,0))=0,"",INDEX(BD,MATCH($B35,'BD1'!$A$1:$A$100,0),MATCH(TEXT(L$8,"JJJJ"),'BD1'!$A$1:$J$1,0))),""),"")</f>
        <v/>
      </c>
      <c r="M35" s="111" t="str">
        <f>IFERROR(IF(AND(M$8&gt;=VLOOKUP($B35,BD,9),(M$8&lt;=VLOOKUP($B35,BD,10))),IF(INDEX(BD,MATCH($B35,'BD1'!$A$1:$A$100,0),MATCH(TEXT(M$8,"JJJJ"),'BD1'!$A$1:$J$1,0))=0,"",INDEX(BD,MATCH($B35,'BD1'!$A$1:$A$100,0),MATCH(TEXT(M$8,"JJJJ"),'BD1'!$A$1:$J$1,0))),""),"")</f>
        <v/>
      </c>
      <c r="N35" s="111" t="str">
        <f>IFERROR(IF(AND(N$8&gt;=VLOOKUP($B35,BD,9),(N$8&lt;=VLOOKUP($B35,BD,10))),IF(INDEX(BD,MATCH($B35,'BD1'!$A$1:$A$100,0),MATCH(TEXT(N$8,"JJJJ"),'BD1'!$A$1:$J$1,0))=0,"",INDEX(BD,MATCH($B35,'BD1'!$A$1:$A$100,0),MATCH(TEXT(N$8,"JJJJ"),'BD1'!$A$1:$J$1,0))),""),"")</f>
        <v/>
      </c>
      <c r="O35" s="111" t="str">
        <f>IFERROR(IF(AND(O$8&gt;=VLOOKUP($B35,BD,9),(O$8&lt;=VLOOKUP($B35,BD,10))),IF(INDEX(BD,MATCH($B35,'BD1'!$A$1:$A$100,0),MATCH(TEXT(O$8,"JJJJ"),'BD1'!$A$1:$J$1,0))=0,"",INDEX(BD,MATCH($B35,'BD1'!$A$1:$A$100,0),MATCH(TEXT(O$8,"JJJJ"),'BD1'!$A$1:$J$1,0))),""),"")</f>
        <v/>
      </c>
      <c r="P35" s="111" t="str">
        <f>IFERROR(IF(AND(P$8&gt;=VLOOKUP($B35,BD,9),(P$8&lt;=VLOOKUP($B35,BD,10))),IF(INDEX(BD,MATCH($B35,'BD1'!$A$1:$A$100,0),MATCH(TEXT(P$8,"JJJJ"),'BD1'!$A$1:$J$1,0))=0,"",INDEX(BD,MATCH($B35,'BD1'!$A$1:$A$100,0),MATCH(TEXT(P$8,"JJJJ"),'BD1'!$A$1:$J$1,0))),""),"")</f>
        <v/>
      </c>
      <c r="Q35" s="111" t="str">
        <f>IFERROR(IF(AND(Q$8&gt;=VLOOKUP($B35,BD,9),(Q$8&lt;=VLOOKUP($B35,BD,10))),IF(INDEX(BD,MATCH($B35,'BD1'!$A$1:$A$100,0),MATCH(TEXT(Q$8,"JJJJ"),'BD1'!$A$1:$J$1,0))=0,"",INDEX(BD,MATCH($B35,'BD1'!$A$1:$A$100,0),MATCH(TEXT(Q$8,"JJJJ"),'BD1'!$A$1:$J$1,0))),""),"")</f>
        <v/>
      </c>
      <c r="R35" s="111" t="str">
        <f>IFERROR(IF(AND(R$8&gt;=VLOOKUP($B35,BD,9),(R$8&lt;=VLOOKUP($B35,BD,10))),IF(INDEX(BD,MATCH($B35,'BD1'!$A$1:$A$100,0),MATCH(TEXT(R$8,"JJJJ"),'BD1'!$A$1:$J$1,0))=0,"",INDEX(BD,MATCH($B35,'BD1'!$A$1:$A$100,0),MATCH(TEXT(R$8,"JJJJ"),'BD1'!$A$1:$J$1,0))),""),"")</f>
        <v/>
      </c>
      <c r="S35" s="111" t="str">
        <f>IFERROR(IF(AND(S$8&gt;=VLOOKUP($B35,BD,9),(S$8&lt;=VLOOKUP($B35,BD,10))),IF(INDEX(BD,MATCH($B35,'BD1'!$A$1:$A$100,0),MATCH(TEXT(S$8,"JJJJ"),'BD1'!$A$1:$J$1,0))=0,"",INDEX(BD,MATCH($B35,'BD1'!$A$1:$A$100,0),MATCH(TEXT(S$8,"JJJJ"),'BD1'!$A$1:$J$1,0))),""),"")</f>
        <v/>
      </c>
      <c r="T35" s="111" t="str">
        <f>IFERROR(IF(AND(T$8&gt;=VLOOKUP($B35,BD,9),(T$8&lt;=VLOOKUP($B35,BD,10))),IF(INDEX(BD,MATCH($B35,'BD1'!$A$1:$A$100,0),MATCH(TEXT(T$8,"JJJJ"),'BD1'!$A$1:$J$1,0))=0,"",INDEX(BD,MATCH($B35,'BD1'!$A$1:$A$100,0),MATCH(TEXT(T$8,"JJJJ"),'BD1'!$A$1:$J$1,0))),""),"")</f>
        <v/>
      </c>
      <c r="U35" s="111" t="str">
        <f>IFERROR(IF(AND(U$8&gt;=VLOOKUP($B35,BD,9),(U$8&lt;=VLOOKUP($B35,BD,10))),IF(INDEX(BD,MATCH($B35,'BD1'!$A$1:$A$100,0),MATCH(TEXT(U$8,"JJJJ"),'BD1'!$A$1:$J$1,0))=0,"",INDEX(BD,MATCH($B35,'BD1'!$A$1:$A$100,0),MATCH(TEXT(U$8,"JJJJ"),'BD1'!$A$1:$J$1,0))),""),"")</f>
        <v/>
      </c>
      <c r="V35" s="111" t="str">
        <f>IFERROR(IF(AND(V$8&gt;=VLOOKUP($B35,BD,9),(V$8&lt;=VLOOKUP($B35,BD,10))),IF(INDEX(BD,MATCH($B35,'BD1'!$A$1:$A$100,0),MATCH(TEXT(V$8,"JJJJ"),'BD1'!$A$1:$J$1,0))=0,"",INDEX(BD,MATCH($B35,'BD1'!$A$1:$A$100,0),MATCH(TEXT(V$8,"JJJJ"),'BD1'!$A$1:$J$1,0))),""),"")</f>
        <v/>
      </c>
      <c r="W35" s="111" t="str">
        <f>IFERROR(IF(AND(W$8&gt;=VLOOKUP($B35,BD,9),(W$8&lt;=VLOOKUP($B35,BD,10))),IF(INDEX(BD,MATCH($B35,'BD1'!$A$1:$A$100,0),MATCH(TEXT(W$8,"JJJJ"),'BD1'!$A$1:$J$1,0))=0,"",INDEX(BD,MATCH($B35,'BD1'!$A$1:$A$100,0),MATCH(TEXT(W$8,"JJJJ"),'BD1'!$A$1:$J$1,0))),""),"")</f>
        <v/>
      </c>
      <c r="X35" s="111" t="str">
        <f>IFERROR(IF(AND(X$8&gt;=VLOOKUP($B35,BD,9),(X$8&lt;=VLOOKUP($B35,BD,10))),IF(INDEX(BD,MATCH($B35,'BD1'!$A$1:$A$100,0),MATCH(TEXT(X$8,"JJJJ"),'BD1'!$A$1:$J$1,0))=0,"",INDEX(BD,MATCH($B35,'BD1'!$A$1:$A$100,0),MATCH(TEXT(X$8,"JJJJ"),'BD1'!$A$1:$J$1,0))),""),"")</f>
        <v/>
      </c>
      <c r="Y35" s="111" t="str">
        <f>IFERROR(IF(AND(Y$8&gt;=VLOOKUP($B35,BD,9),(Y$8&lt;=VLOOKUP($B35,BD,10))),IF(INDEX(BD,MATCH($B35,'BD1'!$A$1:$A$100,0),MATCH(TEXT(Y$8,"JJJJ"),'BD1'!$A$1:$J$1,0))=0,"",INDEX(BD,MATCH($B35,'BD1'!$A$1:$A$100,0),MATCH(TEXT(Y$8,"JJJJ"),'BD1'!$A$1:$J$1,0))),""),"")</f>
        <v/>
      </c>
      <c r="Z35" s="111" t="str">
        <f>IFERROR(IF(AND(Z$8&gt;=VLOOKUP($B35,BD,9),(Z$8&lt;=VLOOKUP($B35,BD,10))),IF(INDEX(BD,MATCH($B35,'BD1'!$A$1:$A$100,0),MATCH(TEXT(Z$8,"JJJJ"),'BD1'!$A$1:$J$1,0))=0,"",INDEX(BD,MATCH($B35,'BD1'!$A$1:$A$100,0),MATCH(TEXT(Z$8,"JJJJ"),'BD1'!$A$1:$J$1,0))),""),"")</f>
        <v/>
      </c>
      <c r="AA35" s="111" t="str">
        <f>IFERROR(IF(AND(AA$8&gt;=VLOOKUP($B35,BD,9),(AA$8&lt;=VLOOKUP($B35,BD,10))),IF(INDEX(BD,MATCH($B35,'BD1'!$A$1:$A$100,0),MATCH(TEXT(AA$8,"JJJJ"),'BD1'!$A$1:$J$1,0))=0,"",INDEX(BD,MATCH($B35,'BD1'!$A$1:$A$100,0),MATCH(TEXT(AA$8,"JJJJ"),'BD1'!$A$1:$J$1,0))),""),"")</f>
        <v/>
      </c>
      <c r="AB35" s="111" t="str">
        <f>IFERROR(IF(AND(AB$8&gt;=VLOOKUP($B35,BD,9),(AB$8&lt;=VLOOKUP($B35,BD,10))),IF(INDEX(BD,MATCH($B35,'BD1'!$A$1:$A$100,0),MATCH(TEXT(AB$8,"JJJJ"),'BD1'!$A$1:$J$1,0))=0,"",INDEX(BD,MATCH($B35,'BD1'!$A$1:$A$100,0),MATCH(TEXT(AB$8,"JJJJ"),'BD1'!$A$1:$J$1,0))),""),"")</f>
        <v/>
      </c>
      <c r="AC35" s="111" t="str">
        <f>IFERROR(IF(AND(AC$8&gt;=VLOOKUP($B35,BD,9),(AC$8&lt;=VLOOKUP($B35,BD,10))),IF(INDEX(BD,MATCH($B35,'BD1'!$A$1:$A$100,0),MATCH(TEXT(AC$8,"JJJJ"),'BD1'!$A$1:$J$1,0))=0,"",INDEX(BD,MATCH($B35,'BD1'!$A$1:$A$100,0),MATCH(TEXT(AC$8,"JJJJ"),'BD1'!$A$1:$J$1,0))),""),"")</f>
        <v/>
      </c>
      <c r="AD35" s="111" t="str">
        <f>IFERROR(IF(AND(AD$8&gt;=VLOOKUP($B35,BD,9),(AD$8&lt;=VLOOKUP($B35,BD,10))),IF(INDEX(BD,MATCH($B35,'BD1'!$A$1:$A$100,0),MATCH(TEXT(AD$8,"JJJJ"),'BD1'!$A$1:$J$1,0))=0,"",INDEX(BD,MATCH($B35,'BD1'!$A$1:$A$100,0),MATCH(TEXT(AD$8,"JJJJ"),'BD1'!$A$1:$J$1,0))),""),"")</f>
        <v/>
      </c>
      <c r="AE35" s="111" t="str">
        <f>IFERROR(IF(AND(AE$8&gt;=VLOOKUP($B35,BD,9),(AE$8&lt;=VLOOKUP($B35,BD,10))),IF(INDEX(BD,MATCH($B35,'BD1'!$A$1:$A$100,0),MATCH(TEXT(AE$8,"JJJJ"),'BD1'!$A$1:$J$1,0))=0,"",INDEX(BD,MATCH($B35,'BD1'!$A$1:$A$100,0),MATCH(TEXT(AE$8,"JJJJ"),'BD1'!$A$1:$J$1,0))),""),"")</f>
        <v/>
      </c>
      <c r="AF35" s="111" t="str">
        <f>IFERROR(IF(AND(AF$8&gt;=VLOOKUP($B35,BD,9),(AF$8&lt;=VLOOKUP($B35,BD,10))),IF(INDEX(BD,MATCH($B35,'BD1'!$A$1:$A$100,0),MATCH(TEXT(AF$8,"JJJJ"),'BD1'!$A$1:$J$1,0))=0,"",INDEX(BD,MATCH($B35,'BD1'!$A$1:$A$100,0),MATCH(TEXT(AF$8,"JJJJ"),'BD1'!$A$1:$J$1,0))),""),"")</f>
        <v/>
      </c>
      <c r="AG35" s="111" t="str">
        <f>IFERROR(IF(AND(AG$8&gt;=VLOOKUP($B35,BD,9),(AG$8&lt;=VLOOKUP($B35,BD,10))),IF(INDEX(BD,MATCH($B35,'BD1'!$A$1:$A$100,0),MATCH(TEXT(AG$8,"JJJJ"),'BD1'!$A$1:$J$1,0))=0,"",INDEX(BD,MATCH($B35,'BD1'!$A$1:$A$100,0),MATCH(TEXT(AG$8,"JJJJ"),'BD1'!$A$1:$J$1,0))),""),"")</f>
        <v/>
      </c>
      <c r="AH35" s="111" t="str">
        <f>IFERROR(IF(AND(AH$8&gt;=VLOOKUP($B35,BD,9),(AH$8&lt;=VLOOKUP($B35,BD,10))),IF(INDEX(BD,MATCH($B35,'BD1'!$A$1:$A$100,0),MATCH(TEXT(AH$8,"JJJJ"),'BD1'!$A$1:$J$1,0))=0,"",INDEX(BD,MATCH($B35,'BD1'!$A$1:$A$100,0),MATCH(TEXT(AH$8,"JJJJ"),'BD1'!$A$1:$J$1,0))),""),"")</f>
        <v/>
      </c>
      <c r="AI35" s="43"/>
      <c r="AJ35" s="118">
        <f t="shared" si="1"/>
        <v>0</v>
      </c>
      <c r="AK35" s="96">
        <v>17</v>
      </c>
    </row>
    <row r="36" spans="2:37" ht="24" customHeight="1" thickBot="1" x14ac:dyDescent="0.35">
      <c r="B36" s="131" t="str">
        <f>IF(LEN('BD1'!A27)=0,"",'BD1'!A27)</f>
        <v/>
      </c>
      <c r="C36" s="143" t="str">
        <f>IFERROR(VLOOKUP(Tableau9[[#This Row],[Chantiers]],'BD1'!A:K,11,FALSE),"")</f>
        <v/>
      </c>
      <c r="D36" s="111" t="str">
        <f>IFERROR(IF(AND(D$8&gt;=VLOOKUP($B36,BD,9),(D$8&lt;=VLOOKUP($B36,BD,10))),IF(INDEX(BD,MATCH($B36,'BD1'!$A$1:$A$100,0),MATCH(TEXT(D$8,"JJJJ"),'BD1'!$A$1:$J$1,0))=0,"",INDEX(BD,MATCH($B36,'BD1'!$A$1:$A$100,0),MATCH(TEXT(D$8,"JJJJ"),'BD1'!$A$1:$J$1,0))),""),"")</f>
        <v/>
      </c>
      <c r="E36" s="111" t="str">
        <f>IFERROR(IF(AND(E$8&gt;=VLOOKUP($B36,BD,9),(E$8&lt;=VLOOKUP($B36,BD,10))),IF(INDEX(BD,MATCH($B36,'BD1'!$A$1:$A$100,0),MATCH(TEXT(E$8,"JJJJ"),'BD1'!$A$1:$J$1,0))=0,"",INDEX(BD,MATCH($B36,'BD1'!$A$1:$A$100,0),MATCH(TEXT(E$8,"JJJJ"),'BD1'!$A$1:$J$1,0))),""),"")</f>
        <v/>
      </c>
      <c r="F36" s="111" t="str">
        <f>IFERROR(IF(AND(F$8&gt;=VLOOKUP($B36,BD,9),(F$8&lt;=VLOOKUP($B36,BD,10))),IF(INDEX(BD,MATCH($B36,'BD1'!$A$1:$A$100,0),MATCH(TEXT(F$8,"JJJJ"),'BD1'!$A$1:$J$1,0))=0,"",INDEX(BD,MATCH($B36,'BD1'!$A$1:$A$100,0),MATCH(TEXT(F$8,"JJJJ"),'BD1'!$A$1:$J$1,0))),""),"")</f>
        <v/>
      </c>
      <c r="G36" s="111" t="str">
        <f>IFERROR(IF(AND(G$8&gt;=VLOOKUP($B36,BD,9),(G$8&lt;=VLOOKUP($B36,BD,10))),IF(INDEX(BD,MATCH($B36,'BD1'!$A$1:$A$100,0),MATCH(TEXT(G$8,"JJJJ"),'BD1'!$A$1:$J$1,0))=0,"",INDEX(BD,MATCH($B36,'BD1'!$A$1:$A$100,0),MATCH(TEXT(G$8,"JJJJ"),'BD1'!$A$1:$J$1,0))),""),"")</f>
        <v/>
      </c>
      <c r="H36" s="111" t="str">
        <f>IFERROR(IF(AND(H$8&gt;=VLOOKUP($B36,BD,9),(H$8&lt;=VLOOKUP($B36,BD,10))),IF(INDEX(BD,MATCH($B36,'BD1'!$A$1:$A$100,0),MATCH(TEXT(H$8,"JJJJ"),'BD1'!$A$1:$J$1,0))=0,"",INDEX(BD,MATCH($B36,'BD1'!$A$1:$A$100,0),MATCH(TEXT(H$8,"JJJJ"),'BD1'!$A$1:$J$1,0))),""),"")</f>
        <v/>
      </c>
      <c r="I36" s="111" t="str">
        <f>IFERROR(IF(AND(I$8&gt;=VLOOKUP($B36,BD,9),(I$8&lt;=VLOOKUP($B36,BD,10))),IF(INDEX(BD,MATCH($B36,'BD1'!$A$1:$A$100,0),MATCH(TEXT(I$8,"JJJJ"),'BD1'!$A$1:$J$1,0))=0,"",INDEX(BD,MATCH($B36,'BD1'!$A$1:$A$100,0),MATCH(TEXT(I$8,"JJJJ"),'BD1'!$A$1:$J$1,0))),""),"")</f>
        <v/>
      </c>
      <c r="J36" s="111" t="str">
        <f>IFERROR(IF(AND(J$8&gt;=VLOOKUP($B36,BD,9),(J$8&lt;=VLOOKUP($B36,BD,10))),IF(INDEX(BD,MATCH($B36,'BD1'!$A$1:$A$100,0),MATCH(TEXT(J$8,"JJJJ"),'BD1'!$A$1:$J$1,0))=0,"",INDEX(BD,MATCH($B36,'BD1'!$A$1:$A$100,0),MATCH(TEXT(J$8,"JJJJ"),'BD1'!$A$1:$J$1,0))),""),"")</f>
        <v/>
      </c>
      <c r="K36" s="111" t="str">
        <f>IFERROR(IF(AND(K$8&gt;=VLOOKUP($B36,BD,9),(K$8&lt;=VLOOKUP($B36,BD,10))),IF(INDEX(BD,MATCH($B36,'BD1'!$A$1:$A$100,0),MATCH(TEXT(K$8,"JJJJ"),'BD1'!$A$1:$J$1,0))=0,"",INDEX(BD,MATCH($B36,'BD1'!$A$1:$A$100,0),MATCH(TEXT(K$8,"JJJJ"),'BD1'!$A$1:$J$1,0))),""),"")</f>
        <v/>
      </c>
      <c r="L36" s="111" t="str">
        <f>IFERROR(IF(AND(L$8&gt;=VLOOKUP($B36,BD,9),(L$8&lt;=VLOOKUP($B36,BD,10))),IF(INDEX(BD,MATCH($B36,'BD1'!$A$1:$A$100,0),MATCH(TEXT(L$8,"JJJJ"),'BD1'!$A$1:$J$1,0))=0,"",INDEX(BD,MATCH($B36,'BD1'!$A$1:$A$100,0),MATCH(TEXT(L$8,"JJJJ"),'BD1'!$A$1:$J$1,0))),""),"")</f>
        <v/>
      </c>
      <c r="M36" s="111" t="str">
        <f>IFERROR(IF(AND(M$8&gt;=VLOOKUP($B36,BD,9),(M$8&lt;=VLOOKUP($B36,BD,10))),IF(INDEX(BD,MATCH($B36,'BD1'!$A$1:$A$100,0),MATCH(TEXT(M$8,"JJJJ"),'BD1'!$A$1:$J$1,0))=0,"",INDEX(BD,MATCH($B36,'BD1'!$A$1:$A$100,0),MATCH(TEXT(M$8,"JJJJ"),'BD1'!$A$1:$J$1,0))),""),"")</f>
        <v/>
      </c>
      <c r="N36" s="111" t="str">
        <f>IFERROR(IF(AND(N$8&gt;=VLOOKUP($B36,BD,9),(N$8&lt;=VLOOKUP($B36,BD,10))),IF(INDEX(BD,MATCH($B36,'BD1'!$A$1:$A$100,0),MATCH(TEXT(N$8,"JJJJ"),'BD1'!$A$1:$J$1,0))=0,"",INDEX(BD,MATCH($B36,'BD1'!$A$1:$A$100,0),MATCH(TEXT(N$8,"JJJJ"),'BD1'!$A$1:$J$1,0))),""),"")</f>
        <v/>
      </c>
      <c r="O36" s="111" t="str">
        <f>IFERROR(IF(AND(O$8&gt;=VLOOKUP($B36,BD,9),(O$8&lt;=VLOOKUP($B36,BD,10))),IF(INDEX(BD,MATCH($B36,'BD1'!$A$1:$A$100,0),MATCH(TEXT(O$8,"JJJJ"),'BD1'!$A$1:$J$1,0))=0,"",INDEX(BD,MATCH($B36,'BD1'!$A$1:$A$100,0),MATCH(TEXT(O$8,"JJJJ"),'BD1'!$A$1:$J$1,0))),""),"")</f>
        <v/>
      </c>
      <c r="P36" s="111" t="str">
        <f>IFERROR(IF(AND(P$8&gt;=VLOOKUP($B36,BD,9),(P$8&lt;=VLOOKUP($B36,BD,10))),IF(INDEX(BD,MATCH($B36,'BD1'!$A$1:$A$100,0),MATCH(TEXT(P$8,"JJJJ"),'BD1'!$A$1:$J$1,0))=0,"",INDEX(BD,MATCH($B36,'BD1'!$A$1:$A$100,0),MATCH(TEXT(P$8,"JJJJ"),'BD1'!$A$1:$J$1,0))),""),"")</f>
        <v/>
      </c>
      <c r="Q36" s="111" t="str">
        <f>IFERROR(IF(AND(Q$8&gt;=VLOOKUP($B36,BD,9),(Q$8&lt;=VLOOKUP($B36,BD,10))),IF(INDEX(BD,MATCH($B36,'BD1'!$A$1:$A$100,0),MATCH(TEXT(Q$8,"JJJJ"),'BD1'!$A$1:$J$1,0))=0,"",INDEX(BD,MATCH($B36,'BD1'!$A$1:$A$100,0),MATCH(TEXT(Q$8,"JJJJ"),'BD1'!$A$1:$J$1,0))),""),"")</f>
        <v/>
      </c>
      <c r="R36" s="111" t="str">
        <f>IFERROR(IF(AND(R$8&gt;=VLOOKUP($B36,BD,9),(R$8&lt;=VLOOKUP($B36,BD,10))),IF(INDEX(BD,MATCH($B36,'BD1'!$A$1:$A$100,0),MATCH(TEXT(R$8,"JJJJ"),'BD1'!$A$1:$J$1,0))=0,"",INDEX(BD,MATCH($B36,'BD1'!$A$1:$A$100,0),MATCH(TEXT(R$8,"JJJJ"),'BD1'!$A$1:$J$1,0))),""),"")</f>
        <v/>
      </c>
      <c r="S36" s="111" t="str">
        <f>IFERROR(IF(AND(S$8&gt;=VLOOKUP($B36,BD,9),(S$8&lt;=VLOOKUP($B36,BD,10))),IF(INDEX(BD,MATCH($B36,'BD1'!$A$1:$A$100,0),MATCH(TEXT(S$8,"JJJJ"),'BD1'!$A$1:$J$1,0))=0,"",INDEX(BD,MATCH($B36,'BD1'!$A$1:$A$100,0),MATCH(TEXT(S$8,"JJJJ"),'BD1'!$A$1:$J$1,0))),""),"")</f>
        <v/>
      </c>
      <c r="T36" s="111" t="str">
        <f>IFERROR(IF(AND(T$8&gt;=VLOOKUP($B36,BD,9),(T$8&lt;=VLOOKUP($B36,BD,10))),IF(INDEX(BD,MATCH($B36,'BD1'!$A$1:$A$100,0),MATCH(TEXT(T$8,"JJJJ"),'BD1'!$A$1:$J$1,0))=0,"",INDEX(BD,MATCH($B36,'BD1'!$A$1:$A$100,0),MATCH(TEXT(T$8,"JJJJ"),'BD1'!$A$1:$J$1,0))),""),"")</f>
        <v/>
      </c>
      <c r="U36" s="111" t="str">
        <f>IFERROR(IF(AND(U$8&gt;=VLOOKUP($B36,BD,9),(U$8&lt;=VLOOKUP($B36,BD,10))),IF(INDEX(BD,MATCH($B36,'BD1'!$A$1:$A$100,0),MATCH(TEXT(U$8,"JJJJ"),'BD1'!$A$1:$J$1,0))=0,"",INDEX(BD,MATCH($B36,'BD1'!$A$1:$A$100,0),MATCH(TEXT(U$8,"JJJJ"),'BD1'!$A$1:$J$1,0))),""),"")</f>
        <v/>
      </c>
      <c r="V36" s="111" t="str">
        <f>IFERROR(IF(AND(V$8&gt;=VLOOKUP($B36,BD,9),(V$8&lt;=VLOOKUP($B36,BD,10))),IF(INDEX(BD,MATCH($B36,'BD1'!$A$1:$A$100,0),MATCH(TEXT(V$8,"JJJJ"),'BD1'!$A$1:$J$1,0))=0,"",INDEX(BD,MATCH($B36,'BD1'!$A$1:$A$100,0),MATCH(TEXT(V$8,"JJJJ"),'BD1'!$A$1:$J$1,0))),""),"")</f>
        <v/>
      </c>
      <c r="W36" s="111" t="str">
        <f>IFERROR(IF(AND(W$8&gt;=VLOOKUP($B36,BD,9),(W$8&lt;=VLOOKUP($B36,BD,10))),IF(INDEX(BD,MATCH($B36,'BD1'!$A$1:$A$100,0),MATCH(TEXT(W$8,"JJJJ"),'BD1'!$A$1:$J$1,0))=0,"",INDEX(BD,MATCH($B36,'BD1'!$A$1:$A$100,0),MATCH(TEXT(W$8,"JJJJ"),'BD1'!$A$1:$J$1,0))),""),"")</f>
        <v/>
      </c>
      <c r="X36" s="111" t="str">
        <f>IFERROR(IF(AND(X$8&gt;=VLOOKUP($B36,BD,9),(X$8&lt;=VLOOKUP($B36,BD,10))),IF(INDEX(BD,MATCH($B36,'BD1'!$A$1:$A$100,0),MATCH(TEXT(X$8,"JJJJ"),'BD1'!$A$1:$J$1,0))=0,"",INDEX(BD,MATCH($B36,'BD1'!$A$1:$A$100,0),MATCH(TEXT(X$8,"JJJJ"),'BD1'!$A$1:$J$1,0))),""),"")</f>
        <v/>
      </c>
      <c r="Y36" s="111" t="str">
        <f>IFERROR(IF(AND(Y$8&gt;=VLOOKUP($B36,BD,9),(Y$8&lt;=VLOOKUP($B36,BD,10))),IF(INDEX(BD,MATCH($B36,'BD1'!$A$1:$A$100,0),MATCH(TEXT(Y$8,"JJJJ"),'BD1'!$A$1:$J$1,0))=0,"",INDEX(BD,MATCH($B36,'BD1'!$A$1:$A$100,0),MATCH(TEXT(Y$8,"JJJJ"),'BD1'!$A$1:$J$1,0))),""),"")</f>
        <v/>
      </c>
      <c r="Z36" s="111" t="str">
        <f>IFERROR(IF(AND(Z$8&gt;=VLOOKUP($B36,BD,9),(Z$8&lt;=VLOOKUP($B36,BD,10))),IF(INDEX(BD,MATCH($B36,'BD1'!$A$1:$A$100,0),MATCH(TEXT(Z$8,"JJJJ"),'BD1'!$A$1:$J$1,0))=0,"",INDEX(BD,MATCH($B36,'BD1'!$A$1:$A$100,0),MATCH(TEXT(Z$8,"JJJJ"),'BD1'!$A$1:$J$1,0))),""),"")</f>
        <v/>
      </c>
      <c r="AA36" s="111" t="str">
        <f>IFERROR(IF(AND(AA$8&gt;=VLOOKUP($B36,BD,9),(AA$8&lt;=VLOOKUP($B36,BD,10))),IF(INDEX(BD,MATCH($B36,'BD1'!$A$1:$A$100,0),MATCH(TEXT(AA$8,"JJJJ"),'BD1'!$A$1:$J$1,0))=0,"",INDEX(BD,MATCH($B36,'BD1'!$A$1:$A$100,0),MATCH(TEXT(AA$8,"JJJJ"),'BD1'!$A$1:$J$1,0))),""),"")</f>
        <v/>
      </c>
      <c r="AB36" s="111" t="str">
        <f>IFERROR(IF(AND(AB$8&gt;=VLOOKUP($B36,BD,9),(AB$8&lt;=VLOOKUP($B36,BD,10))),IF(INDEX(BD,MATCH($B36,'BD1'!$A$1:$A$100,0),MATCH(TEXT(AB$8,"JJJJ"),'BD1'!$A$1:$J$1,0))=0,"",INDEX(BD,MATCH($B36,'BD1'!$A$1:$A$100,0),MATCH(TEXT(AB$8,"JJJJ"),'BD1'!$A$1:$J$1,0))),""),"")</f>
        <v/>
      </c>
      <c r="AC36" s="111" t="str">
        <f>IFERROR(IF(AND(AC$8&gt;=VLOOKUP($B36,BD,9),(AC$8&lt;=VLOOKUP($B36,BD,10))),IF(INDEX(BD,MATCH($B36,'BD1'!$A$1:$A$100,0),MATCH(TEXT(AC$8,"JJJJ"),'BD1'!$A$1:$J$1,0))=0,"",INDEX(BD,MATCH($B36,'BD1'!$A$1:$A$100,0),MATCH(TEXT(AC$8,"JJJJ"),'BD1'!$A$1:$J$1,0))),""),"")</f>
        <v/>
      </c>
      <c r="AD36" s="111" t="str">
        <f>IFERROR(IF(AND(AD$8&gt;=VLOOKUP($B36,BD,9),(AD$8&lt;=VLOOKUP($B36,BD,10))),IF(INDEX(BD,MATCH($B36,'BD1'!$A$1:$A$100,0),MATCH(TEXT(AD$8,"JJJJ"),'BD1'!$A$1:$J$1,0))=0,"",INDEX(BD,MATCH($B36,'BD1'!$A$1:$A$100,0),MATCH(TEXT(AD$8,"JJJJ"),'BD1'!$A$1:$J$1,0))),""),"")</f>
        <v/>
      </c>
      <c r="AE36" s="111" t="str">
        <f>IFERROR(IF(AND(AE$8&gt;=VLOOKUP($B36,BD,9),(AE$8&lt;=VLOOKUP($B36,BD,10))),IF(INDEX(BD,MATCH($B36,'BD1'!$A$1:$A$100,0),MATCH(TEXT(AE$8,"JJJJ"),'BD1'!$A$1:$J$1,0))=0,"",INDEX(BD,MATCH($B36,'BD1'!$A$1:$A$100,0),MATCH(TEXT(AE$8,"JJJJ"),'BD1'!$A$1:$J$1,0))),""),"")</f>
        <v/>
      </c>
      <c r="AF36" s="111" t="str">
        <f>IFERROR(IF(AND(AF$8&gt;=VLOOKUP($B36,BD,9),(AF$8&lt;=VLOOKUP($B36,BD,10))),IF(INDEX(BD,MATCH($B36,'BD1'!$A$1:$A$100,0),MATCH(TEXT(AF$8,"JJJJ"),'BD1'!$A$1:$J$1,0))=0,"",INDEX(BD,MATCH($B36,'BD1'!$A$1:$A$100,0),MATCH(TEXT(AF$8,"JJJJ"),'BD1'!$A$1:$J$1,0))),""),"")</f>
        <v/>
      </c>
      <c r="AG36" s="111" t="str">
        <f>IFERROR(IF(AND(AG$8&gt;=VLOOKUP($B36,BD,9),(AG$8&lt;=VLOOKUP($B36,BD,10))),IF(INDEX(BD,MATCH($B36,'BD1'!$A$1:$A$100,0),MATCH(TEXT(AG$8,"JJJJ"),'BD1'!$A$1:$J$1,0))=0,"",INDEX(BD,MATCH($B36,'BD1'!$A$1:$A$100,0),MATCH(TEXT(AG$8,"JJJJ"),'BD1'!$A$1:$J$1,0))),""),"")</f>
        <v/>
      </c>
      <c r="AH36" s="111" t="str">
        <f>IFERROR(IF(AND(AH$8&gt;=VLOOKUP($B36,BD,9),(AH$8&lt;=VLOOKUP($B36,BD,10))),IF(INDEX(BD,MATCH($B36,'BD1'!$A$1:$A$100,0),MATCH(TEXT(AH$8,"JJJJ"),'BD1'!$A$1:$J$1,0))=0,"",INDEX(BD,MATCH($B36,'BD1'!$A$1:$A$100,0),MATCH(TEXT(AH$8,"JJJJ"),'BD1'!$A$1:$J$1,0))),""),"")</f>
        <v/>
      </c>
      <c r="AI36" s="43"/>
      <c r="AJ36" s="118">
        <f t="shared" si="1"/>
        <v>0</v>
      </c>
      <c r="AK36" s="96">
        <v>17</v>
      </c>
    </row>
    <row r="37" spans="2:37" ht="24" customHeight="1" thickBot="1" x14ac:dyDescent="0.35">
      <c r="B37" s="131" t="str">
        <f>IF(LEN('BD1'!A28)=0,"",'BD1'!A28)</f>
        <v/>
      </c>
      <c r="C37" s="143" t="str">
        <f>IFERROR(VLOOKUP(Tableau9[[#This Row],[Chantiers]],'BD1'!A:K,11,FALSE),"")</f>
        <v/>
      </c>
      <c r="D37" s="111" t="str">
        <f>IFERROR(IF(AND(D$8&gt;=VLOOKUP($B37,BD,9),(D$8&lt;=VLOOKUP($B37,BD,10))),IF(INDEX(BD,MATCH($B37,'BD1'!$A$1:$A$100,0),MATCH(TEXT(D$8,"JJJJ"),'BD1'!$A$1:$J$1,0))=0,"",INDEX(BD,MATCH($B37,'BD1'!$A$1:$A$100,0),MATCH(TEXT(D$8,"JJJJ"),'BD1'!$A$1:$J$1,0))),""),"")</f>
        <v/>
      </c>
      <c r="E37" s="111" t="str">
        <f>IFERROR(IF(AND(E$8&gt;=VLOOKUP($B37,BD,9),(E$8&lt;=VLOOKUP($B37,BD,10))),IF(INDEX(BD,MATCH($B37,'BD1'!$A$1:$A$100,0),MATCH(TEXT(E$8,"JJJJ"),'BD1'!$A$1:$J$1,0))=0,"",INDEX(BD,MATCH($B37,'BD1'!$A$1:$A$100,0),MATCH(TEXT(E$8,"JJJJ"),'BD1'!$A$1:$J$1,0))),""),"")</f>
        <v/>
      </c>
      <c r="F37" s="111" t="str">
        <f>IFERROR(IF(AND(F$8&gt;=VLOOKUP($B37,BD,9),(F$8&lt;=VLOOKUP($B37,BD,10))),IF(INDEX(BD,MATCH($B37,'BD1'!$A$1:$A$100,0),MATCH(TEXT(F$8,"JJJJ"),'BD1'!$A$1:$J$1,0))=0,"",INDEX(BD,MATCH($B37,'BD1'!$A$1:$A$100,0),MATCH(TEXT(F$8,"JJJJ"),'BD1'!$A$1:$J$1,0))),""),"")</f>
        <v/>
      </c>
      <c r="G37" s="111" t="str">
        <f>IFERROR(IF(AND(G$8&gt;=VLOOKUP($B37,BD,9),(G$8&lt;=VLOOKUP($B37,BD,10))),IF(INDEX(BD,MATCH($B37,'BD1'!$A$1:$A$100,0),MATCH(TEXT(G$8,"JJJJ"),'BD1'!$A$1:$J$1,0))=0,"",INDEX(BD,MATCH($B37,'BD1'!$A$1:$A$100,0),MATCH(TEXT(G$8,"JJJJ"),'BD1'!$A$1:$J$1,0))),""),"")</f>
        <v/>
      </c>
      <c r="H37" s="111" t="str">
        <f>IFERROR(IF(AND(H$8&gt;=VLOOKUP($B37,BD,9),(H$8&lt;=VLOOKUP($B37,BD,10))),IF(INDEX(BD,MATCH($B37,'BD1'!$A$1:$A$100,0),MATCH(TEXT(H$8,"JJJJ"),'BD1'!$A$1:$J$1,0))=0,"",INDEX(BD,MATCH($B37,'BD1'!$A$1:$A$100,0),MATCH(TEXT(H$8,"JJJJ"),'BD1'!$A$1:$J$1,0))),""),"")</f>
        <v/>
      </c>
      <c r="I37" s="111" t="str">
        <f>IFERROR(IF(AND(I$8&gt;=VLOOKUP($B37,BD,9),(I$8&lt;=VLOOKUP($B37,BD,10))),IF(INDEX(BD,MATCH($B37,'BD1'!$A$1:$A$100,0),MATCH(TEXT(I$8,"JJJJ"),'BD1'!$A$1:$J$1,0))=0,"",INDEX(BD,MATCH($B37,'BD1'!$A$1:$A$100,0),MATCH(TEXT(I$8,"JJJJ"),'BD1'!$A$1:$J$1,0))),""),"")</f>
        <v/>
      </c>
      <c r="J37" s="111" t="str">
        <f>IFERROR(IF(AND(J$8&gt;=VLOOKUP($B37,BD,9),(J$8&lt;=VLOOKUP($B37,BD,10))),IF(INDEX(BD,MATCH($B37,'BD1'!$A$1:$A$100,0),MATCH(TEXT(J$8,"JJJJ"),'BD1'!$A$1:$J$1,0))=0,"",INDEX(BD,MATCH($B37,'BD1'!$A$1:$A$100,0),MATCH(TEXT(J$8,"JJJJ"),'BD1'!$A$1:$J$1,0))),""),"")</f>
        <v/>
      </c>
      <c r="K37" s="111" t="str">
        <f>IFERROR(IF(AND(K$8&gt;=VLOOKUP($B37,BD,9),(K$8&lt;=VLOOKUP($B37,BD,10))),IF(INDEX(BD,MATCH($B37,'BD1'!$A$1:$A$100,0),MATCH(TEXT(K$8,"JJJJ"),'BD1'!$A$1:$J$1,0))=0,"",INDEX(BD,MATCH($B37,'BD1'!$A$1:$A$100,0),MATCH(TEXT(K$8,"JJJJ"),'BD1'!$A$1:$J$1,0))),""),"")</f>
        <v/>
      </c>
      <c r="L37" s="111" t="str">
        <f>IFERROR(IF(AND(L$8&gt;=VLOOKUP($B37,BD,9),(L$8&lt;=VLOOKUP($B37,BD,10))),IF(INDEX(BD,MATCH($B37,'BD1'!$A$1:$A$100,0),MATCH(TEXT(L$8,"JJJJ"),'BD1'!$A$1:$J$1,0))=0,"",INDEX(BD,MATCH($B37,'BD1'!$A$1:$A$100,0),MATCH(TEXT(L$8,"JJJJ"),'BD1'!$A$1:$J$1,0))),""),"")</f>
        <v/>
      </c>
      <c r="M37" s="111" t="str">
        <f>IFERROR(IF(AND(M$8&gt;=VLOOKUP($B37,BD,9),(M$8&lt;=VLOOKUP($B37,BD,10))),IF(INDEX(BD,MATCH($B37,'BD1'!$A$1:$A$100,0),MATCH(TEXT(M$8,"JJJJ"),'BD1'!$A$1:$J$1,0))=0,"",INDEX(BD,MATCH($B37,'BD1'!$A$1:$A$100,0),MATCH(TEXT(M$8,"JJJJ"),'BD1'!$A$1:$J$1,0))),""),"")</f>
        <v/>
      </c>
      <c r="N37" s="111" t="str">
        <f>IFERROR(IF(AND(N$8&gt;=VLOOKUP($B37,BD,9),(N$8&lt;=VLOOKUP($B37,BD,10))),IF(INDEX(BD,MATCH($B37,'BD1'!$A$1:$A$100,0),MATCH(TEXT(N$8,"JJJJ"),'BD1'!$A$1:$J$1,0))=0,"",INDEX(BD,MATCH($B37,'BD1'!$A$1:$A$100,0),MATCH(TEXT(N$8,"JJJJ"),'BD1'!$A$1:$J$1,0))),""),"")</f>
        <v/>
      </c>
      <c r="O37" s="111" t="str">
        <f>IFERROR(IF(AND(O$8&gt;=VLOOKUP($B37,BD,9),(O$8&lt;=VLOOKUP($B37,BD,10))),IF(INDEX(BD,MATCH($B37,'BD1'!$A$1:$A$100,0),MATCH(TEXT(O$8,"JJJJ"),'BD1'!$A$1:$J$1,0))=0,"",INDEX(BD,MATCH($B37,'BD1'!$A$1:$A$100,0),MATCH(TEXT(O$8,"JJJJ"),'BD1'!$A$1:$J$1,0))),""),"")</f>
        <v/>
      </c>
      <c r="P37" s="111" t="str">
        <f>IFERROR(IF(AND(P$8&gt;=VLOOKUP($B37,BD,9),(P$8&lt;=VLOOKUP($B37,BD,10))),IF(INDEX(BD,MATCH($B37,'BD1'!$A$1:$A$100,0),MATCH(TEXT(P$8,"JJJJ"),'BD1'!$A$1:$J$1,0))=0,"",INDEX(BD,MATCH($B37,'BD1'!$A$1:$A$100,0),MATCH(TEXT(P$8,"JJJJ"),'BD1'!$A$1:$J$1,0))),""),"")</f>
        <v/>
      </c>
      <c r="Q37" s="111" t="str">
        <f>IFERROR(IF(AND(Q$8&gt;=VLOOKUP($B37,BD,9),(Q$8&lt;=VLOOKUP($B37,BD,10))),IF(INDEX(BD,MATCH($B37,'BD1'!$A$1:$A$100,0),MATCH(TEXT(Q$8,"JJJJ"),'BD1'!$A$1:$J$1,0))=0,"",INDEX(BD,MATCH($B37,'BD1'!$A$1:$A$100,0),MATCH(TEXT(Q$8,"JJJJ"),'BD1'!$A$1:$J$1,0))),""),"")</f>
        <v/>
      </c>
      <c r="R37" s="111" t="str">
        <f>IFERROR(IF(AND(R$8&gt;=VLOOKUP($B37,BD,9),(R$8&lt;=VLOOKUP($B37,BD,10))),IF(INDEX(BD,MATCH($B37,'BD1'!$A$1:$A$100,0),MATCH(TEXT(R$8,"JJJJ"),'BD1'!$A$1:$J$1,0))=0,"",INDEX(BD,MATCH($B37,'BD1'!$A$1:$A$100,0),MATCH(TEXT(R$8,"JJJJ"),'BD1'!$A$1:$J$1,0))),""),"")</f>
        <v/>
      </c>
      <c r="S37" s="111" t="str">
        <f>IFERROR(IF(AND(S$8&gt;=VLOOKUP($B37,BD,9),(S$8&lt;=VLOOKUP($B37,BD,10))),IF(INDEX(BD,MATCH($B37,'BD1'!$A$1:$A$100,0),MATCH(TEXT(S$8,"JJJJ"),'BD1'!$A$1:$J$1,0))=0,"",INDEX(BD,MATCH($B37,'BD1'!$A$1:$A$100,0),MATCH(TEXT(S$8,"JJJJ"),'BD1'!$A$1:$J$1,0))),""),"")</f>
        <v/>
      </c>
      <c r="T37" s="111" t="str">
        <f>IFERROR(IF(AND(T$8&gt;=VLOOKUP($B37,BD,9),(T$8&lt;=VLOOKUP($B37,BD,10))),IF(INDEX(BD,MATCH($B37,'BD1'!$A$1:$A$100,0),MATCH(TEXT(T$8,"JJJJ"),'BD1'!$A$1:$J$1,0))=0,"",INDEX(BD,MATCH($B37,'BD1'!$A$1:$A$100,0),MATCH(TEXT(T$8,"JJJJ"),'BD1'!$A$1:$J$1,0))),""),"")</f>
        <v/>
      </c>
      <c r="U37" s="111" t="str">
        <f>IFERROR(IF(AND(U$8&gt;=VLOOKUP($B37,BD,9),(U$8&lt;=VLOOKUP($B37,BD,10))),IF(INDEX(BD,MATCH($B37,'BD1'!$A$1:$A$100,0),MATCH(TEXT(U$8,"JJJJ"),'BD1'!$A$1:$J$1,0))=0,"",INDEX(BD,MATCH($B37,'BD1'!$A$1:$A$100,0),MATCH(TEXT(U$8,"JJJJ"),'BD1'!$A$1:$J$1,0))),""),"")</f>
        <v/>
      </c>
      <c r="V37" s="111" t="str">
        <f>IFERROR(IF(AND(V$8&gt;=VLOOKUP($B37,BD,9),(V$8&lt;=VLOOKUP($B37,BD,10))),IF(INDEX(BD,MATCH($B37,'BD1'!$A$1:$A$100,0),MATCH(TEXT(V$8,"JJJJ"),'BD1'!$A$1:$J$1,0))=0,"",INDEX(BD,MATCH($B37,'BD1'!$A$1:$A$100,0),MATCH(TEXT(V$8,"JJJJ"),'BD1'!$A$1:$J$1,0))),""),"")</f>
        <v/>
      </c>
      <c r="W37" s="111" t="str">
        <f>IFERROR(IF(AND(W$8&gt;=VLOOKUP($B37,BD,9),(W$8&lt;=VLOOKUP($B37,BD,10))),IF(INDEX(BD,MATCH($B37,'BD1'!$A$1:$A$100,0),MATCH(TEXT(W$8,"JJJJ"),'BD1'!$A$1:$J$1,0))=0,"",INDEX(BD,MATCH($B37,'BD1'!$A$1:$A$100,0),MATCH(TEXT(W$8,"JJJJ"),'BD1'!$A$1:$J$1,0))),""),"")</f>
        <v/>
      </c>
      <c r="X37" s="111" t="str">
        <f>IFERROR(IF(AND(X$8&gt;=VLOOKUP($B37,BD,9),(X$8&lt;=VLOOKUP($B37,BD,10))),IF(INDEX(BD,MATCH($B37,'BD1'!$A$1:$A$100,0),MATCH(TEXT(X$8,"JJJJ"),'BD1'!$A$1:$J$1,0))=0,"",INDEX(BD,MATCH($B37,'BD1'!$A$1:$A$100,0),MATCH(TEXT(X$8,"JJJJ"),'BD1'!$A$1:$J$1,0))),""),"")</f>
        <v/>
      </c>
      <c r="Y37" s="111" t="str">
        <f>IFERROR(IF(AND(Y$8&gt;=VLOOKUP($B37,BD,9),(Y$8&lt;=VLOOKUP($B37,BD,10))),IF(INDEX(BD,MATCH($B37,'BD1'!$A$1:$A$100,0),MATCH(TEXT(Y$8,"JJJJ"),'BD1'!$A$1:$J$1,0))=0,"",INDEX(BD,MATCH($B37,'BD1'!$A$1:$A$100,0),MATCH(TEXT(Y$8,"JJJJ"),'BD1'!$A$1:$J$1,0))),""),"")</f>
        <v/>
      </c>
      <c r="Z37" s="111" t="str">
        <f>IFERROR(IF(AND(Z$8&gt;=VLOOKUP($B37,BD,9),(Z$8&lt;=VLOOKUP($B37,BD,10))),IF(INDEX(BD,MATCH($B37,'BD1'!$A$1:$A$100,0),MATCH(TEXT(Z$8,"JJJJ"),'BD1'!$A$1:$J$1,0))=0,"",INDEX(BD,MATCH($B37,'BD1'!$A$1:$A$100,0),MATCH(TEXT(Z$8,"JJJJ"),'BD1'!$A$1:$J$1,0))),""),"")</f>
        <v/>
      </c>
      <c r="AA37" s="111" t="str">
        <f>IFERROR(IF(AND(AA$8&gt;=VLOOKUP($B37,BD,9),(AA$8&lt;=VLOOKUP($B37,BD,10))),IF(INDEX(BD,MATCH($B37,'BD1'!$A$1:$A$100,0),MATCH(TEXT(AA$8,"JJJJ"),'BD1'!$A$1:$J$1,0))=0,"",INDEX(BD,MATCH($B37,'BD1'!$A$1:$A$100,0),MATCH(TEXT(AA$8,"JJJJ"),'BD1'!$A$1:$J$1,0))),""),"")</f>
        <v/>
      </c>
      <c r="AB37" s="111" t="str">
        <f>IFERROR(IF(AND(AB$8&gt;=VLOOKUP($B37,BD,9),(AB$8&lt;=VLOOKUP($B37,BD,10))),IF(INDEX(BD,MATCH($B37,'BD1'!$A$1:$A$100,0),MATCH(TEXT(AB$8,"JJJJ"),'BD1'!$A$1:$J$1,0))=0,"",INDEX(BD,MATCH($B37,'BD1'!$A$1:$A$100,0),MATCH(TEXT(AB$8,"JJJJ"),'BD1'!$A$1:$J$1,0))),""),"")</f>
        <v/>
      </c>
      <c r="AC37" s="111" t="str">
        <f>IFERROR(IF(AND(AC$8&gt;=VLOOKUP($B37,BD,9),(AC$8&lt;=VLOOKUP($B37,BD,10))),IF(INDEX(BD,MATCH($B37,'BD1'!$A$1:$A$100,0),MATCH(TEXT(AC$8,"JJJJ"),'BD1'!$A$1:$J$1,0))=0,"",INDEX(BD,MATCH($B37,'BD1'!$A$1:$A$100,0),MATCH(TEXT(AC$8,"JJJJ"),'BD1'!$A$1:$J$1,0))),""),"")</f>
        <v/>
      </c>
      <c r="AD37" s="111" t="str">
        <f>IFERROR(IF(AND(AD$8&gt;=VLOOKUP($B37,BD,9),(AD$8&lt;=VLOOKUP($B37,BD,10))),IF(INDEX(BD,MATCH($B37,'BD1'!$A$1:$A$100,0),MATCH(TEXT(AD$8,"JJJJ"),'BD1'!$A$1:$J$1,0))=0,"",INDEX(BD,MATCH($B37,'BD1'!$A$1:$A$100,0),MATCH(TEXT(AD$8,"JJJJ"),'BD1'!$A$1:$J$1,0))),""),"")</f>
        <v/>
      </c>
      <c r="AE37" s="111" t="str">
        <f>IFERROR(IF(AND(AE$8&gt;=VLOOKUP($B37,BD,9),(AE$8&lt;=VLOOKUP($B37,BD,10))),IF(INDEX(BD,MATCH($B37,'BD1'!$A$1:$A$100,0),MATCH(TEXT(AE$8,"JJJJ"),'BD1'!$A$1:$J$1,0))=0,"",INDEX(BD,MATCH($B37,'BD1'!$A$1:$A$100,0),MATCH(TEXT(AE$8,"JJJJ"),'BD1'!$A$1:$J$1,0))),""),"")</f>
        <v/>
      </c>
      <c r="AF37" s="111" t="str">
        <f>IFERROR(IF(AND(AF$8&gt;=VLOOKUP($B37,BD,9),(AF$8&lt;=VLOOKUP($B37,BD,10))),IF(INDEX(BD,MATCH($B37,'BD1'!$A$1:$A$100,0),MATCH(TEXT(AF$8,"JJJJ"),'BD1'!$A$1:$J$1,0))=0,"",INDEX(BD,MATCH($B37,'BD1'!$A$1:$A$100,0),MATCH(TEXT(AF$8,"JJJJ"),'BD1'!$A$1:$J$1,0))),""),"")</f>
        <v/>
      </c>
      <c r="AG37" s="111" t="str">
        <f>IFERROR(IF(AND(AG$8&gt;=VLOOKUP($B37,BD,9),(AG$8&lt;=VLOOKUP($B37,BD,10))),IF(INDEX(BD,MATCH($B37,'BD1'!$A$1:$A$100,0),MATCH(TEXT(AG$8,"JJJJ"),'BD1'!$A$1:$J$1,0))=0,"",INDEX(BD,MATCH($B37,'BD1'!$A$1:$A$100,0),MATCH(TEXT(AG$8,"JJJJ"),'BD1'!$A$1:$J$1,0))),""),"")</f>
        <v/>
      </c>
      <c r="AH37" s="111" t="str">
        <f>IFERROR(IF(AND(AH$8&gt;=VLOOKUP($B37,BD,9),(AH$8&lt;=VLOOKUP($B37,BD,10))),IF(INDEX(BD,MATCH($B37,'BD1'!$A$1:$A$100,0),MATCH(TEXT(AH$8,"JJJJ"),'BD1'!$A$1:$J$1,0))=0,"",INDEX(BD,MATCH($B37,'BD1'!$A$1:$A$100,0),MATCH(TEXT(AH$8,"JJJJ"),'BD1'!$A$1:$J$1,0))),""),"")</f>
        <v/>
      </c>
      <c r="AI37" s="43"/>
      <c r="AJ37" s="118">
        <f t="shared" si="1"/>
        <v>0</v>
      </c>
      <c r="AK37" s="96">
        <v>17</v>
      </c>
    </row>
    <row r="38" spans="2:37" ht="24" customHeight="1" thickBot="1" x14ac:dyDescent="0.35">
      <c r="B38" s="131" t="str">
        <f>IF(LEN('BD1'!A29)=0,"",'BD1'!A29)</f>
        <v/>
      </c>
      <c r="C38" s="143" t="str">
        <f>IFERROR(VLOOKUP(Tableau9[[#This Row],[Chantiers]],'BD1'!A:K,11,FALSE),"")</f>
        <v/>
      </c>
      <c r="D38" s="111" t="str">
        <f>IFERROR(IF(AND(D$8&gt;=VLOOKUP($B38,BD,9),(D$8&lt;=VLOOKUP($B38,BD,10))),IF(INDEX(BD,MATCH($B38,'BD1'!$A$1:$A$100,0),MATCH(TEXT(D$8,"JJJJ"),'BD1'!$A$1:$J$1,0))=0,"",INDEX(BD,MATCH($B38,'BD1'!$A$1:$A$100,0),MATCH(TEXT(D$8,"JJJJ"),'BD1'!$A$1:$J$1,0))),""),"")</f>
        <v/>
      </c>
      <c r="E38" s="111" t="str">
        <f>IFERROR(IF(AND(E$8&gt;=VLOOKUP($B38,BD,9),(E$8&lt;=VLOOKUP($B38,BD,10))),IF(INDEX(BD,MATCH($B38,'BD1'!$A$1:$A$100,0),MATCH(TEXT(E$8,"JJJJ"),'BD1'!$A$1:$J$1,0))=0,"",INDEX(BD,MATCH($B38,'BD1'!$A$1:$A$100,0),MATCH(TEXT(E$8,"JJJJ"),'BD1'!$A$1:$J$1,0))),""),"")</f>
        <v/>
      </c>
      <c r="F38" s="111" t="str">
        <f>IFERROR(IF(AND(F$8&gt;=VLOOKUP($B38,BD,9),(F$8&lt;=VLOOKUP($B38,BD,10))),IF(INDEX(BD,MATCH($B38,'BD1'!$A$1:$A$100,0),MATCH(TEXT(F$8,"JJJJ"),'BD1'!$A$1:$J$1,0))=0,"",INDEX(BD,MATCH($B38,'BD1'!$A$1:$A$100,0),MATCH(TEXT(F$8,"JJJJ"),'BD1'!$A$1:$J$1,0))),""),"")</f>
        <v/>
      </c>
      <c r="G38" s="111" t="str">
        <f>IFERROR(IF(AND(G$8&gt;=VLOOKUP($B38,BD,9),(G$8&lt;=VLOOKUP($B38,BD,10))),IF(INDEX(BD,MATCH($B38,'BD1'!$A$1:$A$100,0),MATCH(TEXT(G$8,"JJJJ"),'BD1'!$A$1:$J$1,0))=0,"",INDEX(BD,MATCH($B38,'BD1'!$A$1:$A$100,0),MATCH(TEXT(G$8,"JJJJ"),'BD1'!$A$1:$J$1,0))),""),"")</f>
        <v/>
      </c>
      <c r="H38" s="111" t="str">
        <f>IFERROR(IF(AND(H$8&gt;=VLOOKUP($B38,BD,9),(H$8&lt;=VLOOKUP($B38,BD,10))),IF(INDEX(BD,MATCH($B38,'BD1'!$A$1:$A$100,0),MATCH(TEXT(H$8,"JJJJ"),'BD1'!$A$1:$J$1,0))=0,"",INDEX(BD,MATCH($B38,'BD1'!$A$1:$A$100,0),MATCH(TEXT(H$8,"JJJJ"),'BD1'!$A$1:$J$1,0))),""),"")</f>
        <v/>
      </c>
      <c r="I38" s="111" t="str">
        <f>IFERROR(IF(AND(I$8&gt;=VLOOKUP($B38,BD,9),(I$8&lt;=VLOOKUP($B38,BD,10))),IF(INDEX(BD,MATCH($B38,'BD1'!$A$1:$A$100,0),MATCH(TEXT(I$8,"JJJJ"),'BD1'!$A$1:$J$1,0))=0,"",INDEX(BD,MATCH($B38,'BD1'!$A$1:$A$100,0),MATCH(TEXT(I$8,"JJJJ"),'BD1'!$A$1:$J$1,0))),""),"")</f>
        <v/>
      </c>
      <c r="J38" s="111" t="str">
        <f>IFERROR(IF(AND(J$8&gt;=VLOOKUP($B38,BD,9),(J$8&lt;=VLOOKUP($B38,BD,10))),IF(INDEX(BD,MATCH($B38,'BD1'!$A$1:$A$100,0),MATCH(TEXT(J$8,"JJJJ"),'BD1'!$A$1:$J$1,0))=0,"",INDEX(BD,MATCH($B38,'BD1'!$A$1:$A$100,0),MATCH(TEXT(J$8,"JJJJ"),'BD1'!$A$1:$J$1,0))),""),"")</f>
        <v/>
      </c>
      <c r="K38" s="111" t="str">
        <f>IFERROR(IF(AND(K$8&gt;=VLOOKUP($B38,BD,9),(K$8&lt;=VLOOKUP($B38,BD,10))),IF(INDEX(BD,MATCH($B38,'BD1'!$A$1:$A$100,0),MATCH(TEXT(K$8,"JJJJ"),'BD1'!$A$1:$J$1,0))=0,"",INDEX(BD,MATCH($B38,'BD1'!$A$1:$A$100,0),MATCH(TEXT(K$8,"JJJJ"),'BD1'!$A$1:$J$1,0))),""),"")</f>
        <v/>
      </c>
      <c r="L38" s="111" t="str">
        <f>IFERROR(IF(AND(L$8&gt;=VLOOKUP($B38,BD,9),(L$8&lt;=VLOOKUP($B38,BD,10))),IF(INDEX(BD,MATCH($B38,'BD1'!$A$1:$A$100,0),MATCH(TEXT(L$8,"JJJJ"),'BD1'!$A$1:$J$1,0))=0,"",INDEX(BD,MATCH($B38,'BD1'!$A$1:$A$100,0),MATCH(TEXT(L$8,"JJJJ"),'BD1'!$A$1:$J$1,0))),""),"")</f>
        <v/>
      </c>
      <c r="M38" s="111" t="str">
        <f>IFERROR(IF(AND(M$8&gt;=VLOOKUP($B38,BD,9),(M$8&lt;=VLOOKUP($B38,BD,10))),IF(INDEX(BD,MATCH($B38,'BD1'!$A$1:$A$100,0),MATCH(TEXT(M$8,"JJJJ"),'BD1'!$A$1:$J$1,0))=0,"",INDEX(BD,MATCH($B38,'BD1'!$A$1:$A$100,0),MATCH(TEXT(M$8,"JJJJ"),'BD1'!$A$1:$J$1,0))),""),"")</f>
        <v/>
      </c>
      <c r="N38" s="111" t="str">
        <f>IFERROR(IF(AND(N$8&gt;=VLOOKUP($B38,BD,9),(N$8&lt;=VLOOKUP($B38,BD,10))),IF(INDEX(BD,MATCH($B38,'BD1'!$A$1:$A$100,0),MATCH(TEXT(N$8,"JJJJ"),'BD1'!$A$1:$J$1,0))=0,"",INDEX(BD,MATCH($B38,'BD1'!$A$1:$A$100,0),MATCH(TEXT(N$8,"JJJJ"),'BD1'!$A$1:$J$1,0))),""),"")</f>
        <v/>
      </c>
      <c r="O38" s="111" t="str">
        <f>IFERROR(IF(AND(O$8&gt;=VLOOKUP($B38,BD,9),(O$8&lt;=VLOOKUP($B38,BD,10))),IF(INDEX(BD,MATCH($B38,'BD1'!$A$1:$A$100,0),MATCH(TEXT(O$8,"JJJJ"),'BD1'!$A$1:$J$1,0))=0,"",INDEX(BD,MATCH($B38,'BD1'!$A$1:$A$100,0),MATCH(TEXT(O$8,"JJJJ"),'BD1'!$A$1:$J$1,0))),""),"")</f>
        <v/>
      </c>
      <c r="P38" s="111" t="str">
        <f>IFERROR(IF(AND(P$8&gt;=VLOOKUP($B38,BD,9),(P$8&lt;=VLOOKUP($B38,BD,10))),IF(INDEX(BD,MATCH($B38,'BD1'!$A$1:$A$100,0),MATCH(TEXT(P$8,"JJJJ"),'BD1'!$A$1:$J$1,0))=0,"",INDEX(BD,MATCH($B38,'BD1'!$A$1:$A$100,0),MATCH(TEXT(P$8,"JJJJ"),'BD1'!$A$1:$J$1,0))),""),"")</f>
        <v/>
      </c>
      <c r="Q38" s="111" t="str">
        <f>IFERROR(IF(AND(Q$8&gt;=VLOOKUP($B38,BD,9),(Q$8&lt;=VLOOKUP($B38,BD,10))),IF(INDEX(BD,MATCH($B38,'BD1'!$A$1:$A$100,0),MATCH(TEXT(Q$8,"JJJJ"),'BD1'!$A$1:$J$1,0))=0,"",INDEX(BD,MATCH($B38,'BD1'!$A$1:$A$100,0),MATCH(TEXT(Q$8,"JJJJ"),'BD1'!$A$1:$J$1,0))),""),"")</f>
        <v/>
      </c>
      <c r="R38" s="111" t="str">
        <f>IFERROR(IF(AND(R$8&gt;=VLOOKUP($B38,BD,9),(R$8&lt;=VLOOKUP($B38,BD,10))),IF(INDEX(BD,MATCH($B38,'BD1'!$A$1:$A$100,0),MATCH(TEXT(R$8,"JJJJ"),'BD1'!$A$1:$J$1,0))=0,"",INDEX(BD,MATCH($B38,'BD1'!$A$1:$A$100,0),MATCH(TEXT(R$8,"JJJJ"),'BD1'!$A$1:$J$1,0))),""),"")</f>
        <v/>
      </c>
      <c r="S38" s="111" t="str">
        <f>IFERROR(IF(AND(S$8&gt;=VLOOKUP($B38,BD,9),(S$8&lt;=VLOOKUP($B38,BD,10))),IF(INDEX(BD,MATCH($B38,'BD1'!$A$1:$A$100,0),MATCH(TEXT(S$8,"JJJJ"),'BD1'!$A$1:$J$1,0))=0,"",INDEX(BD,MATCH($B38,'BD1'!$A$1:$A$100,0),MATCH(TEXT(S$8,"JJJJ"),'BD1'!$A$1:$J$1,0))),""),"")</f>
        <v/>
      </c>
      <c r="T38" s="111" t="str">
        <f>IFERROR(IF(AND(T$8&gt;=VLOOKUP($B38,BD,9),(T$8&lt;=VLOOKUP($B38,BD,10))),IF(INDEX(BD,MATCH($B38,'BD1'!$A$1:$A$100,0),MATCH(TEXT(T$8,"JJJJ"),'BD1'!$A$1:$J$1,0))=0,"",INDEX(BD,MATCH($B38,'BD1'!$A$1:$A$100,0),MATCH(TEXT(T$8,"JJJJ"),'BD1'!$A$1:$J$1,0))),""),"")</f>
        <v/>
      </c>
      <c r="U38" s="111" t="str">
        <f>IFERROR(IF(AND(U$8&gt;=VLOOKUP($B38,BD,9),(U$8&lt;=VLOOKUP($B38,BD,10))),IF(INDEX(BD,MATCH($B38,'BD1'!$A$1:$A$100,0),MATCH(TEXT(U$8,"JJJJ"),'BD1'!$A$1:$J$1,0))=0,"",INDEX(BD,MATCH($B38,'BD1'!$A$1:$A$100,0),MATCH(TEXT(U$8,"JJJJ"),'BD1'!$A$1:$J$1,0))),""),"")</f>
        <v/>
      </c>
      <c r="V38" s="111" t="str">
        <f>IFERROR(IF(AND(V$8&gt;=VLOOKUP($B38,BD,9),(V$8&lt;=VLOOKUP($B38,BD,10))),IF(INDEX(BD,MATCH($B38,'BD1'!$A$1:$A$100,0),MATCH(TEXT(V$8,"JJJJ"),'BD1'!$A$1:$J$1,0))=0,"",INDEX(BD,MATCH($B38,'BD1'!$A$1:$A$100,0),MATCH(TEXT(V$8,"JJJJ"),'BD1'!$A$1:$J$1,0))),""),"")</f>
        <v/>
      </c>
      <c r="W38" s="111" t="str">
        <f>IFERROR(IF(AND(W$8&gt;=VLOOKUP($B38,BD,9),(W$8&lt;=VLOOKUP($B38,BD,10))),IF(INDEX(BD,MATCH($B38,'BD1'!$A$1:$A$100,0),MATCH(TEXT(W$8,"JJJJ"),'BD1'!$A$1:$J$1,0))=0,"",INDEX(BD,MATCH($B38,'BD1'!$A$1:$A$100,0),MATCH(TEXT(W$8,"JJJJ"),'BD1'!$A$1:$J$1,0))),""),"")</f>
        <v/>
      </c>
      <c r="X38" s="111" t="str">
        <f>IFERROR(IF(AND(X$8&gt;=VLOOKUP($B38,BD,9),(X$8&lt;=VLOOKUP($B38,BD,10))),IF(INDEX(BD,MATCH($B38,'BD1'!$A$1:$A$100,0),MATCH(TEXT(X$8,"JJJJ"),'BD1'!$A$1:$J$1,0))=0,"",INDEX(BD,MATCH($B38,'BD1'!$A$1:$A$100,0),MATCH(TEXT(X$8,"JJJJ"),'BD1'!$A$1:$J$1,0))),""),"")</f>
        <v/>
      </c>
      <c r="Y38" s="111" t="str">
        <f>IFERROR(IF(AND(Y$8&gt;=VLOOKUP($B38,BD,9),(Y$8&lt;=VLOOKUP($B38,BD,10))),IF(INDEX(BD,MATCH($B38,'BD1'!$A$1:$A$100,0),MATCH(TEXT(Y$8,"JJJJ"),'BD1'!$A$1:$J$1,0))=0,"",INDEX(BD,MATCH($B38,'BD1'!$A$1:$A$100,0),MATCH(TEXT(Y$8,"JJJJ"),'BD1'!$A$1:$J$1,0))),""),"")</f>
        <v/>
      </c>
      <c r="Z38" s="111" t="str">
        <f>IFERROR(IF(AND(Z$8&gt;=VLOOKUP($B38,BD,9),(Z$8&lt;=VLOOKUP($B38,BD,10))),IF(INDEX(BD,MATCH($B38,'BD1'!$A$1:$A$100,0),MATCH(TEXT(Z$8,"JJJJ"),'BD1'!$A$1:$J$1,0))=0,"",INDEX(BD,MATCH($B38,'BD1'!$A$1:$A$100,0),MATCH(TEXT(Z$8,"JJJJ"),'BD1'!$A$1:$J$1,0))),""),"")</f>
        <v/>
      </c>
      <c r="AA38" s="111" t="str">
        <f>IFERROR(IF(AND(AA$8&gt;=VLOOKUP($B38,BD,9),(AA$8&lt;=VLOOKUP($B38,BD,10))),IF(INDEX(BD,MATCH($B38,'BD1'!$A$1:$A$100,0),MATCH(TEXT(AA$8,"JJJJ"),'BD1'!$A$1:$J$1,0))=0,"",INDEX(BD,MATCH($B38,'BD1'!$A$1:$A$100,0),MATCH(TEXT(AA$8,"JJJJ"),'BD1'!$A$1:$J$1,0))),""),"")</f>
        <v/>
      </c>
      <c r="AB38" s="111" t="str">
        <f>IFERROR(IF(AND(AB$8&gt;=VLOOKUP($B38,BD,9),(AB$8&lt;=VLOOKUP($B38,BD,10))),IF(INDEX(BD,MATCH($B38,'BD1'!$A$1:$A$100,0),MATCH(TEXT(AB$8,"JJJJ"),'BD1'!$A$1:$J$1,0))=0,"",INDEX(BD,MATCH($B38,'BD1'!$A$1:$A$100,0),MATCH(TEXT(AB$8,"JJJJ"),'BD1'!$A$1:$J$1,0))),""),"")</f>
        <v/>
      </c>
      <c r="AC38" s="111" t="str">
        <f>IFERROR(IF(AND(AC$8&gt;=VLOOKUP($B38,BD,9),(AC$8&lt;=VLOOKUP($B38,BD,10))),IF(INDEX(BD,MATCH($B38,'BD1'!$A$1:$A$100,0),MATCH(TEXT(AC$8,"JJJJ"),'BD1'!$A$1:$J$1,0))=0,"",INDEX(BD,MATCH($B38,'BD1'!$A$1:$A$100,0),MATCH(TEXT(AC$8,"JJJJ"),'BD1'!$A$1:$J$1,0))),""),"")</f>
        <v/>
      </c>
      <c r="AD38" s="111" t="str">
        <f>IFERROR(IF(AND(AD$8&gt;=VLOOKUP($B38,BD,9),(AD$8&lt;=VLOOKUP($B38,BD,10))),IF(INDEX(BD,MATCH($B38,'BD1'!$A$1:$A$100,0),MATCH(TEXT(AD$8,"JJJJ"),'BD1'!$A$1:$J$1,0))=0,"",INDEX(BD,MATCH($B38,'BD1'!$A$1:$A$100,0),MATCH(TEXT(AD$8,"JJJJ"),'BD1'!$A$1:$J$1,0))),""),"")</f>
        <v/>
      </c>
      <c r="AE38" s="111" t="str">
        <f>IFERROR(IF(AND(AE$8&gt;=VLOOKUP($B38,BD,9),(AE$8&lt;=VLOOKUP($B38,BD,10))),IF(INDEX(BD,MATCH($B38,'BD1'!$A$1:$A$100,0),MATCH(TEXT(AE$8,"JJJJ"),'BD1'!$A$1:$J$1,0))=0,"",INDEX(BD,MATCH($B38,'BD1'!$A$1:$A$100,0),MATCH(TEXT(AE$8,"JJJJ"),'BD1'!$A$1:$J$1,0))),""),"")</f>
        <v/>
      </c>
      <c r="AF38" s="111" t="str">
        <f>IFERROR(IF(AND(AF$8&gt;=VLOOKUP($B38,BD,9),(AF$8&lt;=VLOOKUP($B38,BD,10))),IF(INDEX(BD,MATCH($B38,'BD1'!$A$1:$A$100,0),MATCH(TEXT(AF$8,"JJJJ"),'BD1'!$A$1:$J$1,0))=0,"",INDEX(BD,MATCH($B38,'BD1'!$A$1:$A$100,0),MATCH(TEXT(AF$8,"JJJJ"),'BD1'!$A$1:$J$1,0))),""),"")</f>
        <v/>
      </c>
      <c r="AG38" s="111" t="str">
        <f>IFERROR(IF(AND(AG$8&gt;=VLOOKUP($B38,BD,9),(AG$8&lt;=VLOOKUP($B38,BD,10))),IF(INDEX(BD,MATCH($B38,'BD1'!$A$1:$A$100,0),MATCH(TEXT(AG$8,"JJJJ"),'BD1'!$A$1:$J$1,0))=0,"",INDEX(BD,MATCH($B38,'BD1'!$A$1:$A$100,0),MATCH(TEXT(AG$8,"JJJJ"),'BD1'!$A$1:$J$1,0))),""),"")</f>
        <v/>
      </c>
      <c r="AH38" s="111" t="str">
        <f>IFERROR(IF(AND(AH$8&gt;=VLOOKUP($B38,BD,9),(AH$8&lt;=VLOOKUP($B38,BD,10))),IF(INDEX(BD,MATCH($B38,'BD1'!$A$1:$A$100,0),MATCH(TEXT(AH$8,"JJJJ"),'BD1'!$A$1:$J$1,0))=0,"",INDEX(BD,MATCH($B38,'BD1'!$A$1:$A$100,0),MATCH(TEXT(AH$8,"JJJJ"),'BD1'!$A$1:$J$1,0))),""),"")</f>
        <v/>
      </c>
      <c r="AI38" s="43"/>
      <c r="AJ38" s="118">
        <f t="shared" si="1"/>
        <v>0</v>
      </c>
      <c r="AK38" s="96">
        <v>17</v>
      </c>
    </row>
    <row r="39" spans="2:37" ht="24" customHeight="1" thickBot="1" x14ac:dyDescent="0.35">
      <c r="B39" s="131" t="str">
        <f>IF(LEN('BD1'!A30)=0,"",'BD1'!A30)</f>
        <v/>
      </c>
      <c r="C39" s="143" t="str">
        <f>IFERROR(VLOOKUP(Tableau9[[#This Row],[Chantiers]],'BD1'!A:K,11,FALSE),"")</f>
        <v/>
      </c>
      <c r="D39" s="111" t="str">
        <f>IFERROR(IF(AND(D$8&gt;=VLOOKUP($B39,BD,9),(D$8&lt;=VLOOKUP($B39,BD,10))),IF(INDEX(BD,MATCH($B39,'BD1'!$A$1:$A$100,0),MATCH(TEXT(D$8,"JJJJ"),'BD1'!$A$1:$J$1,0))=0,"",INDEX(BD,MATCH($B39,'BD1'!$A$1:$A$100,0),MATCH(TEXT(D$8,"JJJJ"),'BD1'!$A$1:$J$1,0))),""),"")</f>
        <v/>
      </c>
      <c r="E39" s="111" t="str">
        <f>IFERROR(IF(AND(E$8&gt;=VLOOKUP($B39,BD,9),(E$8&lt;=VLOOKUP($B39,BD,10))),IF(INDEX(BD,MATCH($B39,'BD1'!$A$1:$A$100,0),MATCH(TEXT(E$8,"JJJJ"),'BD1'!$A$1:$J$1,0))=0,"",INDEX(BD,MATCH($B39,'BD1'!$A$1:$A$100,0),MATCH(TEXT(E$8,"JJJJ"),'BD1'!$A$1:$J$1,0))),""),"")</f>
        <v/>
      </c>
      <c r="F39" s="111" t="str">
        <f>IFERROR(IF(AND(F$8&gt;=VLOOKUP($B39,BD,9),(F$8&lt;=VLOOKUP($B39,BD,10))),IF(INDEX(BD,MATCH($B39,'BD1'!$A$1:$A$100,0),MATCH(TEXT(F$8,"JJJJ"),'BD1'!$A$1:$J$1,0))=0,"",INDEX(BD,MATCH($B39,'BD1'!$A$1:$A$100,0),MATCH(TEXT(F$8,"JJJJ"),'BD1'!$A$1:$J$1,0))),""),"")</f>
        <v/>
      </c>
      <c r="G39" s="111" t="str">
        <f>IFERROR(IF(AND(G$8&gt;=VLOOKUP($B39,BD,9),(G$8&lt;=VLOOKUP($B39,BD,10))),IF(INDEX(BD,MATCH($B39,'BD1'!$A$1:$A$100,0),MATCH(TEXT(G$8,"JJJJ"),'BD1'!$A$1:$J$1,0))=0,"",INDEX(BD,MATCH($B39,'BD1'!$A$1:$A$100,0),MATCH(TEXT(G$8,"JJJJ"),'BD1'!$A$1:$J$1,0))),""),"")</f>
        <v/>
      </c>
      <c r="H39" s="111" t="str">
        <f>IFERROR(IF(AND(H$8&gt;=VLOOKUP($B39,BD,9),(H$8&lt;=VLOOKUP($B39,BD,10))),IF(INDEX(BD,MATCH($B39,'BD1'!$A$1:$A$100,0),MATCH(TEXT(H$8,"JJJJ"),'BD1'!$A$1:$J$1,0))=0,"",INDEX(BD,MATCH($B39,'BD1'!$A$1:$A$100,0),MATCH(TEXT(H$8,"JJJJ"),'BD1'!$A$1:$J$1,0))),""),"")</f>
        <v/>
      </c>
      <c r="I39" s="111" t="str">
        <f>IFERROR(IF(AND(I$8&gt;=VLOOKUP($B39,BD,9),(I$8&lt;=VLOOKUP($B39,BD,10))),IF(INDEX(BD,MATCH($B39,'BD1'!$A$1:$A$100,0),MATCH(TEXT(I$8,"JJJJ"),'BD1'!$A$1:$J$1,0))=0,"",INDEX(BD,MATCH($B39,'BD1'!$A$1:$A$100,0),MATCH(TEXT(I$8,"JJJJ"),'BD1'!$A$1:$J$1,0))),""),"")</f>
        <v/>
      </c>
      <c r="J39" s="111" t="str">
        <f>IFERROR(IF(AND(J$8&gt;=VLOOKUP($B39,BD,9),(J$8&lt;=VLOOKUP($B39,BD,10))),IF(INDEX(BD,MATCH($B39,'BD1'!$A$1:$A$100,0),MATCH(TEXT(J$8,"JJJJ"),'BD1'!$A$1:$J$1,0))=0,"",INDEX(BD,MATCH($B39,'BD1'!$A$1:$A$100,0),MATCH(TEXT(J$8,"JJJJ"),'BD1'!$A$1:$J$1,0))),""),"")</f>
        <v/>
      </c>
      <c r="K39" s="111" t="str">
        <f>IFERROR(IF(AND(K$8&gt;=VLOOKUP($B39,BD,9),(K$8&lt;=VLOOKUP($B39,BD,10))),IF(INDEX(BD,MATCH($B39,'BD1'!$A$1:$A$100,0),MATCH(TEXT(K$8,"JJJJ"),'BD1'!$A$1:$J$1,0))=0,"",INDEX(BD,MATCH($B39,'BD1'!$A$1:$A$100,0),MATCH(TEXT(K$8,"JJJJ"),'BD1'!$A$1:$J$1,0))),""),"")</f>
        <v/>
      </c>
      <c r="L39" s="111" t="str">
        <f>IFERROR(IF(AND(L$8&gt;=VLOOKUP($B39,BD,9),(L$8&lt;=VLOOKUP($B39,BD,10))),IF(INDEX(BD,MATCH($B39,'BD1'!$A$1:$A$100,0),MATCH(TEXT(L$8,"JJJJ"),'BD1'!$A$1:$J$1,0))=0,"",INDEX(BD,MATCH($B39,'BD1'!$A$1:$A$100,0),MATCH(TEXT(L$8,"JJJJ"),'BD1'!$A$1:$J$1,0))),""),"")</f>
        <v/>
      </c>
      <c r="M39" s="111" t="str">
        <f>IFERROR(IF(AND(M$8&gt;=VLOOKUP($B39,BD,9),(M$8&lt;=VLOOKUP($B39,BD,10))),IF(INDEX(BD,MATCH($B39,'BD1'!$A$1:$A$100,0),MATCH(TEXT(M$8,"JJJJ"),'BD1'!$A$1:$J$1,0))=0,"",INDEX(BD,MATCH($B39,'BD1'!$A$1:$A$100,0),MATCH(TEXT(M$8,"JJJJ"),'BD1'!$A$1:$J$1,0))),""),"")</f>
        <v/>
      </c>
      <c r="N39" s="111" t="str">
        <f>IFERROR(IF(AND(N$8&gt;=VLOOKUP($B39,BD,9),(N$8&lt;=VLOOKUP($B39,BD,10))),IF(INDEX(BD,MATCH($B39,'BD1'!$A$1:$A$100,0),MATCH(TEXT(N$8,"JJJJ"),'BD1'!$A$1:$J$1,0))=0,"",INDEX(BD,MATCH($B39,'BD1'!$A$1:$A$100,0),MATCH(TEXT(N$8,"JJJJ"),'BD1'!$A$1:$J$1,0))),""),"")</f>
        <v/>
      </c>
      <c r="O39" s="111" t="str">
        <f>IFERROR(IF(AND(O$8&gt;=VLOOKUP($B39,BD,9),(O$8&lt;=VLOOKUP($B39,BD,10))),IF(INDEX(BD,MATCH($B39,'BD1'!$A$1:$A$100,0),MATCH(TEXT(O$8,"JJJJ"),'BD1'!$A$1:$J$1,0))=0,"",INDEX(BD,MATCH($B39,'BD1'!$A$1:$A$100,0),MATCH(TEXT(O$8,"JJJJ"),'BD1'!$A$1:$J$1,0))),""),"")</f>
        <v/>
      </c>
      <c r="P39" s="111" t="str">
        <f>IFERROR(IF(AND(P$8&gt;=VLOOKUP($B39,BD,9),(P$8&lt;=VLOOKUP($B39,BD,10))),IF(INDEX(BD,MATCH($B39,'BD1'!$A$1:$A$100,0),MATCH(TEXT(P$8,"JJJJ"),'BD1'!$A$1:$J$1,0))=0,"",INDEX(BD,MATCH($B39,'BD1'!$A$1:$A$100,0),MATCH(TEXT(P$8,"JJJJ"),'BD1'!$A$1:$J$1,0))),""),"")</f>
        <v/>
      </c>
      <c r="Q39" s="111" t="str">
        <f>IFERROR(IF(AND(Q$8&gt;=VLOOKUP($B39,BD,9),(Q$8&lt;=VLOOKUP($B39,BD,10))),IF(INDEX(BD,MATCH($B39,'BD1'!$A$1:$A$100,0),MATCH(TEXT(Q$8,"JJJJ"),'BD1'!$A$1:$J$1,0))=0,"",INDEX(BD,MATCH($B39,'BD1'!$A$1:$A$100,0),MATCH(TEXT(Q$8,"JJJJ"),'BD1'!$A$1:$J$1,0))),""),"")</f>
        <v/>
      </c>
      <c r="R39" s="111" t="str">
        <f>IFERROR(IF(AND(R$8&gt;=VLOOKUP($B39,BD,9),(R$8&lt;=VLOOKUP($B39,BD,10))),IF(INDEX(BD,MATCH($B39,'BD1'!$A$1:$A$100,0),MATCH(TEXT(R$8,"JJJJ"),'BD1'!$A$1:$J$1,0))=0,"",INDEX(BD,MATCH($B39,'BD1'!$A$1:$A$100,0),MATCH(TEXT(R$8,"JJJJ"),'BD1'!$A$1:$J$1,0))),""),"")</f>
        <v/>
      </c>
      <c r="S39" s="111" t="str">
        <f>IFERROR(IF(AND(S$8&gt;=VLOOKUP($B39,BD,9),(S$8&lt;=VLOOKUP($B39,BD,10))),IF(INDEX(BD,MATCH($B39,'BD1'!$A$1:$A$100,0),MATCH(TEXT(S$8,"JJJJ"),'BD1'!$A$1:$J$1,0))=0,"",INDEX(BD,MATCH($B39,'BD1'!$A$1:$A$100,0),MATCH(TEXT(S$8,"JJJJ"),'BD1'!$A$1:$J$1,0))),""),"")</f>
        <v/>
      </c>
      <c r="T39" s="111" t="str">
        <f>IFERROR(IF(AND(T$8&gt;=VLOOKUP($B39,BD,9),(T$8&lt;=VLOOKUP($B39,BD,10))),IF(INDEX(BD,MATCH($B39,'BD1'!$A$1:$A$100,0),MATCH(TEXT(T$8,"JJJJ"),'BD1'!$A$1:$J$1,0))=0,"",INDEX(BD,MATCH($B39,'BD1'!$A$1:$A$100,0),MATCH(TEXT(T$8,"JJJJ"),'BD1'!$A$1:$J$1,0))),""),"")</f>
        <v/>
      </c>
      <c r="U39" s="111" t="str">
        <f>IFERROR(IF(AND(U$8&gt;=VLOOKUP($B39,BD,9),(U$8&lt;=VLOOKUP($B39,BD,10))),IF(INDEX(BD,MATCH($B39,'BD1'!$A$1:$A$100,0),MATCH(TEXT(U$8,"JJJJ"),'BD1'!$A$1:$J$1,0))=0,"",INDEX(BD,MATCH($B39,'BD1'!$A$1:$A$100,0),MATCH(TEXT(U$8,"JJJJ"),'BD1'!$A$1:$J$1,0))),""),"")</f>
        <v/>
      </c>
      <c r="V39" s="111" t="str">
        <f>IFERROR(IF(AND(V$8&gt;=VLOOKUP($B39,BD,9),(V$8&lt;=VLOOKUP($B39,BD,10))),IF(INDEX(BD,MATCH($B39,'BD1'!$A$1:$A$100,0),MATCH(TEXT(V$8,"JJJJ"),'BD1'!$A$1:$J$1,0))=0,"",INDEX(BD,MATCH($B39,'BD1'!$A$1:$A$100,0),MATCH(TEXT(V$8,"JJJJ"),'BD1'!$A$1:$J$1,0))),""),"")</f>
        <v/>
      </c>
      <c r="W39" s="111" t="str">
        <f>IFERROR(IF(AND(W$8&gt;=VLOOKUP($B39,BD,9),(W$8&lt;=VLOOKUP($B39,BD,10))),IF(INDEX(BD,MATCH($B39,'BD1'!$A$1:$A$100,0),MATCH(TEXT(W$8,"JJJJ"),'BD1'!$A$1:$J$1,0))=0,"",INDEX(BD,MATCH($B39,'BD1'!$A$1:$A$100,0),MATCH(TEXT(W$8,"JJJJ"),'BD1'!$A$1:$J$1,0))),""),"")</f>
        <v/>
      </c>
      <c r="X39" s="111" t="str">
        <f>IFERROR(IF(AND(X$8&gt;=VLOOKUP($B39,BD,9),(X$8&lt;=VLOOKUP($B39,BD,10))),IF(INDEX(BD,MATCH($B39,'BD1'!$A$1:$A$100,0),MATCH(TEXT(X$8,"JJJJ"),'BD1'!$A$1:$J$1,0))=0,"",INDEX(BD,MATCH($B39,'BD1'!$A$1:$A$100,0),MATCH(TEXT(X$8,"JJJJ"),'BD1'!$A$1:$J$1,0))),""),"")</f>
        <v/>
      </c>
      <c r="Y39" s="111" t="str">
        <f>IFERROR(IF(AND(Y$8&gt;=VLOOKUP($B39,BD,9),(Y$8&lt;=VLOOKUP($B39,BD,10))),IF(INDEX(BD,MATCH($B39,'BD1'!$A$1:$A$100,0),MATCH(TEXT(Y$8,"JJJJ"),'BD1'!$A$1:$J$1,0))=0,"",INDEX(BD,MATCH($B39,'BD1'!$A$1:$A$100,0),MATCH(TEXT(Y$8,"JJJJ"),'BD1'!$A$1:$J$1,0))),""),"")</f>
        <v/>
      </c>
      <c r="Z39" s="111" t="str">
        <f>IFERROR(IF(AND(Z$8&gt;=VLOOKUP($B39,BD,9),(Z$8&lt;=VLOOKUP($B39,BD,10))),IF(INDEX(BD,MATCH($B39,'BD1'!$A$1:$A$100,0),MATCH(TEXT(Z$8,"JJJJ"),'BD1'!$A$1:$J$1,0))=0,"",INDEX(BD,MATCH($B39,'BD1'!$A$1:$A$100,0),MATCH(TEXT(Z$8,"JJJJ"),'BD1'!$A$1:$J$1,0))),""),"")</f>
        <v/>
      </c>
      <c r="AA39" s="111" t="str">
        <f>IFERROR(IF(AND(AA$8&gt;=VLOOKUP($B39,BD,9),(AA$8&lt;=VLOOKUP($B39,BD,10))),IF(INDEX(BD,MATCH($B39,'BD1'!$A$1:$A$100,0),MATCH(TEXT(AA$8,"JJJJ"),'BD1'!$A$1:$J$1,0))=0,"",INDEX(BD,MATCH($B39,'BD1'!$A$1:$A$100,0),MATCH(TEXT(AA$8,"JJJJ"),'BD1'!$A$1:$J$1,0))),""),"")</f>
        <v/>
      </c>
      <c r="AB39" s="111" t="str">
        <f>IFERROR(IF(AND(AB$8&gt;=VLOOKUP($B39,BD,9),(AB$8&lt;=VLOOKUP($B39,BD,10))),IF(INDEX(BD,MATCH($B39,'BD1'!$A$1:$A$100,0),MATCH(TEXT(AB$8,"JJJJ"),'BD1'!$A$1:$J$1,0))=0,"",INDEX(BD,MATCH($B39,'BD1'!$A$1:$A$100,0),MATCH(TEXT(AB$8,"JJJJ"),'BD1'!$A$1:$J$1,0))),""),"")</f>
        <v/>
      </c>
      <c r="AC39" s="111" t="str">
        <f>IFERROR(IF(AND(AC$8&gt;=VLOOKUP($B39,BD,9),(AC$8&lt;=VLOOKUP($B39,BD,10))),IF(INDEX(BD,MATCH($B39,'BD1'!$A$1:$A$100,0),MATCH(TEXT(AC$8,"JJJJ"),'BD1'!$A$1:$J$1,0))=0,"",INDEX(BD,MATCH($B39,'BD1'!$A$1:$A$100,0),MATCH(TEXT(AC$8,"JJJJ"),'BD1'!$A$1:$J$1,0))),""),"")</f>
        <v/>
      </c>
      <c r="AD39" s="111" t="str">
        <f>IFERROR(IF(AND(AD$8&gt;=VLOOKUP($B39,BD,9),(AD$8&lt;=VLOOKUP($B39,BD,10))),IF(INDEX(BD,MATCH($B39,'BD1'!$A$1:$A$100,0),MATCH(TEXT(AD$8,"JJJJ"),'BD1'!$A$1:$J$1,0))=0,"",INDEX(BD,MATCH($B39,'BD1'!$A$1:$A$100,0),MATCH(TEXT(AD$8,"JJJJ"),'BD1'!$A$1:$J$1,0))),""),"")</f>
        <v/>
      </c>
      <c r="AE39" s="111" t="str">
        <f>IFERROR(IF(AND(AE$8&gt;=VLOOKUP($B39,BD,9),(AE$8&lt;=VLOOKUP($B39,BD,10))),IF(INDEX(BD,MATCH($B39,'BD1'!$A$1:$A$100,0),MATCH(TEXT(AE$8,"JJJJ"),'BD1'!$A$1:$J$1,0))=0,"",INDEX(BD,MATCH($B39,'BD1'!$A$1:$A$100,0),MATCH(TEXT(AE$8,"JJJJ"),'BD1'!$A$1:$J$1,0))),""),"")</f>
        <v/>
      </c>
      <c r="AF39" s="111" t="str">
        <f>IFERROR(IF(AND(AF$8&gt;=VLOOKUP($B39,BD,9),(AF$8&lt;=VLOOKUP($B39,BD,10))),IF(INDEX(BD,MATCH($B39,'BD1'!$A$1:$A$100,0),MATCH(TEXT(AF$8,"JJJJ"),'BD1'!$A$1:$J$1,0))=0,"",INDEX(BD,MATCH($B39,'BD1'!$A$1:$A$100,0),MATCH(TEXT(AF$8,"JJJJ"),'BD1'!$A$1:$J$1,0))),""),"")</f>
        <v/>
      </c>
      <c r="AG39" s="111" t="str">
        <f>IFERROR(IF(AND(AG$8&gt;=VLOOKUP($B39,BD,9),(AG$8&lt;=VLOOKUP($B39,BD,10))),IF(INDEX(BD,MATCH($B39,'BD1'!$A$1:$A$100,0),MATCH(TEXT(AG$8,"JJJJ"),'BD1'!$A$1:$J$1,0))=0,"",INDEX(BD,MATCH($B39,'BD1'!$A$1:$A$100,0),MATCH(TEXT(AG$8,"JJJJ"),'BD1'!$A$1:$J$1,0))),""),"")</f>
        <v/>
      </c>
      <c r="AH39" s="111" t="str">
        <f>IFERROR(IF(AND(AH$8&gt;=VLOOKUP($B39,BD,9),(AH$8&lt;=VLOOKUP($B39,BD,10))),IF(INDEX(BD,MATCH($B39,'BD1'!$A$1:$A$100,0),MATCH(TEXT(AH$8,"JJJJ"),'BD1'!$A$1:$J$1,0))=0,"",INDEX(BD,MATCH($B39,'BD1'!$A$1:$A$100,0),MATCH(TEXT(AH$8,"JJJJ"),'BD1'!$A$1:$J$1,0))),""),"")</f>
        <v/>
      </c>
      <c r="AI39" s="43"/>
      <c r="AJ39" s="118">
        <f t="shared" si="1"/>
        <v>0</v>
      </c>
      <c r="AK39" s="96">
        <v>17</v>
      </c>
    </row>
    <row r="40" spans="2:37" ht="24" customHeight="1" thickBot="1" x14ac:dyDescent="0.35">
      <c r="B40" s="131" t="str">
        <f>IF(LEN('BD1'!A31)=0,"",'BD1'!A31)</f>
        <v/>
      </c>
      <c r="C40" s="143" t="str">
        <f>IFERROR(VLOOKUP(Tableau9[[#This Row],[Chantiers]],'BD1'!A:K,11,FALSE),"")</f>
        <v/>
      </c>
      <c r="D40" s="111" t="str">
        <f>IFERROR(IF(AND(D$8&gt;=VLOOKUP($B40,BD,9),(D$8&lt;=VLOOKUP($B40,BD,10))),IF(INDEX(BD,MATCH($B40,'BD1'!$A$1:$A$100,0),MATCH(TEXT(D$8,"JJJJ"),'BD1'!$A$1:$J$1,0))=0,"",INDEX(BD,MATCH($B40,'BD1'!$A$1:$A$100,0),MATCH(TEXT(D$8,"JJJJ"),'BD1'!$A$1:$J$1,0))),""),"")</f>
        <v/>
      </c>
      <c r="E40" s="111" t="str">
        <f>IFERROR(IF(AND(E$8&gt;=VLOOKUP($B40,BD,9),(E$8&lt;=VLOOKUP($B40,BD,10))),IF(INDEX(BD,MATCH($B40,'BD1'!$A$1:$A$100,0),MATCH(TEXT(E$8,"JJJJ"),'BD1'!$A$1:$J$1,0))=0,"",INDEX(BD,MATCH($B40,'BD1'!$A$1:$A$100,0),MATCH(TEXT(E$8,"JJJJ"),'BD1'!$A$1:$J$1,0))),""),"")</f>
        <v/>
      </c>
      <c r="F40" s="111" t="str">
        <f>IFERROR(IF(AND(F$8&gt;=VLOOKUP($B40,BD,9),(F$8&lt;=VLOOKUP($B40,BD,10))),IF(INDEX(BD,MATCH($B40,'BD1'!$A$1:$A$100,0),MATCH(TEXT(F$8,"JJJJ"),'BD1'!$A$1:$J$1,0))=0,"",INDEX(BD,MATCH($B40,'BD1'!$A$1:$A$100,0),MATCH(TEXT(F$8,"JJJJ"),'BD1'!$A$1:$J$1,0))),""),"")</f>
        <v/>
      </c>
      <c r="G40" s="111" t="str">
        <f>IFERROR(IF(AND(G$8&gt;=VLOOKUP($B40,BD,9),(G$8&lt;=VLOOKUP($B40,BD,10))),IF(INDEX(BD,MATCH($B40,'BD1'!$A$1:$A$100,0),MATCH(TEXT(G$8,"JJJJ"),'BD1'!$A$1:$J$1,0))=0,"",INDEX(BD,MATCH($B40,'BD1'!$A$1:$A$100,0),MATCH(TEXT(G$8,"JJJJ"),'BD1'!$A$1:$J$1,0))),""),"")</f>
        <v/>
      </c>
      <c r="H40" s="111" t="str">
        <f>IFERROR(IF(AND(H$8&gt;=VLOOKUP($B40,BD,9),(H$8&lt;=VLOOKUP($B40,BD,10))),IF(INDEX(BD,MATCH($B40,'BD1'!$A$1:$A$100,0),MATCH(TEXT(H$8,"JJJJ"),'BD1'!$A$1:$J$1,0))=0,"",INDEX(BD,MATCH($B40,'BD1'!$A$1:$A$100,0),MATCH(TEXT(H$8,"JJJJ"),'BD1'!$A$1:$J$1,0))),""),"")</f>
        <v/>
      </c>
      <c r="I40" s="111" t="str">
        <f>IFERROR(IF(AND(I$8&gt;=VLOOKUP($B40,BD,9),(I$8&lt;=VLOOKUP($B40,BD,10))),IF(INDEX(BD,MATCH($B40,'BD1'!$A$1:$A$100,0),MATCH(TEXT(I$8,"JJJJ"),'BD1'!$A$1:$J$1,0))=0,"",INDEX(BD,MATCH($B40,'BD1'!$A$1:$A$100,0),MATCH(TEXT(I$8,"JJJJ"),'BD1'!$A$1:$J$1,0))),""),"")</f>
        <v/>
      </c>
      <c r="J40" s="111" t="str">
        <f>IFERROR(IF(AND(J$8&gt;=VLOOKUP($B40,BD,9),(J$8&lt;=VLOOKUP($B40,BD,10))),IF(INDEX(BD,MATCH($B40,'BD1'!$A$1:$A$100,0),MATCH(TEXT(J$8,"JJJJ"),'BD1'!$A$1:$J$1,0))=0,"",INDEX(BD,MATCH($B40,'BD1'!$A$1:$A$100,0),MATCH(TEXT(J$8,"JJJJ"),'BD1'!$A$1:$J$1,0))),""),"")</f>
        <v/>
      </c>
      <c r="K40" s="111" t="str">
        <f>IFERROR(IF(AND(K$8&gt;=VLOOKUP($B40,BD,9),(K$8&lt;=VLOOKUP($B40,BD,10))),IF(INDEX(BD,MATCH($B40,'BD1'!$A$1:$A$100,0),MATCH(TEXT(K$8,"JJJJ"),'BD1'!$A$1:$J$1,0))=0,"",INDEX(BD,MATCH($B40,'BD1'!$A$1:$A$100,0),MATCH(TEXT(K$8,"JJJJ"),'BD1'!$A$1:$J$1,0))),""),"")</f>
        <v/>
      </c>
      <c r="L40" s="111" t="str">
        <f>IFERROR(IF(AND(L$8&gt;=VLOOKUP($B40,BD,9),(L$8&lt;=VLOOKUP($B40,BD,10))),IF(INDEX(BD,MATCH($B40,'BD1'!$A$1:$A$100,0),MATCH(TEXT(L$8,"JJJJ"),'BD1'!$A$1:$J$1,0))=0,"",INDEX(BD,MATCH($B40,'BD1'!$A$1:$A$100,0),MATCH(TEXT(L$8,"JJJJ"),'BD1'!$A$1:$J$1,0))),""),"")</f>
        <v/>
      </c>
      <c r="M40" s="111" t="str">
        <f>IFERROR(IF(AND(M$8&gt;=VLOOKUP($B40,BD,9),(M$8&lt;=VLOOKUP($B40,BD,10))),IF(INDEX(BD,MATCH($B40,'BD1'!$A$1:$A$100,0),MATCH(TEXT(M$8,"JJJJ"),'BD1'!$A$1:$J$1,0))=0,"",INDEX(BD,MATCH($B40,'BD1'!$A$1:$A$100,0),MATCH(TEXT(M$8,"JJJJ"),'BD1'!$A$1:$J$1,0))),""),"")</f>
        <v/>
      </c>
      <c r="N40" s="111" t="str">
        <f>IFERROR(IF(AND(N$8&gt;=VLOOKUP($B40,BD,9),(N$8&lt;=VLOOKUP($B40,BD,10))),IF(INDEX(BD,MATCH($B40,'BD1'!$A$1:$A$100,0),MATCH(TEXT(N$8,"JJJJ"),'BD1'!$A$1:$J$1,0))=0,"",INDEX(BD,MATCH($B40,'BD1'!$A$1:$A$100,0),MATCH(TEXT(N$8,"JJJJ"),'BD1'!$A$1:$J$1,0))),""),"")</f>
        <v/>
      </c>
      <c r="O40" s="111" t="str">
        <f>IFERROR(IF(AND(O$8&gt;=VLOOKUP($B40,BD,9),(O$8&lt;=VLOOKUP($B40,BD,10))),IF(INDEX(BD,MATCH($B40,'BD1'!$A$1:$A$100,0),MATCH(TEXT(O$8,"JJJJ"),'BD1'!$A$1:$J$1,0))=0,"",INDEX(BD,MATCH($B40,'BD1'!$A$1:$A$100,0),MATCH(TEXT(O$8,"JJJJ"),'BD1'!$A$1:$J$1,0))),""),"")</f>
        <v/>
      </c>
      <c r="P40" s="111" t="str">
        <f>IFERROR(IF(AND(P$8&gt;=VLOOKUP($B40,BD,9),(P$8&lt;=VLOOKUP($B40,BD,10))),IF(INDEX(BD,MATCH($B40,'BD1'!$A$1:$A$100,0),MATCH(TEXT(P$8,"JJJJ"),'BD1'!$A$1:$J$1,0))=0,"",INDEX(BD,MATCH($B40,'BD1'!$A$1:$A$100,0),MATCH(TEXT(P$8,"JJJJ"),'BD1'!$A$1:$J$1,0))),""),"")</f>
        <v/>
      </c>
      <c r="Q40" s="111" t="str">
        <f>IFERROR(IF(AND(Q$8&gt;=VLOOKUP($B40,BD,9),(Q$8&lt;=VLOOKUP($B40,BD,10))),IF(INDEX(BD,MATCH($B40,'BD1'!$A$1:$A$100,0),MATCH(TEXT(Q$8,"JJJJ"),'BD1'!$A$1:$J$1,0))=0,"",INDEX(BD,MATCH($B40,'BD1'!$A$1:$A$100,0),MATCH(TEXT(Q$8,"JJJJ"),'BD1'!$A$1:$J$1,0))),""),"")</f>
        <v/>
      </c>
      <c r="R40" s="111" t="str">
        <f>IFERROR(IF(AND(R$8&gt;=VLOOKUP($B40,BD,9),(R$8&lt;=VLOOKUP($B40,BD,10))),IF(INDEX(BD,MATCH($B40,'BD1'!$A$1:$A$100,0),MATCH(TEXT(R$8,"JJJJ"),'BD1'!$A$1:$J$1,0))=0,"",INDEX(BD,MATCH($B40,'BD1'!$A$1:$A$100,0),MATCH(TEXT(R$8,"JJJJ"),'BD1'!$A$1:$J$1,0))),""),"")</f>
        <v/>
      </c>
      <c r="S40" s="111" t="str">
        <f>IFERROR(IF(AND(S$8&gt;=VLOOKUP($B40,BD,9),(S$8&lt;=VLOOKUP($B40,BD,10))),IF(INDEX(BD,MATCH($B40,'BD1'!$A$1:$A$100,0),MATCH(TEXT(S$8,"JJJJ"),'BD1'!$A$1:$J$1,0))=0,"",INDEX(BD,MATCH($B40,'BD1'!$A$1:$A$100,0),MATCH(TEXT(S$8,"JJJJ"),'BD1'!$A$1:$J$1,0))),""),"")</f>
        <v/>
      </c>
      <c r="T40" s="111" t="str">
        <f>IFERROR(IF(AND(T$8&gt;=VLOOKUP($B40,BD,9),(T$8&lt;=VLOOKUP($B40,BD,10))),IF(INDEX(BD,MATCH($B40,'BD1'!$A$1:$A$100,0),MATCH(TEXT(T$8,"JJJJ"),'BD1'!$A$1:$J$1,0))=0,"",INDEX(BD,MATCH($B40,'BD1'!$A$1:$A$100,0),MATCH(TEXT(T$8,"JJJJ"),'BD1'!$A$1:$J$1,0))),""),"")</f>
        <v/>
      </c>
      <c r="U40" s="111" t="str">
        <f>IFERROR(IF(AND(U$8&gt;=VLOOKUP($B40,BD,9),(U$8&lt;=VLOOKUP($B40,BD,10))),IF(INDEX(BD,MATCH($B40,'BD1'!$A$1:$A$100,0),MATCH(TEXT(U$8,"JJJJ"),'BD1'!$A$1:$J$1,0))=0,"",INDEX(BD,MATCH($B40,'BD1'!$A$1:$A$100,0),MATCH(TEXT(U$8,"JJJJ"),'BD1'!$A$1:$J$1,0))),""),"")</f>
        <v/>
      </c>
      <c r="V40" s="111" t="str">
        <f>IFERROR(IF(AND(V$8&gt;=VLOOKUP($B40,BD,9),(V$8&lt;=VLOOKUP($B40,BD,10))),IF(INDEX(BD,MATCH($B40,'BD1'!$A$1:$A$100,0),MATCH(TEXT(V$8,"JJJJ"),'BD1'!$A$1:$J$1,0))=0,"",INDEX(BD,MATCH($B40,'BD1'!$A$1:$A$100,0),MATCH(TEXT(V$8,"JJJJ"),'BD1'!$A$1:$J$1,0))),""),"")</f>
        <v/>
      </c>
      <c r="W40" s="111" t="str">
        <f>IFERROR(IF(AND(W$8&gt;=VLOOKUP($B40,BD,9),(W$8&lt;=VLOOKUP($B40,BD,10))),IF(INDEX(BD,MATCH($B40,'BD1'!$A$1:$A$100,0),MATCH(TEXT(W$8,"JJJJ"),'BD1'!$A$1:$J$1,0))=0,"",INDEX(BD,MATCH($B40,'BD1'!$A$1:$A$100,0),MATCH(TEXT(W$8,"JJJJ"),'BD1'!$A$1:$J$1,0))),""),"")</f>
        <v/>
      </c>
      <c r="X40" s="111" t="str">
        <f>IFERROR(IF(AND(X$8&gt;=VLOOKUP($B40,BD,9),(X$8&lt;=VLOOKUP($B40,BD,10))),IF(INDEX(BD,MATCH($B40,'BD1'!$A$1:$A$100,0),MATCH(TEXT(X$8,"JJJJ"),'BD1'!$A$1:$J$1,0))=0,"",INDEX(BD,MATCH($B40,'BD1'!$A$1:$A$100,0),MATCH(TEXT(X$8,"JJJJ"),'BD1'!$A$1:$J$1,0))),""),"")</f>
        <v/>
      </c>
      <c r="Y40" s="111" t="str">
        <f>IFERROR(IF(AND(Y$8&gt;=VLOOKUP($B40,BD,9),(Y$8&lt;=VLOOKUP($B40,BD,10))),IF(INDEX(BD,MATCH($B40,'BD1'!$A$1:$A$100,0),MATCH(TEXT(Y$8,"JJJJ"),'BD1'!$A$1:$J$1,0))=0,"",INDEX(BD,MATCH($B40,'BD1'!$A$1:$A$100,0),MATCH(TEXT(Y$8,"JJJJ"),'BD1'!$A$1:$J$1,0))),""),"")</f>
        <v/>
      </c>
      <c r="Z40" s="111" t="str">
        <f>IFERROR(IF(AND(Z$8&gt;=VLOOKUP($B40,BD,9),(Z$8&lt;=VLOOKUP($B40,BD,10))),IF(INDEX(BD,MATCH($B40,'BD1'!$A$1:$A$100,0),MATCH(TEXT(Z$8,"JJJJ"),'BD1'!$A$1:$J$1,0))=0,"",INDEX(BD,MATCH($B40,'BD1'!$A$1:$A$100,0),MATCH(TEXT(Z$8,"JJJJ"),'BD1'!$A$1:$J$1,0))),""),"")</f>
        <v/>
      </c>
      <c r="AA40" s="111" t="str">
        <f>IFERROR(IF(AND(AA$8&gt;=VLOOKUP($B40,BD,9),(AA$8&lt;=VLOOKUP($B40,BD,10))),IF(INDEX(BD,MATCH($B40,'BD1'!$A$1:$A$100,0),MATCH(TEXT(AA$8,"JJJJ"),'BD1'!$A$1:$J$1,0))=0,"",INDEX(BD,MATCH($B40,'BD1'!$A$1:$A$100,0),MATCH(TEXT(AA$8,"JJJJ"),'BD1'!$A$1:$J$1,0))),""),"")</f>
        <v/>
      </c>
      <c r="AB40" s="111" t="str">
        <f>IFERROR(IF(AND(AB$8&gt;=VLOOKUP($B40,BD,9),(AB$8&lt;=VLOOKUP($B40,BD,10))),IF(INDEX(BD,MATCH($B40,'BD1'!$A$1:$A$100,0),MATCH(TEXT(AB$8,"JJJJ"),'BD1'!$A$1:$J$1,0))=0,"",INDEX(BD,MATCH($B40,'BD1'!$A$1:$A$100,0),MATCH(TEXT(AB$8,"JJJJ"),'BD1'!$A$1:$J$1,0))),""),"")</f>
        <v/>
      </c>
      <c r="AC40" s="111" t="str">
        <f>IFERROR(IF(AND(AC$8&gt;=VLOOKUP($B40,BD,9),(AC$8&lt;=VLOOKUP($B40,BD,10))),IF(INDEX(BD,MATCH($B40,'BD1'!$A$1:$A$100,0),MATCH(TEXT(AC$8,"JJJJ"),'BD1'!$A$1:$J$1,0))=0,"",INDEX(BD,MATCH($B40,'BD1'!$A$1:$A$100,0),MATCH(TEXT(AC$8,"JJJJ"),'BD1'!$A$1:$J$1,0))),""),"")</f>
        <v/>
      </c>
      <c r="AD40" s="111" t="str">
        <f>IFERROR(IF(AND(AD$8&gt;=VLOOKUP($B40,BD,9),(AD$8&lt;=VLOOKUP($B40,BD,10))),IF(INDEX(BD,MATCH($B40,'BD1'!$A$1:$A$100,0),MATCH(TEXT(AD$8,"JJJJ"),'BD1'!$A$1:$J$1,0))=0,"",INDEX(BD,MATCH($B40,'BD1'!$A$1:$A$100,0),MATCH(TEXT(AD$8,"JJJJ"),'BD1'!$A$1:$J$1,0))),""),"")</f>
        <v/>
      </c>
      <c r="AE40" s="111" t="str">
        <f>IFERROR(IF(AND(AE$8&gt;=VLOOKUP($B40,BD,9),(AE$8&lt;=VLOOKUP($B40,BD,10))),IF(INDEX(BD,MATCH($B40,'BD1'!$A$1:$A$100,0),MATCH(TEXT(AE$8,"JJJJ"),'BD1'!$A$1:$J$1,0))=0,"",INDEX(BD,MATCH($B40,'BD1'!$A$1:$A$100,0),MATCH(TEXT(AE$8,"JJJJ"),'BD1'!$A$1:$J$1,0))),""),"")</f>
        <v/>
      </c>
      <c r="AF40" s="111" t="str">
        <f>IFERROR(IF(AND(AF$8&gt;=VLOOKUP($B40,BD,9),(AF$8&lt;=VLOOKUP($B40,BD,10))),IF(INDEX(BD,MATCH($B40,'BD1'!$A$1:$A$100,0),MATCH(TEXT(AF$8,"JJJJ"),'BD1'!$A$1:$J$1,0))=0,"",INDEX(BD,MATCH($B40,'BD1'!$A$1:$A$100,0),MATCH(TEXT(AF$8,"JJJJ"),'BD1'!$A$1:$J$1,0))),""),"")</f>
        <v/>
      </c>
      <c r="AG40" s="111" t="str">
        <f>IFERROR(IF(AND(AG$8&gt;=VLOOKUP($B40,BD,9),(AG$8&lt;=VLOOKUP($B40,BD,10))),IF(INDEX(BD,MATCH($B40,'BD1'!$A$1:$A$100,0),MATCH(TEXT(AG$8,"JJJJ"),'BD1'!$A$1:$J$1,0))=0,"",INDEX(BD,MATCH($B40,'BD1'!$A$1:$A$100,0),MATCH(TEXT(AG$8,"JJJJ"),'BD1'!$A$1:$J$1,0))),""),"")</f>
        <v/>
      </c>
      <c r="AH40" s="111" t="str">
        <f>IFERROR(IF(AND(AH$8&gt;=VLOOKUP($B40,BD,9),(AH$8&lt;=VLOOKUP($B40,BD,10))),IF(INDEX(BD,MATCH($B40,'BD1'!$A$1:$A$100,0),MATCH(TEXT(AH$8,"JJJJ"),'BD1'!$A$1:$J$1,0))=0,"",INDEX(BD,MATCH($B40,'BD1'!$A$1:$A$100,0),MATCH(TEXT(AH$8,"JJJJ"),'BD1'!$A$1:$J$1,0))),""),"")</f>
        <v/>
      </c>
      <c r="AI40" s="43"/>
      <c r="AJ40" s="118">
        <f t="shared" si="1"/>
        <v>0</v>
      </c>
      <c r="AK40" s="96">
        <v>17</v>
      </c>
    </row>
    <row r="41" spans="2:37" ht="24" customHeight="1" thickBot="1" x14ac:dyDescent="0.35">
      <c r="B41" s="131" t="str">
        <f>IF(LEN('BD1'!A32)=0,"",'BD1'!A32)</f>
        <v/>
      </c>
      <c r="C41" s="143" t="str">
        <f>IFERROR(VLOOKUP(Tableau9[[#This Row],[Chantiers]],'BD1'!A:K,11,FALSE),"")</f>
        <v/>
      </c>
      <c r="D41" s="111" t="str">
        <f>IFERROR(IF(AND(D$8&gt;=VLOOKUP($B41,BD,9),(D$8&lt;=VLOOKUP($B41,BD,10))),IF(INDEX(BD,MATCH($B41,'BD1'!$A$1:$A$100,0),MATCH(TEXT(D$8,"JJJJ"),'BD1'!$A$1:$J$1,0))=0,"",INDEX(BD,MATCH($B41,'BD1'!$A$1:$A$100,0),MATCH(TEXT(D$8,"JJJJ"),'BD1'!$A$1:$J$1,0))),""),"")</f>
        <v/>
      </c>
      <c r="E41" s="111" t="str">
        <f>IFERROR(IF(AND(E$8&gt;=VLOOKUP($B41,BD,9),(E$8&lt;=VLOOKUP($B41,BD,10))),IF(INDEX(BD,MATCH($B41,'BD1'!$A$1:$A$100,0),MATCH(TEXT(E$8,"JJJJ"),'BD1'!$A$1:$J$1,0))=0,"",INDEX(BD,MATCH($B41,'BD1'!$A$1:$A$100,0),MATCH(TEXT(E$8,"JJJJ"),'BD1'!$A$1:$J$1,0))),""),"")</f>
        <v/>
      </c>
      <c r="F41" s="111" t="str">
        <f>IFERROR(IF(AND(F$8&gt;=VLOOKUP($B41,BD,9),(F$8&lt;=VLOOKUP($B41,BD,10))),IF(INDEX(BD,MATCH($B41,'BD1'!$A$1:$A$100,0),MATCH(TEXT(F$8,"JJJJ"),'BD1'!$A$1:$J$1,0))=0,"",INDEX(BD,MATCH($B41,'BD1'!$A$1:$A$100,0),MATCH(TEXT(F$8,"JJJJ"),'BD1'!$A$1:$J$1,0))),""),"")</f>
        <v/>
      </c>
      <c r="G41" s="111" t="str">
        <f>IFERROR(IF(AND(G$8&gt;=VLOOKUP($B41,BD,9),(G$8&lt;=VLOOKUP($B41,BD,10))),IF(INDEX(BD,MATCH($B41,'BD1'!$A$1:$A$100,0),MATCH(TEXT(G$8,"JJJJ"),'BD1'!$A$1:$J$1,0))=0,"",INDEX(BD,MATCH($B41,'BD1'!$A$1:$A$100,0),MATCH(TEXT(G$8,"JJJJ"),'BD1'!$A$1:$J$1,0))),""),"")</f>
        <v/>
      </c>
      <c r="H41" s="111" t="str">
        <f>IFERROR(IF(AND(H$8&gt;=VLOOKUP($B41,BD,9),(H$8&lt;=VLOOKUP($B41,BD,10))),IF(INDEX(BD,MATCH($B41,'BD1'!$A$1:$A$100,0),MATCH(TEXT(H$8,"JJJJ"),'BD1'!$A$1:$J$1,0))=0,"",INDEX(BD,MATCH($B41,'BD1'!$A$1:$A$100,0),MATCH(TEXT(H$8,"JJJJ"),'BD1'!$A$1:$J$1,0))),""),"")</f>
        <v/>
      </c>
      <c r="I41" s="111" t="str">
        <f>IFERROR(IF(AND(I$8&gt;=VLOOKUP($B41,BD,9),(I$8&lt;=VLOOKUP($B41,BD,10))),IF(INDEX(BD,MATCH($B41,'BD1'!$A$1:$A$100,0),MATCH(TEXT(I$8,"JJJJ"),'BD1'!$A$1:$J$1,0))=0,"",INDEX(BD,MATCH($B41,'BD1'!$A$1:$A$100,0),MATCH(TEXT(I$8,"JJJJ"),'BD1'!$A$1:$J$1,0))),""),"")</f>
        <v/>
      </c>
      <c r="J41" s="111" t="str">
        <f>IFERROR(IF(AND(J$8&gt;=VLOOKUP($B41,BD,9),(J$8&lt;=VLOOKUP($B41,BD,10))),IF(INDEX(BD,MATCH($B41,'BD1'!$A$1:$A$100,0),MATCH(TEXT(J$8,"JJJJ"),'BD1'!$A$1:$J$1,0))=0,"",INDEX(BD,MATCH($B41,'BD1'!$A$1:$A$100,0),MATCH(TEXT(J$8,"JJJJ"),'BD1'!$A$1:$J$1,0))),""),"")</f>
        <v/>
      </c>
      <c r="K41" s="111" t="str">
        <f>IFERROR(IF(AND(K$8&gt;=VLOOKUP($B41,BD,9),(K$8&lt;=VLOOKUP($B41,BD,10))),IF(INDEX(BD,MATCH($B41,'BD1'!$A$1:$A$100,0),MATCH(TEXT(K$8,"JJJJ"),'BD1'!$A$1:$J$1,0))=0,"",INDEX(BD,MATCH($B41,'BD1'!$A$1:$A$100,0),MATCH(TEXT(K$8,"JJJJ"),'BD1'!$A$1:$J$1,0))),""),"")</f>
        <v/>
      </c>
      <c r="L41" s="111" t="str">
        <f>IFERROR(IF(AND(L$8&gt;=VLOOKUP($B41,BD,9),(L$8&lt;=VLOOKUP($B41,BD,10))),IF(INDEX(BD,MATCH($B41,'BD1'!$A$1:$A$100,0),MATCH(TEXT(L$8,"JJJJ"),'BD1'!$A$1:$J$1,0))=0,"",INDEX(BD,MATCH($B41,'BD1'!$A$1:$A$100,0),MATCH(TEXT(L$8,"JJJJ"),'BD1'!$A$1:$J$1,0))),""),"")</f>
        <v/>
      </c>
      <c r="M41" s="111" t="str">
        <f>IFERROR(IF(AND(M$8&gt;=VLOOKUP($B41,BD,9),(M$8&lt;=VLOOKUP($B41,BD,10))),IF(INDEX(BD,MATCH($B41,'BD1'!$A$1:$A$100,0),MATCH(TEXT(M$8,"JJJJ"),'BD1'!$A$1:$J$1,0))=0,"",INDEX(BD,MATCH($B41,'BD1'!$A$1:$A$100,0),MATCH(TEXT(M$8,"JJJJ"),'BD1'!$A$1:$J$1,0))),""),"")</f>
        <v/>
      </c>
      <c r="N41" s="111" t="str">
        <f>IFERROR(IF(AND(N$8&gt;=VLOOKUP($B41,BD,9),(N$8&lt;=VLOOKUP($B41,BD,10))),IF(INDEX(BD,MATCH($B41,'BD1'!$A$1:$A$100,0),MATCH(TEXT(N$8,"JJJJ"),'BD1'!$A$1:$J$1,0))=0,"",INDEX(BD,MATCH($B41,'BD1'!$A$1:$A$100,0),MATCH(TEXT(N$8,"JJJJ"),'BD1'!$A$1:$J$1,0))),""),"")</f>
        <v/>
      </c>
      <c r="O41" s="111" t="str">
        <f>IFERROR(IF(AND(O$8&gt;=VLOOKUP($B41,BD,9),(O$8&lt;=VLOOKUP($B41,BD,10))),IF(INDEX(BD,MATCH($B41,'BD1'!$A$1:$A$100,0),MATCH(TEXT(O$8,"JJJJ"),'BD1'!$A$1:$J$1,0))=0,"",INDEX(BD,MATCH($B41,'BD1'!$A$1:$A$100,0),MATCH(TEXT(O$8,"JJJJ"),'BD1'!$A$1:$J$1,0))),""),"")</f>
        <v/>
      </c>
      <c r="P41" s="111" t="str">
        <f>IFERROR(IF(AND(P$8&gt;=VLOOKUP($B41,BD,9),(P$8&lt;=VLOOKUP($B41,BD,10))),IF(INDEX(BD,MATCH($B41,'BD1'!$A$1:$A$100,0),MATCH(TEXT(P$8,"JJJJ"),'BD1'!$A$1:$J$1,0))=0,"",INDEX(BD,MATCH($B41,'BD1'!$A$1:$A$100,0),MATCH(TEXT(P$8,"JJJJ"),'BD1'!$A$1:$J$1,0))),""),"")</f>
        <v/>
      </c>
      <c r="Q41" s="111" t="str">
        <f>IFERROR(IF(AND(Q$8&gt;=VLOOKUP($B41,BD,9),(Q$8&lt;=VLOOKUP($B41,BD,10))),IF(INDEX(BD,MATCH($B41,'BD1'!$A$1:$A$100,0),MATCH(TEXT(Q$8,"JJJJ"),'BD1'!$A$1:$J$1,0))=0,"",INDEX(BD,MATCH($B41,'BD1'!$A$1:$A$100,0),MATCH(TEXT(Q$8,"JJJJ"),'BD1'!$A$1:$J$1,0))),""),"")</f>
        <v/>
      </c>
      <c r="R41" s="111" t="str">
        <f>IFERROR(IF(AND(R$8&gt;=VLOOKUP($B41,BD,9),(R$8&lt;=VLOOKUP($B41,BD,10))),IF(INDEX(BD,MATCH($B41,'BD1'!$A$1:$A$100,0),MATCH(TEXT(R$8,"JJJJ"),'BD1'!$A$1:$J$1,0))=0,"",INDEX(BD,MATCH($B41,'BD1'!$A$1:$A$100,0),MATCH(TEXT(R$8,"JJJJ"),'BD1'!$A$1:$J$1,0))),""),"")</f>
        <v/>
      </c>
      <c r="S41" s="111" t="str">
        <f>IFERROR(IF(AND(S$8&gt;=VLOOKUP($B41,BD,9),(S$8&lt;=VLOOKUP($B41,BD,10))),IF(INDEX(BD,MATCH($B41,'BD1'!$A$1:$A$100,0),MATCH(TEXT(S$8,"JJJJ"),'BD1'!$A$1:$J$1,0))=0,"",INDEX(BD,MATCH($B41,'BD1'!$A$1:$A$100,0),MATCH(TEXT(S$8,"JJJJ"),'BD1'!$A$1:$J$1,0))),""),"")</f>
        <v/>
      </c>
      <c r="T41" s="111" t="str">
        <f>IFERROR(IF(AND(T$8&gt;=VLOOKUP($B41,BD,9),(T$8&lt;=VLOOKUP($B41,BD,10))),IF(INDEX(BD,MATCH($B41,'BD1'!$A$1:$A$100,0),MATCH(TEXT(T$8,"JJJJ"),'BD1'!$A$1:$J$1,0))=0,"",INDEX(BD,MATCH($B41,'BD1'!$A$1:$A$100,0),MATCH(TEXT(T$8,"JJJJ"),'BD1'!$A$1:$J$1,0))),""),"")</f>
        <v/>
      </c>
      <c r="U41" s="111" t="str">
        <f>IFERROR(IF(AND(U$8&gt;=VLOOKUP($B41,BD,9),(U$8&lt;=VLOOKUP($B41,BD,10))),IF(INDEX(BD,MATCH($B41,'BD1'!$A$1:$A$100,0),MATCH(TEXT(U$8,"JJJJ"),'BD1'!$A$1:$J$1,0))=0,"",INDEX(BD,MATCH($B41,'BD1'!$A$1:$A$100,0),MATCH(TEXT(U$8,"JJJJ"),'BD1'!$A$1:$J$1,0))),""),"")</f>
        <v/>
      </c>
      <c r="V41" s="111" t="str">
        <f>IFERROR(IF(AND(V$8&gt;=VLOOKUP($B41,BD,9),(V$8&lt;=VLOOKUP($B41,BD,10))),IF(INDEX(BD,MATCH($B41,'BD1'!$A$1:$A$100,0),MATCH(TEXT(V$8,"JJJJ"),'BD1'!$A$1:$J$1,0))=0,"",INDEX(BD,MATCH($B41,'BD1'!$A$1:$A$100,0),MATCH(TEXT(V$8,"JJJJ"),'BD1'!$A$1:$J$1,0))),""),"")</f>
        <v/>
      </c>
      <c r="W41" s="111" t="str">
        <f>IFERROR(IF(AND(W$8&gt;=VLOOKUP($B41,BD,9),(W$8&lt;=VLOOKUP($B41,BD,10))),IF(INDEX(BD,MATCH($B41,'BD1'!$A$1:$A$100,0),MATCH(TEXT(W$8,"JJJJ"),'BD1'!$A$1:$J$1,0))=0,"",INDEX(BD,MATCH($B41,'BD1'!$A$1:$A$100,0),MATCH(TEXT(W$8,"JJJJ"),'BD1'!$A$1:$J$1,0))),""),"")</f>
        <v/>
      </c>
      <c r="X41" s="111" t="str">
        <f>IFERROR(IF(AND(X$8&gt;=VLOOKUP($B41,BD,9),(X$8&lt;=VLOOKUP($B41,BD,10))),IF(INDEX(BD,MATCH($B41,'BD1'!$A$1:$A$100,0),MATCH(TEXT(X$8,"JJJJ"),'BD1'!$A$1:$J$1,0))=0,"",INDEX(BD,MATCH($B41,'BD1'!$A$1:$A$100,0),MATCH(TEXT(X$8,"JJJJ"),'BD1'!$A$1:$J$1,0))),""),"")</f>
        <v/>
      </c>
      <c r="Y41" s="111" t="str">
        <f>IFERROR(IF(AND(Y$8&gt;=VLOOKUP($B41,BD,9),(Y$8&lt;=VLOOKUP($B41,BD,10))),IF(INDEX(BD,MATCH($B41,'BD1'!$A$1:$A$100,0),MATCH(TEXT(Y$8,"JJJJ"),'BD1'!$A$1:$J$1,0))=0,"",INDEX(BD,MATCH($B41,'BD1'!$A$1:$A$100,0),MATCH(TEXT(Y$8,"JJJJ"),'BD1'!$A$1:$J$1,0))),""),"")</f>
        <v/>
      </c>
      <c r="Z41" s="111" t="str">
        <f>IFERROR(IF(AND(Z$8&gt;=VLOOKUP($B41,BD,9),(Z$8&lt;=VLOOKUP($B41,BD,10))),IF(INDEX(BD,MATCH($B41,'BD1'!$A$1:$A$100,0),MATCH(TEXT(Z$8,"JJJJ"),'BD1'!$A$1:$J$1,0))=0,"",INDEX(BD,MATCH($B41,'BD1'!$A$1:$A$100,0),MATCH(TEXT(Z$8,"JJJJ"),'BD1'!$A$1:$J$1,0))),""),"")</f>
        <v/>
      </c>
      <c r="AA41" s="111" t="str">
        <f>IFERROR(IF(AND(AA$8&gt;=VLOOKUP($B41,BD,9),(AA$8&lt;=VLOOKUP($B41,BD,10))),IF(INDEX(BD,MATCH($B41,'BD1'!$A$1:$A$100,0),MATCH(TEXT(AA$8,"JJJJ"),'BD1'!$A$1:$J$1,0))=0,"",INDEX(BD,MATCH($B41,'BD1'!$A$1:$A$100,0),MATCH(TEXT(AA$8,"JJJJ"),'BD1'!$A$1:$J$1,0))),""),"")</f>
        <v/>
      </c>
      <c r="AB41" s="111" t="str">
        <f>IFERROR(IF(AND(AB$8&gt;=VLOOKUP($B41,BD,9),(AB$8&lt;=VLOOKUP($B41,BD,10))),IF(INDEX(BD,MATCH($B41,'BD1'!$A$1:$A$100,0),MATCH(TEXT(AB$8,"JJJJ"),'BD1'!$A$1:$J$1,0))=0,"",INDEX(BD,MATCH($B41,'BD1'!$A$1:$A$100,0),MATCH(TEXT(AB$8,"JJJJ"),'BD1'!$A$1:$J$1,0))),""),"")</f>
        <v/>
      </c>
      <c r="AC41" s="111" t="str">
        <f>IFERROR(IF(AND(AC$8&gt;=VLOOKUP($B41,BD,9),(AC$8&lt;=VLOOKUP($B41,BD,10))),IF(INDEX(BD,MATCH($B41,'BD1'!$A$1:$A$100,0),MATCH(TEXT(AC$8,"JJJJ"),'BD1'!$A$1:$J$1,0))=0,"",INDEX(BD,MATCH($B41,'BD1'!$A$1:$A$100,0),MATCH(TEXT(AC$8,"JJJJ"),'BD1'!$A$1:$J$1,0))),""),"")</f>
        <v/>
      </c>
      <c r="AD41" s="111" t="str">
        <f>IFERROR(IF(AND(AD$8&gt;=VLOOKUP($B41,BD,9),(AD$8&lt;=VLOOKUP($B41,BD,10))),IF(INDEX(BD,MATCH($B41,'BD1'!$A$1:$A$100,0),MATCH(TEXT(AD$8,"JJJJ"),'BD1'!$A$1:$J$1,0))=0,"",INDEX(BD,MATCH($B41,'BD1'!$A$1:$A$100,0),MATCH(TEXT(AD$8,"JJJJ"),'BD1'!$A$1:$J$1,0))),""),"")</f>
        <v/>
      </c>
      <c r="AE41" s="111" t="str">
        <f>IFERROR(IF(AND(AE$8&gt;=VLOOKUP($B41,BD,9),(AE$8&lt;=VLOOKUP($B41,BD,10))),IF(INDEX(BD,MATCH($B41,'BD1'!$A$1:$A$100,0),MATCH(TEXT(AE$8,"JJJJ"),'BD1'!$A$1:$J$1,0))=0,"",INDEX(BD,MATCH($B41,'BD1'!$A$1:$A$100,0),MATCH(TEXT(AE$8,"JJJJ"),'BD1'!$A$1:$J$1,0))),""),"")</f>
        <v/>
      </c>
      <c r="AF41" s="111" t="str">
        <f>IFERROR(IF(AND(AF$8&gt;=VLOOKUP($B41,BD,9),(AF$8&lt;=VLOOKUP($B41,BD,10))),IF(INDEX(BD,MATCH($B41,'BD1'!$A$1:$A$100,0),MATCH(TEXT(AF$8,"JJJJ"),'BD1'!$A$1:$J$1,0))=0,"",INDEX(BD,MATCH($B41,'BD1'!$A$1:$A$100,0),MATCH(TEXT(AF$8,"JJJJ"),'BD1'!$A$1:$J$1,0))),""),"")</f>
        <v/>
      </c>
      <c r="AG41" s="111" t="str">
        <f>IFERROR(IF(AND(AG$8&gt;=VLOOKUP($B41,BD,9),(AG$8&lt;=VLOOKUP($B41,BD,10))),IF(INDEX(BD,MATCH($B41,'BD1'!$A$1:$A$100,0),MATCH(TEXT(AG$8,"JJJJ"),'BD1'!$A$1:$J$1,0))=0,"",INDEX(BD,MATCH($B41,'BD1'!$A$1:$A$100,0),MATCH(TEXT(AG$8,"JJJJ"),'BD1'!$A$1:$J$1,0))),""),"")</f>
        <v/>
      </c>
      <c r="AH41" s="111" t="str">
        <f>IFERROR(IF(AND(AH$8&gt;=VLOOKUP($B41,BD,9),(AH$8&lt;=VLOOKUP($B41,BD,10))),IF(INDEX(BD,MATCH($B41,'BD1'!$A$1:$A$100,0),MATCH(TEXT(AH$8,"JJJJ"),'BD1'!$A$1:$J$1,0))=0,"",INDEX(BD,MATCH($B41,'BD1'!$A$1:$A$100,0),MATCH(TEXT(AH$8,"JJJJ"),'BD1'!$A$1:$J$1,0))),""),"")</f>
        <v/>
      </c>
      <c r="AI41" s="43"/>
      <c r="AJ41" s="118">
        <f t="shared" si="1"/>
        <v>0</v>
      </c>
      <c r="AK41" s="96">
        <v>17</v>
      </c>
    </row>
    <row r="42" spans="2:37" ht="24" customHeight="1" thickBot="1" x14ac:dyDescent="0.35">
      <c r="B42" s="131" t="str">
        <f>IF(LEN('BD1'!A33)=0,"",'BD1'!A33)</f>
        <v/>
      </c>
      <c r="C42" s="143" t="str">
        <f>IFERROR(VLOOKUP(Tableau9[[#This Row],[Chantiers]],'BD1'!A:K,11,FALSE),"")</f>
        <v/>
      </c>
      <c r="D42" s="111" t="str">
        <f>IFERROR(IF(AND(D$8&gt;=VLOOKUP($B42,BD,9),(D$8&lt;=VLOOKUP($B42,BD,10))),IF(INDEX(BD,MATCH($B42,'BD1'!$A$1:$A$100,0),MATCH(TEXT(D$8,"JJJJ"),'BD1'!$A$1:$J$1,0))=0,"",INDEX(BD,MATCH($B42,'BD1'!$A$1:$A$100,0),MATCH(TEXT(D$8,"JJJJ"),'BD1'!$A$1:$J$1,0))),""),"")</f>
        <v/>
      </c>
      <c r="E42" s="111" t="str">
        <f>IFERROR(IF(AND(E$8&gt;=VLOOKUP($B42,BD,9),(E$8&lt;=VLOOKUP($B42,BD,10))),IF(INDEX(BD,MATCH($B42,'BD1'!$A$1:$A$100,0),MATCH(TEXT(E$8,"JJJJ"),'BD1'!$A$1:$J$1,0))=0,"",INDEX(BD,MATCH($B42,'BD1'!$A$1:$A$100,0),MATCH(TEXT(E$8,"JJJJ"),'BD1'!$A$1:$J$1,0))),""),"")</f>
        <v/>
      </c>
      <c r="F42" s="111" t="str">
        <f>IFERROR(IF(AND(F$8&gt;=VLOOKUP($B42,BD,9),(F$8&lt;=VLOOKUP($B42,BD,10))),IF(INDEX(BD,MATCH($B42,'BD1'!$A$1:$A$100,0),MATCH(TEXT(F$8,"JJJJ"),'BD1'!$A$1:$J$1,0))=0,"",INDEX(BD,MATCH($B42,'BD1'!$A$1:$A$100,0),MATCH(TEXT(F$8,"JJJJ"),'BD1'!$A$1:$J$1,0))),""),"")</f>
        <v/>
      </c>
      <c r="G42" s="111" t="str">
        <f>IFERROR(IF(AND(G$8&gt;=VLOOKUP($B42,BD,9),(G$8&lt;=VLOOKUP($B42,BD,10))),IF(INDEX(BD,MATCH($B42,'BD1'!$A$1:$A$100,0),MATCH(TEXT(G$8,"JJJJ"),'BD1'!$A$1:$J$1,0))=0,"",INDEX(BD,MATCH($B42,'BD1'!$A$1:$A$100,0),MATCH(TEXT(G$8,"JJJJ"),'BD1'!$A$1:$J$1,0))),""),"")</f>
        <v/>
      </c>
      <c r="H42" s="111" t="str">
        <f>IFERROR(IF(AND(H$8&gt;=VLOOKUP($B42,BD,9),(H$8&lt;=VLOOKUP($B42,BD,10))),IF(INDEX(BD,MATCH($B42,'BD1'!$A$1:$A$100,0),MATCH(TEXT(H$8,"JJJJ"),'BD1'!$A$1:$J$1,0))=0,"",INDEX(BD,MATCH($B42,'BD1'!$A$1:$A$100,0),MATCH(TEXT(H$8,"JJJJ"),'BD1'!$A$1:$J$1,0))),""),"")</f>
        <v/>
      </c>
      <c r="I42" s="111" t="str">
        <f>IFERROR(IF(AND(I$8&gt;=VLOOKUP($B42,BD,9),(I$8&lt;=VLOOKUP($B42,BD,10))),IF(INDEX(BD,MATCH($B42,'BD1'!$A$1:$A$100,0),MATCH(TEXT(I$8,"JJJJ"),'BD1'!$A$1:$J$1,0))=0,"",INDEX(BD,MATCH($B42,'BD1'!$A$1:$A$100,0),MATCH(TEXT(I$8,"JJJJ"),'BD1'!$A$1:$J$1,0))),""),"")</f>
        <v/>
      </c>
      <c r="J42" s="111" t="str">
        <f>IFERROR(IF(AND(J$8&gt;=VLOOKUP($B42,BD,9),(J$8&lt;=VLOOKUP($B42,BD,10))),IF(INDEX(BD,MATCH($B42,'BD1'!$A$1:$A$100,0),MATCH(TEXT(J$8,"JJJJ"),'BD1'!$A$1:$J$1,0))=0,"",INDEX(BD,MATCH($B42,'BD1'!$A$1:$A$100,0),MATCH(TEXT(J$8,"JJJJ"),'BD1'!$A$1:$J$1,0))),""),"")</f>
        <v/>
      </c>
      <c r="K42" s="111" t="str">
        <f>IFERROR(IF(AND(K$8&gt;=VLOOKUP($B42,BD,9),(K$8&lt;=VLOOKUP($B42,BD,10))),IF(INDEX(BD,MATCH($B42,'BD1'!$A$1:$A$100,0),MATCH(TEXT(K$8,"JJJJ"),'BD1'!$A$1:$J$1,0))=0,"",INDEX(BD,MATCH($B42,'BD1'!$A$1:$A$100,0),MATCH(TEXT(K$8,"JJJJ"),'BD1'!$A$1:$J$1,0))),""),"")</f>
        <v/>
      </c>
      <c r="L42" s="111" t="str">
        <f>IFERROR(IF(AND(L$8&gt;=VLOOKUP($B42,BD,9),(L$8&lt;=VLOOKUP($B42,BD,10))),IF(INDEX(BD,MATCH($B42,'BD1'!$A$1:$A$100,0),MATCH(TEXT(L$8,"JJJJ"),'BD1'!$A$1:$J$1,0))=0,"",INDEX(BD,MATCH($B42,'BD1'!$A$1:$A$100,0),MATCH(TEXT(L$8,"JJJJ"),'BD1'!$A$1:$J$1,0))),""),"")</f>
        <v/>
      </c>
      <c r="M42" s="111" t="str">
        <f>IFERROR(IF(AND(M$8&gt;=VLOOKUP($B42,BD,9),(M$8&lt;=VLOOKUP($B42,BD,10))),IF(INDEX(BD,MATCH($B42,'BD1'!$A$1:$A$100,0),MATCH(TEXT(M$8,"JJJJ"),'BD1'!$A$1:$J$1,0))=0,"",INDEX(BD,MATCH($B42,'BD1'!$A$1:$A$100,0),MATCH(TEXT(M$8,"JJJJ"),'BD1'!$A$1:$J$1,0))),""),"")</f>
        <v/>
      </c>
      <c r="N42" s="111" t="str">
        <f>IFERROR(IF(AND(N$8&gt;=VLOOKUP($B42,BD,9),(N$8&lt;=VLOOKUP($B42,BD,10))),IF(INDEX(BD,MATCH($B42,'BD1'!$A$1:$A$100,0),MATCH(TEXT(N$8,"JJJJ"),'BD1'!$A$1:$J$1,0))=0,"",INDEX(BD,MATCH($B42,'BD1'!$A$1:$A$100,0),MATCH(TEXT(N$8,"JJJJ"),'BD1'!$A$1:$J$1,0))),""),"")</f>
        <v/>
      </c>
      <c r="O42" s="111" t="str">
        <f>IFERROR(IF(AND(O$8&gt;=VLOOKUP($B42,BD,9),(O$8&lt;=VLOOKUP($B42,BD,10))),IF(INDEX(BD,MATCH($B42,'BD1'!$A$1:$A$100,0),MATCH(TEXT(O$8,"JJJJ"),'BD1'!$A$1:$J$1,0))=0,"",INDEX(BD,MATCH($B42,'BD1'!$A$1:$A$100,0),MATCH(TEXT(O$8,"JJJJ"),'BD1'!$A$1:$J$1,0))),""),"")</f>
        <v/>
      </c>
      <c r="P42" s="111" t="str">
        <f>IFERROR(IF(AND(P$8&gt;=VLOOKUP($B42,BD,9),(P$8&lt;=VLOOKUP($B42,BD,10))),IF(INDEX(BD,MATCH($B42,'BD1'!$A$1:$A$100,0),MATCH(TEXT(P$8,"JJJJ"),'BD1'!$A$1:$J$1,0))=0,"",INDEX(BD,MATCH($B42,'BD1'!$A$1:$A$100,0),MATCH(TEXT(P$8,"JJJJ"),'BD1'!$A$1:$J$1,0))),""),"")</f>
        <v/>
      </c>
      <c r="Q42" s="111" t="str">
        <f>IFERROR(IF(AND(Q$8&gt;=VLOOKUP($B42,BD,9),(Q$8&lt;=VLOOKUP($B42,BD,10))),IF(INDEX(BD,MATCH($B42,'BD1'!$A$1:$A$100,0),MATCH(TEXT(Q$8,"JJJJ"),'BD1'!$A$1:$J$1,0))=0,"",INDEX(BD,MATCH($B42,'BD1'!$A$1:$A$100,0),MATCH(TEXT(Q$8,"JJJJ"),'BD1'!$A$1:$J$1,0))),""),"")</f>
        <v/>
      </c>
      <c r="R42" s="111" t="str">
        <f>IFERROR(IF(AND(R$8&gt;=VLOOKUP($B42,BD,9),(R$8&lt;=VLOOKUP($B42,BD,10))),IF(INDEX(BD,MATCH($B42,'BD1'!$A$1:$A$100,0),MATCH(TEXT(R$8,"JJJJ"),'BD1'!$A$1:$J$1,0))=0,"",INDEX(BD,MATCH($B42,'BD1'!$A$1:$A$100,0),MATCH(TEXT(R$8,"JJJJ"),'BD1'!$A$1:$J$1,0))),""),"")</f>
        <v/>
      </c>
      <c r="S42" s="111" t="str">
        <f>IFERROR(IF(AND(S$8&gt;=VLOOKUP($B42,BD,9),(S$8&lt;=VLOOKUP($B42,BD,10))),IF(INDEX(BD,MATCH($B42,'BD1'!$A$1:$A$100,0),MATCH(TEXT(S$8,"JJJJ"),'BD1'!$A$1:$J$1,0))=0,"",INDEX(BD,MATCH($B42,'BD1'!$A$1:$A$100,0),MATCH(TEXT(S$8,"JJJJ"),'BD1'!$A$1:$J$1,0))),""),"")</f>
        <v/>
      </c>
      <c r="T42" s="111" t="str">
        <f>IFERROR(IF(AND(T$8&gt;=VLOOKUP($B42,BD,9),(T$8&lt;=VLOOKUP($B42,BD,10))),IF(INDEX(BD,MATCH($B42,'BD1'!$A$1:$A$100,0),MATCH(TEXT(T$8,"JJJJ"),'BD1'!$A$1:$J$1,0))=0,"",INDEX(BD,MATCH($B42,'BD1'!$A$1:$A$100,0),MATCH(TEXT(T$8,"JJJJ"),'BD1'!$A$1:$J$1,0))),""),"")</f>
        <v/>
      </c>
      <c r="U42" s="111" t="str">
        <f>IFERROR(IF(AND(U$8&gt;=VLOOKUP($B42,BD,9),(U$8&lt;=VLOOKUP($B42,BD,10))),IF(INDEX(BD,MATCH($B42,'BD1'!$A$1:$A$100,0),MATCH(TEXT(U$8,"JJJJ"),'BD1'!$A$1:$J$1,0))=0,"",INDEX(BD,MATCH($B42,'BD1'!$A$1:$A$100,0),MATCH(TEXT(U$8,"JJJJ"),'BD1'!$A$1:$J$1,0))),""),"")</f>
        <v/>
      </c>
      <c r="V42" s="111" t="str">
        <f>IFERROR(IF(AND(V$8&gt;=VLOOKUP($B42,BD,9),(V$8&lt;=VLOOKUP($B42,BD,10))),IF(INDEX(BD,MATCH($B42,'BD1'!$A$1:$A$100,0),MATCH(TEXT(V$8,"JJJJ"),'BD1'!$A$1:$J$1,0))=0,"",INDEX(BD,MATCH($B42,'BD1'!$A$1:$A$100,0),MATCH(TEXT(V$8,"JJJJ"),'BD1'!$A$1:$J$1,0))),""),"")</f>
        <v/>
      </c>
      <c r="W42" s="111" t="str">
        <f>IFERROR(IF(AND(W$8&gt;=VLOOKUP($B42,BD,9),(W$8&lt;=VLOOKUP($B42,BD,10))),IF(INDEX(BD,MATCH($B42,'BD1'!$A$1:$A$100,0),MATCH(TEXT(W$8,"JJJJ"),'BD1'!$A$1:$J$1,0))=0,"",INDEX(BD,MATCH($B42,'BD1'!$A$1:$A$100,0),MATCH(TEXT(W$8,"JJJJ"),'BD1'!$A$1:$J$1,0))),""),"")</f>
        <v/>
      </c>
      <c r="X42" s="111" t="str">
        <f>IFERROR(IF(AND(X$8&gt;=VLOOKUP($B42,BD,9),(X$8&lt;=VLOOKUP($B42,BD,10))),IF(INDEX(BD,MATCH($B42,'BD1'!$A$1:$A$100,0),MATCH(TEXT(X$8,"JJJJ"),'BD1'!$A$1:$J$1,0))=0,"",INDEX(BD,MATCH($B42,'BD1'!$A$1:$A$100,0),MATCH(TEXT(X$8,"JJJJ"),'BD1'!$A$1:$J$1,0))),""),"")</f>
        <v/>
      </c>
      <c r="Y42" s="111" t="str">
        <f>IFERROR(IF(AND(Y$8&gt;=VLOOKUP($B42,BD,9),(Y$8&lt;=VLOOKUP($B42,BD,10))),IF(INDEX(BD,MATCH($B42,'BD1'!$A$1:$A$100,0),MATCH(TEXT(Y$8,"JJJJ"),'BD1'!$A$1:$J$1,0))=0,"",INDEX(BD,MATCH($B42,'BD1'!$A$1:$A$100,0),MATCH(TEXT(Y$8,"JJJJ"),'BD1'!$A$1:$J$1,0))),""),"")</f>
        <v/>
      </c>
      <c r="Z42" s="111" t="str">
        <f>IFERROR(IF(AND(Z$8&gt;=VLOOKUP($B42,BD,9),(Z$8&lt;=VLOOKUP($B42,BD,10))),IF(INDEX(BD,MATCH($B42,'BD1'!$A$1:$A$100,0),MATCH(TEXT(Z$8,"JJJJ"),'BD1'!$A$1:$J$1,0))=0,"",INDEX(BD,MATCH($B42,'BD1'!$A$1:$A$100,0),MATCH(TEXT(Z$8,"JJJJ"),'BD1'!$A$1:$J$1,0))),""),"")</f>
        <v/>
      </c>
      <c r="AA42" s="111" t="str">
        <f>IFERROR(IF(AND(AA$8&gt;=VLOOKUP($B42,BD,9),(AA$8&lt;=VLOOKUP($B42,BD,10))),IF(INDEX(BD,MATCH($B42,'BD1'!$A$1:$A$100,0),MATCH(TEXT(AA$8,"JJJJ"),'BD1'!$A$1:$J$1,0))=0,"",INDEX(BD,MATCH($B42,'BD1'!$A$1:$A$100,0),MATCH(TEXT(AA$8,"JJJJ"),'BD1'!$A$1:$J$1,0))),""),"")</f>
        <v/>
      </c>
      <c r="AB42" s="111" t="str">
        <f>IFERROR(IF(AND(AB$8&gt;=VLOOKUP($B42,BD,9),(AB$8&lt;=VLOOKUP($B42,BD,10))),IF(INDEX(BD,MATCH($B42,'BD1'!$A$1:$A$100,0),MATCH(TEXT(AB$8,"JJJJ"),'BD1'!$A$1:$J$1,0))=0,"",INDEX(BD,MATCH($B42,'BD1'!$A$1:$A$100,0),MATCH(TEXT(AB$8,"JJJJ"),'BD1'!$A$1:$J$1,0))),""),"")</f>
        <v/>
      </c>
      <c r="AC42" s="111" t="str">
        <f>IFERROR(IF(AND(AC$8&gt;=VLOOKUP($B42,BD,9),(AC$8&lt;=VLOOKUP($B42,BD,10))),IF(INDEX(BD,MATCH($B42,'BD1'!$A$1:$A$100,0),MATCH(TEXT(AC$8,"JJJJ"),'BD1'!$A$1:$J$1,0))=0,"",INDEX(BD,MATCH($B42,'BD1'!$A$1:$A$100,0),MATCH(TEXT(AC$8,"JJJJ"),'BD1'!$A$1:$J$1,0))),""),"")</f>
        <v/>
      </c>
      <c r="AD42" s="111" t="str">
        <f>IFERROR(IF(AND(AD$8&gt;=VLOOKUP($B42,BD,9),(AD$8&lt;=VLOOKUP($B42,BD,10))),IF(INDEX(BD,MATCH($B42,'BD1'!$A$1:$A$100,0),MATCH(TEXT(AD$8,"JJJJ"),'BD1'!$A$1:$J$1,0))=0,"",INDEX(BD,MATCH($B42,'BD1'!$A$1:$A$100,0),MATCH(TEXT(AD$8,"JJJJ"),'BD1'!$A$1:$J$1,0))),""),"")</f>
        <v/>
      </c>
      <c r="AE42" s="111" t="str">
        <f>IFERROR(IF(AND(AE$8&gt;=VLOOKUP($B42,BD,9),(AE$8&lt;=VLOOKUP($B42,BD,10))),IF(INDEX(BD,MATCH($B42,'BD1'!$A$1:$A$100,0),MATCH(TEXT(AE$8,"JJJJ"),'BD1'!$A$1:$J$1,0))=0,"",INDEX(BD,MATCH($B42,'BD1'!$A$1:$A$100,0),MATCH(TEXT(AE$8,"JJJJ"),'BD1'!$A$1:$J$1,0))),""),"")</f>
        <v/>
      </c>
      <c r="AF42" s="111" t="str">
        <f>IFERROR(IF(AND(AF$8&gt;=VLOOKUP($B42,BD,9),(AF$8&lt;=VLOOKUP($B42,BD,10))),IF(INDEX(BD,MATCH($B42,'BD1'!$A$1:$A$100,0),MATCH(TEXT(AF$8,"JJJJ"),'BD1'!$A$1:$J$1,0))=0,"",INDEX(BD,MATCH($B42,'BD1'!$A$1:$A$100,0),MATCH(TEXT(AF$8,"JJJJ"),'BD1'!$A$1:$J$1,0))),""),"")</f>
        <v/>
      </c>
      <c r="AG42" s="111" t="str">
        <f>IFERROR(IF(AND(AG$8&gt;=VLOOKUP($B42,BD,9),(AG$8&lt;=VLOOKUP($B42,BD,10))),IF(INDEX(BD,MATCH($B42,'BD1'!$A$1:$A$100,0),MATCH(TEXT(AG$8,"JJJJ"),'BD1'!$A$1:$J$1,0))=0,"",INDEX(BD,MATCH($B42,'BD1'!$A$1:$A$100,0),MATCH(TEXT(AG$8,"JJJJ"),'BD1'!$A$1:$J$1,0))),""),"")</f>
        <v/>
      </c>
      <c r="AH42" s="111" t="str">
        <f>IFERROR(IF(AND(AH$8&gt;=VLOOKUP($B42,BD,9),(AH$8&lt;=VLOOKUP($B42,BD,10))),IF(INDEX(BD,MATCH($B42,'BD1'!$A$1:$A$100,0),MATCH(TEXT(AH$8,"JJJJ"),'BD1'!$A$1:$J$1,0))=0,"",INDEX(BD,MATCH($B42,'BD1'!$A$1:$A$100,0),MATCH(TEXT(AH$8,"JJJJ"),'BD1'!$A$1:$J$1,0))),""),"")</f>
        <v/>
      </c>
      <c r="AI42" s="43"/>
      <c r="AJ42" s="118">
        <f t="shared" ref="AJ42:AJ60" si="2">+SUM(D42:AH42)</f>
        <v>0</v>
      </c>
      <c r="AK42" s="96">
        <v>17</v>
      </c>
    </row>
    <row r="43" spans="2:37" ht="24" customHeight="1" thickBot="1" x14ac:dyDescent="0.35">
      <c r="B43" s="131" t="str">
        <f>IF(LEN('BD1'!A34)=0,"",'BD1'!A34)</f>
        <v/>
      </c>
      <c r="C43" s="143" t="str">
        <f>IFERROR(VLOOKUP(Tableau9[[#This Row],[Chantiers]],'BD1'!A:K,11,FALSE),"")</f>
        <v/>
      </c>
      <c r="D43" s="111" t="str">
        <f>IFERROR(IF(AND(D$8&gt;=VLOOKUP($B43,BD,9),(D$8&lt;=VLOOKUP($B43,BD,10))),IF(INDEX(BD,MATCH($B43,'BD1'!$A$1:$A$100,0),MATCH(TEXT(D$8,"JJJJ"),'BD1'!$A$1:$J$1,0))=0,"",INDEX(BD,MATCH($B43,'BD1'!$A$1:$A$100,0),MATCH(TEXT(D$8,"JJJJ"),'BD1'!$A$1:$J$1,0))),""),"")</f>
        <v/>
      </c>
      <c r="E43" s="111" t="str">
        <f>IFERROR(IF(AND(E$8&gt;=VLOOKUP($B43,BD,9),(E$8&lt;=VLOOKUP($B43,BD,10))),IF(INDEX(BD,MATCH($B43,'BD1'!$A$1:$A$100,0),MATCH(TEXT(E$8,"JJJJ"),'BD1'!$A$1:$J$1,0))=0,"",INDEX(BD,MATCH($B43,'BD1'!$A$1:$A$100,0),MATCH(TEXT(E$8,"JJJJ"),'BD1'!$A$1:$J$1,0))),""),"")</f>
        <v/>
      </c>
      <c r="F43" s="111" t="str">
        <f>IFERROR(IF(AND(F$8&gt;=VLOOKUP($B43,BD,9),(F$8&lt;=VLOOKUP($B43,BD,10))),IF(INDEX(BD,MATCH($B43,'BD1'!$A$1:$A$100,0),MATCH(TEXT(F$8,"JJJJ"),'BD1'!$A$1:$J$1,0))=0,"",INDEX(BD,MATCH($B43,'BD1'!$A$1:$A$100,0),MATCH(TEXT(F$8,"JJJJ"),'BD1'!$A$1:$J$1,0))),""),"")</f>
        <v/>
      </c>
      <c r="G43" s="111" t="str">
        <f>IFERROR(IF(AND(G$8&gt;=VLOOKUP($B43,BD,9),(G$8&lt;=VLOOKUP($B43,BD,10))),IF(INDEX(BD,MATCH($B43,'BD1'!$A$1:$A$100,0),MATCH(TEXT(G$8,"JJJJ"),'BD1'!$A$1:$J$1,0))=0,"",INDEX(BD,MATCH($B43,'BD1'!$A$1:$A$100,0),MATCH(TEXT(G$8,"JJJJ"),'BD1'!$A$1:$J$1,0))),""),"")</f>
        <v/>
      </c>
      <c r="H43" s="111" t="str">
        <f>IFERROR(IF(AND(H$8&gt;=VLOOKUP($B43,BD,9),(H$8&lt;=VLOOKUP($B43,BD,10))),IF(INDEX(BD,MATCH($B43,'BD1'!$A$1:$A$100,0),MATCH(TEXT(H$8,"JJJJ"),'BD1'!$A$1:$J$1,0))=0,"",INDEX(BD,MATCH($B43,'BD1'!$A$1:$A$100,0),MATCH(TEXT(H$8,"JJJJ"),'BD1'!$A$1:$J$1,0))),""),"")</f>
        <v/>
      </c>
      <c r="I43" s="111" t="str">
        <f>IFERROR(IF(AND(I$8&gt;=VLOOKUP($B43,BD,9),(I$8&lt;=VLOOKUP($B43,BD,10))),IF(INDEX(BD,MATCH($B43,'BD1'!$A$1:$A$100,0),MATCH(TEXT(I$8,"JJJJ"),'BD1'!$A$1:$J$1,0))=0,"",INDEX(BD,MATCH($B43,'BD1'!$A$1:$A$100,0),MATCH(TEXT(I$8,"JJJJ"),'BD1'!$A$1:$J$1,0))),""),"")</f>
        <v/>
      </c>
      <c r="J43" s="111" t="str">
        <f>IFERROR(IF(AND(J$8&gt;=VLOOKUP($B43,BD,9),(J$8&lt;=VLOOKUP($B43,BD,10))),IF(INDEX(BD,MATCH($B43,'BD1'!$A$1:$A$100,0),MATCH(TEXT(J$8,"JJJJ"),'BD1'!$A$1:$J$1,0))=0,"",INDEX(BD,MATCH($B43,'BD1'!$A$1:$A$100,0),MATCH(TEXT(J$8,"JJJJ"),'BD1'!$A$1:$J$1,0))),""),"")</f>
        <v/>
      </c>
      <c r="K43" s="111" t="str">
        <f>IFERROR(IF(AND(K$8&gt;=VLOOKUP($B43,BD,9),(K$8&lt;=VLOOKUP($B43,BD,10))),IF(INDEX(BD,MATCH($B43,'BD1'!$A$1:$A$100,0),MATCH(TEXT(K$8,"JJJJ"),'BD1'!$A$1:$J$1,0))=0,"",INDEX(BD,MATCH($B43,'BD1'!$A$1:$A$100,0),MATCH(TEXT(K$8,"JJJJ"),'BD1'!$A$1:$J$1,0))),""),"")</f>
        <v/>
      </c>
      <c r="L43" s="111" t="str">
        <f>IFERROR(IF(AND(L$8&gt;=VLOOKUP($B43,BD,9),(L$8&lt;=VLOOKUP($B43,BD,10))),IF(INDEX(BD,MATCH($B43,'BD1'!$A$1:$A$100,0),MATCH(TEXT(L$8,"JJJJ"),'BD1'!$A$1:$J$1,0))=0,"",INDEX(BD,MATCH($B43,'BD1'!$A$1:$A$100,0),MATCH(TEXT(L$8,"JJJJ"),'BD1'!$A$1:$J$1,0))),""),"")</f>
        <v/>
      </c>
      <c r="M43" s="111" t="str">
        <f>IFERROR(IF(AND(M$8&gt;=VLOOKUP($B43,BD,9),(M$8&lt;=VLOOKUP($B43,BD,10))),IF(INDEX(BD,MATCH($B43,'BD1'!$A$1:$A$100,0),MATCH(TEXT(M$8,"JJJJ"),'BD1'!$A$1:$J$1,0))=0,"",INDEX(BD,MATCH($B43,'BD1'!$A$1:$A$100,0),MATCH(TEXT(M$8,"JJJJ"),'BD1'!$A$1:$J$1,0))),""),"")</f>
        <v/>
      </c>
      <c r="N43" s="111" t="str">
        <f>IFERROR(IF(AND(N$8&gt;=VLOOKUP($B43,BD,9),(N$8&lt;=VLOOKUP($B43,BD,10))),IF(INDEX(BD,MATCH($B43,'BD1'!$A$1:$A$100,0),MATCH(TEXT(N$8,"JJJJ"),'BD1'!$A$1:$J$1,0))=0,"",INDEX(BD,MATCH($B43,'BD1'!$A$1:$A$100,0),MATCH(TEXT(N$8,"JJJJ"),'BD1'!$A$1:$J$1,0))),""),"")</f>
        <v/>
      </c>
      <c r="O43" s="111" t="str">
        <f>IFERROR(IF(AND(O$8&gt;=VLOOKUP($B43,BD,9),(O$8&lt;=VLOOKUP($B43,BD,10))),IF(INDEX(BD,MATCH($B43,'BD1'!$A$1:$A$100,0),MATCH(TEXT(O$8,"JJJJ"),'BD1'!$A$1:$J$1,0))=0,"",INDEX(BD,MATCH($B43,'BD1'!$A$1:$A$100,0),MATCH(TEXT(O$8,"JJJJ"),'BD1'!$A$1:$J$1,0))),""),"")</f>
        <v/>
      </c>
      <c r="P43" s="111" t="str">
        <f>IFERROR(IF(AND(P$8&gt;=VLOOKUP($B43,BD,9),(P$8&lt;=VLOOKUP($B43,BD,10))),IF(INDEX(BD,MATCH($B43,'BD1'!$A$1:$A$100,0),MATCH(TEXT(P$8,"JJJJ"),'BD1'!$A$1:$J$1,0))=0,"",INDEX(BD,MATCH($B43,'BD1'!$A$1:$A$100,0),MATCH(TEXT(P$8,"JJJJ"),'BD1'!$A$1:$J$1,0))),""),"")</f>
        <v/>
      </c>
      <c r="Q43" s="111" t="str">
        <f>IFERROR(IF(AND(Q$8&gt;=VLOOKUP($B43,BD,9),(Q$8&lt;=VLOOKUP($B43,BD,10))),IF(INDEX(BD,MATCH($B43,'BD1'!$A$1:$A$100,0),MATCH(TEXT(Q$8,"JJJJ"),'BD1'!$A$1:$J$1,0))=0,"",INDEX(BD,MATCH($B43,'BD1'!$A$1:$A$100,0),MATCH(TEXT(Q$8,"JJJJ"),'BD1'!$A$1:$J$1,0))),""),"")</f>
        <v/>
      </c>
      <c r="R43" s="111" t="str">
        <f>IFERROR(IF(AND(R$8&gt;=VLOOKUP($B43,BD,9),(R$8&lt;=VLOOKUP($B43,BD,10))),IF(INDEX(BD,MATCH($B43,'BD1'!$A$1:$A$100,0),MATCH(TEXT(R$8,"JJJJ"),'BD1'!$A$1:$J$1,0))=0,"",INDEX(BD,MATCH($B43,'BD1'!$A$1:$A$100,0),MATCH(TEXT(R$8,"JJJJ"),'BD1'!$A$1:$J$1,0))),""),"")</f>
        <v/>
      </c>
      <c r="S43" s="111" t="str">
        <f>IFERROR(IF(AND(S$8&gt;=VLOOKUP($B43,BD,9),(S$8&lt;=VLOOKUP($B43,BD,10))),IF(INDEX(BD,MATCH($B43,'BD1'!$A$1:$A$100,0),MATCH(TEXT(S$8,"JJJJ"),'BD1'!$A$1:$J$1,0))=0,"",INDEX(BD,MATCH($B43,'BD1'!$A$1:$A$100,0),MATCH(TEXT(S$8,"JJJJ"),'BD1'!$A$1:$J$1,0))),""),"")</f>
        <v/>
      </c>
      <c r="T43" s="111" t="str">
        <f>IFERROR(IF(AND(T$8&gt;=VLOOKUP($B43,BD,9),(T$8&lt;=VLOOKUP($B43,BD,10))),IF(INDEX(BD,MATCH($B43,'BD1'!$A$1:$A$100,0),MATCH(TEXT(T$8,"JJJJ"),'BD1'!$A$1:$J$1,0))=0,"",INDEX(BD,MATCH($B43,'BD1'!$A$1:$A$100,0),MATCH(TEXT(T$8,"JJJJ"),'BD1'!$A$1:$J$1,0))),""),"")</f>
        <v/>
      </c>
      <c r="U43" s="111" t="str">
        <f>IFERROR(IF(AND(U$8&gt;=VLOOKUP($B43,BD,9),(U$8&lt;=VLOOKUP($B43,BD,10))),IF(INDEX(BD,MATCH($B43,'BD1'!$A$1:$A$100,0),MATCH(TEXT(U$8,"JJJJ"),'BD1'!$A$1:$J$1,0))=0,"",INDEX(BD,MATCH($B43,'BD1'!$A$1:$A$100,0),MATCH(TEXT(U$8,"JJJJ"),'BD1'!$A$1:$J$1,0))),""),"")</f>
        <v/>
      </c>
      <c r="V43" s="111" t="str">
        <f>IFERROR(IF(AND(V$8&gt;=VLOOKUP($B43,BD,9),(V$8&lt;=VLOOKUP($B43,BD,10))),IF(INDEX(BD,MATCH($B43,'BD1'!$A$1:$A$100,0),MATCH(TEXT(V$8,"JJJJ"),'BD1'!$A$1:$J$1,0))=0,"",INDEX(BD,MATCH($B43,'BD1'!$A$1:$A$100,0),MATCH(TEXT(V$8,"JJJJ"),'BD1'!$A$1:$J$1,0))),""),"")</f>
        <v/>
      </c>
      <c r="W43" s="111" t="str">
        <f>IFERROR(IF(AND(W$8&gt;=VLOOKUP($B43,BD,9),(W$8&lt;=VLOOKUP($B43,BD,10))),IF(INDEX(BD,MATCH($B43,'BD1'!$A$1:$A$100,0),MATCH(TEXT(W$8,"JJJJ"),'BD1'!$A$1:$J$1,0))=0,"",INDEX(BD,MATCH($B43,'BD1'!$A$1:$A$100,0),MATCH(TEXT(W$8,"JJJJ"),'BD1'!$A$1:$J$1,0))),""),"")</f>
        <v/>
      </c>
      <c r="X43" s="111" t="str">
        <f>IFERROR(IF(AND(X$8&gt;=VLOOKUP($B43,BD,9),(X$8&lt;=VLOOKUP($B43,BD,10))),IF(INDEX(BD,MATCH($B43,'BD1'!$A$1:$A$100,0),MATCH(TEXT(X$8,"JJJJ"),'BD1'!$A$1:$J$1,0))=0,"",INDEX(BD,MATCH($B43,'BD1'!$A$1:$A$100,0),MATCH(TEXT(X$8,"JJJJ"),'BD1'!$A$1:$J$1,0))),""),"")</f>
        <v/>
      </c>
      <c r="Y43" s="111" t="str">
        <f>IFERROR(IF(AND(Y$8&gt;=VLOOKUP($B43,BD,9),(Y$8&lt;=VLOOKUP($B43,BD,10))),IF(INDEX(BD,MATCH($B43,'BD1'!$A$1:$A$100,0),MATCH(TEXT(Y$8,"JJJJ"),'BD1'!$A$1:$J$1,0))=0,"",INDEX(BD,MATCH($B43,'BD1'!$A$1:$A$100,0),MATCH(TEXT(Y$8,"JJJJ"),'BD1'!$A$1:$J$1,0))),""),"")</f>
        <v/>
      </c>
      <c r="Z43" s="111" t="str">
        <f>IFERROR(IF(AND(Z$8&gt;=VLOOKUP($B43,BD,9),(Z$8&lt;=VLOOKUP($B43,BD,10))),IF(INDEX(BD,MATCH($B43,'BD1'!$A$1:$A$100,0),MATCH(TEXT(Z$8,"JJJJ"),'BD1'!$A$1:$J$1,0))=0,"",INDEX(BD,MATCH($B43,'BD1'!$A$1:$A$100,0),MATCH(TEXT(Z$8,"JJJJ"),'BD1'!$A$1:$J$1,0))),""),"")</f>
        <v/>
      </c>
      <c r="AA43" s="111" t="str">
        <f>IFERROR(IF(AND(AA$8&gt;=VLOOKUP($B43,BD,9),(AA$8&lt;=VLOOKUP($B43,BD,10))),IF(INDEX(BD,MATCH($B43,'BD1'!$A$1:$A$100,0),MATCH(TEXT(AA$8,"JJJJ"),'BD1'!$A$1:$J$1,0))=0,"",INDEX(BD,MATCH($B43,'BD1'!$A$1:$A$100,0),MATCH(TEXT(AA$8,"JJJJ"),'BD1'!$A$1:$J$1,0))),""),"")</f>
        <v/>
      </c>
      <c r="AB43" s="111" t="str">
        <f>IFERROR(IF(AND(AB$8&gt;=VLOOKUP($B43,BD,9),(AB$8&lt;=VLOOKUP($B43,BD,10))),IF(INDEX(BD,MATCH($B43,'BD1'!$A$1:$A$100,0),MATCH(TEXT(AB$8,"JJJJ"),'BD1'!$A$1:$J$1,0))=0,"",INDEX(BD,MATCH($B43,'BD1'!$A$1:$A$100,0),MATCH(TEXT(AB$8,"JJJJ"),'BD1'!$A$1:$J$1,0))),""),"")</f>
        <v/>
      </c>
      <c r="AC43" s="111" t="str">
        <f>IFERROR(IF(AND(AC$8&gt;=VLOOKUP($B43,BD,9),(AC$8&lt;=VLOOKUP($B43,BD,10))),IF(INDEX(BD,MATCH($B43,'BD1'!$A$1:$A$100,0),MATCH(TEXT(AC$8,"JJJJ"),'BD1'!$A$1:$J$1,0))=0,"",INDEX(BD,MATCH($B43,'BD1'!$A$1:$A$100,0),MATCH(TEXT(AC$8,"JJJJ"),'BD1'!$A$1:$J$1,0))),""),"")</f>
        <v/>
      </c>
      <c r="AD43" s="111" t="str">
        <f>IFERROR(IF(AND(AD$8&gt;=VLOOKUP($B43,BD,9),(AD$8&lt;=VLOOKUP($B43,BD,10))),IF(INDEX(BD,MATCH($B43,'BD1'!$A$1:$A$100,0),MATCH(TEXT(AD$8,"JJJJ"),'BD1'!$A$1:$J$1,0))=0,"",INDEX(BD,MATCH($B43,'BD1'!$A$1:$A$100,0),MATCH(TEXT(AD$8,"JJJJ"),'BD1'!$A$1:$J$1,0))),""),"")</f>
        <v/>
      </c>
      <c r="AE43" s="111" t="str">
        <f>IFERROR(IF(AND(AE$8&gt;=VLOOKUP($B43,BD,9),(AE$8&lt;=VLOOKUP($B43,BD,10))),IF(INDEX(BD,MATCH($B43,'BD1'!$A$1:$A$100,0),MATCH(TEXT(AE$8,"JJJJ"),'BD1'!$A$1:$J$1,0))=0,"",INDEX(BD,MATCH($B43,'BD1'!$A$1:$A$100,0),MATCH(TEXT(AE$8,"JJJJ"),'BD1'!$A$1:$J$1,0))),""),"")</f>
        <v/>
      </c>
      <c r="AF43" s="111" t="str">
        <f>IFERROR(IF(AND(AF$8&gt;=VLOOKUP($B43,BD,9),(AF$8&lt;=VLOOKUP($B43,BD,10))),IF(INDEX(BD,MATCH($B43,'BD1'!$A$1:$A$100,0),MATCH(TEXT(AF$8,"JJJJ"),'BD1'!$A$1:$J$1,0))=0,"",INDEX(BD,MATCH($B43,'BD1'!$A$1:$A$100,0),MATCH(TEXT(AF$8,"JJJJ"),'BD1'!$A$1:$J$1,0))),""),"")</f>
        <v/>
      </c>
      <c r="AG43" s="111" t="str">
        <f>IFERROR(IF(AND(AG$8&gt;=VLOOKUP($B43,BD,9),(AG$8&lt;=VLOOKUP($B43,BD,10))),IF(INDEX(BD,MATCH($B43,'BD1'!$A$1:$A$100,0),MATCH(TEXT(AG$8,"JJJJ"),'BD1'!$A$1:$J$1,0))=0,"",INDEX(BD,MATCH($B43,'BD1'!$A$1:$A$100,0),MATCH(TEXT(AG$8,"JJJJ"),'BD1'!$A$1:$J$1,0))),""),"")</f>
        <v/>
      </c>
      <c r="AH43" s="111" t="str">
        <f>IFERROR(IF(AND(AH$8&gt;=VLOOKUP($B43,BD,9),(AH$8&lt;=VLOOKUP($B43,BD,10))),IF(INDEX(BD,MATCH($B43,'BD1'!$A$1:$A$100,0),MATCH(TEXT(AH$8,"JJJJ"),'BD1'!$A$1:$J$1,0))=0,"",INDEX(BD,MATCH($B43,'BD1'!$A$1:$A$100,0),MATCH(TEXT(AH$8,"JJJJ"),'BD1'!$A$1:$J$1,0))),""),"")</f>
        <v/>
      </c>
      <c r="AI43" s="43"/>
      <c r="AJ43" s="118">
        <f t="shared" si="2"/>
        <v>0</v>
      </c>
      <c r="AK43" s="96">
        <v>17</v>
      </c>
    </row>
    <row r="44" spans="2:37" ht="24" customHeight="1" thickBot="1" x14ac:dyDescent="0.35">
      <c r="B44" s="131" t="str">
        <f>IF(LEN('BD1'!A35)=0,"",'BD1'!A35)</f>
        <v/>
      </c>
      <c r="C44" s="143" t="str">
        <f>IFERROR(VLOOKUP(Tableau9[[#This Row],[Chantiers]],'BD1'!A:K,11,FALSE),"")</f>
        <v/>
      </c>
      <c r="D44" s="111" t="str">
        <f>IFERROR(IF(AND(D$8&gt;=VLOOKUP($B44,BD,9),(D$8&lt;=VLOOKUP($B44,BD,10))),IF(INDEX(BD,MATCH($B44,'BD1'!$A$1:$A$100,0),MATCH(TEXT(D$8,"JJJJ"),'BD1'!$A$1:$J$1,0))=0,"",INDEX(BD,MATCH($B44,'BD1'!$A$1:$A$100,0),MATCH(TEXT(D$8,"JJJJ"),'BD1'!$A$1:$J$1,0))),""),"")</f>
        <v/>
      </c>
      <c r="E44" s="111" t="str">
        <f>IFERROR(IF(AND(E$8&gt;=VLOOKUP($B44,BD,9),(E$8&lt;=VLOOKUP($B44,BD,10))),IF(INDEX(BD,MATCH($B44,'BD1'!$A$1:$A$100,0),MATCH(TEXT(E$8,"JJJJ"),'BD1'!$A$1:$J$1,0))=0,"",INDEX(BD,MATCH($B44,'BD1'!$A$1:$A$100,0),MATCH(TEXT(E$8,"JJJJ"),'BD1'!$A$1:$J$1,0))),""),"")</f>
        <v/>
      </c>
      <c r="F44" s="111" t="str">
        <f>IFERROR(IF(AND(F$8&gt;=VLOOKUP($B44,BD,9),(F$8&lt;=VLOOKUP($B44,BD,10))),IF(INDEX(BD,MATCH($B44,'BD1'!$A$1:$A$100,0),MATCH(TEXT(F$8,"JJJJ"),'BD1'!$A$1:$J$1,0))=0,"",INDEX(BD,MATCH($B44,'BD1'!$A$1:$A$100,0),MATCH(TEXT(F$8,"JJJJ"),'BD1'!$A$1:$J$1,0))),""),"")</f>
        <v/>
      </c>
      <c r="G44" s="111" t="str">
        <f>IFERROR(IF(AND(G$8&gt;=VLOOKUP($B44,BD,9),(G$8&lt;=VLOOKUP($B44,BD,10))),IF(INDEX(BD,MATCH($B44,'BD1'!$A$1:$A$100,0),MATCH(TEXT(G$8,"JJJJ"),'BD1'!$A$1:$J$1,0))=0,"",INDEX(BD,MATCH($B44,'BD1'!$A$1:$A$100,0),MATCH(TEXT(G$8,"JJJJ"),'BD1'!$A$1:$J$1,0))),""),"")</f>
        <v/>
      </c>
      <c r="H44" s="111" t="str">
        <f>IFERROR(IF(AND(H$8&gt;=VLOOKUP($B44,BD,9),(H$8&lt;=VLOOKUP($B44,BD,10))),IF(INDEX(BD,MATCH($B44,'BD1'!$A$1:$A$100,0),MATCH(TEXT(H$8,"JJJJ"),'BD1'!$A$1:$J$1,0))=0,"",INDEX(BD,MATCH($B44,'BD1'!$A$1:$A$100,0),MATCH(TEXT(H$8,"JJJJ"),'BD1'!$A$1:$J$1,0))),""),"")</f>
        <v/>
      </c>
      <c r="I44" s="111" t="str">
        <f>IFERROR(IF(AND(I$8&gt;=VLOOKUP($B44,BD,9),(I$8&lt;=VLOOKUP($B44,BD,10))),IF(INDEX(BD,MATCH($B44,'BD1'!$A$1:$A$100,0),MATCH(TEXT(I$8,"JJJJ"),'BD1'!$A$1:$J$1,0))=0,"",INDEX(BD,MATCH($B44,'BD1'!$A$1:$A$100,0),MATCH(TEXT(I$8,"JJJJ"),'BD1'!$A$1:$J$1,0))),""),"")</f>
        <v/>
      </c>
      <c r="J44" s="111" t="str">
        <f>IFERROR(IF(AND(J$8&gt;=VLOOKUP($B44,BD,9),(J$8&lt;=VLOOKUP($B44,BD,10))),IF(INDEX(BD,MATCH($B44,'BD1'!$A$1:$A$100,0),MATCH(TEXT(J$8,"JJJJ"),'BD1'!$A$1:$J$1,0))=0,"",INDEX(BD,MATCH($B44,'BD1'!$A$1:$A$100,0),MATCH(TEXT(J$8,"JJJJ"),'BD1'!$A$1:$J$1,0))),""),"")</f>
        <v/>
      </c>
      <c r="K44" s="111" t="str">
        <f>IFERROR(IF(AND(K$8&gt;=VLOOKUP($B44,BD,9),(K$8&lt;=VLOOKUP($B44,BD,10))),IF(INDEX(BD,MATCH($B44,'BD1'!$A$1:$A$100,0),MATCH(TEXT(K$8,"JJJJ"),'BD1'!$A$1:$J$1,0))=0,"",INDEX(BD,MATCH($B44,'BD1'!$A$1:$A$100,0),MATCH(TEXT(K$8,"JJJJ"),'BD1'!$A$1:$J$1,0))),""),"")</f>
        <v/>
      </c>
      <c r="L44" s="111" t="str">
        <f>IFERROR(IF(AND(L$8&gt;=VLOOKUP($B44,BD,9),(L$8&lt;=VLOOKUP($B44,BD,10))),IF(INDEX(BD,MATCH($B44,'BD1'!$A$1:$A$100,0),MATCH(TEXT(L$8,"JJJJ"),'BD1'!$A$1:$J$1,0))=0,"",INDEX(BD,MATCH($B44,'BD1'!$A$1:$A$100,0),MATCH(TEXT(L$8,"JJJJ"),'BD1'!$A$1:$J$1,0))),""),"")</f>
        <v/>
      </c>
      <c r="M44" s="111" t="str">
        <f>IFERROR(IF(AND(M$8&gt;=VLOOKUP($B44,BD,9),(M$8&lt;=VLOOKUP($B44,BD,10))),IF(INDEX(BD,MATCH($B44,'BD1'!$A$1:$A$100,0),MATCH(TEXT(M$8,"JJJJ"),'BD1'!$A$1:$J$1,0))=0,"",INDEX(BD,MATCH($B44,'BD1'!$A$1:$A$100,0),MATCH(TEXT(M$8,"JJJJ"),'BD1'!$A$1:$J$1,0))),""),"")</f>
        <v/>
      </c>
      <c r="N44" s="111" t="str">
        <f>IFERROR(IF(AND(N$8&gt;=VLOOKUP($B44,BD,9),(N$8&lt;=VLOOKUP($B44,BD,10))),IF(INDEX(BD,MATCH($B44,'BD1'!$A$1:$A$100,0),MATCH(TEXT(N$8,"JJJJ"),'BD1'!$A$1:$J$1,0))=0,"",INDEX(BD,MATCH($B44,'BD1'!$A$1:$A$100,0),MATCH(TEXT(N$8,"JJJJ"),'BD1'!$A$1:$J$1,0))),""),"")</f>
        <v/>
      </c>
      <c r="O44" s="111" t="str">
        <f>IFERROR(IF(AND(O$8&gt;=VLOOKUP($B44,BD,9),(O$8&lt;=VLOOKUP($B44,BD,10))),IF(INDEX(BD,MATCH($B44,'BD1'!$A$1:$A$100,0),MATCH(TEXT(O$8,"JJJJ"),'BD1'!$A$1:$J$1,0))=0,"",INDEX(BD,MATCH($B44,'BD1'!$A$1:$A$100,0),MATCH(TEXT(O$8,"JJJJ"),'BD1'!$A$1:$J$1,0))),""),"")</f>
        <v/>
      </c>
      <c r="P44" s="111" t="str">
        <f>IFERROR(IF(AND(P$8&gt;=VLOOKUP($B44,BD,9),(P$8&lt;=VLOOKUP($B44,BD,10))),IF(INDEX(BD,MATCH($B44,'BD1'!$A$1:$A$100,0),MATCH(TEXT(P$8,"JJJJ"),'BD1'!$A$1:$J$1,0))=0,"",INDEX(BD,MATCH($B44,'BD1'!$A$1:$A$100,0),MATCH(TEXT(P$8,"JJJJ"),'BD1'!$A$1:$J$1,0))),""),"")</f>
        <v/>
      </c>
      <c r="Q44" s="111" t="str">
        <f>IFERROR(IF(AND(Q$8&gt;=VLOOKUP($B44,BD,9),(Q$8&lt;=VLOOKUP($B44,BD,10))),IF(INDEX(BD,MATCH($B44,'BD1'!$A$1:$A$100,0),MATCH(TEXT(Q$8,"JJJJ"),'BD1'!$A$1:$J$1,0))=0,"",INDEX(BD,MATCH($B44,'BD1'!$A$1:$A$100,0),MATCH(TEXT(Q$8,"JJJJ"),'BD1'!$A$1:$J$1,0))),""),"")</f>
        <v/>
      </c>
      <c r="R44" s="111" t="str">
        <f>IFERROR(IF(AND(R$8&gt;=VLOOKUP($B44,BD,9),(R$8&lt;=VLOOKUP($B44,BD,10))),IF(INDEX(BD,MATCH($B44,'BD1'!$A$1:$A$100,0),MATCH(TEXT(R$8,"JJJJ"),'BD1'!$A$1:$J$1,0))=0,"",INDEX(BD,MATCH($B44,'BD1'!$A$1:$A$100,0),MATCH(TEXT(R$8,"JJJJ"),'BD1'!$A$1:$J$1,0))),""),"")</f>
        <v/>
      </c>
      <c r="S44" s="111" t="str">
        <f>IFERROR(IF(AND(S$8&gt;=VLOOKUP($B44,BD,9),(S$8&lt;=VLOOKUP($B44,BD,10))),IF(INDEX(BD,MATCH($B44,'BD1'!$A$1:$A$100,0),MATCH(TEXT(S$8,"JJJJ"),'BD1'!$A$1:$J$1,0))=0,"",INDEX(BD,MATCH($B44,'BD1'!$A$1:$A$100,0),MATCH(TEXT(S$8,"JJJJ"),'BD1'!$A$1:$J$1,0))),""),"")</f>
        <v/>
      </c>
      <c r="T44" s="111" t="str">
        <f>IFERROR(IF(AND(T$8&gt;=VLOOKUP($B44,BD,9),(T$8&lt;=VLOOKUP($B44,BD,10))),IF(INDEX(BD,MATCH($B44,'BD1'!$A$1:$A$100,0),MATCH(TEXT(T$8,"JJJJ"),'BD1'!$A$1:$J$1,0))=0,"",INDEX(BD,MATCH($B44,'BD1'!$A$1:$A$100,0),MATCH(TEXT(T$8,"JJJJ"),'BD1'!$A$1:$J$1,0))),""),"")</f>
        <v/>
      </c>
      <c r="U44" s="111" t="str">
        <f>IFERROR(IF(AND(U$8&gt;=VLOOKUP($B44,BD,9),(U$8&lt;=VLOOKUP($B44,BD,10))),IF(INDEX(BD,MATCH($B44,'BD1'!$A$1:$A$100,0),MATCH(TEXT(U$8,"JJJJ"),'BD1'!$A$1:$J$1,0))=0,"",INDEX(BD,MATCH($B44,'BD1'!$A$1:$A$100,0),MATCH(TEXT(U$8,"JJJJ"),'BD1'!$A$1:$J$1,0))),""),"")</f>
        <v/>
      </c>
      <c r="V44" s="111" t="str">
        <f>IFERROR(IF(AND(V$8&gt;=VLOOKUP($B44,BD,9),(V$8&lt;=VLOOKUP($B44,BD,10))),IF(INDEX(BD,MATCH($B44,'BD1'!$A$1:$A$100,0),MATCH(TEXT(V$8,"JJJJ"),'BD1'!$A$1:$J$1,0))=0,"",INDEX(BD,MATCH($B44,'BD1'!$A$1:$A$100,0),MATCH(TEXT(V$8,"JJJJ"),'BD1'!$A$1:$J$1,0))),""),"")</f>
        <v/>
      </c>
      <c r="W44" s="111" t="str">
        <f>IFERROR(IF(AND(W$8&gt;=VLOOKUP($B44,BD,9),(W$8&lt;=VLOOKUP($B44,BD,10))),IF(INDEX(BD,MATCH($B44,'BD1'!$A$1:$A$100,0),MATCH(TEXT(W$8,"JJJJ"),'BD1'!$A$1:$J$1,0))=0,"",INDEX(BD,MATCH($B44,'BD1'!$A$1:$A$100,0),MATCH(TEXT(W$8,"JJJJ"),'BD1'!$A$1:$J$1,0))),""),"")</f>
        <v/>
      </c>
      <c r="X44" s="111" t="str">
        <f>IFERROR(IF(AND(X$8&gt;=VLOOKUP($B44,BD,9),(X$8&lt;=VLOOKUP($B44,BD,10))),IF(INDEX(BD,MATCH($B44,'BD1'!$A$1:$A$100,0),MATCH(TEXT(X$8,"JJJJ"),'BD1'!$A$1:$J$1,0))=0,"",INDEX(BD,MATCH($B44,'BD1'!$A$1:$A$100,0),MATCH(TEXT(X$8,"JJJJ"),'BD1'!$A$1:$J$1,0))),""),"")</f>
        <v/>
      </c>
      <c r="Y44" s="111" t="str">
        <f>IFERROR(IF(AND(Y$8&gt;=VLOOKUP($B44,BD,9),(Y$8&lt;=VLOOKUP($B44,BD,10))),IF(INDEX(BD,MATCH($B44,'BD1'!$A$1:$A$100,0),MATCH(TEXT(Y$8,"JJJJ"),'BD1'!$A$1:$J$1,0))=0,"",INDEX(BD,MATCH($B44,'BD1'!$A$1:$A$100,0),MATCH(TEXT(Y$8,"JJJJ"),'BD1'!$A$1:$J$1,0))),""),"")</f>
        <v/>
      </c>
      <c r="Z44" s="111" t="str">
        <f>IFERROR(IF(AND(Z$8&gt;=VLOOKUP($B44,BD,9),(Z$8&lt;=VLOOKUP($B44,BD,10))),IF(INDEX(BD,MATCH($B44,'BD1'!$A$1:$A$100,0),MATCH(TEXT(Z$8,"JJJJ"),'BD1'!$A$1:$J$1,0))=0,"",INDEX(BD,MATCH($B44,'BD1'!$A$1:$A$100,0),MATCH(TEXT(Z$8,"JJJJ"),'BD1'!$A$1:$J$1,0))),""),"")</f>
        <v/>
      </c>
      <c r="AA44" s="111" t="str">
        <f>IFERROR(IF(AND(AA$8&gt;=VLOOKUP($B44,BD,9),(AA$8&lt;=VLOOKUP($B44,BD,10))),IF(INDEX(BD,MATCH($B44,'BD1'!$A$1:$A$100,0),MATCH(TEXT(AA$8,"JJJJ"),'BD1'!$A$1:$J$1,0))=0,"",INDEX(BD,MATCH($B44,'BD1'!$A$1:$A$100,0),MATCH(TEXT(AA$8,"JJJJ"),'BD1'!$A$1:$J$1,0))),""),"")</f>
        <v/>
      </c>
      <c r="AB44" s="111" t="str">
        <f>IFERROR(IF(AND(AB$8&gt;=VLOOKUP($B44,BD,9),(AB$8&lt;=VLOOKUP($B44,BD,10))),IF(INDEX(BD,MATCH($B44,'BD1'!$A$1:$A$100,0),MATCH(TEXT(AB$8,"JJJJ"),'BD1'!$A$1:$J$1,0))=0,"",INDEX(BD,MATCH($B44,'BD1'!$A$1:$A$100,0),MATCH(TEXT(AB$8,"JJJJ"),'BD1'!$A$1:$J$1,0))),""),"")</f>
        <v/>
      </c>
      <c r="AC44" s="111" t="str">
        <f>IFERROR(IF(AND(AC$8&gt;=VLOOKUP($B44,BD,9),(AC$8&lt;=VLOOKUP($B44,BD,10))),IF(INDEX(BD,MATCH($B44,'BD1'!$A$1:$A$100,0),MATCH(TEXT(AC$8,"JJJJ"),'BD1'!$A$1:$J$1,0))=0,"",INDEX(BD,MATCH($B44,'BD1'!$A$1:$A$100,0),MATCH(TEXT(AC$8,"JJJJ"),'BD1'!$A$1:$J$1,0))),""),"")</f>
        <v/>
      </c>
      <c r="AD44" s="111" t="str">
        <f>IFERROR(IF(AND(AD$8&gt;=VLOOKUP($B44,BD,9),(AD$8&lt;=VLOOKUP($B44,BD,10))),IF(INDEX(BD,MATCH($B44,'BD1'!$A$1:$A$100,0),MATCH(TEXT(AD$8,"JJJJ"),'BD1'!$A$1:$J$1,0))=0,"",INDEX(BD,MATCH($B44,'BD1'!$A$1:$A$100,0),MATCH(TEXT(AD$8,"JJJJ"),'BD1'!$A$1:$J$1,0))),""),"")</f>
        <v/>
      </c>
      <c r="AE44" s="111" t="str">
        <f>IFERROR(IF(AND(AE$8&gt;=VLOOKUP($B44,BD,9),(AE$8&lt;=VLOOKUP($B44,BD,10))),IF(INDEX(BD,MATCH($B44,'BD1'!$A$1:$A$100,0),MATCH(TEXT(AE$8,"JJJJ"),'BD1'!$A$1:$J$1,0))=0,"",INDEX(BD,MATCH($B44,'BD1'!$A$1:$A$100,0),MATCH(TEXT(AE$8,"JJJJ"),'BD1'!$A$1:$J$1,0))),""),"")</f>
        <v/>
      </c>
      <c r="AF44" s="111" t="str">
        <f>IFERROR(IF(AND(AF$8&gt;=VLOOKUP($B44,BD,9),(AF$8&lt;=VLOOKUP($B44,BD,10))),IF(INDEX(BD,MATCH($B44,'BD1'!$A$1:$A$100,0),MATCH(TEXT(AF$8,"JJJJ"),'BD1'!$A$1:$J$1,0))=0,"",INDEX(BD,MATCH($B44,'BD1'!$A$1:$A$100,0),MATCH(TEXT(AF$8,"JJJJ"),'BD1'!$A$1:$J$1,0))),""),"")</f>
        <v/>
      </c>
      <c r="AG44" s="111" t="str">
        <f>IFERROR(IF(AND(AG$8&gt;=VLOOKUP($B44,BD,9),(AG$8&lt;=VLOOKUP($B44,BD,10))),IF(INDEX(BD,MATCH($B44,'BD1'!$A$1:$A$100,0),MATCH(TEXT(AG$8,"JJJJ"),'BD1'!$A$1:$J$1,0))=0,"",INDEX(BD,MATCH($B44,'BD1'!$A$1:$A$100,0),MATCH(TEXT(AG$8,"JJJJ"),'BD1'!$A$1:$J$1,0))),""),"")</f>
        <v/>
      </c>
      <c r="AH44" s="111" t="str">
        <f>IFERROR(IF(AND(AH$8&gt;=VLOOKUP($B44,BD,9),(AH$8&lt;=VLOOKUP($B44,BD,10))),IF(INDEX(BD,MATCH($B44,'BD1'!$A$1:$A$100,0),MATCH(TEXT(AH$8,"JJJJ"),'BD1'!$A$1:$J$1,0))=0,"",INDEX(BD,MATCH($B44,'BD1'!$A$1:$A$100,0),MATCH(TEXT(AH$8,"JJJJ"),'BD1'!$A$1:$J$1,0))),""),"")</f>
        <v/>
      </c>
      <c r="AI44" s="43"/>
      <c r="AJ44" s="118">
        <f t="shared" si="2"/>
        <v>0</v>
      </c>
      <c r="AK44" s="96">
        <v>17</v>
      </c>
    </row>
    <row r="45" spans="2:37" ht="24" customHeight="1" thickBot="1" x14ac:dyDescent="0.35">
      <c r="B45" s="131" t="str">
        <f>IF(LEN('BD1'!A36)=0,"",'BD1'!A36)</f>
        <v/>
      </c>
      <c r="C45" s="143" t="str">
        <f>IFERROR(VLOOKUP(Tableau9[[#This Row],[Chantiers]],'BD1'!A:K,11,FALSE),"")</f>
        <v/>
      </c>
      <c r="D45" s="111" t="str">
        <f>IFERROR(IF(AND(D$8&gt;=VLOOKUP($B45,BD,9),(D$8&lt;=VLOOKUP($B45,BD,10))),IF(INDEX(BD,MATCH($B45,'BD1'!$A$1:$A$100,0),MATCH(TEXT(D$8,"JJJJ"),'BD1'!$A$1:$J$1,0))=0,"",INDEX(BD,MATCH($B45,'BD1'!$A$1:$A$100,0),MATCH(TEXT(D$8,"JJJJ"),'BD1'!$A$1:$J$1,0))),""),"")</f>
        <v/>
      </c>
      <c r="E45" s="111" t="str">
        <f>IFERROR(IF(AND(E$8&gt;=VLOOKUP($B45,BD,9),(E$8&lt;=VLOOKUP($B45,BD,10))),IF(INDEX(BD,MATCH($B45,'BD1'!$A$1:$A$100,0),MATCH(TEXT(E$8,"JJJJ"),'BD1'!$A$1:$J$1,0))=0,"",INDEX(BD,MATCH($B45,'BD1'!$A$1:$A$100,0),MATCH(TEXT(E$8,"JJJJ"),'BD1'!$A$1:$J$1,0))),""),"")</f>
        <v/>
      </c>
      <c r="F45" s="111" t="str">
        <f>IFERROR(IF(AND(F$8&gt;=VLOOKUP($B45,BD,9),(F$8&lt;=VLOOKUP($B45,BD,10))),IF(INDEX(BD,MATCH($B45,'BD1'!$A$1:$A$100,0),MATCH(TEXT(F$8,"JJJJ"),'BD1'!$A$1:$J$1,0))=0,"",INDEX(BD,MATCH($B45,'BD1'!$A$1:$A$100,0),MATCH(TEXT(F$8,"JJJJ"),'BD1'!$A$1:$J$1,0))),""),"")</f>
        <v/>
      </c>
      <c r="G45" s="111" t="str">
        <f>IFERROR(IF(AND(G$8&gt;=VLOOKUP($B45,BD,9),(G$8&lt;=VLOOKUP($B45,BD,10))),IF(INDEX(BD,MATCH($B45,'BD1'!$A$1:$A$100,0),MATCH(TEXT(G$8,"JJJJ"),'BD1'!$A$1:$J$1,0))=0,"",INDEX(BD,MATCH($B45,'BD1'!$A$1:$A$100,0),MATCH(TEXT(G$8,"JJJJ"),'BD1'!$A$1:$J$1,0))),""),"")</f>
        <v/>
      </c>
      <c r="H45" s="111" t="str">
        <f>IFERROR(IF(AND(H$8&gt;=VLOOKUP($B45,BD,9),(H$8&lt;=VLOOKUP($B45,BD,10))),IF(INDEX(BD,MATCH($B45,'BD1'!$A$1:$A$100,0),MATCH(TEXT(H$8,"JJJJ"),'BD1'!$A$1:$J$1,0))=0,"",INDEX(BD,MATCH($B45,'BD1'!$A$1:$A$100,0),MATCH(TEXT(H$8,"JJJJ"),'BD1'!$A$1:$J$1,0))),""),"")</f>
        <v/>
      </c>
      <c r="I45" s="111" t="str">
        <f>IFERROR(IF(AND(I$8&gt;=VLOOKUP($B45,BD,9),(I$8&lt;=VLOOKUP($B45,BD,10))),IF(INDEX(BD,MATCH($B45,'BD1'!$A$1:$A$100,0),MATCH(TEXT(I$8,"JJJJ"),'BD1'!$A$1:$J$1,0))=0,"",INDEX(BD,MATCH($B45,'BD1'!$A$1:$A$100,0),MATCH(TEXT(I$8,"JJJJ"),'BD1'!$A$1:$J$1,0))),""),"")</f>
        <v/>
      </c>
      <c r="J45" s="111" t="str">
        <f>IFERROR(IF(AND(J$8&gt;=VLOOKUP($B45,BD,9),(J$8&lt;=VLOOKUP($B45,BD,10))),IF(INDEX(BD,MATCH($B45,'BD1'!$A$1:$A$100,0),MATCH(TEXT(J$8,"JJJJ"),'BD1'!$A$1:$J$1,0))=0,"",INDEX(BD,MATCH($B45,'BD1'!$A$1:$A$100,0),MATCH(TEXT(J$8,"JJJJ"),'BD1'!$A$1:$J$1,0))),""),"")</f>
        <v/>
      </c>
      <c r="K45" s="111" t="str">
        <f>IFERROR(IF(AND(K$8&gt;=VLOOKUP($B45,BD,9),(K$8&lt;=VLOOKUP($B45,BD,10))),IF(INDEX(BD,MATCH($B45,'BD1'!$A$1:$A$100,0),MATCH(TEXT(K$8,"JJJJ"),'BD1'!$A$1:$J$1,0))=0,"",INDEX(BD,MATCH($B45,'BD1'!$A$1:$A$100,0),MATCH(TEXT(K$8,"JJJJ"),'BD1'!$A$1:$J$1,0))),""),"")</f>
        <v/>
      </c>
      <c r="L45" s="111" t="str">
        <f>IFERROR(IF(AND(L$8&gt;=VLOOKUP($B45,BD,9),(L$8&lt;=VLOOKUP($B45,BD,10))),IF(INDEX(BD,MATCH($B45,'BD1'!$A$1:$A$100,0),MATCH(TEXT(L$8,"JJJJ"),'BD1'!$A$1:$J$1,0))=0,"",INDEX(BD,MATCH($B45,'BD1'!$A$1:$A$100,0),MATCH(TEXT(L$8,"JJJJ"),'BD1'!$A$1:$J$1,0))),""),"")</f>
        <v/>
      </c>
      <c r="M45" s="111" t="str">
        <f>IFERROR(IF(AND(M$8&gt;=VLOOKUP($B45,BD,9),(M$8&lt;=VLOOKUP($B45,BD,10))),IF(INDEX(BD,MATCH($B45,'BD1'!$A$1:$A$100,0),MATCH(TEXT(M$8,"JJJJ"),'BD1'!$A$1:$J$1,0))=0,"",INDEX(BD,MATCH($B45,'BD1'!$A$1:$A$100,0),MATCH(TEXT(M$8,"JJJJ"),'BD1'!$A$1:$J$1,0))),""),"")</f>
        <v/>
      </c>
      <c r="N45" s="111" t="str">
        <f>IFERROR(IF(AND(N$8&gt;=VLOOKUP($B45,BD,9),(N$8&lt;=VLOOKUP($B45,BD,10))),IF(INDEX(BD,MATCH($B45,'BD1'!$A$1:$A$100,0),MATCH(TEXT(N$8,"JJJJ"),'BD1'!$A$1:$J$1,0))=0,"",INDEX(BD,MATCH($B45,'BD1'!$A$1:$A$100,0),MATCH(TEXT(N$8,"JJJJ"),'BD1'!$A$1:$J$1,0))),""),"")</f>
        <v/>
      </c>
      <c r="O45" s="111" t="str">
        <f>IFERROR(IF(AND(O$8&gt;=VLOOKUP($B45,BD,9),(O$8&lt;=VLOOKUP($B45,BD,10))),IF(INDEX(BD,MATCH($B45,'BD1'!$A$1:$A$100,0),MATCH(TEXT(O$8,"JJJJ"),'BD1'!$A$1:$J$1,0))=0,"",INDEX(BD,MATCH($B45,'BD1'!$A$1:$A$100,0),MATCH(TEXT(O$8,"JJJJ"),'BD1'!$A$1:$J$1,0))),""),"")</f>
        <v/>
      </c>
      <c r="P45" s="111" t="str">
        <f>IFERROR(IF(AND(P$8&gt;=VLOOKUP($B45,BD,9),(P$8&lt;=VLOOKUP($B45,BD,10))),IF(INDEX(BD,MATCH($B45,'BD1'!$A$1:$A$100,0),MATCH(TEXT(P$8,"JJJJ"),'BD1'!$A$1:$J$1,0))=0,"",INDEX(BD,MATCH($B45,'BD1'!$A$1:$A$100,0),MATCH(TEXT(P$8,"JJJJ"),'BD1'!$A$1:$J$1,0))),""),"")</f>
        <v/>
      </c>
      <c r="Q45" s="111" t="str">
        <f>IFERROR(IF(AND(Q$8&gt;=VLOOKUP($B45,BD,9),(Q$8&lt;=VLOOKUP($B45,BD,10))),IF(INDEX(BD,MATCH($B45,'BD1'!$A$1:$A$100,0),MATCH(TEXT(Q$8,"JJJJ"),'BD1'!$A$1:$J$1,0))=0,"",INDEX(BD,MATCH($B45,'BD1'!$A$1:$A$100,0),MATCH(TEXT(Q$8,"JJJJ"),'BD1'!$A$1:$J$1,0))),""),"")</f>
        <v/>
      </c>
      <c r="R45" s="111" t="str">
        <f>IFERROR(IF(AND(R$8&gt;=VLOOKUP($B45,BD,9),(R$8&lt;=VLOOKUP($B45,BD,10))),IF(INDEX(BD,MATCH($B45,'BD1'!$A$1:$A$100,0),MATCH(TEXT(R$8,"JJJJ"),'BD1'!$A$1:$J$1,0))=0,"",INDEX(BD,MATCH($B45,'BD1'!$A$1:$A$100,0),MATCH(TEXT(R$8,"JJJJ"),'BD1'!$A$1:$J$1,0))),""),"")</f>
        <v/>
      </c>
      <c r="S45" s="111" t="str">
        <f>IFERROR(IF(AND(S$8&gt;=VLOOKUP($B45,BD,9),(S$8&lt;=VLOOKUP($B45,BD,10))),IF(INDEX(BD,MATCH($B45,'BD1'!$A$1:$A$100,0),MATCH(TEXT(S$8,"JJJJ"),'BD1'!$A$1:$J$1,0))=0,"",INDEX(BD,MATCH($B45,'BD1'!$A$1:$A$100,0),MATCH(TEXT(S$8,"JJJJ"),'BD1'!$A$1:$J$1,0))),""),"")</f>
        <v/>
      </c>
      <c r="T45" s="111" t="str">
        <f>IFERROR(IF(AND(T$8&gt;=VLOOKUP($B45,BD,9),(T$8&lt;=VLOOKUP($B45,BD,10))),IF(INDEX(BD,MATCH($B45,'BD1'!$A$1:$A$100,0),MATCH(TEXT(T$8,"JJJJ"),'BD1'!$A$1:$J$1,0))=0,"",INDEX(BD,MATCH($B45,'BD1'!$A$1:$A$100,0),MATCH(TEXT(T$8,"JJJJ"),'BD1'!$A$1:$J$1,0))),""),"")</f>
        <v/>
      </c>
      <c r="U45" s="111" t="str">
        <f>IFERROR(IF(AND(U$8&gt;=VLOOKUP($B45,BD,9),(U$8&lt;=VLOOKUP($B45,BD,10))),IF(INDEX(BD,MATCH($B45,'BD1'!$A$1:$A$100,0),MATCH(TEXT(U$8,"JJJJ"),'BD1'!$A$1:$J$1,0))=0,"",INDEX(BD,MATCH($B45,'BD1'!$A$1:$A$100,0),MATCH(TEXT(U$8,"JJJJ"),'BD1'!$A$1:$J$1,0))),""),"")</f>
        <v/>
      </c>
      <c r="V45" s="111" t="str">
        <f>IFERROR(IF(AND(V$8&gt;=VLOOKUP($B45,BD,9),(V$8&lt;=VLOOKUP($B45,BD,10))),IF(INDEX(BD,MATCH($B45,'BD1'!$A$1:$A$100,0),MATCH(TEXT(V$8,"JJJJ"),'BD1'!$A$1:$J$1,0))=0,"",INDEX(BD,MATCH($B45,'BD1'!$A$1:$A$100,0),MATCH(TEXT(V$8,"JJJJ"),'BD1'!$A$1:$J$1,0))),""),"")</f>
        <v/>
      </c>
      <c r="W45" s="111" t="str">
        <f>IFERROR(IF(AND(W$8&gt;=VLOOKUP($B45,BD,9),(W$8&lt;=VLOOKUP($B45,BD,10))),IF(INDEX(BD,MATCH($B45,'BD1'!$A$1:$A$100,0),MATCH(TEXT(W$8,"JJJJ"),'BD1'!$A$1:$J$1,0))=0,"",INDEX(BD,MATCH($B45,'BD1'!$A$1:$A$100,0),MATCH(TEXT(W$8,"JJJJ"),'BD1'!$A$1:$J$1,0))),""),"")</f>
        <v/>
      </c>
      <c r="X45" s="111" t="str">
        <f>IFERROR(IF(AND(X$8&gt;=VLOOKUP($B45,BD,9),(X$8&lt;=VLOOKUP($B45,BD,10))),IF(INDEX(BD,MATCH($B45,'BD1'!$A$1:$A$100,0),MATCH(TEXT(X$8,"JJJJ"),'BD1'!$A$1:$J$1,0))=0,"",INDEX(BD,MATCH($B45,'BD1'!$A$1:$A$100,0),MATCH(TEXT(X$8,"JJJJ"),'BD1'!$A$1:$J$1,0))),""),"")</f>
        <v/>
      </c>
      <c r="Y45" s="111" t="str">
        <f>IFERROR(IF(AND(Y$8&gt;=VLOOKUP($B45,BD,9),(Y$8&lt;=VLOOKUP($B45,BD,10))),IF(INDEX(BD,MATCH($B45,'BD1'!$A$1:$A$100,0),MATCH(TEXT(Y$8,"JJJJ"),'BD1'!$A$1:$J$1,0))=0,"",INDEX(BD,MATCH($B45,'BD1'!$A$1:$A$100,0),MATCH(TEXT(Y$8,"JJJJ"),'BD1'!$A$1:$J$1,0))),""),"")</f>
        <v/>
      </c>
      <c r="Z45" s="111" t="str">
        <f>IFERROR(IF(AND(Z$8&gt;=VLOOKUP($B45,BD,9),(Z$8&lt;=VLOOKUP($B45,BD,10))),IF(INDEX(BD,MATCH($B45,'BD1'!$A$1:$A$100,0),MATCH(TEXT(Z$8,"JJJJ"),'BD1'!$A$1:$J$1,0))=0,"",INDEX(BD,MATCH($B45,'BD1'!$A$1:$A$100,0),MATCH(TEXT(Z$8,"JJJJ"),'BD1'!$A$1:$J$1,0))),""),"")</f>
        <v/>
      </c>
      <c r="AA45" s="111" t="str">
        <f>IFERROR(IF(AND(AA$8&gt;=VLOOKUP($B45,BD,9),(AA$8&lt;=VLOOKUP($B45,BD,10))),IF(INDEX(BD,MATCH($B45,'BD1'!$A$1:$A$100,0),MATCH(TEXT(AA$8,"JJJJ"),'BD1'!$A$1:$J$1,0))=0,"",INDEX(BD,MATCH($B45,'BD1'!$A$1:$A$100,0),MATCH(TEXT(AA$8,"JJJJ"),'BD1'!$A$1:$J$1,0))),""),"")</f>
        <v/>
      </c>
      <c r="AB45" s="111" t="str">
        <f>IFERROR(IF(AND(AB$8&gt;=VLOOKUP($B45,BD,9),(AB$8&lt;=VLOOKUP($B45,BD,10))),IF(INDEX(BD,MATCH($B45,'BD1'!$A$1:$A$100,0),MATCH(TEXT(AB$8,"JJJJ"),'BD1'!$A$1:$J$1,0))=0,"",INDEX(BD,MATCH($B45,'BD1'!$A$1:$A$100,0),MATCH(TEXT(AB$8,"JJJJ"),'BD1'!$A$1:$J$1,0))),""),"")</f>
        <v/>
      </c>
      <c r="AC45" s="111" t="str">
        <f>IFERROR(IF(AND(AC$8&gt;=VLOOKUP($B45,BD,9),(AC$8&lt;=VLOOKUP($B45,BD,10))),IF(INDEX(BD,MATCH($B45,'BD1'!$A$1:$A$100,0),MATCH(TEXT(AC$8,"JJJJ"),'BD1'!$A$1:$J$1,0))=0,"",INDEX(BD,MATCH($B45,'BD1'!$A$1:$A$100,0),MATCH(TEXT(AC$8,"JJJJ"),'BD1'!$A$1:$J$1,0))),""),"")</f>
        <v/>
      </c>
      <c r="AD45" s="111" t="str">
        <f>IFERROR(IF(AND(AD$8&gt;=VLOOKUP($B45,BD,9),(AD$8&lt;=VLOOKUP($B45,BD,10))),IF(INDEX(BD,MATCH($B45,'BD1'!$A$1:$A$100,0),MATCH(TEXT(AD$8,"JJJJ"),'BD1'!$A$1:$J$1,0))=0,"",INDEX(BD,MATCH($B45,'BD1'!$A$1:$A$100,0),MATCH(TEXT(AD$8,"JJJJ"),'BD1'!$A$1:$J$1,0))),""),"")</f>
        <v/>
      </c>
      <c r="AE45" s="111" t="str">
        <f>IFERROR(IF(AND(AE$8&gt;=VLOOKUP($B45,BD,9),(AE$8&lt;=VLOOKUP($B45,BD,10))),IF(INDEX(BD,MATCH($B45,'BD1'!$A$1:$A$100,0),MATCH(TEXT(AE$8,"JJJJ"),'BD1'!$A$1:$J$1,0))=0,"",INDEX(BD,MATCH($B45,'BD1'!$A$1:$A$100,0),MATCH(TEXT(AE$8,"JJJJ"),'BD1'!$A$1:$J$1,0))),""),"")</f>
        <v/>
      </c>
      <c r="AF45" s="111" t="str">
        <f>IFERROR(IF(AND(AF$8&gt;=VLOOKUP($B45,BD,9),(AF$8&lt;=VLOOKUP($B45,BD,10))),IF(INDEX(BD,MATCH($B45,'BD1'!$A$1:$A$100,0),MATCH(TEXT(AF$8,"JJJJ"),'BD1'!$A$1:$J$1,0))=0,"",INDEX(BD,MATCH($B45,'BD1'!$A$1:$A$100,0),MATCH(TEXT(AF$8,"JJJJ"),'BD1'!$A$1:$J$1,0))),""),"")</f>
        <v/>
      </c>
      <c r="AG45" s="111" t="str">
        <f>IFERROR(IF(AND(AG$8&gt;=VLOOKUP($B45,BD,9),(AG$8&lt;=VLOOKUP($B45,BD,10))),IF(INDEX(BD,MATCH($B45,'BD1'!$A$1:$A$100,0),MATCH(TEXT(AG$8,"JJJJ"),'BD1'!$A$1:$J$1,0))=0,"",INDEX(BD,MATCH($B45,'BD1'!$A$1:$A$100,0),MATCH(TEXT(AG$8,"JJJJ"),'BD1'!$A$1:$J$1,0))),""),"")</f>
        <v/>
      </c>
      <c r="AH45" s="111" t="str">
        <f>IFERROR(IF(AND(AH$8&gt;=VLOOKUP($B45,BD,9),(AH$8&lt;=VLOOKUP($B45,BD,10))),IF(INDEX(BD,MATCH($B45,'BD1'!$A$1:$A$100,0),MATCH(TEXT(AH$8,"JJJJ"),'BD1'!$A$1:$J$1,0))=0,"",INDEX(BD,MATCH($B45,'BD1'!$A$1:$A$100,0),MATCH(TEXT(AH$8,"JJJJ"),'BD1'!$A$1:$J$1,0))),""),"")</f>
        <v/>
      </c>
      <c r="AI45" s="43"/>
      <c r="AJ45" s="118">
        <f t="shared" si="2"/>
        <v>0</v>
      </c>
      <c r="AK45" s="96">
        <v>17</v>
      </c>
    </row>
    <row r="46" spans="2:37" ht="24" customHeight="1" thickBot="1" x14ac:dyDescent="0.35">
      <c r="B46" s="131" t="str">
        <f>IF(LEN('BD1'!A37)=0,"",'BD1'!A37)</f>
        <v/>
      </c>
      <c r="C46" s="143" t="str">
        <f>IFERROR(VLOOKUP(Tableau9[[#This Row],[Chantiers]],'BD1'!A:K,11,FALSE),"")</f>
        <v/>
      </c>
      <c r="D46" s="111" t="str">
        <f>IFERROR(IF(AND(D$8&gt;=VLOOKUP($B46,BD,9),(D$8&lt;=VLOOKUP($B46,BD,10))),IF(INDEX(BD,MATCH($B46,'BD1'!$A$1:$A$100,0),MATCH(TEXT(D$8,"JJJJ"),'BD1'!$A$1:$J$1,0))=0,"",INDEX(BD,MATCH($B46,'BD1'!$A$1:$A$100,0),MATCH(TEXT(D$8,"JJJJ"),'BD1'!$A$1:$J$1,0))),""),"")</f>
        <v/>
      </c>
      <c r="E46" s="111" t="str">
        <f>IFERROR(IF(AND(E$8&gt;=VLOOKUP($B46,BD,9),(E$8&lt;=VLOOKUP($B46,BD,10))),IF(INDEX(BD,MATCH($B46,'BD1'!$A$1:$A$100,0),MATCH(TEXT(E$8,"JJJJ"),'BD1'!$A$1:$J$1,0))=0,"",INDEX(BD,MATCH($B46,'BD1'!$A$1:$A$100,0),MATCH(TEXT(E$8,"JJJJ"),'BD1'!$A$1:$J$1,0))),""),"")</f>
        <v/>
      </c>
      <c r="F46" s="111" t="str">
        <f>IFERROR(IF(AND(F$8&gt;=VLOOKUP($B46,BD,9),(F$8&lt;=VLOOKUP($B46,BD,10))),IF(INDEX(BD,MATCH($B46,'BD1'!$A$1:$A$100,0),MATCH(TEXT(F$8,"JJJJ"),'BD1'!$A$1:$J$1,0))=0,"",INDEX(BD,MATCH($B46,'BD1'!$A$1:$A$100,0),MATCH(TEXT(F$8,"JJJJ"),'BD1'!$A$1:$J$1,0))),""),"")</f>
        <v/>
      </c>
      <c r="G46" s="111" t="str">
        <f>IFERROR(IF(AND(G$8&gt;=VLOOKUP($B46,BD,9),(G$8&lt;=VLOOKUP($B46,BD,10))),IF(INDEX(BD,MATCH($B46,'BD1'!$A$1:$A$100,0),MATCH(TEXT(G$8,"JJJJ"),'BD1'!$A$1:$J$1,0))=0,"",INDEX(BD,MATCH($B46,'BD1'!$A$1:$A$100,0),MATCH(TEXT(G$8,"JJJJ"),'BD1'!$A$1:$J$1,0))),""),"")</f>
        <v/>
      </c>
      <c r="H46" s="111" t="str">
        <f>IFERROR(IF(AND(H$8&gt;=VLOOKUP($B46,BD,9),(H$8&lt;=VLOOKUP($B46,BD,10))),IF(INDEX(BD,MATCH($B46,'BD1'!$A$1:$A$100,0),MATCH(TEXT(H$8,"JJJJ"),'BD1'!$A$1:$J$1,0))=0,"",INDEX(BD,MATCH($B46,'BD1'!$A$1:$A$100,0),MATCH(TEXT(H$8,"JJJJ"),'BD1'!$A$1:$J$1,0))),""),"")</f>
        <v/>
      </c>
      <c r="I46" s="111" t="str">
        <f>IFERROR(IF(AND(I$8&gt;=VLOOKUP($B46,BD,9),(I$8&lt;=VLOOKUP($B46,BD,10))),IF(INDEX(BD,MATCH($B46,'BD1'!$A$1:$A$100,0),MATCH(TEXT(I$8,"JJJJ"),'BD1'!$A$1:$J$1,0))=0,"",INDEX(BD,MATCH($B46,'BD1'!$A$1:$A$100,0),MATCH(TEXT(I$8,"JJJJ"),'BD1'!$A$1:$J$1,0))),""),"")</f>
        <v/>
      </c>
      <c r="J46" s="111" t="str">
        <f>IFERROR(IF(AND(J$8&gt;=VLOOKUP($B46,BD,9),(J$8&lt;=VLOOKUP($B46,BD,10))),IF(INDEX(BD,MATCH($B46,'BD1'!$A$1:$A$100,0),MATCH(TEXT(J$8,"JJJJ"),'BD1'!$A$1:$J$1,0))=0,"",INDEX(BD,MATCH($B46,'BD1'!$A$1:$A$100,0),MATCH(TEXT(J$8,"JJJJ"),'BD1'!$A$1:$J$1,0))),""),"")</f>
        <v/>
      </c>
      <c r="K46" s="111" t="str">
        <f>IFERROR(IF(AND(K$8&gt;=VLOOKUP($B46,BD,9),(K$8&lt;=VLOOKUP($B46,BD,10))),IF(INDEX(BD,MATCH($B46,'BD1'!$A$1:$A$100,0),MATCH(TEXT(K$8,"JJJJ"),'BD1'!$A$1:$J$1,0))=0,"",INDEX(BD,MATCH($B46,'BD1'!$A$1:$A$100,0),MATCH(TEXT(K$8,"JJJJ"),'BD1'!$A$1:$J$1,0))),""),"")</f>
        <v/>
      </c>
      <c r="L46" s="111" t="str">
        <f>IFERROR(IF(AND(L$8&gt;=VLOOKUP($B46,BD,9),(L$8&lt;=VLOOKUP($B46,BD,10))),IF(INDEX(BD,MATCH($B46,'BD1'!$A$1:$A$100,0),MATCH(TEXT(L$8,"JJJJ"),'BD1'!$A$1:$J$1,0))=0,"",INDEX(BD,MATCH($B46,'BD1'!$A$1:$A$100,0),MATCH(TEXT(L$8,"JJJJ"),'BD1'!$A$1:$J$1,0))),""),"")</f>
        <v/>
      </c>
      <c r="M46" s="111" t="str">
        <f>IFERROR(IF(AND(M$8&gt;=VLOOKUP($B46,BD,9),(M$8&lt;=VLOOKUP($B46,BD,10))),IF(INDEX(BD,MATCH($B46,'BD1'!$A$1:$A$100,0),MATCH(TEXT(M$8,"JJJJ"),'BD1'!$A$1:$J$1,0))=0,"",INDEX(BD,MATCH($B46,'BD1'!$A$1:$A$100,0),MATCH(TEXT(M$8,"JJJJ"),'BD1'!$A$1:$J$1,0))),""),"")</f>
        <v/>
      </c>
      <c r="N46" s="111" t="str">
        <f>IFERROR(IF(AND(N$8&gt;=VLOOKUP($B46,BD,9),(N$8&lt;=VLOOKUP($B46,BD,10))),IF(INDEX(BD,MATCH($B46,'BD1'!$A$1:$A$100,0),MATCH(TEXT(N$8,"JJJJ"),'BD1'!$A$1:$J$1,0))=0,"",INDEX(BD,MATCH($B46,'BD1'!$A$1:$A$100,0),MATCH(TEXT(N$8,"JJJJ"),'BD1'!$A$1:$J$1,0))),""),"")</f>
        <v/>
      </c>
      <c r="O46" s="111" t="str">
        <f>IFERROR(IF(AND(O$8&gt;=VLOOKUP($B46,BD,9),(O$8&lt;=VLOOKUP($B46,BD,10))),IF(INDEX(BD,MATCH($B46,'BD1'!$A$1:$A$100,0),MATCH(TEXT(O$8,"JJJJ"),'BD1'!$A$1:$J$1,0))=0,"",INDEX(BD,MATCH($B46,'BD1'!$A$1:$A$100,0),MATCH(TEXT(O$8,"JJJJ"),'BD1'!$A$1:$J$1,0))),""),"")</f>
        <v/>
      </c>
      <c r="P46" s="111" t="str">
        <f>IFERROR(IF(AND(P$8&gt;=VLOOKUP($B46,BD,9),(P$8&lt;=VLOOKUP($B46,BD,10))),IF(INDEX(BD,MATCH($B46,'BD1'!$A$1:$A$100,0),MATCH(TEXT(P$8,"JJJJ"),'BD1'!$A$1:$J$1,0))=0,"",INDEX(BD,MATCH($B46,'BD1'!$A$1:$A$100,0),MATCH(TEXT(P$8,"JJJJ"),'BD1'!$A$1:$J$1,0))),""),"")</f>
        <v/>
      </c>
      <c r="Q46" s="111" t="str">
        <f>IFERROR(IF(AND(Q$8&gt;=VLOOKUP($B46,BD,9),(Q$8&lt;=VLOOKUP($B46,BD,10))),IF(INDEX(BD,MATCH($B46,'BD1'!$A$1:$A$100,0),MATCH(TEXT(Q$8,"JJJJ"),'BD1'!$A$1:$J$1,0))=0,"",INDEX(BD,MATCH($B46,'BD1'!$A$1:$A$100,0),MATCH(TEXT(Q$8,"JJJJ"),'BD1'!$A$1:$J$1,0))),""),"")</f>
        <v/>
      </c>
      <c r="R46" s="111" t="str">
        <f>IFERROR(IF(AND(R$8&gt;=VLOOKUP($B46,BD,9),(R$8&lt;=VLOOKUP($B46,BD,10))),IF(INDEX(BD,MATCH($B46,'BD1'!$A$1:$A$100,0),MATCH(TEXT(R$8,"JJJJ"),'BD1'!$A$1:$J$1,0))=0,"",INDEX(BD,MATCH($B46,'BD1'!$A$1:$A$100,0),MATCH(TEXT(R$8,"JJJJ"),'BD1'!$A$1:$J$1,0))),""),"")</f>
        <v/>
      </c>
      <c r="S46" s="111" t="str">
        <f>IFERROR(IF(AND(S$8&gt;=VLOOKUP($B46,BD,9),(S$8&lt;=VLOOKUP($B46,BD,10))),IF(INDEX(BD,MATCH($B46,'BD1'!$A$1:$A$100,0),MATCH(TEXT(S$8,"JJJJ"),'BD1'!$A$1:$J$1,0))=0,"",INDEX(BD,MATCH($B46,'BD1'!$A$1:$A$100,0),MATCH(TEXT(S$8,"JJJJ"),'BD1'!$A$1:$J$1,0))),""),"")</f>
        <v/>
      </c>
      <c r="T46" s="111" t="str">
        <f>IFERROR(IF(AND(T$8&gt;=VLOOKUP($B46,BD,9),(T$8&lt;=VLOOKUP($B46,BD,10))),IF(INDEX(BD,MATCH($B46,'BD1'!$A$1:$A$100,0),MATCH(TEXT(T$8,"JJJJ"),'BD1'!$A$1:$J$1,0))=0,"",INDEX(BD,MATCH($B46,'BD1'!$A$1:$A$100,0),MATCH(TEXT(T$8,"JJJJ"),'BD1'!$A$1:$J$1,0))),""),"")</f>
        <v/>
      </c>
      <c r="U46" s="111" t="str">
        <f>IFERROR(IF(AND(U$8&gt;=VLOOKUP($B46,BD,9),(U$8&lt;=VLOOKUP($B46,BD,10))),IF(INDEX(BD,MATCH($B46,'BD1'!$A$1:$A$100,0),MATCH(TEXT(U$8,"JJJJ"),'BD1'!$A$1:$J$1,0))=0,"",INDEX(BD,MATCH($B46,'BD1'!$A$1:$A$100,0),MATCH(TEXT(U$8,"JJJJ"),'BD1'!$A$1:$J$1,0))),""),"")</f>
        <v/>
      </c>
      <c r="V46" s="111" t="str">
        <f>IFERROR(IF(AND(V$8&gt;=VLOOKUP($B46,BD,9),(V$8&lt;=VLOOKUP($B46,BD,10))),IF(INDEX(BD,MATCH($B46,'BD1'!$A$1:$A$100,0),MATCH(TEXT(V$8,"JJJJ"),'BD1'!$A$1:$J$1,0))=0,"",INDEX(BD,MATCH($B46,'BD1'!$A$1:$A$100,0),MATCH(TEXT(V$8,"JJJJ"),'BD1'!$A$1:$J$1,0))),""),"")</f>
        <v/>
      </c>
      <c r="W46" s="111" t="str">
        <f>IFERROR(IF(AND(W$8&gt;=VLOOKUP($B46,BD,9),(W$8&lt;=VLOOKUP($B46,BD,10))),IF(INDEX(BD,MATCH($B46,'BD1'!$A$1:$A$100,0),MATCH(TEXT(W$8,"JJJJ"),'BD1'!$A$1:$J$1,0))=0,"",INDEX(BD,MATCH($B46,'BD1'!$A$1:$A$100,0),MATCH(TEXT(W$8,"JJJJ"),'BD1'!$A$1:$J$1,0))),""),"")</f>
        <v/>
      </c>
      <c r="X46" s="111" t="str">
        <f>IFERROR(IF(AND(X$8&gt;=VLOOKUP($B46,BD,9),(X$8&lt;=VLOOKUP($B46,BD,10))),IF(INDEX(BD,MATCH($B46,'BD1'!$A$1:$A$100,0),MATCH(TEXT(X$8,"JJJJ"),'BD1'!$A$1:$J$1,0))=0,"",INDEX(BD,MATCH($B46,'BD1'!$A$1:$A$100,0),MATCH(TEXT(X$8,"JJJJ"),'BD1'!$A$1:$J$1,0))),""),"")</f>
        <v/>
      </c>
      <c r="Y46" s="111" t="str">
        <f>IFERROR(IF(AND(Y$8&gt;=VLOOKUP($B46,BD,9),(Y$8&lt;=VLOOKUP($B46,BD,10))),IF(INDEX(BD,MATCH($B46,'BD1'!$A$1:$A$100,0),MATCH(TEXT(Y$8,"JJJJ"),'BD1'!$A$1:$J$1,0))=0,"",INDEX(BD,MATCH($B46,'BD1'!$A$1:$A$100,0),MATCH(TEXT(Y$8,"JJJJ"),'BD1'!$A$1:$J$1,0))),""),"")</f>
        <v/>
      </c>
      <c r="Z46" s="111" t="str">
        <f>IFERROR(IF(AND(Z$8&gt;=VLOOKUP($B46,BD,9),(Z$8&lt;=VLOOKUP($B46,BD,10))),IF(INDEX(BD,MATCH($B46,'BD1'!$A$1:$A$100,0),MATCH(TEXT(Z$8,"JJJJ"),'BD1'!$A$1:$J$1,0))=0,"",INDEX(BD,MATCH($B46,'BD1'!$A$1:$A$100,0),MATCH(TEXT(Z$8,"JJJJ"),'BD1'!$A$1:$J$1,0))),""),"")</f>
        <v/>
      </c>
      <c r="AA46" s="111" t="str">
        <f>IFERROR(IF(AND(AA$8&gt;=VLOOKUP($B46,BD,9),(AA$8&lt;=VLOOKUP($B46,BD,10))),IF(INDEX(BD,MATCH($B46,'BD1'!$A$1:$A$100,0),MATCH(TEXT(AA$8,"JJJJ"),'BD1'!$A$1:$J$1,0))=0,"",INDEX(BD,MATCH($B46,'BD1'!$A$1:$A$100,0),MATCH(TEXT(AA$8,"JJJJ"),'BD1'!$A$1:$J$1,0))),""),"")</f>
        <v/>
      </c>
      <c r="AB46" s="111" t="str">
        <f>IFERROR(IF(AND(AB$8&gt;=VLOOKUP($B46,BD,9),(AB$8&lt;=VLOOKUP($B46,BD,10))),IF(INDEX(BD,MATCH($B46,'BD1'!$A$1:$A$100,0),MATCH(TEXT(AB$8,"JJJJ"),'BD1'!$A$1:$J$1,0))=0,"",INDEX(BD,MATCH($B46,'BD1'!$A$1:$A$100,0),MATCH(TEXT(AB$8,"JJJJ"),'BD1'!$A$1:$J$1,0))),""),"")</f>
        <v/>
      </c>
      <c r="AC46" s="111" t="str">
        <f>IFERROR(IF(AND(AC$8&gt;=VLOOKUP($B46,BD,9),(AC$8&lt;=VLOOKUP($B46,BD,10))),IF(INDEX(BD,MATCH($B46,'BD1'!$A$1:$A$100,0),MATCH(TEXT(AC$8,"JJJJ"),'BD1'!$A$1:$J$1,0))=0,"",INDEX(BD,MATCH($B46,'BD1'!$A$1:$A$100,0),MATCH(TEXT(AC$8,"JJJJ"),'BD1'!$A$1:$J$1,0))),""),"")</f>
        <v/>
      </c>
      <c r="AD46" s="111" t="str">
        <f>IFERROR(IF(AND(AD$8&gt;=VLOOKUP($B46,BD,9),(AD$8&lt;=VLOOKUP($B46,BD,10))),IF(INDEX(BD,MATCH($B46,'BD1'!$A$1:$A$100,0),MATCH(TEXT(AD$8,"JJJJ"),'BD1'!$A$1:$J$1,0))=0,"",INDEX(BD,MATCH($B46,'BD1'!$A$1:$A$100,0),MATCH(TEXT(AD$8,"JJJJ"),'BD1'!$A$1:$J$1,0))),""),"")</f>
        <v/>
      </c>
      <c r="AE46" s="111" t="str">
        <f>IFERROR(IF(AND(AE$8&gt;=VLOOKUP($B46,BD,9),(AE$8&lt;=VLOOKUP($B46,BD,10))),IF(INDEX(BD,MATCH($B46,'BD1'!$A$1:$A$100,0),MATCH(TEXT(AE$8,"JJJJ"),'BD1'!$A$1:$J$1,0))=0,"",INDEX(BD,MATCH($B46,'BD1'!$A$1:$A$100,0),MATCH(TEXT(AE$8,"JJJJ"),'BD1'!$A$1:$J$1,0))),""),"")</f>
        <v/>
      </c>
      <c r="AF46" s="111" t="str">
        <f>IFERROR(IF(AND(AF$8&gt;=VLOOKUP($B46,BD,9),(AF$8&lt;=VLOOKUP($B46,BD,10))),IF(INDEX(BD,MATCH($B46,'BD1'!$A$1:$A$100,0),MATCH(TEXT(AF$8,"JJJJ"),'BD1'!$A$1:$J$1,0))=0,"",INDEX(BD,MATCH($B46,'BD1'!$A$1:$A$100,0),MATCH(TEXT(AF$8,"JJJJ"),'BD1'!$A$1:$J$1,0))),""),"")</f>
        <v/>
      </c>
      <c r="AG46" s="111" t="str">
        <f>IFERROR(IF(AND(AG$8&gt;=VLOOKUP($B46,BD,9),(AG$8&lt;=VLOOKUP($B46,BD,10))),IF(INDEX(BD,MATCH($B46,'BD1'!$A$1:$A$100,0),MATCH(TEXT(AG$8,"JJJJ"),'BD1'!$A$1:$J$1,0))=0,"",INDEX(BD,MATCH($B46,'BD1'!$A$1:$A$100,0),MATCH(TEXT(AG$8,"JJJJ"),'BD1'!$A$1:$J$1,0))),""),"")</f>
        <v/>
      </c>
      <c r="AH46" s="111" t="str">
        <f>IFERROR(IF(AND(AH$8&gt;=VLOOKUP($B46,BD,9),(AH$8&lt;=VLOOKUP($B46,BD,10))),IF(INDEX(BD,MATCH($B46,'BD1'!$A$1:$A$100,0),MATCH(TEXT(AH$8,"JJJJ"),'BD1'!$A$1:$J$1,0))=0,"",INDEX(BD,MATCH($B46,'BD1'!$A$1:$A$100,0),MATCH(TEXT(AH$8,"JJJJ"),'BD1'!$A$1:$J$1,0))),""),"")</f>
        <v/>
      </c>
      <c r="AI46" s="43"/>
      <c r="AJ46" s="118">
        <f t="shared" si="2"/>
        <v>0</v>
      </c>
      <c r="AK46" s="96">
        <v>17</v>
      </c>
    </row>
    <row r="47" spans="2:37" ht="24" customHeight="1" thickBot="1" x14ac:dyDescent="0.35">
      <c r="B47" s="131" t="str">
        <f>IF(LEN('BD1'!A38)=0,"",'BD1'!A38)</f>
        <v/>
      </c>
      <c r="C47" s="143" t="str">
        <f>IFERROR(VLOOKUP(Tableau9[[#This Row],[Chantiers]],'BD1'!A:K,11,FALSE),"")</f>
        <v/>
      </c>
      <c r="D47" s="111" t="str">
        <f>IFERROR(IF(AND(D$8&gt;=VLOOKUP($B47,BD,9),(D$8&lt;=VLOOKUP($B47,BD,10))),IF(INDEX(BD,MATCH($B47,'BD1'!$A$1:$A$100,0),MATCH(TEXT(D$8,"JJJJ"),'BD1'!$A$1:$J$1,0))=0,"",INDEX(BD,MATCH($B47,'BD1'!$A$1:$A$100,0),MATCH(TEXT(D$8,"JJJJ"),'BD1'!$A$1:$J$1,0))),""),"")</f>
        <v/>
      </c>
      <c r="E47" s="111" t="str">
        <f>IFERROR(IF(AND(E$8&gt;=VLOOKUP($B47,BD,9),(E$8&lt;=VLOOKUP($B47,BD,10))),IF(INDEX(BD,MATCH($B47,'BD1'!$A$1:$A$100,0),MATCH(TEXT(E$8,"JJJJ"),'BD1'!$A$1:$J$1,0))=0,"",INDEX(BD,MATCH($B47,'BD1'!$A$1:$A$100,0),MATCH(TEXT(E$8,"JJJJ"),'BD1'!$A$1:$J$1,0))),""),"")</f>
        <v/>
      </c>
      <c r="F47" s="111" t="str">
        <f>IFERROR(IF(AND(F$8&gt;=VLOOKUP($B47,BD,9),(F$8&lt;=VLOOKUP($B47,BD,10))),IF(INDEX(BD,MATCH($B47,'BD1'!$A$1:$A$100,0),MATCH(TEXT(F$8,"JJJJ"),'BD1'!$A$1:$J$1,0))=0,"",INDEX(BD,MATCH($B47,'BD1'!$A$1:$A$100,0),MATCH(TEXT(F$8,"JJJJ"),'BD1'!$A$1:$J$1,0))),""),"")</f>
        <v/>
      </c>
      <c r="G47" s="111" t="str">
        <f>IFERROR(IF(AND(G$8&gt;=VLOOKUP($B47,BD,9),(G$8&lt;=VLOOKUP($B47,BD,10))),IF(INDEX(BD,MATCH($B47,'BD1'!$A$1:$A$100,0),MATCH(TEXT(G$8,"JJJJ"),'BD1'!$A$1:$J$1,0))=0,"",INDEX(BD,MATCH($B47,'BD1'!$A$1:$A$100,0),MATCH(TEXT(G$8,"JJJJ"),'BD1'!$A$1:$J$1,0))),""),"")</f>
        <v/>
      </c>
      <c r="H47" s="111" t="str">
        <f>IFERROR(IF(AND(H$8&gt;=VLOOKUP($B47,BD,9),(H$8&lt;=VLOOKUP($B47,BD,10))),IF(INDEX(BD,MATCH($B47,'BD1'!$A$1:$A$100,0),MATCH(TEXT(H$8,"JJJJ"),'BD1'!$A$1:$J$1,0))=0,"",INDEX(BD,MATCH($B47,'BD1'!$A$1:$A$100,0),MATCH(TEXT(H$8,"JJJJ"),'BD1'!$A$1:$J$1,0))),""),"")</f>
        <v/>
      </c>
      <c r="I47" s="111" t="str">
        <f>IFERROR(IF(AND(I$8&gt;=VLOOKUP($B47,BD,9),(I$8&lt;=VLOOKUP($B47,BD,10))),IF(INDEX(BD,MATCH($B47,'BD1'!$A$1:$A$100,0),MATCH(TEXT(I$8,"JJJJ"),'BD1'!$A$1:$J$1,0))=0,"",INDEX(BD,MATCH($B47,'BD1'!$A$1:$A$100,0),MATCH(TEXT(I$8,"JJJJ"),'BD1'!$A$1:$J$1,0))),""),"")</f>
        <v/>
      </c>
      <c r="J47" s="111" t="str">
        <f>IFERROR(IF(AND(J$8&gt;=VLOOKUP($B47,BD,9),(J$8&lt;=VLOOKUP($B47,BD,10))),IF(INDEX(BD,MATCH($B47,'BD1'!$A$1:$A$100,0),MATCH(TEXT(J$8,"JJJJ"),'BD1'!$A$1:$J$1,0))=0,"",INDEX(BD,MATCH($B47,'BD1'!$A$1:$A$100,0),MATCH(TEXT(J$8,"JJJJ"),'BD1'!$A$1:$J$1,0))),""),"")</f>
        <v/>
      </c>
      <c r="K47" s="111" t="str">
        <f>IFERROR(IF(AND(K$8&gt;=VLOOKUP($B47,BD,9),(K$8&lt;=VLOOKUP($B47,BD,10))),IF(INDEX(BD,MATCH($B47,'BD1'!$A$1:$A$100,0),MATCH(TEXT(K$8,"JJJJ"),'BD1'!$A$1:$J$1,0))=0,"",INDEX(BD,MATCH($B47,'BD1'!$A$1:$A$100,0),MATCH(TEXT(K$8,"JJJJ"),'BD1'!$A$1:$J$1,0))),""),"")</f>
        <v/>
      </c>
      <c r="L47" s="111" t="str">
        <f>IFERROR(IF(AND(L$8&gt;=VLOOKUP($B47,BD,9),(L$8&lt;=VLOOKUP($B47,BD,10))),IF(INDEX(BD,MATCH($B47,'BD1'!$A$1:$A$100,0),MATCH(TEXT(L$8,"JJJJ"),'BD1'!$A$1:$J$1,0))=0,"",INDEX(BD,MATCH($B47,'BD1'!$A$1:$A$100,0),MATCH(TEXT(L$8,"JJJJ"),'BD1'!$A$1:$J$1,0))),""),"")</f>
        <v/>
      </c>
      <c r="M47" s="111" t="str">
        <f>IFERROR(IF(AND(M$8&gt;=VLOOKUP($B47,BD,9),(M$8&lt;=VLOOKUP($B47,BD,10))),IF(INDEX(BD,MATCH($B47,'BD1'!$A$1:$A$100,0),MATCH(TEXT(M$8,"JJJJ"),'BD1'!$A$1:$J$1,0))=0,"",INDEX(BD,MATCH($B47,'BD1'!$A$1:$A$100,0),MATCH(TEXT(M$8,"JJJJ"),'BD1'!$A$1:$J$1,0))),""),"")</f>
        <v/>
      </c>
      <c r="N47" s="111" t="str">
        <f>IFERROR(IF(AND(N$8&gt;=VLOOKUP($B47,BD,9),(N$8&lt;=VLOOKUP($B47,BD,10))),IF(INDEX(BD,MATCH($B47,'BD1'!$A$1:$A$100,0),MATCH(TEXT(N$8,"JJJJ"),'BD1'!$A$1:$J$1,0))=0,"",INDEX(BD,MATCH($B47,'BD1'!$A$1:$A$100,0),MATCH(TEXT(N$8,"JJJJ"),'BD1'!$A$1:$J$1,0))),""),"")</f>
        <v/>
      </c>
      <c r="O47" s="111" t="str">
        <f>IFERROR(IF(AND(O$8&gt;=VLOOKUP($B47,BD,9),(O$8&lt;=VLOOKUP($B47,BD,10))),IF(INDEX(BD,MATCH($B47,'BD1'!$A$1:$A$100,0),MATCH(TEXT(O$8,"JJJJ"),'BD1'!$A$1:$J$1,0))=0,"",INDEX(BD,MATCH($B47,'BD1'!$A$1:$A$100,0),MATCH(TEXT(O$8,"JJJJ"),'BD1'!$A$1:$J$1,0))),""),"")</f>
        <v/>
      </c>
      <c r="P47" s="111" t="str">
        <f>IFERROR(IF(AND(P$8&gt;=VLOOKUP($B47,BD,9),(P$8&lt;=VLOOKUP($B47,BD,10))),IF(INDEX(BD,MATCH($B47,'BD1'!$A$1:$A$100,0),MATCH(TEXT(P$8,"JJJJ"),'BD1'!$A$1:$J$1,0))=0,"",INDEX(BD,MATCH($B47,'BD1'!$A$1:$A$100,0),MATCH(TEXT(P$8,"JJJJ"),'BD1'!$A$1:$J$1,0))),""),"")</f>
        <v/>
      </c>
      <c r="Q47" s="111" t="str">
        <f>IFERROR(IF(AND(Q$8&gt;=VLOOKUP($B47,BD,9),(Q$8&lt;=VLOOKUP($B47,BD,10))),IF(INDEX(BD,MATCH($B47,'BD1'!$A$1:$A$100,0),MATCH(TEXT(Q$8,"JJJJ"),'BD1'!$A$1:$J$1,0))=0,"",INDEX(BD,MATCH($B47,'BD1'!$A$1:$A$100,0),MATCH(TEXT(Q$8,"JJJJ"),'BD1'!$A$1:$J$1,0))),""),"")</f>
        <v/>
      </c>
      <c r="R47" s="111" t="str">
        <f>IFERROR(IF(AND(R$8&gt;=VLOOKUP($B47,BD,9),(R$8&lt;=VLOOKUP($B47,BD,10))),IF(INDEX(BD,MATCH($B47,'BD1'!$A$1:$A$100,0),MATCH(TEXT(R$8,"JJJJ"),'BD1'!$A$1:$J$1,0))=0,"",INDEX(BD,MATCH($B47,'BD1'!$A$1:$A$100,0),MATCH(TEXT(R$8,"JJJJ"),'BD1'!$A$1:$J$1,0))),""),"")</f>
        <v/>
      </c>
      <c r="S47" s="111" t="str">
        <f>IFERROR(IF(AND(S$8&gt;=VLOOKUP($B47,BD,9),(S$8&lt;=VLOOKUP($B47,BD,10))),IF(INDEX(BD,MATCH($B47,'BD1'!$A$1:$A$100,0),MATCH(TEXT(S$8,"JJJJ"),'BD1'!$A$1:$J$1,0))=0,"",INDEX(BD,MATCH($B47,'BD1'!$A$1:$A$100,0),MATCH(TEXT(S$8,"JJJJ"),'BD1'!$A$1:$J$1,0))),""),"")</f>
        <v/>
      </c>
      <c r="T47" s="111" t="str">
        <f>IFERROR(IF(AND(T$8&gt;=VLOOKUP($B47,BD,9),(T$8&lt;=VLOOKUP($B47,BD,10))),IF(INDEX(BD,MATCH($B47,'BD1'!$A$1:$A$100,0),MATCH(TEXT(T$8,"JJJJ"),'BD1'!$A$1:$J$1,0))=0,"",INDEX(BD,MATCH($B47,'BD1'!$A$1:$A$100,0),MATCH(TEXT(T$8,"JJJJ"),'BD1'!$A$1:$J$1,0))),""),"")</f>
        <v/>
      </c>
      <c r="U47" s="111" t="str">
        <f>IFERROR(IF(AND(U$8&gt;=VLOOKUP($B47,BD,9),(U$8&lt;=VLOOKUP($B47,BD,10))),IF(INDEX(BD,MATCH($B47,'BD1'!$A$1:$A$100,0),MATCH(TEXT(U$8,"JJJJ"),'BD1'!$A$1:$J$1,0))=0,"",INDEX(BD,MATCH($B47,'BD1'!$A$1:$A$100,0),MATCH(TEXT(U$8,"JJJJ"),'BD1'!$A$1:$J$1,0))),""),"")</f>
        <v/>
      </c>
      <c r="V47" s="111" t="str">
        <f>IFERROR(IF(AND(V$8&gt;=VLOOKUP($B47,BD,9),(V$8&lt;=VLOOKUP($B47,BD,10))),IF(INDEX(BD,MATCH($B47,'BD1'!$A$1:$A$100,0),MATCH(TEXT(V$8,"JJJJ"),'BD1'!$A$1:$J$1,0))=0,"",INDEX(BD,MATCH($B47,'BD1'!$A$1:$A$100,0),MATCH(TEXT(V$8,"JJJJ"),'BD1'!$A$1:$J$1,0))),""),"")</f>
        <v/>
      </c>
      <c r="W47" s="111" t="str">
        <f>IFERROR(IF(AND(W$8&gt;=VLOOKUP($B47,BD,9),(W$8&lt;=VLOOKUP($B47,BD,10))),IF(INDEX(BD,MATCH($B47,'BD1'!$A$1:$A$100,0),MATCH(TEXT(W$8,"JJJJ"),'BD1'!$A$1:$J$1,0))=0,"",INDEX(BD,MATCH($B47,'BD1'!$A$1:$A$100,0),MATCH(TEXT(W$8,"JJJJ"),'BD1'!$A$1:$J$1,0))),""),"")</f>
        <v/>
      </c>
      <c r="X47" s="111" t="str">
        <f>IFERROR(IF(AND(X$8&gt;=VLOOKUP($B47,BD,9),(X$8&lt;=VLOOKUP($B47,BD,10))),IF(INDEX(BD,MATCH($B47,'BD1'!$A$1:$A$100,0),MATCH(TEXT(X$8,"JJJJ"),'BD1'!$A$1:$J$1,0))=0,"",INDEX(BD,MATCH($B47,'BD1'!$A$1:$A$100,0),MATCH(TEXT(X$8,"JJJJ"),'BD1'!$A$1:$J$1,0))),""),"")</f>
        <v/>
      </c>
      <c r="Y47" s="111" t="str">
        <f>IFERROR(IF(AND(Y$8&gt;=VLOOKUP($B47,BD,9),(Y$8&lt;=VLOOKUP($B47,BD,10))),IF(INDEX(BD,MATCH($B47,'BD1'!$A$1:$A$100,0),MATCH(TEXT(Y$8,"JJJJ"),'BD1'!$A$1:$J$1,0))=0,"",INDEX(BD,MATCH($B47,'BD1'!$A$1:$A$100,0),MATCH(TEXT(Y$8,"JJJJ"),'BD1'!$A$1:$J$1,0))),""),"")</f>
        <v/>
      </c>
      <c r="Z47" s="111" t="str">
        <f>IFERROR(IF(AND(Z$8&gt;=VLOOKUP($B47,BD,9),(Z$8&lt;=VLOOKUP($B47,BD,10))),IF(INDEX(BD,MATCH($B47,'BD1'!$A$1:$A$100,0),MATCH(TEXT(Z$8,"JJJJ"),'BD1'!$A$1:$J$1,0))=0,"",INDEX(BD,MATCH($B47,'BD1'!$A$1:$A$100,0),MATCH(TEXT(Z$8,"JJJJ"),'BD1'!$A$1:$J$1,0))),""),"")</f>
        <v/>
      </c>
      <c r="AA47" s="111" t="str">
        <f>IFERROR(IF(AND(AA$8&gt;=VLOOKUP($B47,BD,9),(AA$8&lt;=VLOOKUP($B47,BD,10))),IF(INDEX(BD,MATCH($B47,'BD1'!$A$1:$A$100,0),MATCH(TEXT(AA$8,"JJJJ"),'BD1'!$A$1:$J$1,0))=0,"",INDEX(BD,MATCH($B47,'BD1'!$A$1:$A$100,0),MATCH(TEXT(AA$8,"JJJJ"),'BD1'!$A$1:$J$1,0))),""),"")</f>
        <v/>
      </c>
      <c r="AB47" s="111" t="str">
        <f>IFERROR(IF(AND(AB$8&gt;=VLOOKUP($B47,BD,9),(AB$8&lt;=VLOOKUP($B47,BD,10))),IF(INDEX(BD,MATCH($B47,'BD1'!$A$1:$A$100,0),MATCH(TEXT(AB$8,"JJJJ"),'BD1'!$A$1:$J$1,0))=0,"",INDEX(BD,MATCH($B47,'BD1'!$A$1:$A$100,0),MATCH(TEXT(AB$8,"JJJJ"),'BD1'!$A$1:$J$1,0))),""),"")</f>
        <v/>
      </c>
      <c r="AC47" s="111" t="str">
        <f>IFERROR(IF(AND(AC$8&gt;=VLOOKUP($B47,BD,9),(AC$8&lt;=VLOOKUP($B47,BD,10))),IF(INDEX(BD,MATCH($B47,'BD1'!$A$1:$A$100,0),MATCH(TEXT(AC$8,"JJJJ"),'BD1'!$A$1:$J$1,0))=0,"",INDEX(BD,MATCH($B47,'BD1'!$A$1:$A$100,0),MATCH(TEXT(AC$8,"JJJJ"),'BD1'!$A$1:$J$1,0))),""),"")</f>
        <v/>
      </c>
      <c r="AD47" s="111" t="str">
        <f>IFERROR(IF(AND(AD$8&gt;=VLOOKUP($B47,BD,9),(AD$8&lt;=VLOOKUP($B47,BD,10))),IF(INDEX(BD,MATCH($B47,'BD1'!$A$1:$A$100,0),MATCH(TEXT(AD$8,"JJJJ"),'BD1'!$A$1:$J$1,0))=0,"",INDEX(BD,MATCH($B47,'BD1'!$A$1:$A$100,0),MATCH(TEXT(AD$8,"JJJJ"),'BD1'!$A$1:$J$1,0))),""),"")</f>
        <v/>
      </c>
      <c r="AE47" s="111" t="str">
        <f>IFERROR(IF(AND(AE$8&gt;=VLOOKUP($B47,BD,9),(AE$8&lt;=VLOOKUP($B47,BD,10))),IF(INDEX(BD,MATCH($B47,'BD1'!$A$1:$A$100,0),MATCH(TEXT(AE$8,"JJJJ"),'BD1'!$A$1:$J$1,0))=0,"",INDEX(BD,MATCH($B47,'BD1'!$A$1:$A$100,0),MATCH(TEXT(AE$8,"JJJJ"),'BD1'!$A$1:$J$1,0))),""),"")</f>
        <v/>
      </c>
      <c r="AF47" s="111" t="str">
        <f>IFERROR(IF(AND(AF$8&gt;=VLOOKUP($B47,BD,9),(AF$8&lt;=VLOOKUP($B47,BD,10))),IF(INDEX(BD,MATCH($B47,'BD1'!$A$1:$A$100,0),MATCH(TEXT(AF$8,"JJJJ"),'BD1'!$A$1:$J$1,0))=0,"",INDEX(BD,MATCH($B47,'BD1'!$A$1:$A$100,0),MATCH(TEXT(AF$8,"JJJJ"),'BD1'!$A$1:$J$1,0))),""),"")</f>
        <v/>
      </c>
      <c r="AG47" s="111" t="str">
        <f>IFERROR(IF(AND(AG$8&gt;=VLOOKUP($B47,BD,9),(AG$8&lt;=VLOOKUP($B47,BD,10))),IF(INDEX(BD,MATCH($B47,'BD1'!$A$1:$A$100,0),MATCH(TEXT(AG$8,"JJJJ"),'BD1'!$A$1:$J$1,0))=0,"",INDEX(BD,MATCH($B47,'BD1'!$A$1:$A$100,0),MATCH(TEXT(AG$8,"JJJJ"),'BD1'!$A$1:$J$1,0))),""),"")</f>
        <v/>
      </c>
      <c r="AH47" s="111" t="str">
        <f>IFERROR(IF(AND(AH$8&gt;=VLOOKUP($B47,BD,9),(AH$8&lt;=VLOOKUP($B47,BD,10))),IF(INDEX(BD,MATCH($B47,'BD1'!$A$1:$A$100,0),MATCH(TEXT(AH$8,"JJJJ"),'BD1'!$A$1:$J$1,0))=0,"",INDEX(BD,MATCH($B47,'BD1'!$A$1:$A$100,0),MATCH(TEXT(AH$8,"JJJJ"),'BD1'!$A$1:$J$1,0))),""),"")</f>
        <v/>
      </c>
      <c r="AI47" s="43"/>
      <c r="AJ47" s="118">
        <f t="shared" si="2"/>
        <v>0</v>
      </c>
      <c r="AK47" s="96">
        <v>17</v>
      </c>
    </row>
    <row r="48" spans="2:37" ht="24" customHeight="1" thickBot="1" x14ac:dyDescent="0.35">
      <c r="B48" s="131" t="str">
        <f>IF(LEN('BD1'!A39)=0,"",'BD1'!A39)</f>
        <v/>
      </c>
      <c r="C48" s="143" t="str">
        <f>IFERROR(VLOOKUP(Tableau9[[#This Row],[Chantiers]],'BD1'!A:K,11,FALSE),"")</f>
        <v/>
      </c>
      <c r="D48" s="111" t="str">
        <f>IFERROR(IF(AND(D$8&gt;=VLOOKUP($B48,BD,9),(D$8&lt;=VLOOKUP($B48,BD,10))),IF(INDEX(BD,MATCH($B48,'BD1'!$A$1:$A$100,0),MATCH(TEXT(D$8,"JJJJ"),'BD1'!$A$1:$J$1,0))=0,"",INDEX(BD,MATCH($B48,'BD1'!$A$1:$A$100,0),MATCH(TEXT(D$8,"JJJJ"),'BD1'!$A$1:$J$1,0))),""),"")</f>
        <v/>
      </c>
      <c r="E48" s="111" t="str">
        <f>IFERROR(IF(AND(E$8&gt;=VLOOKUP($B48,BD,9),(E$8&lt;=VLOOKUP($B48,BD,10))),IF(INDEX(BD,MATCH($B48,'BD1'!$A$1:$A$100,0),MATCH(TEXT(E$8,"JJJJ"),'BD1'!$A$1:$J$1,0))=0,"",INDEX(BD,MATCH($B48,'BD1'!$A$1:$A$100,0),MATCH(TEXT(E$8,"JJJJ"),'BD1'!$A$1:$J$1,0))),""),"")</f>
        <v/>
      </c>
      <c r="F48" s="111" t="str">
        <f>IFERROR(IF(AND(F$8&gt;=VLOOKUP($B48,BD,9),(F$8&lt;=VLOOKUP($B48,BD,10))),IF(INDEX(BD,MATCH($B48,'BD1'!$A$1:$A$100,0),MATCH(TEXT(F$8,"JJJJ"),'BD1'!$A$1:$J$1,0))=0,"",INDEX(BD,MATCH($B48,'BD1'!$A$1:$A$100,0),MATCH(TEXT(F$8,"JJJJ"),'BD1'!$A$1:$J$1,0))),""),"")</f>
        <v/>
      </c>
      <c r="G48" s="111" t="str">
        <f>IFERROR(IF(AND(G$8&gt;=VLOOKUP($B48,BD,9),(G$8&lt;=VLOOKUP($B48,BD,10))),IF(INDEX(BD,MATCH($B48,'BD1'!$A$1:$A$100,0),MATCH(TEXT(G$8,"JJJJ"),'BD1'!$A$1:$J$1,0))=0,"",INDEX(BD,MATCH($B48,'BD1'!$A$1:$A$100,0),MATCH(TEXT(G$8,"JJJJ"),'BD1'!$A$1:$J$1,0))),""),"")</f>
        <v/>
      </c>
      <c r="H48" s="111" t="str">
        <f>IFERROR(IF(AND(H$8&gt;=VLOOKUP($B48,BD,9),(H$8&lt;=VLOOKUP($B48,BD,10))),IF(INDEX(BD,MATCH($B48,'BD1'!$A$1:$A$100,0),MATCH(TEXT(H$8,"JJJJ"),'BD1'!$A$1:$J$1,0))=0,"",INDEX(BD,MATCH($B48,'BD1'!$A$1:$A$100,0),MATCH(TEXT(H$8,"JJJJ"),'BD1'!$A$1:$J$1,0))),""),"")</f>
        <v/>
      </c>
      <c r="I48" s="111" t="str">
        <f>IFERROR(IF(AND(I$8&gt;=VLOOKUP($B48,BD,9),(I$8&lt;=VLOOKUP($B48,BD,10))),IF(INDEX(BD,MATCH($B48,'BD1'!$A$1:$A$100,0),MATCH(TEXT(I$8,"JJJJ"),'BD1'!$A$1:$J$1,0))=0,"",INDEX(BD,MATCH($B48,'BD1'!$A$1:$A$100,0),MATCH(TEXT(I$8,"JJJJ"),'BD1'!$A$1:$J$1,0))),""),"")</f>
        <v/>
      </c>
      <c r="J48" s="111" t="str">
        <f>IFERROR(IF(AND(J$8&gt;=VLOOKUP($B48,BD,9),(J$8&lt;=VLOOKUP($B48,BD,10))),IF(INDEX(BD,MATCH($B48,'BD1'!$A$1:$A$100,0),MATCH(TEXT(J$8,"JJJJ"),'BD1'!$A$1:$J$1,0))=0,"",INDEX(BD,MATCH($B48,'BD1'!$A$1:$A$100,0),MATCH(TEXT(J$8,"JJJJ"),'BD1'!$A$1:$J$1,0))),""),"")</f>
        <v/>
      </c>
      <c r="K48" s="111" t="str">
        <f>IFERROR(IF(AND(K$8&gt;=VLOOKUP($B48,BD,9),(K$8&lt;=VLOOKUP($B48,BD,10))),IF(INDEX(BD,MATCH($B48,'BD1'!$A$1:$A$100,0),MATCH(TEXT(K$8,"JJJJ"),'BD1'!$A$1:$J$1,0))=0,"",INDEX(BD,MATCH($B48,'BD1'!$A$1:$A$100,0),MATCH(TEXT(K$8,"JJJJ"),'BD1'!$A$1:$J$1,0))),""),"")</f>
        <v/>
      </c>
      <c r="L48" s="111" t="str">
        <f>IFERROR(IF(AND(L$8&gt;=VLOOKUP($B48,BD,9),(L$8&lt;=VLOOKUP($B48,BD,10))),IF(INDEX(BD,MATCH($B48,'BD1'!$A$1:$A$100,0),MATCH(TEXT(L$8,"JJJJ"),'BD1'!$A$1:$J$1,0))=0,"",INDEX(BD,MATCH($B48,'BD1'!$A$1:$A$100,0),MATCH(TEXT(L$8,"JJJJ"),'BD1'!$A$1:$J$1,0))),""),"")</f>
        <v/>
      </c>
      <c r="M48" s="111" t="str">
        <f>IFERROR(IF(AND(M$8&gt;=VLOOKUP($B48,BD,9),(M$8&lt;=VLOOKUP($B48,BD,10))),IF(INDEX(BD,MATCH($B48,'BD1'!$A$1:$A$100,0),MATCH(TEXT(M$8,"JJJJ"),'BD1'!$A$1:$J$1,0))=0,"",INDEX(BD,MATCH($B48,'BD1'!$A$1:$A$100,0),MATCH(TEXT(M$8,"JJJJ"),'BD1'!$A$1:$J$1,0))),""),"")</f>
        <v/>
      </c>
      <c r="N48" s="111" t="str">
        <f>IFERROR(IF(AND(N$8&gt;=VLOOKUP($B48,BD,9),(N$8&lt;=VLOOKUP($B48,BD,10))),IF(INDEX(BD,MATCH($B48,'BD1'!$A$1:$A$100,0),MATCH(TEXT(N$8,"JJJJ"),'BD1'!$A$1:$J$1,0))=0,"",INDEX(BD,MATCH($B48,'BD1'!$A$1:$A$100,0),MATCH(TEXT(N$8,"JJJJ"),'BD1'!$A$1:$J$1,0))),""),"")</f>
        <v/>
      </c>
      <c r="O48" s="111" t="str">
        <f>IFERROR(IF(AND(O$8&gt;=VLOOKUP($B48,BD,9),(O$8&lt;=VLOOKUP($B48,BD,10))),IF(INDEX(BD,MATCH($B48,'BD1'!$A$1:$A$100,0),MATCH(TEXT(O$8,"JJJJ"),'BD1'!$A$1:$J$1,0))=0,"",INDEX(BD,MATCH($B48,'BD1'!$A$1:$A$100,0),MATCH(TEXT(O$8,"JJJJ"),'BD1'!$A$1:$J$1,0))),""),"")</f>
        <v/>
      </c>
      <c r="P48" s="111" t="str">
        <f>IFERROR(IF(AND(P$8&gt;=VLOOKUP($B48,BD,9),(P$8&lt;=VLOOKUP($B48,BD,10))),IF(INDEX(BD,MATCH($B48,'BD1'!$A$1:$A$100,0),MATCH(TEXT(P$8,"JJJJ"),'BD1'!$A$1:$J$1,0))=0,"",INDEX(BD,MATCH($B48,'BD1'!$A$1:$A$100,0),MATCH(TEXT(P$8,"JJJJ"),'BD1'!$A$1:$J$1,0))),""),"")</f>
        <v/>
      </c>
      <c r="Q48" s="111" t="str">
        <f>IFERROR(IF(AND(Q$8&gt;=VLOOKUP($B48,BD,9),(Q$8&lt;=VLOOKUP($B48,BD,10))),IF(INDEX(BD,MATCH($B48,'BD1'!$A$1:$A$100,0),MATCH(TEXT(Q$8,"JJJJ"),'BD1'!$A$1:$J$1,0))=0,"",INDEX(BD,MATCH($B48,'BD1'!$A$1:$A$100,0),MATCH(TEXT(Q$8,"JJJJ"),'BD1'!$A$1:$J$1,0))),""),"")</f>
        <v/>
      </c>
      <c r="R48" s="111" t="str">
        <f>IFERROR(IF(AND(R$8&gt;=VLOOKUP($B48,BD,9),(R$8&lt;=VLOOKUP($B48,BD,10))),IF(INDEX(BD,MATCH($B48,'BD1'!$A$1:$A$100,0),MATCH(TEXT(R$8,"JJJJ"),'BD1'!$A$1:$J$1,0))=0,"",INDEX(BD,MATCH($B48,'BD1'!$A$1:$A$100,0),MATCH(TEXT(R$8,"JJJJ"),'BD1'!$A$1:$J$1,0))),""),"")</f>
        <v/>
      </c>
      <c r="S48" s="111" t="str">
        <f>IFERROR(IF(AND(S$8&gt;=VLOOKUP($B48,BD,9),(S$8&lt;=VLOOKUP($B48,BD,10))),IF(INDEX(BD,MATCH($B48,'BD1'!$A$1:$A$100,0),MATCH(TEXT(S$8,"JJJJ"),'BD1'!$A$1:$J$1,0))=0,"",INDEX(BD,MATCH($B48,'BD1'!$A$1:$A$100,0),MATCH(TEXT(S$8,"JJJJ"),'BD1'!$A$1:$J$1,0))),""),"")</f>
        <v/>
      </c>
      <c r="T48" s="111" t="str">
        <f>IFERROR(IF(AND(T$8&gt;=VLOOKUP($B48,BD,9),(T$8&lt;=VLOOKUP($B48,BD,10))),IF(INDEX(BD,MATCH($B48,'BD1'!$A$1:$A$100,0),MATCH(TEXT(T$8,"JJJJ"),'BD1'!$A$1:$J$1,0))=0,"",INDEX(BD,MATCH($B48,'BD1'!$A$1:$A$100,0),MATCH(TEXT(T$8,"JJJJ"),'BD1'!$A$1:$J$1,0))),""),"")</f>
        <v/>
      </c>
      <c r="U48" s="111" t="str">
        <f>IFERROR(IF(AND(U$8&gt;=VLOOKUP($B48,BD,9),(U$8&lt;=VLOOKUP($B48,BD,10))),IF(INDEX(BD,MATCH($B48,'BD1'!$A$1:$A$100,0),MATCH(TEXT(U$8,"JJJJ"),'BD1'!$A$1:$J$1,0))=0,"",INDEX(BD,MATCH($B48,'BD1'!$A$1:$A$100,0),MATCH(TEXT(U$8,"JJJJ"),'BD1'!$A$1:$J$1,0))),""),"")</f>
        <v/>
      </c>
      <c r="V48" s="111" t="str">
        <f>IFERROR(IF(AND(V$8&gt;=VLOOKUP($B48,BD,9),(V$8&lt;=VLOOKUP($B48,BD,10))),IF(INDEX(BD,MATCH($B48,'BD1'!$A$1:$A$100,0),MATCH(TEXT(V$8,"JJJJ"),'BD1'!$A$1:$J$1,0))=0,"",INDEX(BD,MATCH($B48,'BD1'!$A$1:$A$100,0),MATCH(TEXT(V$8,"JJJJ"),'BD1'!$A$1:$J$1,0))),""),"")</f>
        <v/>
      </c>
      <c r="W48" s="111" t="str">
        <f>IFERROR(IF(AND(W$8&gt;=VLOOKUP($B48,BD,9),(W$8&lt;=VLOOKUP($B48,BD,10))),IF(INDEX(BD,MATCH($B48,'BD1'!$A$1:$A$100,0),MATCH(TEXT(W$8,"JJJJ"),'BD1'!$A$1:$J$1,0))=0,"",INDEX(BD,MATCH($B48,'BD1'!$A$1:$A$100,0),MATCH(TEXT(W$8,"JJJJ"),'BD1'!$A$1:$J$1,0))),""),"")</f>
        <v/>
      </c>
      <c r="X48" s="111" t="str">
        <f>IFERROR(IF(AND(X$8&gt;=VLOOKUP($B48,BD,9),(X$8&lt;=VLOOKUP($B48,BD,10))),IF(INDEX(BD,MATCH($B48,'BD1'!$A$1:$A$100,0),MATCH(TEXT(X$8,"JJJJ"),'BD1'!$A$1:$J$1,0))=0,"",INDEX(BD,MATCH($B48,'BD1'!$A$1:$A$100,0),MATCH(TEXT(X$8,"JJJJ"),'BD1'!$A$1:$J$1,0))),""),"")</f>
        <v/>
      </c>
      <c r="Y48" s="111" t="str">
        <f>IFERROR(IF(AND(Y$8&gt;=VLOOKUP($B48,BD,9),(Y$8&lt;=VLOOKUP($B48,BD,10))),IF(INDEX(BD,MATCH($B48,'BD1'!$A$1:$A$100,0),MATCH(TEXT(Y$8,"JJJJ"),'BD1'!$A$1:$J$1,0))=0,"",INDEX(BD,MATCH($B48,'BD1'!$A$1:$A$100,0),MATCH(TEXT(Y$8,"JJJJ"),'BD1'!$A$1:$J$1,0))),""),"")</f>
        <v/>
      </c>
      <c r="Z48" s="111" t="str">
        <f>IFERROR(IF(AND(Z$8&gt;=VLOOKUP($B48,BD,9),(Z$8&lt;=VLOOKUP($B48,BD,10))),IF(INDEX(BD,MATCH($B48,'BD1'!$A$1:$A$100,0),MATCH(TEXT(Z$8,"JJJJ"),'BD1'!$A$1:$J$1,0))=0,"",INDEX(BD,MATCH($B48,'BD1'!$A$1:$A$100,0),MATCH(TEXT(Z$8,"JJJJ"),'BD1'!$A$1:$J$1,0))),""),"")</f>
        <v/>
      </c>
      <c r="AA48" s="111" t="str">
        <f>IFERROR(IF(AND(AA$8&gt;=VLOOKUP($B48,BD,9),(AA$8&lt;=VLOOKUP($B48,BD,10))),IF(INDEX(BD,MATCH($B48,'BD1'!$A$1:$A$100,0),MATCH(TEXT(AA$8,"JJJJ"),'BD1'!$A$1:$J$1,0))=0,"",INDEX(BD,MATCH($B48,'BD1'!$A$1:$A$100,0),MATCH(TEXT(AA$8,"JJJJ"),'BD1'!$A$1:$J$1,0))),""),"")</f>
        <v/>
      </c>
      <c r="AB48" s="111" t="str">
        <f>IFERROR(IF(AND(AB$8&gt;=VLOOKUP($B48,BD,9),(AB$8&lt;=VLOOKUP($B48,BD,10))),IF(INDEX(BD,MATCH($B48,'BD1'!$A$1:$A$100,0),MATCH(TEXT(AB$8,"JJJJ"),'BD1'!$A$1:$J$1,0))=0,"",INDEX(BD,MATCH($B48,'BD1'!$A$1:$A$100,0),MATCH(TEXT(AB$8,"JJJJ"),'BD1'!$A$1:$J$1,0))),""),"")</f>
        <v/>
      </c>
      <c r="AC48" s="111" t="str">
        <f>IFERROR(IF(AND(AC$8&gt;=VLOOKUP($B48,BD,9),(AC$8&lt;=VLOOKUP($B48,BD,10))),IF(INDEX(BD,MATCH($B48,'BD1'!$A$1:$A$100,0),MATCH(TEXT(AC$8,"JJJJ"),'BD1'!$A$1:$J$1,0))=0,"",INDEX(BD,MATCH($B48,'BD1'!$A$1:$A$100,0),MATCH(TEXT(AC$8,"JJJJ"),'BD1'!$A$1:$J$1,0))),""),"")</f>
        <v/>
      </c>
      <c r="AD48" s="111" t="str">
        <f>IFERROR(IF(AND(AD$8&gt;=VLOOKUP($B48,BD,9),(AD$8&lt;=VLOOKUP($B48,BD,10))),IF(INDEX(BD,MATCH($B48,'BD1'!$A$1:$A$100,0),MATCH(TEXT(AD$8,"JJJJ"),'BD1'!$A$1:$J$1,0))=0,"",INDEX(BD,MATCH($B48,'BD1'!$A$1:$A$100,0),MATCH(TEXT(AD$8,"JJJJ"),'BD1'!$A$1:$J$1,0))),""),"")</f>
        <v/>
      </c>
      <c r="AE48" s="111" t="str">
        <f>IFERROR(IF(AND(AE$8&gt;=VLOOKUP($B48,BD,9),(AE$8&lt;=VLOOKUP($B48,BD,10))),IF(INDEX(BD,MATCH($B48,'BD1'!$A$1:$A$100,0),MATCH(TEXT(AE$8,"JJJJ"),'BD1'!$A$1:$J$1,0))=0,"",INDEX(BD,MATCH($B48,'BD1'!$A$1:$A$100,0),MATCH(TEXT(AE$8,"JJJJ"),'BD1'!$A$1:$J$1,0))),""),"")</f>
        <v/>
      </c>
      <c r="AF48" s="111" t="str">
        <f>IFERROR(IF(AND(AF$8&gt;=VLOOKUP($B48,BD,9),(AF$8&lt;=VLOOKUP($B48,BD,10))),IF(INDEX(BD,MATCH($B48,'BD1'!$A$1:$A$100,0),MATCH(TEXT(AF$8,"JJJJ"),'BD1'!$A$1:$J$1,0))=0,"",INDEX(BD,MATCH($B48,'BD1'!$A$1:$A$100,0),MATCH(TEXT(AF$8,"JJJJ"),'BD1'!$A$1:$J$1,0))),""),"")</f>
        <v/>
      </c>
      <c r="AG48" s="111" t="str">
        <f>IFERROR(IF(AND(AG$8&gt;=VLOOKUP($B48,BD,9),(AG$8&lt;=VLOOKUP($B48,BD,10))),IF(INDEX(BD,MATCH($B48,'BD1'!$A$1:$A$100,0),MATCH(TEXT(AG$8,"JJJJ"),'BD1'!$A$1:$J$1,0))=0,"",INDEX(BD,MATCH($B48,'BD1'!$A$1:$A$100,0),MATCH(TEXT(AG$8,"JJJJ"),'BD1'!$A$1:$J$1,0))),""),"")</f>
        <v/>
      </c>
      <c r="AH48" s="111" t="str">
        <f>IFERROR(IF(AND(AH$8&gt;=VLOOKUP($B48,BD,9),(AH$8&lt;=VLOOKUP($B48,BD,10))),IF(INDEX(BD,MATCH($B48,'BD1'!$A$1:$A$100,0),MATCH(TEXT(AH$8,"JJJJ"),'BD1'!$A$1:$J$1,0))=0,"",INDEX(BD,MATCH($B48,'BD1'!$A$1:$A$100,0),MATCH(TEXT(AH$8,"JJJJ"),'BD1'!$A$1:$J$1,0))),""),"")</f>
        <v/>
      </c>
      <c r="AI48" s="43"/>
      <c r="AJ48" s="118">
        <f t="shared" si="2"/>
        <v>0</v>
      </c>
      <c r="AK48" s="96">
        <v>17</v>
      </c>
    </row>
    <row r="49" spans="2:37" ht="24" customHeight="1" thickBot="1" x14ac:dyDescent="0.35">
      <c r="B49" s="131" t="str">
        <f>IF(LEN('BD1'!A40)=0,"",'BD1'!A40)</f>
        <v/>
      </c>
      <c r="C49" s="143" t="str">
        <f>IFERROR(VLOOKUP(Tableau9[[#This Row],[Chantiers]],'BD1'!A:K,11,FALSE),"")</f>
        <v/>
      </c>
      <c r="D49" s="111" t="str">
        <f>IFERROR(IF(AND(D$8&gt;=VLOOKUP($B49,BD,9),(D$8&lt;=VLOOKUP($B49,BD,10))),IF(INDEX(BD,MATCH($B49,'BD1'!$A$1:$A$100,0),MATCH(TEXT(D$8,"JJJJ"),'BD1'!$A$1:$J$1,0))=0,"",INDEX(BD,MATCH($B49,'BD1'!$A$1:$A$100,0),MATCH(TEXT(D$8,"JJJJ"),'BD1'!$A$1:$J$1,0))),""),"")</f>
        <v/>
      </c>
      <c r="E49" s="111" t="str">
        <f>IFERROR(IF(AND(E$8&gt;=VLOOKUP($B49,BD,9),(E$8&lt;=VLOOKUP($B49,BD,10))),IF(INDEX(BD,MATCH($B49,'BD1'!$A$1:$A$100,0),MATCH(TEXT(E$8,"JJJJ"),'BD1'!$A$1:$J$1,0))=0,"",INDEX(BD,MATCH($B49,'BD1'!$A$1:$A$100,0),MATCH(TEXT(E$8,"JJJJ"),'BD1'!$A$1:$J$1,0))),""),"")</f>
        <v/>
      </c>
      <c r="F49" s="111" t="str">
        <f>IFERROR(IF(AND(F$8&gt;=VLOOKUP($B49,BD,9),(F$8&lt;=VLOOKUP($B49,BD,10))),IF(INDEX(BD,MATCH($B49,'BD1'!$A$1:$A$100,0),MATCH(TEXT(F$8,"JJJJ"),'BD1'!$A$1:$J$1,0))=0,"",INDEX(BD,MATCH($B49,'BD1'!$A$1:$A$100,0),MATCH(TEXT(F$8,"JJJJ"),'BD1'!$A$1:$J$1,0))),""),"")</f>
        <v/>
      </c>
      <c r="G49" s="111" t="str">
        <f>IFERROR(IF(AND(G$8&gt;=VLOOKUP($B49,BD,9),(G$8&lt;=VLOOKUP($B49,BD,10))),IF(INDEX(BD,MATCH($B49,'BD1'!$A$1:$A$100,0),MATCH(TEXT(G$8,"JJJJ"),'BD1'!$A$1:$J$1,0))=0,"",INDEX(BD,MATCH($B49,'BD1'!$A$1:$A$100,0),MATCH(TEXT(G$8,"JJJJ"),'BD1'!$A$1:$J$1,0))),""),"")</f>
        <v/>
      </c>
      <c r="H49" s="111" t="str">
        <f>IFERROR(IF(AND(H$8&gt;=VLOOKUP($B49,BD,9),(H$8&lt;=VLOOKUP($B49,BD,10))),IF(INDEX(BD,MATCH($B49,'BD1'!$A$1:$A$100,0),MATCH(TEXT(H$8,"JJJJ"),'BD1'!$A$1:$J$1,0))=0,"",INDEX(BD,MATCH($B49,'BD1'!$A$1:$A$100,0),MATCH(TEXT(H$8,"JJJJ"),'BD1'!$A$1:$J$1,0))),""),"")</f>
        <v/>
      </c>
      <c r="I49" s="111" t="str">
        <f>IFERROR(IF(AND(I$8&gt;=VLOOKUP($B49,BD,9),(I$8&lt;=VLOOKUP($B49,BD,10))),IF(INDEX(BD,MATCH($B49,'BD1'!$A$1:$A$100,0),MATCH(TEXT(I$8,"JJJJ"),'BD1'!$A$1:$J$1,0))=0,"",INDEX(BD,MATCH($B49,'BD1'!$A$1:$A$100,0),MATCH(TEXT(I$8,"JJJJ"),'BD1'!$A$1:$J$1,0))),""),"")</f>
        <v/>
      </c>
      <c r="J49" s="111" t="str">
        <f>IFERROR(IF(AND(J$8&gt;=VLOOKUP($B49,BD,9),(J$8&lt;=VLOOKUP($B49,BD,10))),IF(INDEX(BD,MATCH($B49,'BD1'!$A$1:$A$100,0),MATCH(TEXT(J$8,"JJJJ"),'BD1'!$A$1:$J$1,0))=0,"",INDEX(BD,MATCH($B49,'BD1'!$A$1:$A$100,0),MATCH(TEXT(J$8,"JJJJ"),'BD1'!$A$1:$J$1,0))),""),"")</f>
        <v/>
      </c>
      <c r="K49" s="111" t="str">
        <f>IFERROR(IF(AND(K$8&gt;=VLOOKUP($B49,BD,9),(K$8&lt;=VLOOKUP($B49,BD,10))),IF(INDEX(BD,MATCH($B49,'BD1'!$A$1:$A$100,0),MATCH(TEXT(K$8,"JJJJ"),'BD1'!$A$1:$J$1,0))=0,"",INDEX(BD,MATCH($B49,'BD1'!$A$1:$A$100,0),MATCH(TEXT(K$8,"JJJJ"),'BD1'!$A$1:$J$1,0))),""),"")</f>
        <v/>
      </c>
      <c r="L49" s="111" t="str">
        <f>IFERROR(IF(AND(L$8&gt;=VLOOKUP($B49,BD,9),(L$8&lt;=VLOOKUP($B49,BD,10))),IF(INDEX(BD,MATCH($B49,'BD1'!$A$1:$A$100,0),MATCH(TEXT(L$8,"JJJJ"),'BD1'!$A$1:$J$1,0))=0,"",INDEX(BD,MATCH($B49,'BD1'!$A$1:$A$100,0),MATCH(TEXT(L$8,"JJJJ"),'BD1'!$A$1:$J$1,0))),""),"")</f>
        <v/>
      </c>
      <c r="M49" s="111" t="str">
        <f>IFERROR(IF(AND(M$8&gt;=VLOOKUP($B49,BD,9),(M$8&lt;=VLOOKUP($B49,BD,10))),IF(INDEX(BD,MATCH($B49,'BD1'!$A$1:$A$100,0),MATCH(TEXT(M$8,"JJJJ"),'BD1'!$A$1:$J$1,0))=0,"",INDEX(BD,MATCH($B49,'BD1'!$A$1:$A$100,0),MATCH(TEXT(M$8,"JJJJ"),'BD1'!$A$1:$J$1,0))),""),"")</f>
        <v/>
      </c>
      <c r="N49" s="111" t="str">
        <f>IFERROR(IF(AND(N$8&gt;=VLOOKUP($B49,BD,9),(N$8&lt;=VLOOKUP($B49,BD,10))),IF(INDEX(BD,MATCH($B49,'BD1'!$A$1:$A$100,0),MATCH(TEXT(N$8,"JJJJ"),'BD1'!$A$1:$J$1,0))=0,"",INDEX(BD,MATCH($B49,'BD1'!$A$1:$A$100,0),MATCH(TEXT(N$8,"JJJJ"),'BD1'!$A$1:$J$1,0))),""),"")</f>
        <v/>
      </c>
      <c r="O49" s="111" t="str">
        <f>IFERROR(IF(AND(O$8&gt;=VLOOKUP($B49,BD,9),(O$8&lt;=VLOOKUP($B49,BD,10))),IF(INDEX(BD,MATCH($B49,'BD1'!$A$1:$A$100,0),MATCH(TEXT(O$8,"JJJJ"),'BD1'!$A$1:$J$1,0))=0,"",INDEX(BD,MATCH($B49,'BD1'!$A$1:$A$100,0),MATCH(TEXT(O$8,"JJJJ"),'BD1'!$A$1:$J$1,0))),""),"")</f>
        <v/>
      </c>
      <c r="P49" s="111" t="str">
        <f>IFERROR(IF(AND(P$8&gt;=VLOOKUP($B49,BD,9),(P$8&lt;=VLOOKUP($B49,BD,10))),IF(INDEX(BD,MATCH($B49,'BD1'!$A$1:$A$100,0),MATCH(TEXT(P$8,"JJJJ"),'BD1'!$A$1:$J$1,0))=0,"",INDEX(BD,MATCH($B49,'BD1'!$A$1:$A$100,0),MATCH(TEXT(P$8,"JJJJ"),'BD1'!$A$1:$J$1,0))),""),"")</f>
        <v/>
      </c>
      <c r="Q49" s="111" t="str">
        <f>IFERROR(IF(AND(Q$8&gt;=VLOOKUP($B49,BD,9),(Q$8&lt;=VLOOKUP($B49,BD,10))),IF(INDEX(BD,MATCH($B49,'BD1'!$A$1:$A$100,0),MATCH(TEXT(Q$8,"JJJJ"),'BD1'!$A$1:$J$1,0))=0,"",INDEX(BD,MATCH($B49,'BD1'!$A$1:$A$100,0),MATCH(TEXT(Q$8,"JJJJ"),'BD1'!$A$1:$J$1,0))),""),"")</f>
        <v/>
      </c>
      <c r="R49" s="111" t="str">
        <f>IFERROR(IF(AND(R$8&gt;=VLOOKUP($B49,BD,9),(R$8&lt;=VLOOKUP($B49,BD,10))),IF(INDEX(BD,MATCH($B49,'BD1'!$A$1:$A$100,0),MATCH(TEXT(R$8,"JJJJ"),'BD1'!$A$1:$J$1,0))=0,"",INDEX(BD,MATCH($B49,'BD1'!$A$1:$A$100,0),MATCH(TEXT(R$8,"JJJJ"),'BD1'!$A$1:$J$1,0))),""),"")</f>
        <v/>
      </c>
      <c r="S49" s="111" t="str">
        <f>IFERROR(IF(AND(S$8&gt;=VLOOKUP($B49,BD,9),(S$8&lt;=VLOOKUP($B49,BD,10))),IF(INDEX(BD,MATCH($B49,'BD1'!$A$1:$A$100,0),MATCH(TEXT(S$8,"JJJJ"),'BD1'!$A$1:$J$1,0))=0,"",INDEX(BD,MATCH($B49,'BD1'!$A$1:$A$100,0),MATCH(TEXT(S$8,"JJJJ"),'BD1'!$A$1:$J$1,0))),""),"")</f>
        <v/>
      </c>
      <c r="T49" s="111" t="str">
        <f>IFERROR(IF(AND(T$8&gt;=VLOOKUP($B49,BD,9),(T$8&lt;=VLOOKUP($B49,BD,10))),IF(INDEX(BD,MATCH($B49,'BD1'!$A$1:$A$100,0),MATCH(TEXT(T$8,"JJJJ"),'BD1'!$A$1:$J$1,0))=0,"",INDEX(BD,MATCH($B49,'BD1'!$A$1:$A$100,0),MATCH(TEXT(T$8,"JJJJ"),'BD1'!$A$1:$J$1,0))),""),"")</f>
        <v/>
      </c>
      <c r="U49" s="111" t="str">
        <f>IFERROR(IF(AND(U$8&gt;=VLOOKUP($B49,BD,9),(U$8&lt;=VLOOKUP($B49,BD,10))),IF(INDEX(BD,MATCH($B49,'BD1'!$A$1:$A$100,0),MATCH(TEXT(U$8,"JJJJ"),'BD1'!$A$1:$J$1,0))=0,"",INDEX(BD,MATCH($B49,'BD1'!$A$1:$A$100,0),MATCH(TEXT(U$8,"JJJJ"),'BD1'!$A$1:$J$1,0))),""),"")</f>
        <v/>
      </c>
      <c r="V49" s="111" t="str">
        <f>IFERROR(IF(AND(V$8&gt;=VLOOKUP($B49,BD,9),(V$8&lt;=VLOOKUP($B49,BD,10))),IF(INDEX(BD,MATCH($B49,'BD1'!$A$1:$A$100,0),MATCH(TEXT(V$8,"JJJJ"),'BD1'!$A$1:$J$1,0))=0,"",INDEX(BD,MATCH($B49,'BD1'!$A$1:$A$100,0),MATCH(TEXT(V$8,"JJJJ"),'BD1'!$A$1:$J$1,0))),""),"")</f>
        <v/>
      </c>
      <c r="W49" s="111" t="str">
        <f>IFERROR(IF(AND(W$8&gt;=VLOOKUP($B49,BD,9),(W$8&lt;=VLOOKUP($B49,BD,10))),IF(INDEX(BD,MATCH($B49,'BD1'!$A$1:$A$100,0),MATCH(TEXT(W$8,"JJJJ"),'BD1'!$A$1:$J$1,0))=0,"",INDEX(BD,MATCH($B49,'BD1'!$A$1:$A$100,0),MATCH(TEXT(W$8,"JJJJ"),'BD1'!$A$1:$J$1,0))),""),"")</f>
        <v/>
      </c>
      <c r="X49" s="111" t="str">
        <f>IFERROR(IF(AND(X$8&gt;=VLOOKUP($B49,BD,9),(X$8&lt;=VLOOKUP($B49,BD,10))),IF(INDEX(BD,MATCH($B49,'BD1'!$A$1:$A$100,0),MATCH(TEXT(X$8,"JJJJ"),'BD1'!$A$1:$J$1,0))=0,"",INDEX(BD,MATCH($B49,'BD1'!$A$1:$A$100,0),MATCH(TEXT(X$8,"JJJJ"),'BD1'!$A$1:$J$1,0))),""),"")</f>
        <v/>
      </c>
      <c r="Y49" s="111" t="str">
        <f>IFERROR(IF(AND(Y$8&gt;=VLOOKUP($B49,BD,9),(Y$8&lt;=VLOOKUP($B49,BD,10))),IF(INDEX(BD,MATCH($B49,'BD1'!$A$1:$A$100,0),MATCH(TEXT(Y$8,"JJJJ"),'BD1'!$A$1:$J$1,0))=0,"",INDEX(BD,MATCH($B49,'BD1'!$A$1:$A$100,0),MATCH(TEXT(Y$8,"JJJJ"),'BD1'!$A$1:$J$1,0))),""),"")</f>
        <v/>
      </c>
      <c r="Z49" s="111" t="str">
        <f>IFERROR(IF(AND(Z$8&gt;=VLOOKUP($B49,BD,9),(Z$8&lt;=VLOOKUP($B49,BD,10))),IF(INDEX(BD,MATCH($B49,'BD1'!$A$1:$A$100,0),MATCH(TEXT(Z$8,"JJJJ"),'BD1'!$A$1:$J$1,0))=0,"",INDEX(BD,MATCH($B49,'BD1'!$A$1:$A$100,0),MATCH(TEXT(Z$8,"JJJJ"),'BD1'!$A$1:$J$1,0))),""),"")</f>
        <v/>
      </c>
      <c r="AA49" s="111" t="str">
        <f>IFERROR(IF(AND(AA$8&gt;=VLOOKUP($B49,BD,9),(AA$8&lt;=VLOOKUP($B49,BD,10))),IF(INDEX(BD,MATCH($B49,'BD1'!$A$1:$A$100,0),MATCH(TEXT(AA$8,"JJJJ"),'BD1'!$A$1:$J$1,0))=0,"",INDEX(BD,MATCH($B49,'BD1'!$A$1:$A$100,0),MATCH(TEXT(AA$8,"JJJJ"),'BD1'!$A$1:$J$1,0))),""),"")</f>
        <v/>
      </c>
      <c r="AB49" s="111" t="str">
        <f>IFERROR(IF(AND(AB$8&gt;=VLOOKUP($B49,BD,9),(AB$8&lt;=VLOOKUP($B49,BD,10))),IF(INDEX(BD,MATCH($B49,'BD1'!$A$1:$A$100,0),MATCH(TEXT(AB$8,"JJJJ"),'BD1'!$A$1:$J$1,0))=0,"",INDEX(BD,MATCH($B49,'BD1'!$A$1:$A$100,0),MATCH(TEXT(AB$8,"JJJJ"),'BD1'!$A$1:$J$1,0))),""),"")</f>
        <v/>
      </c>
      <c r="AC49" s="111" t="str">
        <f>IFERROR(IF(AND(AC$8&gt;=VLOOKUP($B49,BD,9),(AC$8&lt;=VLOOKUP($B49,BD,10))),IF(INDEX(BD,MATCH($B49,'BD1'!$A$1:$A$100,0),MATCH(TEXT(AC$8,"JJJJ"),'BD1'!$A$1:$J$1,0))=0,"",INDEX(BD,MATCH($B49,'BD1'!$A$1:$A$100,0),MATCH(TEXT(AC$8,"JJJJ"),'BD1'!$A$1:$J$1,0))),""),"")</f>
        <v/>
      </c>
      <c r="AD49" s="111" t="str">
        <f>IFERROR(IF(AND(AD$8&gt;=VLOOKUP($B49,BD,9),(AD$8&lt;=VLOOKUP($B49,BD,10))),IF(INDEX(BD,MATCH($B49,'BD1'!$A$1:$A$100,0),MATCH(TEXT(AD$8,"JJJJ"),'BD1'!$A$1:$J$1,0))=0,"",INDEX(BD,MATCH($B49,'BD1'!$A$1:$A$100,0),MATCH(TEXT(AD$8,"JJJJ"),'BD1'!$A$1:$J$1,0))),""),"")</f>
        <v/>
      </c>
      <c r="AE49" s="111" t="str">
        <f>IFERROR(IF(AND(AE$8&gt;=VLOOKUP($B49,BD,9),(AE$8&lt;=VLOOKUP($B49,BD,10))),IF(INDEX(BD,MATCH($B49,'BD1'!$A$1:$A$100,0),MATCH(TEXT(AE$8,"JJJJ"),'BD1'!$A$1:$J$1,0))=0,"",INDEX(BD,MATCH($B49,'BD1'!$A$1:$A$100,0),MATCH(TEXT(AE$8,"JJJJ"),'BD1'!$A$1:$J$1,0))),""),"")</f>
        <v/>
      </c>
      <c r="AF49" s="111" t="str">
        <f>IFERROR(IF(AND(AF$8&gt;=VLOOKUP($B49,BD,9),(AF$8&lt;=VLOOKUP($B49,BD,10))),IF(INDEX(BD,MATCH($B49,'BD1'!$A$1:$A$100,0),MATCH(TEXT(AF$8,"JJJJ"),'BD1'!$A$1:$J$1,0))=0,"",INDEX(BD,MATCH($B49,'BD1'!$A$1:$A$100,0),MATCH(TEXT(AF$8,"JJJJ"),'BD1'!$A$1:$J$1,0))),""),"")</f>
        <v/>
      </c>
      <c r="AG49" s="111" t="str">
        <f>IFERROR(IF(AND(AG$8&gt;=VLOOKUP($B49,BD,9),(AG$8&lt;=VLOOKUP($B49,BD,10))),IF(INDEX(BD,MATCH($B49,'BD1'!$A$1:$A$100,0),MATCH(TEXT(AG$8,"JJJJ"),'BD1'!$A$1:$J$1,0))=0,"",INDEX(BD,MATCH($B49,'BD1'!$A$1:$A$100,0),MATCH(TEXT(AG$8,"JJJJ"),'BD1'!$A$1:$J$1,0))),""),"")</f>
        <v/>
      </c>
      <c r="AH49" s="111" t="str">
        <f>IFERROR(IF(AND(AH$8&gt;=VLOOKUP($B49,BD,9),(AH$8&lt;=VLOOKUP($B49,BD,10))),IF(INDEX(BD,MATCH($B49,'BD1'!$A$1:$A$100,0),MATCH(TEXT(AH$8,"JJJJ"),'BD1'!$A$1:$J$1,0))=0,"",INDEX(BD,MATCH($B49,'BD1'!$A$1:$A$100,0),MATCH(TEXT(AH$8,"JJJJ"),'BD1'!$A$1:$J$1,0))),""),"")</f>
        <v/>
      </c>
      <c r="AI49" s="43"/>
      <c r="AJ49" s="118">
        <f t="shared" si="2"/>
        <v>0</v>
      </c>
      <c r="AK49" s="96">
        <v>17</v>
      </c>
    </row>
    <row r="50" spans="2:37" ht="24" customHeight="1" thickBot="1" x14ac:dyDescent="0.35">
      <c r="B50" s="131" t="str">
        <f>IF(LEN('BD1'!A41)=0,"",'BD1'!A41)</f>
        <v/>
      </c>
      <c r="C50" s="143" t="str">
        <f>IFERROR(VLOOKUP(Tableau9[[#This Row],[Chantiers]],'BD1'!A:K,11,FALSE),"")</f>
        <v/>
      </c>
      <c r="D50" s="111" t="str">
        <f>IFERROR(IF(AND(D$8&gt;=VLOOKUP($B50,BD,9),(D$8&lt;=VLOOKUP($B50,BD,10))),IF(INDEX(BD,MATCH($B50,'BD1'!$A$1:$A$100,0),MATCH(TEXT(D$8,"JJJJ"),'BD1'!$A$1:$J$1,0))=0,"",INDEX(BD,MATCH($B50,'BD1'!$A$1:$A$100,0),MATCH(TEXT(D$8,"JJJJ"),'BD1'!$A$1:$J$1,0))),""),"")</f>
        <v/>
      </c>
      <c r="E50" s="111" t="str">
        <f>IFERROR(IF(AND(E$8&gt;=VLOOKUP($B50,BD,9),(E$8&lt;=VLOOKUP($B50,BD,10))),IF(INDEX(BD,MATCH($B50,'BD1'!$A$1:$A$100,0),MATCH(TEXT(E$8,"JJJJ"),'BD1'!$A$1:$J$1,0))=0,"",INDEX(BD,MATCH($B50,'BD1'!$A$1:$A$100,0),MATCH(TEXT(E$8,"JJJJ"),'BD1'!$A$1:$J$1,0))),""),"")</f>
        <v/>
      </c>
      <c r="F50" s="111" t="str">
        <f>IFERROR(IF(AND(F$8&gt;=VLOOKUP($B50,BD,9),(F$8&lt;=VLOOKUP($B50,BD,10))),IF(INDEX(BD,MATCH($B50,'BD1'!$A$1:$A$100,0),MATCH(TEXT(F$8,"JJJJ"),'BD1'!$A$1:$J$1,0))=0,"",INDEX(BD,MATCH($B50,'BD1'!$A$1:$A$100,0),MATCH(TEXT(F$8,"JJJJ"),'BD1'!$A$1:$J$1,0))),""),"")</f>
        <v/>
      </c>
      <c r="G50" s="111" t="str">
        <f>IFERROR(IF(AND(G$8&gt;=VLOOKUP($B50,BD,9),(G$8&lt;=VLOOKUP($B50,BD,10))),IF(INDEX(BD,MATCH($B50,'BD1'!$A$1:$A$100,0),MATCH(TEXT(G$8,"JJJJ"),'BD1'!$A$1:$J$1,0))=0,"",INDEX(BD,MATCH($B50,'BD1'!$A$1:$A$100,0),MATCH(TEXT(G$8,"JJJJ"),'BD1'!$A$1:$J$1,0))),""),"")</f>
        <v/>
      </c>
      <c r="H50" s="111" t="str">
        <f>IFERROR(IF(AND(H$8&gt;=VLOOKUP($B50,BD,9),(H$8&lt;=VLOOKUP($B50,BD,10))),IF(INDEX(BD,MATCH($B50,'BD1'!$A$1:$A$100,0),MATCH(TEXT(H$8,"JJJJ"),'BD1'!$A$1:$J$1,0))=0,"",INDEX(BD,MATCH($B50,'BD1'!$A$1:$A$100,0),MATCH(TEXT(H$8,"JJJJ"),'BD1'!$A$1:$J$1,0))),""),"")</f>
        <v/>
      </c>
      <c r="I50" s="111" t="str">
        <f>IFERROR(IF(AND(I$8&gt;=VLOOKUP($B50,BD,9),(I$8&lt;=VLOOKUP($B50,BD,10))),IF(INDEX(BD,MATCH($B50,'BD1'!$A$1:$A$100,0),MATCH(TEXT(I$8,"JJJJ"),'BD1'!$A$1:$J$1,0))=0,"",INDEX(BD,MATCH($B50,'BD1'!$A$1:$A$100,0),MATCH(TEXT(I$8,"JJJJ"),'BD1'!$A$1:$J$1,0))),""),"")</f>
        <v/>
      </c>
      <c r="J50" s="111" t="str">
        <f>IFERROR(IF(AND(J$8&gt;=VLOOKUP($B50,BD,9),(J$8&lt;=VLOOKUP($B50,BD,10))),IF(INDEX(BD,MATCH($B50,'BD1'!$A$1:$A$100,0),MATCH(TEXT(J$8,"JJJJ"),'BD1'!$A$1:$J$1,0))=0,"",INDEX(BD,MATCH($B50,'BD1'!$A$1:$A$100,0),MATCH(TEXT(J$8,"JJJJ"),'BD1'!$A$1:$J$1,0))),""),"")</f>
        <v/>
      </c>
      <c r="K50" s="111" t="str">
        <f>IFERROR(IF(AND(K$8&gt;=VLOOKUP($B50,BD,9),(K$8&lt;=VLOOKUP($B50,BD,10))),IF(INDEX(BD,MATCH($B50,'BD1'!$A$1:$A$100,0),MATCH(TEXT(K$8,"JJJJ"),'BD1'!$A$1:$J$1,0))=0,"",INDEX(BD,MATCH($B50,'BD1'!$A$1:$A$100,0),MATCH(TEXT(K$8,"JJJJ"),'BD1'!$A$1:$J$1,0))),""),"")</f>
        <v/>
      </c>
      <c r="L50" s="111" t="str">
        <f>IFERROR(IF(AND(L$8&gt;=VLOOKUP($B50,BD,9),(L$8&lt;=VLOOKUP($B50,BD,10))),IF(INDEX(BD,MATCH($B50,'BD1'!$A$1:$A$100,0),MATCH(TEXT(L$8,"JJJJ"),'BD1'!$A$1:$J$1,0))=0,"",INDEX(BD,MATCH($B50,'BD1'!$A$1:$A$100,0),MATCH(TEXT(L$8,"JJJJ"),'BD1'!$A$1:$J$1,0))),""),"")</f>
        <v/>
      </c>
      <c r="M50" s="111" t="str">
        <f>IFERROR(IF(AND(M$8&gt;=VLOOKUP($B50,BD,9),(M$8&lt;=VLOOKUP($B50,BD,10))),IF(INDEX(BD,MATCH($B50,'BD1'!$A$1:$A$100,0),MATCH(TEXT(M$8,"JJJJ"),'BD1'!$A$1:$J$1,0))=0,"",INDEX(BD,MATCH($B50,'BD1'!$A$1:$A$100,0),MATCH(TEXT(M$8,"JJJJ"),'BD1'!$A$1:$J$1,0))),""),"")</f>
        <v/>
      </c>
      <c r="N50" s="111" t="str">
        <f>IFERROR(IF(AND(N$8&gt;=VLOOKUP($B50,BD,9),(N$8&lt;=VLOOKUP($B50,BD,10))),IF(INDEX(BD,MATCH($B50,'BD1'!$A$1:$A$100,0),MATCH(TEXT(N$8,"JJJJ"),'BD1'!$A$1:$J$1,0))=0,"",INDEX(BD,MATCH($B50,'BD1'!$A$1:$A$100,0),MATCH(TEXT(N$8,"JJJJ"),'BD1'!$A$1:$J$1,0))),""),"")</f>
        <v/>
      </c>
      <c r="O50" s="111" t="str">
        <f>IFERROR(IF(AND(O$8&gt;=VLOOKUP($B50,BD,9),(O$8&lt;=VLOOKUP($B50,BD,10))),IF(INDEX(BD,MATCH($B50,'BD1'!$A$1:$A$100,0),MATCH(TEXT(O$8,"JJJJ"),'BD1'!$A$1:$J$1,0))=0,"",INDEX(BD,MATCH($B50,'BD1'!$A$1:$A$100,0),MATCH(TEXT(O$8,"JJJJ"),'BD1'!$A$1:$J$1,0))),""),"")</f>
        <v/>
      </c>
      <c r="P50" s="111" t="str">
        <f>IFERROR(IF(AND(P$8&gt;=VLOOKUP($B50,BD,9),(P$8&lt;=VLOOKUP($B50,BD,10))),IF(INDEX(BD,MATCH($B50,'BD1'!$A$1:$A$100,0),MATCH(TEXT(P$8,"JJJJ"),'BD1'!$A$1:$J$1,0))=0,"",INDEX(BD,MATCH($B50,'BD1'!$A$1:$A$100,0),MATCH(TEXT(P$8,"JJJJ"),'BD1'!$A$1:$J$1,0))),""),"")</f>
        <v/>
      </c>
      <c r="Q50" s="111" t="str">
        <f>IFERROR(IF(AND(Q$8&gt;=VLOOKUP($B50,BD,9),(Q$8&lt;=VLOOKUP($B50,BD,10))),IF(INDEX(BD,MATCH($B50,'BD1'!$A$1:$A$100,0),MATCH(TEXT(Q$8,"JJJJ"),'BD1'!$A$1:$J$1,0))=0,"",INDEX(BD,MATCH($B50,'BD1'!$A$1:$A$100,0),MATCH(TEXT(Q$8,"JJJJ"),'BD1'!$A$1:$J$1,0))),""),"")</f>
        <v/>
      </c>
      <c r="R50" s="111" t="str">
        <f>IFERROR(IF(AND(R$8&gt;=VLOOKUP($B50,BD,9),(R$8&lt;=VLOOKUP($B50,BD,10))),IF(INDEX(BD,MATCH($B50,'BD1'!$A$1:$A$100,0),MATCH(TEXT(R$8,"JJJJ"),'BD1'!$A$1:$J$1,0))=0,"",INDEX(BD,MATCH($B50,'BD1'!$A$1:$A$100,0),MATCH(TEXT(R$8,"JJJJ"),'BD1'!$A$1:$J$1,0))),""),"")</f>
        <v/>
      </c>
      <c r="S50" s="111" t="str">
        <f>IFERROR(IF(AND(S$8&gt;=VLOOKUP($B50,BD,9),(S$8&lt;=VLOOKUP($B50,BD,10))),IF(INDEX(BD,MATCH($B50,'BD1'!$A$1:$A$100,0),MATCH(TEXT(S$8,"JJJJ"),'BD1'!$A$1:$J$1,0))=0,"",INDEX(BD,MATCH($B50,'BD1'!$A$1:$A$100,0),MATCH(TEXT(S$8,"JJJJ"),'BD1'!$A$1:$J$1,0))),""),"")</f>
        <v/>
      </c>
      <c r="T50" s="111" t="str">
        <f>IFERROR(IF(AND(T$8&gt;=VLOOKUP($B50,BD,9),(T$8&lt;=VLOOKUP($B50,BD,10))),IF(INDEX(BD,MATCH($B50,'BD1'!$A$1:$A$100,0),MATCH(TEXT(T$8,"JJJJ"),'BD1'!$A$1:$J$1,0))=0,"",INDEX(BD,MATCH($B50,'BD1'!$A$1:$A$100,0),MATCH(TEXT(T$8,"JJJJ"),'BD1'!$A$1:$J$1,0))),""),"")</f>
        <v/>
      </c>
      <c r="U50" s="111" t="str">
        <f>IFERROR(IF(AND(U$8&gt;=VLOOKUP($B50,BD,9),(U$8&lt;=VLOOKUP($B50,BD,10))),IF(INDEX(BD,MATCH($B50,'BD1'!$A$1:$A$100,0),MATCH(TEXT(U$8,"JJJJ"),'BD1'!$A$1:$J$1,0))=0,"",INDEX(BD,MATCH($B50,'BD1'!$A$1:$A$100,0),MATCH(TEXT(U$8,"JJJJ"),'BD1'!$A$1:$J$1,0))),""),"")</f>
        <v/>
      </c>
      <c r="V50" s="111" t="str">
        <f>IFERROR(IF(AND(V$8&gt;=VLOOKUP($B50,BD,9),(V$8&lt;=VLOOKUP($B50,BD,10))),IF(INDEX(BD,MATCH($B50,'BD1'!$A$1:$A$100,0),MATCH(TEXT(V$8,"JJJJ"),'BD1'!$A$1:$J$1,0))=0,"",INDEX(BD,MATCH($B50,'BD1'!$A$1:$A$100,0),MATCH(TEXT(V$8,"JJJJ"),'BD1'!$A$1:$J$1,0))),""),"")</f>
        <v/>
      </c>
      <c r="W50" s="111" t="str">
        <f>IFERROR(IF(AND(W$8&gt;=VLOOKUP($B50,BD,9),(W$8&lt;=VLOOKUP($B50,BD,10))),IF(INDEX(BD,MATCH($B50,'BD1'!$A$1:$A$100,0),MATCH(TEXT(W$8,"JJJJ"),'BD1'!$A$1:$J$1,0))=0,"",INDEX(BD,MATCH($B50,'BD1'!$A$1:$A$100,0),MATCH(TEXT(W$8,"JJJJ"),'BD1'!$A$1:$J$1,0))),""),"")</f>
        <v/>
      </c>
      <c r="X50" s="111" t="str">
        <f>IFERROR(IF(AND(X$8&gt;=VLOOKUP($B50,BD,9),(X$8&lt;=VLOOKUP($B50,BD,10))),IF(INDEX(BD,MATCH($B50,'BD1'!$A$1:$A$100,0),MATCH(TEXT(X$8,"JJJJ"),'BD1'!$A$1:$J$1,0))=0,"",INDEX(BD,MATCH($B50,'BD1'!$A$1:$A$100,0),MATCH(TEXT(X$8,"JJJJ"),'BD1'!$A$1:$J$1,0))),""),"")</f>
        <v/>
      </c>
      <c r="Y50" s="111" t="str">
        <f>IFERROR(IF(AND(Y$8&gt;=VLOOKUP($B50,BD,9),(Y$8&lt;=VLOOKUP($B50,BD,10))),IF(INDEX(BD,MATCH($B50,'BD1'!$A$1:$A$100,0),MATCH(TEXT(Y$8,"JJJJ"),'BD1'!$A$1:$J$1,0))=0,"",INDEX(BD,MATCH($B50,'BD1'!$A$1:$A$100,0),MATCH(TEXT(Y$8,"JJJJ"),'BD1'!$A$1:$J$1,0))),""),"")</f>
        <v/>
      </c>
      <c r="Z50" s="111" t="str">
        <f>IFERROR(IF(AND(Z$8&gt;=VLOOKUP($B50,BD,9),(Z$8&lt;=VLOOKUP($B50,BD,10))),IF(INDEX(BD,MATCH($B50,'BD1'!$A$1:$A$100,0),MATCH(TEXT(Z$8,"JJJJ"),'BD1'!$A$1:$J$1,0))=0,"",INDEX(BD,MATCH($B50,'BD1'!$A$1:$A$100,0),MATCH(TEXT(Z$8,"JJJJ"),'BD1'!$A$1:$J$1,0))),""),"")</f>
        <v/>
      </c>
      <c r="AA50" s="111" t="str">
        <f>IFERROR(IF(AND(AA$8&gt;=VLOOKUP($B50,BD,9),(AA$8&lt;=VLOOKUP($B50,BD,10))),IF(INDEX(BD,MATCH($B50,'BD1'!$A$1:$A$100,0),MATCH(TEXT(AA$8,"JJJJ"),'BD1'!$A$1:$J$1,0))=0,"",INDEX(BD,MATCH($B50,'BD1'!$A$1:$A$100,0),MATCH(TEXT(AA$8,"JJJJ"),'BD1'!$A$1:$J$1,0))),""),"")</f>
        <v/>
      </c>
      <c r="AB50" s="111" t="str">
        <f>IFERROR(IF(AND(AB$8&gt;=VLOOKUP($B50,BD,9),(AB$8&lt;=VLOOKUP($B50,BD,10))),IF(INDEX(BD,MATCH($B50,'BD1'!$A$1:$A$100,0),MATCH(TEXT(AB$8,"JJJJ"),'BD1'!$A$1:$J$1,0))=0,"",INDEX(BD,MATCH($B50,'BD1'!$A$1:$A$100,0),MATCH(TEXT(AB$8,"JJJJ"),'BD1'!$A$1:$J$1,0))),""),"")</f>
        <v/>
      </c>
      <c r="AC50" s="111" t="str">
        <f>IFERROR(IF(AND(AC$8&gt;=VLOOKUP($B50,BD,9),(AC$8&lt;=VLOOKUP($B50,BD,10))),IF(INDEX(BD,MATCH($B50,'BD1'!$A$1:$A$100,0),MATCH(TEXT(AC$8,"JJJJ"),'BD1'!$A$1:$J$1,0))=0,"",INDEX(BD,MATCH($B50,'BD1'!$A$1:$A$100,0),MATCH(TEXT(AC$8,"JJJJ"),'BD1'!$A$1:$J$1,0))),""),"")</f>
        <v/>
      </c>
      <c r="AD50" s="111" t="str">
        <f>IFERROR(IF(AND(AD$8&gt;=VLOOKUP($B50,BD,9),(AD$8&lt;=VLOOKUP($B50,BD,10))),IF(INDEX(BD,MATCH($B50,'BD1'!$A$1:$A$100,0),MATCH(TEXT(AD$8,"JJJJ"),'BD1'!$A$1:$J$1,0))=0,"",INDEX(BD,MATCH($B50,'BD1'!$A$1:$A$100,0),MATCH(TEXT(AD$8,"JJJJ"),'BD1'!$A$1:$J$1,0))),""),"")</f>
        <v/>
      </c>
      <c r="AE50" s="111" t="str">
        <f>IFERROR(IF(AND(AE$8&gt;=VLOOKUP($B50,BD,9),(AE$8&lt;=VLOOKUP($B50,BD,10))),IF(INDEX(BD,MATCH($B50,'BD1'!$A$1:$A$100,0),MATCH(TEXT(AE$8,"JJJJ"),'BD1'!$A$1:$J$1,0))=0,"",INDEX(BD,MATCH($B50,'BD1'!$A$1:$A$100,0),MATCH(TEXT(AE$8,"JJJJ"),'BD1'!$A$1:$J$1,0))),""),"")</f>
        <v/>
      </c>
      <c r="AF50" s="111" t="str">
        <f>IFERROR(IF(AND(AF$8&gt;=VLOOKUP($B50,BD,9),(AF$8&lt;=VLOOKUP($B50,BD,10))),IF(INDEX(BD,MATCH($B50,'BD1'!$A$1:$A$100,0),MATCH(TEXT(AF$8,"JJJJ"),'BD1'!$A$1:$J$1,0))=0,"",INDEX(BD,MATCH($B50,'BD1'!$A$1:$A$100,0),MATCH(TEXT(AF$8,"JJJJ"),'BD1'!$A$1:$J$1,0))),""),"")</f>
        <v/>
      </c>
      <c r="AG50" s="111" t="str">
        <f>IFERROR(IF(AND(AG$8&gt;=VLOOKUP($B50,BD,9),(AG$8&lt;=VLOOKUP($B50,BD,10))),IF(INDEX(BD,MATCH($B50,'BD1'!$A$1:$A$100,0),MATCH(TEXT(AG$8,"JJJJ"),'BD1'!$A$1:$J$1,0))=0,"",INDEX(BD,MATCH($B50,'BD1'!$A$1:$A$100,0),MATCH(TEXT(AG$8,"JJJJ"),'BD1'!$A$1:$J$1,0))),""),"")</f>
        <v/>
      </c>
      <c r="AH50" s="111" t="str">
        <f>IFERROR(IF(AND(AH$8&gt;=VLOOKUP($B50,BD,9),(AH$8&lt;=VLOOKUP($B50,BD,10))),IF(INDEX(BD,MATCH($B50,'BD1'!$A$1:$A$100,0),MATCH(TEXT(AH$8,"JJJJ"),'BD1'!$A$1:$J$1,0))=0,"",INDEX(BD,MATCH($B50,'BD1'!$A$1:$A$100,0),MATCH(TEXT(AH$8,"JJJJ"),'BD1'!$A$1:$J$1,0))),""),"")</f>
        <v/>
      </c>
      <c r="AI50" s="43"/>
      <c r="AJ50" s="118">
        <f t="shared" si="2"/>
        <v>0</v>
      </c>
      <c r="AK50" s="96">
        <v>17</v>
      </c>
    </row>
    <row r="51" spans="2:37" ht="22.95" customHeight="1" thickBot="1" x14ac:dyDescent="0.35">
      <c r="B51" s="131" t="str">
        <f>IF(LEN('BD1'!A42)=0,"",'BD1'!A42)</f>
        <v/>
      </c>
      <c r="C51" s="143" t="str">
        <f>IFERROR(VLOOKUP(Tableau9[[#This Row],[Chantiers]],'BD1'!A:K,11,FALSE),"")</f>
        <v/>
      </c>
      <c r="D51" s="110" t="str">
        <f>IFERROR(IF(AND(D$8&gt;=VLOOKUP($B51,BD,9),(D$8&lt;=VLOOKUP($B51,BD,10))),IF(INDEX(BD,MATCH($B51,'BD1'!$A$1:$A$100,0),MATCH(TEXT(D$8,"JJJJ"),'BD1'!$A$1:$J$1,0))=0,"",INDEX(BD,MATCH($B51,'BD1'!$A$1:$A$100,0),MATCH(TEXT(D$8,"JJJJ"),'BD1'!$A$1:$J$1,0))),""),"")</f>
        <v/>
      </c>
      <c r="E51" s="110" t="str">
        <f>IFERROR(IF(AND(E$8&gt;=VLOOKUP($B51,BD,9),(E$8&lt;=VLOOKUP($B51,BD,10))),IF(INDEX(BD,MATCH($B51,'BD1'!$A$1:$A$100,0),MATCH(TEXT(E$8,"JJJJ"),'BD1'!$A$1:$J$1,0))=0,"",INDEX(BD,MATCH($B51,'BD1'!$A$1:$A$100,0),MATCH(TEXT(E$8,"JJJJ"),'BD1'!$A$1:$J$1,0))),""),"")</f>
        <v/>
      </c>
      <c r="F51" s="110" t="str">
        <f>IFERROR(IF(AND(F$8&gt;=VLOOKUP($B51,BD,9),(F$8&lt;=VLOOKUP($B51,BD,10))),IF(INDEX(BD,MATCH($B51,'BD1'!$A$1:$A$100,0),MATCH(TEXT(F$8,"JJJJ"),'BD1'!$A$1:$J$1,0))=0,"",INDEX(BD,MATCH($B51,'BD1'!$A$1:$A$100,0),MATCH(TEXT(F$8,"JJJJ"),'BD1'!$A$1:$J$1,0))),""),"")</f>
        <v/>
      </c>
      <c r="G51" s="110" t="str">
        <f>IFERROR(IF(AND(G$8&gt;=VLOOKUP($B51,BD,9),(G$8&lt;=VLOOKUP($B51,BD,10))),IF(INDEX(BD,MATCH($B51,'BD1'!$A$1:$A$100,0),MATCH(TEXT(G$8,"JJJJ"),'BD1'!$A$1:$J$1,0))=0,"",INDEX(BD,MATCH($B51,'BD1'!$A$1:$A$100,0),MATCH(TEXT(G$8,"JJJJ"),'BD1'!$A$1:$J$1,0))),""),"")</f>
        <v/>
      </c>
      <c r="H51" s="110" t="str">
        <f>IFERROR(IF(AND(H$8&gt;=VLOOKUP($B51,BD,9),(H$8&lt;=VLOOKUP($B51,BD,10))),IF(INDEX(BD,MATCH($B51,'BD1'!$A$1:$A$100,0),MATCH(TEXT(H$8,"JJJJ"),'BD1'!$A$1:$J$1,0))=0,"",INDEX(BD,MATCH($B51,'BD1'!$A$1:$A$100,0),MATCH(TEXT(H$8,"JJJJ"),'BD1'!$A$1:$J$1,0))),""),"")</f>
        <v/>
      </c>
      <c r="I51" s="110" t="str">
        <f>IFERROR(IF(AND(I$8&gt;=VLOOKUP($B51,BD,9),(I$8&lt;=VLOOKUP($B51,BD,10))),IF(INDEX(BD,MATCH($B51,'BD1'!$A$1:$A$100,0),MATCH(TEXT(I$8,"JJJJ"),'BD1'!$A$1:$J$1,0))=0,"",INDEX(BD,MATCH($B51,'BD1'!$A$1:$A$100,0),MATCH(TEXT(I$8,"JJJJ"),'BD1'!$A$1:$J$1,0))),""),"")</f>
        <v/>
      </c>
      <c r="J51" s="110" t="str">
        <f>IFERROR(IF(AND(J$8&gt;=VLOOKUP($B51,BD,9),(J$8&lt;=VLOOKUP($B51,BD,10))),IF(INDEX(BD,MATCH($B51,'BD1'!$A$1:$A$100,0),MATCH(TEXT(J$8,"JJJJ"),'BD1'!$A$1:$J$1,0))=0,"",INDEX(BD,MATCH($B51,'BD1'!$A$1:$A$100,0),MATCH(TEXT(J$8,"JJJJ"),'BD1'!$A$1:$J$1,0))),""),"")</f>
        <v/>
      </c>
      <c r="K51" s="110" t="str">
        <f>IFERROR(IF(AND(K$8&gt;=VLOOKUP($B51,BD,9),(K$8&lt;=VLOOKUP($B51,BD,10))),IF(INDEX(BD,MATCH($B51,'BD1'!$A$1:$A$100,0),MATCH(TEXT(K$8,"JJJJ"),'BD1'!$A$1:$J$1,0))=0,"",INDEX(BD,MATCH($B51,'BD1'!$A$1:$A$100,0),MATCH(TEXT(K$8,"JJJJ"),'BD1'!$A$1:$J$1,0))),""),"")</f>
        <v/>
      </c>
      <c r="L51" s="110" t="str">
        <f>IFERROR(IF(AND(L$8&gt;=VLOOKUP($B51,BD,9),(L$8&lt;=VLOOKUP($B51,BD,10))),IF(INDEX(BD,MATCH($B51,'BD1'!$A$1:$A$100,0),MATCH(TEXT(L$8,"JJJJ"),'BD1'!$A$1:$J$1,0))=0,"",INDEX(BD,MATCH($B51,'BD1'!$A$1:$A$100,0),MATCH(TEXT(L$8,"JJJJ"),'BD1'!$A$1:$J$1,0))),""),"")</f>
        <v/>
      </c>
      <c r="M51" s="110" t="str">
        <f>IFERROR(IF(AND(M$8&gt;=VLOOKUP($B51,BD,9),(M$8&lt;=VLOOKUP($B51,BD,10))),IF(INDEX(BD,MATCH($B51,'BD1'!$A$1:$A$100,0),MATCH(TEXT(M$8,"JJJJ"),'BD1'!$A$1:$J$1,0))=0,"",INDEX(BD,MATCH($B51,'BD1'!$A$1:$A$100,0),MATCH(TEXT(M$8,"JJJJ"),'BD1'!$A$1:$J$1,0))),""),"")</f>
        <v/>
      </c>
      <c r="N51" s="110" t="str">
        <f>IFERROR(IF(AND(N$8&gt;=VLOOKUP($B51,BD,9),(N$8&lt;=VLOOKUP($B51,BD,10))),IF(INDEX(BD,MATCH($B51,'BD1'!$A$1:$A$100,0),MATCH(TEXT(N$8,"JJJJ"),'BD1'!$A$1:$J$1,0))=0,"",INDEX(BD,MATCH($B51,'BD1'!$A$1:$A$100,0),MATCH(TEXT(N$8,"JJJJ"),'BD1'!$A$1:$J$1,0))),""),"")</f>
        <v/>
      </c>
      <c r="O51" s="110" t="str">
        <f>IFERROR(IF(AND(O$8&gt;=VLOOKUP($B51,BD,9),(O$8&lt;=VLOOKUP($B51,BD,10))),IF(INDEX(BD,MATCH($B51,'BD1'!$A$1:$A$100,0),MATCH(TEXT(O$8,"JJJJ"),'BD1'!$A$1:$J$1,0))=0,"",INDEX(BD,MATCH($B51,'BD1'!$A$1:$A$100,0),MATCH(TEXT(O$8,"JJJJ"),'BD1'!$A$1:$J$1,0))),""),"")</f>
        <v/>
      </c>
      <c r="P51" s="110" t="str">
        <f>IFERROR(IF(AND(P$8&gt;=VLOOKUP($B51,BD,9),(P$8&lt;=VLOOKUP($B51,BD,10))),IF(INDEX(BD,MATCH($B51,'BD1'!$A$1:$A$100,0),MATCH(TEXT(P$8,"JJJJ"),'BD1'!$A$1:$J$1,0))=0,"",INDEX(BD,MATCH($B51,'BD1'!$A$1:$A$100,0),MATCH(TEXT(P$8,"JJJJ"),'BD1'!$A$1:$J$1,0))),""),"")</f>
        <v/>
      </c>
      <c r="Q51" s="110" t="str">
        <f>IFERROR(IF(AND(Q$8&gt;=VLOOKUP($B51,BD,9),(Q$8&lt;=VLOOKUP($B51,BD,10))),IF(INDEX(BD,MATCH($B51,'BD1'!$A$1:$A$100,0),MATCH(TEXT(Q$8,"JJJJ"),'BD1'!$A$1:$J$1,0))=0,"",INDEX(BD,MATCH($B51,'BD1'!$A$1:$A$100,0),MATCH(TEXT(Q$8,"JJJJ"),'BD1'!$A$1:$J$1,0))),""),"")</f>
        <v/>
      </c>
      <c r="R51" s="110" t="str">
        <f>IFERROR(IF(AND(R$8&gt;=VLOOKUP($B51,BD,9),(R$8&lt;=VLOOKUP($B51,BD,10))),IF(INDEX(BD,MATCH($B51,'BD1'!$A$1:$A$100,0),MATCH(TEXT(R$8,"JJJJ"),'BD1'!$A$1:$J$1,0))=0,"",INDEX(BD,MATCH($B51,'BD1'!$A$1:$A$100,0),MATCH(TEXT(R$8,"JJJJ"),'BD1'!$A$1:$J$1,0))),""),"")</f>
        <v/>
      </c>
      <c r="S51" s="110" t="str">
        <f>IFERROR(IF(AND(S$8&gt;=VLOOKUP($B51,BD,9),(S$8&lt;=VLOOKUP($B51,BD,10))),IF(INDEX(BD,MATCH($B51,'BD1'!$A$1:$A$100,0),MATCH(TEXT(S$8,"JJJJ"),'BD1'!$A$1:$J$1,0))=0,"",INDEX(BD,MATCH($B51,'BD1'!$A$1:$A$100,0),MATCH(TEXT(S$8,"JJJJ"),'BD1'!$A$1:$J$1,0))),""),"")</f>
        <v/>
      </c>
      <c r="T51" s="110" t="str">
        <f>IFERROR(IF(AND(T$8&gt;=VLOOKUP($B51,BD,9),(T$8&lt;=VLOOKUP($B51,BD,10))),IF(INDEX(BD,MATCH($B51,'BD1'!$A$1:$A$100,0),MATCH(TEXT(T$8,"JJJJ"),'BD1'!$A$1:$J$1,0))=0,"",INDEX(BD,MATCH($B51,'BD1'!$A$1:$A$100,0),MATCH(TEXT(T$8,"JJJJ"),'BD1'!$A$1:$J$1,0))),""),"")</f>
        <v/>
      </c>
      <c r="U51" s="110" t="str">
        <f>IFERROR(IF(AND(U$8&gt;=VLOOKUP($B51,BD,9),(U$8&lt;=VLOOKUP($B51,BD,10))),IF(INDEX(BD,MATCH($B51,'BD1'!$A$1:$A$100,0),MATCH(TEXT(U$8,"JJJJ"),'BD1'!$A$1:$J$1,0))=0,"",INDEX(BD,MATCH($B51,'BD1'!$A$1:$A$100,0),MATCH(TEXT(U$8,"JJJJ"),'BD1'!$A$1:$J$1,0))),""),"")</f>
        <v/>
      </c>
      <c r="V51" s="110" t="str">
        <f>IFERROR(IF(AND(V$8&gt;=VLOOKUP($B51,BD,9),(V$8&lt;=VLOOKUP($B51,BD,10))),IF(INDEX(BD,MATCH($B51,'BD1'!$A$1:$A$100,0),MATCH(TEXT(V$8,"JJJJ"),'BD1'!$A$1:$J$1,0))=0,"",INDEX(BD,MATCH($B51,'BD1'!$A$1:$A$100,0),MATCH(TEXT(V$8,"JJJJ"),'BD1'!$A$1:$J$1,0))),""),"")</f>
        <v/>
      </c>
      <c r="W51" s="110" t="str">
        <f>IFERROR(IF(AND(W$8&gt;=VLOOKUP($B51,BD,9),(W$8&lt;=VLOOKUP($B51,BD,10))),IF(INDEX(BD,MATCH($B51,'BD1'!$A$1:$A$100,0),MATCH(TEXT(W$8,"JJJJ"),'BD1'!$A$1:$J$1,0))=0,"",INDEX(BD,MATCH($B51,'BD1'!$A$1:$A$100,0),MATCH(TEXT(W$8,"JJJJ"),'BD1'!$A$1:$J$1,0))),""),"")</f>
        <v/>
      </c>
      <c r="X51" s="110" t="str">
        <f>IFERROR(IF(AND(X$8&gt;=VLOOKUP($B51,BD,9),(X$8&lt;=VLOOKUP($B51,BD,10))),IF(INDEX(BD,MATCH($B51,'BD1'!$A$1:$A$100,0),MATCH(TEXT(X$8,"JJJJ"),'BD1'!$A$1:$J$1,0))=0,"",INDEX(BD,MATCH($B51,'BD1'!$A$1:$A$100,0),MATCH(TEXT(X$8,"JJJJ"),'BD1'!$A$1:$J$1,0))),""),"")</f>
        <v/>
      </c>
      <c r="Y51" s="110" t="str">
        <f>IFERROR(IF(AND(Y$8&gt;=VLOOKUP($B51,BD,9),(Y$8&lt;=VLOOKUP($B51,BD,10))),IF(INDEX(BD,MATCH($B51,'BD1'!$A$1:$A$100,0),MATCH(TEXT(Y$8,"JJJJ"),'BD1'!$A$1:$J$1,0))=0,"",INDEX(BD,MATCH($B51,'BD1'!$A$1:$A$100,0),MATCH(TEXT(Y$8,"JJJJ"),'BD1'!$A$1:$J$1,0))),""),"")</f>
        <v/>
      </c>
      <c r="Z51" s="110" t="str">
        <f>IFERROR(IF(AND(Z$8&gt;=VLOOKUP($B51,BD,9),(Z$8&lt;=VLOOKUP($B51,BD,10))),IF(INDEX(BD,MATCH($B51,'BD1'!$A$1:$A$100,0),MATCH(TEXT(Z$8,"JJJJ"),'BD1'!$A$1:$J$1,0))=0,"",INDEX(BD,MATCH($B51,'BD1'!$A$1:$A$100,0),MATCH(TEXT(Z$8,"JJJJ"),'BD1'!$A$1:$J$1,0))),""),"")</f>
        <v/>
      </c>
      <c r="AA51" s="110" t="str">
        <f>IFERROR(IF(AND(AA$8&gt;=VLOOKUP($B51,BD,9),(AA$8&lt;=VLOOKUP($B51,BD,10))),IF(INDEX(BD,MATCH($B51,'BD1'!$A$1:$A$100,0),MATCH(TEXT(AA$8,"JJJJ"),'BD1'!$A$1:$J$1,0))=0,"",INDEX(BD,MATCH($B51,'BD1'!$A$1:$A$100,0),MATCH(TEXT(AA$8,"JJJJ"),'BD1'!$A$1:$J$1,0))),""),"")</f>
        <v/>
      </c>
      <c r="AB51" s="110" t="str">
        <f>IFERROR(IF(AND(AB$8&gt;=VLOOKUP($B51,BD,9),(AB$8&lt;=VLOOKUP($B51,BD,10))),IF(INDEX(BD,MATCH($B51,'BD1'!$A$1:$A$100,0),MATCH(TEXT(AB$8,"JJJJ"),'BD1'!$A$1:$J$1,0))=0,"",INDEX(BD,MATCH($B51,'BD1'!$A$1:$A$100,0),MATCH(TEXT(AB$8,"JJJJ"),'BD1'!$A$1:$J$1,0))),""),"")</f>
        <v/>
      </c>
      <c r="AC51" s="110" t="str">
        <f>IFERROR(IF(AND(AC$8&gt;=VLOOKUP($B51,BD,9),(AC$8&lt;=VLOOKUP($B51,BD,10))),IF(INDEX(BD,MATCH($B51,'BD1'!$A$1:$A$100,0),MATCH(TEXT(AC$8,"JJJJ"),'BD1'!$A$1:$J$1,0))=0,"",INDEX(BD,MATCH($B51,'BD1'!$A$1:$A$100,0),MATCH(TEXT(AC$8,"JJJJ"),'BD1'!$A$1:$J$1,0))),""),"")</f>
        <v/>
      </c>
      <c r="AD51" s="110" t="str">
        <f>IFERROR(IF(AND(AD$8&gt;=VLOOKUP($B51,BD,9),(AD$8&lt;=VLOOKUP($B51,BD,10))),IF(INDEX(BD,MATCH($B51,'BD1'!$A$1:$A$100,0),MATCH(TEXT(AD$8,"JJJJ"),'BD1'!$A$1:$J$1,0))=0,"",INDEX(BD,MATCH($B51,'BD1'!$A$1:$A$100,0),MATCH(TEXT(AD$8,"JJJJ"),'BD1'!$A$1:$J$1,0))),""),"")</f>
        <v/>
      </c>
      <c r="AE51" s="110" t="str">
        <f>IFERROR(IF(AND(AE$8&gt;=VLOOKUP($B51,BD,9),(AE$8&lt;=VLOOKUP($B51,BD,10))),IF(INDEX(BD,MATCH($B51,'BD1'!$A$1:$A$100,0),MATCH(TEXT(AE$8,"JJJJ"),'BD1'!$A$1:$J$1,0))=0,"",INDEX(BD,MATCH($B51,'BD1'!$A$1:$A$100,0),MATCH(TEXT(AE$8,"JJJJ"),'BD1'!$A$1:$J$1,0))),""),"")</f>
        <v/>
      </c>
      <c r="AF51" s="110" t="str">
        <f>IFERROR(IF(AND(AF$8&gt;=VLOOKUP($B51,BD,9),(AF$8&lt;=VLOOKUP($B51,BD,10))),IF(INDEX(BD,MATCH($B51,'BD1'!$A$1:$A$100,0),MATCH(TEXT(AF$8,"JJJJ"),'BD1'!$A$1:$J$1,0))=0,"",INDEX(BD,MATCH($B51,'BD1'!$A$1:$A$100,0),MATCH(TEXT(AF$8,"JJJJ"),'BD1'!$A$1:$J$1,0))),""),"")</f>
        <v/>
      </c>
      <c r="AG51" s="110" t="str">
        <f>IFERROR(IF(AND(AG$8&gt;=VLOOKUP($B51,BD,9),(AG$8&lt;=VLOOKUP($B51,BD,10))),IF(INDEX(BD,MATCH($B51,'BD1'!$A$1:$A$100,0),MATCH(TEXT(AG$8,"JJJJ"),'BD1'!$A$1:$J$1,0))=0,"",INDEX(BD,MATCH($B51,'BD1'!$A$1:$A$100,0),MATCH(TEXT(AG$8,"JJJJ"),'BD1'!$A$1:$J$1,0))),""),"")</f>
        <v/>
      </c>
      <c r="AH51" s="110" t="str">
        <f>IFERROR(IF(AND(AH$8&gt;=VLOOKUP($B51,BD,9),(AH$8&lt;=VLOOKUP($B51,BD,10))),IF(INDEX(BD,MATCH($B51,'BD1'!$A$1:$A$100,0),MATCH(TEXT(AH$8,"JJJJ"),'BD1'!$A$1:$J$1,0))=0,"",INDEX(BD,MATCH($B51,'BD1'!$A$1:$A$100,0),MATCH(TEXT(AH$8,"JJJJ"),'BD1'!$A$1:$J$1,0))),""),"")</f>
        <v/>
      </c>
      <c r="AI51" s="43"/>
      <c r="AJ51" s="118">
        <f t="shared" si="2"/>
        <v>0</v>
      </c>
      <c r="AK51" s="96">
        <v>17</v>
      </c>
    </row>
    <row r="52" spans="2:37" ht="22.95" customHeight="1" thickBot="1" x14ac:dyDescent="0.35">
      <c r="B52" s="131" t="str">
        <f>IF(LEN('BD1'!A43)=0,"",'BD1'!A43)</f>
        <v/>
      </c>
      <c r="C52" s="143" t="str">
        <f>IFERROR(VLOOKUP(Tableau9[[#This Row],[Chantiers]],'BD1'!A:K,11,FALSE),"")</f>
        <v/>
      </c>
      <c r="D52" s="110" t="str">
        <f>IFERROR(IF(AND(D$8&gt;=VLOOKUP($B52,BD,9),(D$8&lt;=VLOOKUP($B52,BD,10))),IF(INDEX(BD,MATCH($B52,'BD1'!$A$1:$A$100,0),MATCH(TEXT(D$8,"JJJJ"),'BD1'!$A$1:$J$1,0))=0,"",INDEX(BD,MATCH($B52,'BD1'!$A$1:$A$100,0),MATCH(TEXT(D$8,"JJJJ"),'BD1'!$A$1:$J$1,0))),""),"")</f>
        <v/>
      </c>
      <c r="E52" s="110" t="str">
        <f>IFERROR(IF(AND(E$8&gt;=VLOOKUP($B52,BD,9),(E$8&lt;=VLOOKUP($B52,BD,10))),IF(INDEX(BD,MATCH($B52,'BD1'!$A$1:$A$100,0),MATCH(TEXT(E$8,"JJJJ"),'BD1'!$A$1:$J$1,0))=0,"",INDEX(BD,MATCH($B52,'BD1'!$A$1:$A$100,0),MATCH(TEXT(E$8,"JJJJ"),'BD1'!$A$1:$J$1,0))),""),"")</f>
        <v/>
      </c>
      <c r="F52" s="110" t="str">
        <f>IFERROR(IF(AND(F$8&gt;=VLOOKUP($B52,BD,9),(F$8&lt;=VLOOKUP($B52,BD,10))),IF(INDEX(BD,MATCH($B52,'BD1'!$A$1:$A$100,0),MATCH(TEXT(F$8,"JJJJ"),'BD1'!$A$1:$J$1,0))=0,"",INDEX(BD,MATCH($B52,'BD1'!$A$1:$A$100,0),MATCH(TEXT(F$8,"JJJJ"),'BD1'!$A$1:$J$1,0))),""),"")</f>
        <v/>
      </c>
      <c r="G52" s="110" t="str">
        <f>IFERROR(IF(AND(G$8&gt;=VLOOKUP($B52,BD,9),(G$8&lt;=VLOOKUP($B52,BD,10))),IF(INDEX(BD,MATCH($B52,'BD1'!$A$1:$A$100,0),MATCH(TEXT(G$8,"JJJJ"),'BD1'!$A$1:$J$1,0))=0,"",INDEX(BD,MATCH($B52,'BD1'!$A$1:$A$100,0),MATCH(TEXT(G$8,"JJJJ"),'BD1'!$A$1:$J$1,0))),""),"")</f>
        <v/>
      </c>
      <c r="H52" s="110" t="str">
        <f>IFERROR(IF(AND(H$8&gt;=VLOOKUP($B52,BD,9),(H$8&lt;=VLOOKUP($B52,BD,10))),IF(INDEX(BD,MATCH($B52,'BD1'!$A$1:$A$100,0),MATCH(TEXT(H$8,"JJJJ"),'BD1'!$A$1:$J$1,0))=0,"",INDEX(BD,MATCH($B52,'BD1'!$A$1:$A$100,0),MATCH(TEXT(H$8,"JJJJ"),'BD1'!$A$1:$J$1,0))),""),"")</f>
        <v/>
      </c>
      <c r="I52" s="110" t="str">
        <f>IFERROR(IF(AND(I$8&gt;=VLOOKUP($B52,BD,9),(I$8&lt;=VLOOKUP($B52,BD,10))),IF(INDEX(BD,MATCH($B52,'BD1'!$A$1:$A$100,0),MATCH(TEXT(I$8,"JJJJ"),'BD1'!$A$1:$J$1,0))=0,"",INDEX(BD,MATCH($B52,'BD1'!$A$1:$A$100,0),MATCH(TEXT(I$8,"JJJJ"),'BD1'!$A$1:$J$1,0))),""),"")</f>
        <v/>
      </c>
      <c r="J52" s="110" t="str">
        <f>IFERROR(IF(AND(J$8&gt;=VLOOKUP($B52,BD,9),(J$8&lt;=VLOOKUP($B52,BD,10))),IF(INDEX(BD,MATCH($B52,'BD1'!$A$1:$A$100,0),MATCH(TEXT(J$8,"JJJJ"),'BD1'!$A$1:$J$1,0))=0,"",INDEX(BD,MATCH($B52,'BD1'!$A$1:$A$100,0),MATCH(TEXT(J$8,"JJJJ"),'BD1'!$A$1:$J$1,0))),""),"")</f>
        <v/>
      </c>
      <c r="K52" s="110" t="str">
        <f>IFERROR(IF(AND(K$8&gt;=VLOOKUP($B52,BD,9),(K$8&lt;=VLOOKUP($B52,BD,10))),IF(INDEX(BD,MATCH($B52,'BD1'!$A$1:$A$100,0),MATCH(TEXT(K$8,"JJJJ"),'BD1'!$A$1:$J$1,0))=0,"",INDEX(BD,MATCH($B52,'BD1'!$A$1:$A$100,0),MATCH(TEXT(K$8,"JJJJ"),'BD1'!$A$1:$J$1,0))),""),"")</f>
        <v/>
      </c>
      <c r="L52" s="110" t="str">
        <f>IFERROR(IF(AND(L$8&gt;=VLOOKUP($B52,BD,9),(L$8&lt;=VLOOKUP($B52,BD,10))),IF(INDEX(BD,MATCH($B52,'BD1'!$A$1:$A$100,0),MATCH(TEXT(L$8,"JJJJ"),'BD1'!$A$1:$J$1,0))=0,"",INDEX(BD,MATCH($B52,'BD1'!$A$1:$A$100,0),MATCH(TEXT(L$8,"JJJJ"),'BD1'!$A$1:$J$1,0))),""),"")</f>
        <v/>
      </c>
      <c r="M52" s="110" t="str">
        <f>IFERROR(IF(AND(M$8&gt;=VLOOKUP($B52,BD,9),(M$8&lt;=VLOOKUP($B52,BD,10))),IF(INDEX(BD,MATCH($B52,'BD1'!$A$1:$A$100,0),MATCH(TEXT(M$8,"JJJJ"),'BD1'!$A$1:$J$1,0))=0,"",INDEX(BD,MATCH($B52,'BD1'!$A$1:$A$100,0),MATCH(TEXT(M$8,"JJJJ"),'BD1'!$A$1:$J$1,0))),""),"")</f>
        <v/>
      </c>
      <c r="N52" s="110" t="str">
        <f>IFERROR(IF(AND(N$8&gt;=VLOOKUP($B52,BD,9),(N$8&lt;=VLOOKUP($B52,BD,10))),IF(INDEX(BD,MATCH($B52,'BD1'!$A$1:$A$100,0),MATCH(TEXT(N$8,"JJJJ"),'BD1'!$A$1:$J$1,0))=0,"",INDEX(BD,MATCH($B52,'BD1'!$A$1:$A$100,0),MATCH(TEXT(N$8,"JJJJ"),'BD1'!$A$1:$J$1,0))),""),"")</f>
        <v/>
      </c>
      <c r="O52" s="110" t="str">
        <f>IFERROR(IF(AND(O$8&gt;=VLOOKUP($B52,BD,9),(O$8&lt;=VLOOKUP($B52,BD,10))),IF(INDEX(BD,MATCH($B52,'BD1'!$A$1:$A$100,0),MATCH(TEXT(O$8,"JJJJ"),'BD1'!$A$1:$J$1,0))=0,"",INDEX(BD,MATCH($B52,'BD1'!$A$1:$A$100,0),MATCH(TEXT(O$8,"JJJJ"),'BD1'!$A$1:$J$1,0))),""),"")</f>
        <v/>
      </c>
      <c r="P52" s="110" t="str">
        <f>IFERROR(IF(AND(P$8&gt;=VLOOKUP($B52,BD,9),(P$8&lt;=VLOOKUP($B52,BD,10))),IF(INDEX(BD,MATCH($B52,'BD1'!$A$1:$A$100,0),MATCH(TEXT(P$8,"JJJJ"),'BD1'!$A$1:$J$1,0))=0,"",INDEX(BD,MATCH($B52,'BD1'!$A$1:$A$100,0),MATCH(TEXT(P$8,"JJJJ"),'BD1'!$A$1:$J$1,0))),""),"")</f>
        <v/>
      </c>
      <c r="Q52" s="110" t="str">
        <f>IFERROR(IF(AND(Q$8&gt;=VLOOKUP($B52,BD,9),(Q$8&lt;=VLOOKUP($B52,BD,10))),IF(INDEX(BD,MATCH($B52,'BD1'!$A$1:$A$100,0),MATCH(TEXT(Q$8,"JJJJ"),'BD1'!$A$1:$J$1,0))=0,"",INDEX(BD,MATCH($B52,'BD1'!$A$1:$A$100,0),MATCH(TEXT(Q$8,"JJJJ"),'BD1'!$A$1:$J$1,0))),""),"")</f>
        <v/>
      </c>
      <c r="R52" s="110" t="str">
        <f>IFERROR(IF(AND(R$8&gt;=VLOOKUP($B52,BD,9),(R$8&lt;=VLOOKUP($B52,BD,10))),IF(INDEX(BD,MATCH($B52,'BD1'!$A$1:$A$100,0),MATCH(TEXT(R$8,"JJJJ"),'BD1'!$A$1:$J$1,0))=0,"",INDEX(BD,MATCH($B52,'BD1'!$A$1:$A$100,0),MATCH(TEXT(R$8,"JJJJ"),'BD1'!$A$1:$J$1,0))),""),"")</f>
        <v/>
      </c>
      <c r="S52" s="110" t="str">
        <f>IFERROR(IF(AND(S$8&gt;=VLOOKUP($B52,BD,9),(S$8&lt;=VLOOKUP($B52,BD,10))),IF(INDEX(BD,MATCH($B52,'BD1'!$A$1:$A$100,0),MATCH(TEXT(S$8,"JJJJ"),'BD1'!$A$1:$J$1,0))=0,"",INDEX(BD,MATCH($B52,'BD1'!$A$1:$A$100,0),MATCH(TEXT(S$8,"JJJJ"),'BD1'!$A$1:$J$1,0))),""),"")</f>
        <v/>
      </c>
      <c r="T52" s="110" t="str">
        <f>IFERROR(IF(AND(T$8&gt;=VLOOKUP($B52,BD,9),(T$8&lt;=VLOOKUP($B52,BD,10))),IF(INDEX(BD,MATCH($B52,'BD1'!$A$1:$A$100,0),MATCH(TEXT(T$8,"JJJJ"),'BD1'!$A$1:$J$1,0))=0,"",INDEX(BD,MATCH($B52,'BD1'!$A$1:$A$100,0),MATCH(TEXT(T$8,"JJJJ"),'BD1'!$A$1:$J$1,0))),""),"")</f>
        <v/>
      </c>
      <c r="U52" s="110" t="str">
        <f>IFERROR(IF(AND(U$8&gt;=VLOOKUP($B52,BD,9),(U$8&lt;=VLOOKUP($B52,BD,10))),IF(INDEX(BD,MATCH($B52,'BD1'!$A$1:$A$100,0),MATCH(TEXT(U$8,"JJJJ"),'BD1'!$A$1:$J$1,0))=0,"",INDEX(BD,MATCH($B52,'BD1'!$A$1:$A$100,0),MATCH(TEXT(U$8,"JJJJ"),'BD1'!$A$1:$J$1,0))),""),"")</f>
        <v/>
      </c>
      <c r="V52" s="110" t="str">
        <f>IFERROR(IF(AND(V$8&gt;=VLOOKUP($B52,BD,9),(V$8&lt;=VLOOKUP($B52,BD,10))),IF(INDEX(BD,MATCH($B52,'BD1'!$A$1:$A$100,0),MATCH(TEXT(V$8,"JJJJ"),'BD1'!$A$1:$J$1,0))=0,"",INDEX(BD,MATCH($B52,'BD1'!$A$1:$A$100,0),MATCH(TEXT(V$8,"JJJJ"),'BD1'!$A$1:$J$1,0))),""),"")</f>
        <v/>
      </c>
      <c r="W52" s="110" t="str">
        <f>IFERROR(IF(AND(W$8&gt;=VLOOKUP($B52,BD,9),(W$8&lt;=VLOOKUP($B52,BD,10))),IF(INDEX(BD,MATCH($B52,'BD1'!$A$1:$A$100,0),MATCH(TEXT(W$8,"JJJJ"),'BD1'!$A$1:$J$1,0))=0,"",INDEX(BD,MATCH($B52,'BD1'!$A$1:$A$100,0),MATCH(TEXT(W$8,"JJJJ"),'BD1'!$A$1:$J$1,0))),""),"")</f>
        <v/>
      </c>
      <c r="X52" s="110" t="str">
        <f>IFERROR(IF(AND(X$8&gt;=VLOOKUP($B52,BD,9),(X$8&lt;=VLOOKUP($B52,BD,10))),IF(INDEX(BD,MATCH($B52,'BD1'!$A$1:$A$100,0),MATCH(TEXT(X$8,"JJJJ"),'BD1'!$A$1:$J$1,0))=0,"",INDEX(BD,MATCH($B52,'BD1'!$A$1:$A$100,0),MATCH(TEXT(X$8,"JJJJ"),'BD1'!$A$1:$J$1,0))),""),"")</f>
        <v/>
      </c>
      <c r="Y52" s="110" t="str">
        <f>IFERROR(IF(AND(Y$8&gt;=VLOOKUP($B52,BD,9),(Y$8&lt;=VLOOKUP($B52,BD,10))),IF(INDEX(BD,MATCH($B52,'BD1'!$A$1:$A$100,0),MATCH(TEXT(Y$8,"JJJJ"),'BD1'!$A$1:$J$1,0))=0,"",INDEX(BD,MATCH($B52,'BD1'!$A$1:$A$100,0),MATCH(TEXT(Y$8,"JJJJ"),'BD1'!$A$1:$J$1,0))),""),"")</f>
        <v/>
      </c>
      <c r="Z52" s="110" t="str">
        <f>IFERROR(IF(AND(Z$8&gt;=VLOOKUP($B52,BD,9),(Z$8&lt;=VLOOKUP($B52,BD,10))),IF(INDEX(BD,MATCH($B52,'BD1'!$A$1:$A$100,0),MATCH(TEXT(Z$8,"JJJJ"),'BD1'!$A$1:$J$1,0))=0,"",INDEX(BD,MATCH($B52,'BD1'!$A$1:$A$100,0),MATCH(TEXT(Z$8,"JJJJ"),'BD1'!$A$1:$J$1,0))),""),"")</f>
        <v/>
      </c>
      <c r="AA52" s="110" t="str">
        <f>IFERROR(IF(AND(AA$8&gt;=VLOOKUP($B52,BD,9),(AA$8&lt;=VLOOKUP($B52,BD,10))),IF(INDEX(BD,MATCH($B52,'BD1'!$A$1:$A$100,0),MATCH(TEXT(AA$8,"JJJJ"),'BD1'!$A$1:$J$1,0))=0,"",INDEX(BD,MATCH($B52,'BD1'!$A$1:$A$100,0),MATCH(TEXT(AA$8,"JJJJ"),'BD1'!$A$1:$J$1,0))),""),"")</f>
        <v/>
      </c>
      <c r="AB52" s="110" t="str">
        <f>IFERROR(IF(AND(AB$8&gt;=VLOOKUP($B52,BD,9),(AB$8&lt;=VLOOKUP($B52,BD,10))),IF(INDEX(BD,MATCH($B52,'BD1'!$A$1:$A$100,0),MATCH(TEXT(AB$8,"JJJJ"),'BD1'!$A$1:$J$1,0))=0,"",INDEX(BD,MATCH($B52,'BD1'!$A$1:$A$100,0),MATCH(TEXT(AB$8,"JJJJ"),'BD1'!$A$1:$J$1,0))),""),"")</f>
        <v/>
      </c>
      <c r="AC52" s="110" t="str">
        <f>IFERROR(IF(AND(AC$8&gt;=VLOOKUP($B52,BD,9),(AC$8&lt;=VLOOKUP($B52,BD,10))),IF(INDEX(BD,MATCH($B52,'BD1'!$A$1:$A$100,0),MATCH(TEXT(AC$8,"JJJJ"),'BD1'!$A$1:$J$1,0))=0,"",INDEX(BD,MATCH($B52,'BD1'!$A$1:$A$100,0),MATCH(TEXT(AC$8,"JJJJ"),'BD1'!$A$1:$J$1,0))),""),"")</f>
        <v/>
      </c>
      <c r="AD52" s="110" t="str">
        <f>IFERROR(IF(AND(AD$8&gt;=VLOOKUP($B52,BD,9),(AD$8&lt;=VLOOKUP($B52,BD,10))),IF(INDEX(BD,MATCH($B52,'BD1'!$A$1:$A$100,0),MATCH(TEXT(AD$8,"JJJJ"),'BD1'!$A$1:$J$1,0))=0,"",INDEX(BD,MATCH($B52,'BD1'!$A$1:$A$100,0),MATCH(TEXT(AD$8,"JJJJ"),'BD1'!$A$1:$J$1,0))),""),"")</f>
        <v/>
      </c>
      <c r="AE52" s="110" t="str">
        <f>IFERROR(IF(AND(AE$8&gt;=VLOOKUP($B52,BD,9),(AE$8&lt;=VLOOKUP($B52,BD,10))),IF(INDEX(BD,MATCH($B52,'BD1'!$A$1:$A$100,0),MATCH(TEXT(AE$8,"JJJJ"),'BD1'!$A$1:$J$1,0))=0,"",INDEX(BD,MATCH($B52,'BD1'!$A$1:$A$100,0),MATCH(TEXT(AE$8,"JJJJ"),'BD1'!$A$1:$J$1,0))),""),"")</f>
        <v/>
      </c>
      <c r="AF52" s="110" t="str">
        <f>IFERROR(IF(AND(AF$8&gt;=VLOOKUP($B52,BD,9),(AF$8&lt;=VLOOKUP($B52,BD,10))),IF(INDEX(BD,MATCH($B52,'BD1'!$A$1:$A$100,0),MATCH(TEXT(AF$8,"JJJJ"),'BD1'!$A$1:$J$1,0))=0,"",INDEX(BD,MATCH($B52,'BD1'!$A$1:$A$100,0),MATCH(TEXT(AF$8,"JJJJ"),'BD1'!$A$1:$J$1,0))),""),"")</f>
        <v/>
      </c>
      <c r="AG52" s="110" t="str">
        <f>IFERROR(IF(AND(AG$8&gt;=VLOOKUP($B52,BD,9),(AG$8&lt;=VLOOKUP($B52,BD,10))),IF(INDEX(BD,MATCH($B52,'BD1'!$A$1:$A$100,0),MATCH(TEXT(AG$8,"JJJJ"),'BD1'!$A$1:$J$1,0))=0,"",INDEX(BD,MATCH($B52,'BD1'!$A$1:$A$100,0),MATCH(TEXT(AG$8,"JJJJ"),'BD1'!$A$1:$J$1,0))),""),"")</f>
        <v/>
      </c>
      <c r="AH52" s="110" t="str">
        <f>IFERROR(IF(AND(AH$8&gt;=VLOOKUP($B52,BD,9),(AH$8&lt;=VLOOKUP($B52,BD,10))),IF(INDEX(BD,MATCH($B52,'BD1'!$A$1:$A$100,0),MATCH(TEXT(AH$8,"JJJJ"),'BD1'!$A$1:$J$1,0))=0,"",INDEX(BD,MATCH($B52,'BD1'!$A$1:$A$100,0),MATCH(TEXT(AH$8,"JJJJ"),'BD1'!$A$1:$J$1,0))),""),"")</f>
        <v/>
      </c>
      <c r="AI52" s="43"/>
      <c r="AJ52" s="118">
        <f t="shared" si="2"/>
        <v>0</v>
      </c>
      <c r="AK52" s="96">
        <v>17</v>
      </c>
    </row>
    <row r="53" spans="2:37" ht="22.95" customHeight="1" thickBot="1" x14ac:dyDescent="0.35">
      <c r="B53" s="131" t="str">
        <f>IF(LEN('BD1'!A44)=0,"",'BD1'!A44)</f>
        <v/>
      </c>
      <c r="C53" s="143" t="str">
        <f>IFERROR(VLOOKUP(Tableau9[[#This Row],[Chantiers]],'BD1'!A:K,11,FALSE),"")</f>
        <v/>
      </c>
      <c r="D53" s="110" t="str">
        <f>IFERROR(IF(AND(D$8&gt;=VLOOKUP($B53,BD,9),(D$8&lt;=VLOOKUP($B53,BD,10))),IF(INDEX(BD,MATCH($B53,'BD1'!$A$1:$A$100,0),MATCH(TEXT(D$8,"JJJJ"),'BD1'!$A$1:$J$1,0))=0,"",INDEX(BD,MATCH($B53,'BD1'!$A$1:$A$100,0),MATCH(TEXT(D$8,"JJJJ"),'BD1'!$A$1:$J$1,0))),""),"")</f>
        <v/>
      </c>
      <c r="E53" s="110" t="str">
        <f>IFERROR(IF(AND(E$8&gt;=VLOOKUP($B53,BD,9),(E$8&lt;=VLOOKUP($B53,BD,10))),IF(INDEX(BD,MATCH($B53,'BD1'!$A$1:$A$100,0),MATCH(TEXT(E$8,"JJJJ"),'BD1'!$A$1:$J$1,0))=0,"",INDEX(BD,MATCH($B53,'BD1'!$A$1:$A$100,0),MATCH(TEXT(E$8,"JJJJ"),'BD1'!$A$1:$J$1,0))),""),"")</f>
        <v/>
      </c>
      <c r="F53" s="110" t="str">
        <f>IFERROR(IF(AND(F$8&gt;=VLOOKUP($B53,BD,9),(F$8&lt;=VLOOKUP($B53,BD,10))),IF(INDEX(BD,MATCH($B53,'BD1'!$A$1:$A$100,0),MATCH(TEXT(F$8,"JJJJ"),'BD1'!$A$1:$J$1,0))=0,"",INDEX(BD,MATCH($B53,'BD1'!$A$1:$A$100,0),MATCH(TEXT(F$8,"JJJJ"),'BD1'!$A$1:$J$1,0))),""),"")</f>
        <v/>
      </c>
      <c r="G53" s="110" t="str">
        <f>IFERROR(IF(AND(G$8&gt;=VLOOKUP($B53,BD,9),(G$8&lt;=VLOOKUP($B53,BD,10))),IF(INDEX(BD,MATCH($B53,'BD1'!$A$1:$A$100,0),MATCH(TEXT(G$8,"JJJJ"),'BD1'!$A$1:$J$1,0))=0,"",INDEX(BD,MATCH($B53,'BD1'!$A$1:$A$100,0),MATCH(TEXT(G$8,"JJJJ"),'BD1'!$A$1:$J$1,0))),""),"")</f>
        <v/>
      </c>
      <c r="H53" s="110" t="str">
        <f>IFERROR(IF(AND(H$8&gt;=VLOOKUP($B53,BD,9),(H$8&lt;=VLOOKUP($B53,BD,10))),IF(INDEX(BD,MATCH($B53,'BD1'!$A$1:$A$100,0),MATCH(TEXT(H$8,"JJJJ"),'BD1'!$A$1:$J$1,0))=0,"",INDEX(BD,MATCH($B53,'BD1'!$A$1:$A$100,0),MATCH(TEXT(H$8,"JJJJ"),'BD1'!$A$1:$J$1,0))),""),"")</f>
        <v/>
      </c>
      <c r="I53" s="110" t="str">
        <f>IFERROR(IF(AND(I$8&gt;=VLOOKUP($B53,BD,9),(I$8&lt;=VLOOKUP($B53,BD,10))),IF(INDEX(BD,MATCH($B53,'BD1'!$A$1:$A$100,0),MATCH(TEXT(I$8,"JJJJ"),'BD1'!$A$1:$J$1,0))=0,"",INDEX(BD,MATCH($B53,'BD1'!$A$1:$A$100,0),MATCH(TEXT(I$8,"JJJJ"),'BD1'!$A$1:$J$1,0))),""),"")</f>
        <v/>
      </c>
      <c r="J53" s="110" t="str">
        <f>IFERROR(IF(AND(J$8&gt;=VLOOKUP($B53,BD,9),(J$8&lt;=VLOOKUP($B53,BD,10))),IF(INDEX(BD,MATCH($B53,'BD1'!$A$1:$A$100,0),MATCH(TEXT(J$8,"JJJJ"),'BD1'!$A$1:$J$1,0))=0,"",INDEX(BD,MATCH($B53,'BD1'!$A$1:$A$100,0),MATCH(TEXT(J$8,"JJJJ"),'BD1'!$A$1:$J$1,0))),""),"")</f>
        <v/>
      </c>
      <c r="K53" s="110" t="str">
        <f>IFERROR(IF(AND(K$8&gt;=VLOOKUP($B53,BD,9),(K$8&lt;=VLOOKUP($B53,BD,10))),IF(INDEX(BD,MATCH($B53,'BD1'!$A$1:$A$100,0),MATCH(TEXT(K$8,"JJJJ"),'BD1'!$A$1:$J$1,0))=0,"",INDEX(BD,MATCH($B53,'BD1'!$A$1:$A$100,0),MATCH(TEXT(K$8,"JJJJ"),'BD1'!$A$1:$J$1,0))),""),"")</f>
        <v/>
      </c>
      <c r="L53" s="110" t="str">
        <f>IFERROR(IF(AND(L$8&gt;=VLOOKUP($B53,BD,9),(L$8&lt;=VLOOKUP($B53,BD,10))),IF(INDEX(BD,MATCH($B53,'BD1'!$A$1:$A$100,0),MATCH(TEXT(L$8,"JJJJ"),'BD1'!$A$1:$J$1,0))=0,"",INDEX(BD,MATCH($B53,'BD1'!$A$1:$A$100,0),MATCH(TEXT(L$8,"JJJJ"),'BD1'!$A$1:$J$1,0))),""),"")</f>
        <v/>
      </c>
      <c r="M53" s="110" t="str">
        <f>IFERROR(IF(AND(M$8&gt;=VLOOKUP($B53,BD,9),(M$8&lt;=VLOOKUP($B53,BD,10))),IF(INDEX(BD,MATCH($B53,'BD1'!$A$1:$A$100,0),MATCH(TEXT(M$8,"JJJJ"),'BD1'!$A$1:$J$1,0))=0,"",INDEX(BD,MATCH($B53,'BD1'!$A$1:$A$100,0),MATCH(TEXT(M$8,"JJJJ"),'BD1'!$A$1:$J$1,0))),""),"")</f>
        <v/>
      </c>
      <c r="N53" s="110" t="str">
        <f>IFERROR(IF(AND(N$8&gt;=VLOOKUP($B53,BD,9),(N$8&lt;=VLOOKUP($B53,BD,10))),IF(INDEX(BD,MATCH($B53,'BD1'!$A$1:$A$100,0),MATCH(TEXT(N$8,"JJJJ"),'BD1'!$A$1:$J$1,0))=0,"",INDEX(BD,MATCH($B53,'BD1'!$A$1:$A$100,0),MATCH(TEXT(N$8,"JJJJ"),'BD1'!$A$1:$J$1,0))),""),"")</f>
        <v/>
      </c>
      <c r="O53" s="110" t="str">
        <f>IFERROR(IF(AND(O$8&gt;=VLOOKUP($B53,BD,9),(O$8&lt;=VLOOKUP($B53,BD,10))),IF(INDEX(BD,MATCH($B53,'BD1'!$A$1:$A$100,0),MATCH(TEXT(O$8,"JJJJ"),'BD1'!$A$1:$J$1,0))=0,"",INDEX(BD,MATCH($B53,'BD1'!$A$1:$A$100,0),MATCH(TEXT(O$8,"JJJJ"),'BD1'!$A$1:$J$1,0))),""),"")</f>
        <v/>
      </c>
      <c r="P53" s="110" t="str">
        <f>IFERROR(IF(AND(P$8&gt;=VLOOKUP($B53,BD,9),(P$8&lt;=VLOOKUP($B53,BD,10))),IF(INDEX(BD,MATCH($B53,'BD1'!$A$1:$A$100,0),MATCH(TEXT(P$8,"JJJJ"),'BD1'!$A$1:$J$1,0))=0,"",INDEX(BD,MATCH($B53,'BD1'!$A$1:$A$100,0),MATCH(TEXT(P$8,"JJJJ"),'BD1'!$A$1:$J$1,0))),""),"")</f>
        <v/>
      </c>
      <c r="Q53" s="110" t="str">
        <f>IFERROR(IF(AND(Q$8&gt;=VLOOKUP($B53,BD,9),(Q$8&lt;=VLOOKUP($B53,BD,10))),IF(INDEX(BD,MATCH($B53,'BD1'!$A$1:$A$100,0),MATCH(TEXT(Q$8,"JJJJ"),'BD1'!$A$1:$J$1,0))=0,"",INDEX(BD,MATCH($B53,'BD1'!$A$1:$A$100,0),MATCH(TEXT(Q$8,"JJJJ"),'BD1'!$A$1:$J$1,0))),""),"")</f>
        <v/>
      </c>
      <c r="R53" s="110" t="str">
        <f>IFERROR(IF(AND(R$8&gt;=VLOOKUP($B53,BD,9),(R$8&lt;=VLOOKUP($B53,BD,10))),IF(INDEX(BD,MATCH($B53,'BD1'!$A$1:$A$100,0),MATCH(TEXT(R$8,"JJJJ"),'BD1'!$A$1:$J$1,0))=0,"",INDEX(BD,MATCH($B53,'BD1'!$A$1:$A$100,0),MATCH(TEXT(R$8,"JJJJ"),'BD1'!$A$1:$J$1,0))),""),"")</f>
        <v/>
      </c>
      <c r="S53" s="110" t="str">
        <f>IFERROR(IF(AND(S$8&gt;=VLOOKUP($B53,BD,9),(S$8&lt;=VLOOKUP($B53,BD,10))),IF(INDEX(BD,MATCH($B53,'BD1'!$A$1:$A$100,0),MATCH(TEXT(S$8,"JJJJ"),'BD1'!$A$1:$J$1,0))=0,"",INDEX(BD,MATCH($B53,'BD1'!$A$1:$A$100,0),MATCH(TEXT(S$8,"JJJJ"),'BD1'!$A$1:$J$1,0))),""),"")</f>
        <v/>
      </c>
      <c r="T53" s="110" t="str">
        <f>IFERROR(IF(AND(T$8&gt;=VLOOKUP($B53,BD,9),(T$8&lt;=VLOOKUP($B53,BD,10))),IF(INDEX(BD,MATCH($B53,'BD1'!$A$1:$A$100,0),MATCH(TEXT(T$8,"JJJJ"),'BD1'!$A$1:$J$1,0))=0,"",INDEX(BD,MATCH($B53,'BD1'!$A$1:$A$100,0),MATCH(TEXT(T$8,"JJJJ"),'BD1'!$A$1:$J$1,0))),""),"")</f>
        <v/>
      </c>
      <c r="U53" s="110" t="str">
        <f>IFERROR(IF(AND(U$8&gt;=VLOOKUP($B53,BD,9),(U$8&lt;=VLOOKUP($B53,BD,10))),IF(INDEX(BD,MATCH($B53,'BD1'!$A$1:$A$100,0),MATCH(TEXT(U$8,"JJJJ"),'BD1'!$A$1:$J$1,0))=0,"",INDEX(BD,MATCH($B53,'BD1'!$A$1:$A$100,0),MATCH(TEXT(U$8,"JJJJ"),'BD1'!$A$1:$J$1,0))),""),"")</f>
        <v/>
      </c>
      <c r="V53" s="110" t="str">
        <f>IFERROR(IF(AND(V$8&gt;=VLOOKUP($B53,BD,9),(V$8&lt;=VLOOKUP($B53,BD,10))),IF(INDEX(BD,MATCH($B53,'BD1'!$A$1:$A$100,0),MATCH(TEXT(V$8,"JJJJ"),'BD1'!$A$1:$J$1,0))=0,"",INDEX(BD,MATCH($B53,'BD1'!$A$1:$A$100,0),MATCH(TEXT(V$8,"JJJJ"),'BD1'!$A$1:$J$1,0))),""),"")</f>
        <v/>
      </c>
      <c r="W53" s="110" t="str">
        <f>IFERROR(IF(AND(W$8&gt;=VLOOKUP($B53,BD,9),(W$8&lt;=VLOOKUP($B53,BD,10))),IF(INDEX(BD,MATCH($B53,'BD1'!$A$1:$A$100,0),MATCH(TEXT(W$8,"JJJJ"),'BD1'!$A$1:$J$1,0))=0,"",INDEX(BD,MATCH($B53,'BD1'!$A$1:$A$100,0),MATCH(TEXT(W$8,"JJJJ"),'BD1'!$A$1:$J$1,0))),""),"")</f>
        <v/>
      </c>
      <c r="X53" s="110" t="str">
        <f>IFERROR(IF(AND(X$8&gt;=VLOOKUP($B53,BD,9),(X$8&lt;=VLOOKUP($B53,BD,10))),IF(INDEX(BD,MATCH($B53,'BD1'!$A$1:$A$100,0),MATCH(TEXT(X$8,"JJJJ"),'BD1'!$A$1:$J$1,0))=0,"",INDEX(BD,MATCH($B53,'BD1'!$A$1:$A$100,0),MATCH(TEXT(X$8,"JJJJ"),'BD1'!$A$1:$J$1,0))),""),"")</f>
        <v/>
      </c>
      <c r="Y53" s="110" t="str">
        <f>IFERROR(IF(AND(Y$8&gt;=VLOOKUP($B53,BD,9),(Y$8&lt;=VLOOKUP($B53,BD,10))),IF(INDEX(BD,MATCH($B53,'BD1'!$A$1:$A$100,0),MATCH(TEXT(Y$8,"JJJJ"),'BD1'!$A$1:$J$1,0))=0,"",INDEX(BD,MATCH($B53,'BD1'!$A$1:$A$100,0),MATCH(TEXT(Y$8,"JJJJ"),'BD1'!$A$1:$J$1,0))),""),"")</f>
        <v/>
      </c>
      <c r="Z53" s="110" t="str">
        <f>IFERROR(IF(AND(Z$8&gt;=VLOOKUP($B53,BD,9),(Z$8&lt;=VLOOKUP($B53,BD,10))),IF(INDEX(BD,MATCH($B53,'BD1'!$A$1:$A$100,0),MATCH(TEXT(Z$8,"JJJJ"),'BD1'!$A$1:$J$1,0))=0,"",INDEX(BD,MATCH($B53,'BD1'!$A$1:$A$100,0),MATCH(TEXT(Z$8,"JJJJ"),'BD1'!$A$1:$J$1,0))),""),"")</f>
        <v/>
      </c>
      <c r="AA53" s="110" t="str">
        <f>IFERROR(IF(AND(AA$8&gt;=VLOOKUP($B53,BD,9),(AA$8&lt;=VLOOKUP($B53,BD,10))),IF(INDEX(BD,MATCH($B53,'BD1'!$A$1:$A$100,0),MATCH(TEXT(AA$8,"JJJJ"),'BD1'!$A$1:$J$1,0))=0,"",INDEX(BD,MATCH($B53,'BD1'!$A$1:$A$100,0),MATCH(TEXT(AA$8,"JJJJ"),'BD1'!$A$1:$J$1,0))),""),"")</f>
        <v/>
      </c>
      <c r="AB53" s="110" t="str">
        <f>IFERROR(IF(AND(AB$8&gt;=VLOOKUP($B53,BD,9),(AB$8&lt;=VLOOKUP($B53,BD,10))),IF(INDEX(BD,MATCH($B53,'BD1'!$A$1:$A$100,0),MATCH(TEXT(AB$8,"JJJJ"),'BD1'!$A$1:$J$1,0))=0,"",INDEX(BD,MATCH($B53,'BD1'!$A$1:$A$100,0),MATCH(TEXT(AB$8,"JJJJ"),'BD1'!$A$1:$J$1,0))),""),"")</f>
        <v/>
      </c>
      <c r="AC53" s="110" t="str">
        <f>IFERROR(IF(AND(AC$8&gt;=VLOOKUP($B53,BD,9),(AC$8&lt;=VLOOKUP($B53,BD,10))),IF(INDEX(BD,MATCH($B53,'BD1'!$A$1:$A$100,0),MATCH(TEXT(AC$8,"JJJJ"),'BD1'!$A$1:$J$1,0))=0,"",INDEX(BD,MATCH($B53,'BD1'!$A$1:$A$100,0),MATCH(TEXT(AC$8,"JJJJ"),'BD1'!$A$1:$J$1,0))),""),"")</f>
        <v/>
      </c>
      <c r="AD53" s="110" t="str">
        <f>IFERROR(IF(AND(AD$8&gt;=VLOOKUP($B53,BD,9),(AD$8&lt;=VLOOKUP($B53,BD,10))),IF(INDEX(BD,MATCH($B53,'BD1'!$A$1:$A$100,0),MATCH(TEXT(AD$8,"JJJJ"),'BD1'!$A$1:$J$1,0))=0,"",INDEX(BD,MATCH($B53,'BD1'!$A$1:$A$100,0),MATCH(TEXT(AD$8,"JJJJ"),'BD1'!$A$1:$J$1,0))),""),"")</f>
        <v/>
      </c>
      <c r="AE53" s="110" t="str">
        <f>IFERROR(IF(AND(AE$8&gt;=VLOOKUP($B53,BD,9),(AE$8&lt;=VLOOKUP($B53,BD,10))),IF(INDEX(BD,MATCH($B53,'BD1'!$A$1:$A$100,0),MATCH(TEXT(AE$8,"JJJJ"),'BD1'!$A$1:$J$1,0))=0,"",INDEX(BD,MATCH($B53,'BD1'!$A$1:$A$100,0),MATCH(TEXT(AE$8,"JJJJ"),'BD1'!$A$1:$J$1,0))),""),"")</f>
        <v/>
      </c>
      <c r="AF53" s="110" t="str">
        <f>IFERROR(IF(AND(AF$8&gt;=VLOOKUP($B53,BD,9),(AF$8&lt;=VLOOKUP($B53,BD,10))),IF(INDEX(BD,MATCH($B53,'BD1'!$A$1:$A$100,0),MATCH(TEXT(AF$8,"JJJJ"),'BD1'!$A$1:$J$1,0))=0,"",INDEX(BD,MATCH($B53,'BD1'!$A$1:$A$100,0),MATCH(TEXT(AF$8,"JJJJ"),'BD1'!$A$1:$J$1,0))),""),"")</f>
        <v/>
      </c>
      <c r="AG53" s="110" t="str">
        <f>IFERROR(IF(AND(AG$8&gt;=VLOOKUP($B53,BD,9),(AG$8&lt;=VLOOKUP($B53,BD,10))),IF(INDEX(BD,MATCH($B53,'BD1'!$A$1:$A$100,0),MATCH(TEXT(AG$8,"JJJJ"),'BD1'!$A$1:$J$1,0))=0,"",INDEX(BD,MATCH($B53,'BD1'!$A$1:$A$100,0),MATCH(TEXT(AG$8,"JJJJ"),'BD1'!$A$1:$J$1,0))),""),"")</f>
        <v/>
      </c>
      <c r="AH53" s="110" t="str">
        <f>IFERROR(IF(AND(AH$8&gt;=VLOOKUP($B53,BD,9),(AH$8&lt;=VLOOKUP($B53,BD,10))),IF(INDEX(BD,MATCH($B53,'BD1'!$A$1:$A$100,0),MATCH(TEXT(AH$8,"JJJJ"),'BD1'!$A$1:$J$1,0))=0,"",INDEX(BD,MATCH($B53,'BD1'!$A$1:$A$100,0),MATCH(TEXT(AH$8,"JJJJ"),'BD1'!$A$1:$J$1,0))),""),"")</f>
        <v/>
      </c>
      <c r="AI53" s="43"/>
      <c r="AJ53" s="118">
        <f t="shared" si="2"/>
        <v>0</v>
      </c>
      <c r="AK53" s="96">
        <v>17</v>
      </c>
    </row>
    <row r="54" spans="2:37" ht="22.95" customHeight="1" thickBot="1" x14ac:dyDescent="0.35">
      <c r="B54" s="131" t="str">
        <f>IF(LEN('BD1'!A45)=0,"",'BD1'!A45)</f>
        <v/>
      </c>
      <c r="C54" s="143" t="str">
        <f>IFERROR(VLOOKUP(Tableau9[[#This Row],[Chantiers]],'BD1'!A:K,11,FALSE),"")</f>
        <v/>
      </c>
      <c r="D54" s="110" t="str">
        <f>IFERROR(IF(AND(D$8&gt;=VLOOKUP($B54,BD,9),(D$8&lt;=VLOOKUP($B54,BD,10))),IF(INDEX(BD,MATCH($B54,'BD1'!$A$1:$A$100,0),MATCH(TEXT(D$8,"JJJJ"),'BD1'!$A$1:$J$1,0))=0,"",INDEX(BD,MATCH($B54,'BD1'!$A$1:$A$100,0),MATCH(TEXT(D$8,"JJJJ"),'BD1'!$A$1:$J$1,0))),""),"")</f>
        <v/>
      </c>
      <c r="E54" s="110" t="str">
        <f>IFERROR(IF(AND(E$8&gt;=VLOOKUP($B54,BD,9),(E$8&lt;=VLOOKUP($B54,BD,10))),IF(INDEX(BD,MATCH($B54,'BD1'!$A$1:$A$100,0),MATCH(TEXT(E$8,"JJJJ"),'BD1'!$A$1:$J$1,0))=0,"",INDEX(BD,MATCH($B54,'BD1'!$A$1:$A$100,0),MATCH(TEXT(E$8,"JJJJ"),'BD1'!$A$1:$J$1,0))),""),"")</f>
        <v/>
      </c>
      <c r="F54" s="110" t="str">
        <f>IFERROR(IF(AND(F$8&gt;=VLOOKUP($B54,BD,9),(F$8&lt;=VLOOKUP($B54,BD,10))),IF(INDEX(BD,MATCH($B54,'BD1'!$A$1:$A$100,0),MATCH(TEXT(F$8,"JJJJ"),'BD1'!$A$1:$J$1,0))=0,"",INDEX(BD,MATCH($B54,'BD1'!$A$1:$A$100,0),MATCH(TEXT(F$8,"JJJJ"),'BD1'!$A$1:$J$1,0))),""),"")</f>
        <v/>
      </c>
      <c r="G54" s="110" t="str">
        <f>IFERROR(IF(AND(G$8&gt;=VLOOKUP($B54,BD,9),(G$8&lt;=VLOOKUP($B54,BD,10))),IF(INDEX(BD,MATCH($B54,'BD1'!$A$1:$A$100,0),MATCH(TEXT(G$8,"JJJJ"),'BD1'!$A$1:$J$1,0))=0,"",INDEX(BD,MATCH($B54,'BD1'!$A$1:$A$100,0),MATCH(TEXT(G$8,"JJJJ"),'BD1'!$A$1:$J$1,0))),""),"")</f>
        <v/>
      </c>
      <c r="H54" s="110" t="str">
        <f>IFERROR(IF(AND(H$8&gt;=VLOOKUP($B54,BD,9),(H$8&lt;=VLOOKUP($B54,BD,10))),IF(INDEX(BD,MATCH($B54,'BD1'!$A$1:$A$100,0),MATCH(TEXT(H$8,"JJJJ"),'BD1'!$A$1:$J$1,0))=0,"",INDEX(BD,MATCH($B54,'BD1'!$A$1:$A$100,0),MATCH(TEXT(H$8,"JJJJ"),'BD1'!$A$1:$J$1,0))),""),"")</f>
        <v/>
      </c>
      <c r="I54" s="110" t="str">
        <f>IFERROR(IF(AND(I$8&gt;=VLOOKUP($B54,BD,9),(I$8&lt;=VLOOKUP($B54,BD,10))),IF(INDEX(BD,MATCH($B54,'BD1'!$A$1:$A$100,0),MATCH(TEXT(I$8,"JJJJ"),'BD1'!$A$1:$J$1,0))=0,"",INDEX(BD,MATCH($B54,'BD1'!$A$1:$A$100,0),MATCH(TEXT(I$8,"JJJJ"),'BD1'!$A$1:$J$1,0))),""),"")</f>
        <v/>
      </c>
      <c r="J54" s="110" t="str">
        <f>IFERROR(IF(AND(J$8&gt;=VLOOKUP($B54,BD,9),(J$8&lt;=VLOOKUP($B54,BD,10))),IF(INDEX(BD,MATCH($B54,'BD1'!$A$1:$A$100,0),MATCH(TEXT(J$8,"JJJJ"),'BD1'!$A$1:$J$1,0))=0,"",INDEX(BD,MATCH($B54,'BD1'!$A$1:$A$100,0),MATCH(TEXT(J$8,"JJJJ"),'BD1'!$A$1:$J$1,0))),""),"")</f>
        <v/>
      </c>
      <c r="K54" s="110" t="str">
        <f>IFERROR(IF(AND(K$8&gt;=VLOOKUP($B54,BD,9),(K$8&lt;=VLOOKUP($B54,BD,10))),IF(INDEX(BD,MATCH($B54,'BD1'!$A$1:$A$100,0),MATCH(TEXT(K$8,"JJJJ"),'BD1'!$A$1:$J$1,0))=0,"",INDEX(BD,MATCH($B54,'BD1'!$A$1:$A$100,0),MATCH(TEXT(K$8,"JJJJ"),'BD1'!$A$1:$J$1,0))),""),"")</f>
        <v/>
      </c>
      <c r="L54" s="110" t="str">
        <f>IFERROR(IF(AND(L$8&gt;=VLOOKUP($B54,BD,9),(L$8&lt;=VLOOKUP($B54,BD,10))),IF(INDEX(BD,MATCH($B54,'BD1'!$A$1:$A$100,0),MATCH(TEXT(L$8,"JJJJ"),'BD1'!$A$1:$J$1,0))=0,"",INDEX(BD,MATCH($B54,'BD1'!$A$1:$A$100,0),MATCH(TEXT(L$8,"JJJJ"),'BD1'!$A$1:$J$1,0))),""),"")</f>
        <v/>
      </c>
      <c r="M54" s="110" t="str">
        <f>IFERROR(IF(AND(M$8&gt;=VLOOKUP($B54,BD,9),(M$8&lt;=VLOOKUP($B54,BD,10))),IF(INDEX(BD,MATCH($B54,'BD1'!$A$1:$A$100,0),MATCH(TEXT(M$8,"JJJJ"),'BD1'!$A$1:$J$1,0))=0,"",INDEX(BD,MATCH($B54,'BD1'!$A$1:$A$100,0),MATCH(TEXT(M$8,"JJJJ"),'BD1'!$A$1:$J$1,0))),""),"")</f>
        <v/>
      </c>
      <c r="N54" s="110" t="str">
        <f>IFERROR(IF(AND(N$8&gt;=VLOOKUP($B54,BD,9),(N$8&lt;=VLOOKUP($B54,BD,10))),IF(INDEX(BD,MATCH($B54,'BD1'!$A$1:$A$100,0),MATCH(TEXT(N$8,"JJJJ"),'BD1'!$A$1:$J$1,0))=0,"",INDEX(BD,MATCH($B54,'BD1'!$A$1:$A$100,0),MATCH(TEXT(N$8,"JJJJ"),'BD1'!$A$1:$J$1,0))),""),"")</f>
        <v/>
      </c>
      <c r="O54" s="110" t="str">
        <f>IFERROR(IF(AND(O$8&gt;=VLOOKUP($B54,BD,9),(O$8&lt;=VLOOKUP($B54,BD,10))),IF(INDEX(BD,MATCH($B54,'BD1'!$A$1:$A$100,0),MATCH(TEXT(O$8,"JJJJ"),'BD1'!$A$1:$J$1,0))=0,"",INDEX(BD,MATCH($B54,'BD1'!$A$1:$A$100,0),MATCH(TEXT(O$8,"JJJJ"),'BD1'!$A$1:$J$1,0))),""),"")</f>
        <v/>
      </c>
      <c r="P54" s="110" t="str">
        <f>IFERROR(IF(AND(P$8&gt;=VLOOKUP($B54,BD,9),(P$8&lt;=VLOOKUP($B54,BD,10))),IF(INDEX(BD,MATCH($B54,'BD1'!$A$1:$A$100,0),MATCH(TEXT(P$8,"JJJJ"),'BD1'!$A$1:$J$1,0))=0,"",INDEX(BD,MATCH($B54,'BD1'!$A$1:$A$100,0),MATCH(TEXT(P$8,"JJJJ"),'BD1'!$A$1:$J$1,0))),""),"")</f>
        <v/>
      </c>
      <c r="Q54" s="110" t="str">
        <f>IFERROR(IF(AND(Q$8&gt;=VLOOKUP($B54,BD,9),(Q$8&lt;=VLOOKUP($B54,BD,10))),IF(INDEX(BD,MATCH($B54,'BD1'!$A$1:$A$100,0),MATCH(TEXT(Q$8,"JJJJ"),'BD1'!$A$1:$J$1,0))=0,"",INDEX(BD,MATCH($B54,'BD1'!$A$1:$A$100,0),MATCH(TEXT(Q$8,"JJJJ"),'BD1'!$A$1:$J$1,0))),""),"")</f>
        <v/>
      </c>
      <c r="R54" s="110" t="str">
        <f>IFERROR(IF(AND(R$8&gt;=VLOOKUP($B54,BD,9),(R$8&lt;=VLOOKUP($B54,BD,10))),IF(INDEX(BD,MATCH($B54,'BD1'!$A$1:$A$100,0),MATCH(TEXT(R$8,"JJJJ"),'BD1'!$A$1:$J$1,0))=0,"",INDEX(BD,MATCH($B54,'BD1'!$A$1:$A$100,0),MATCH(TEXT(R$8,"JJJJ"),'BD1'!$A$1:$J$1,0))),""),"")</f>
        <v/>
      </c>
      <c r="S54" s="110" t="str">
        <f>IFERROR(IF(AND(S$8&gt;=VLOOKUP($B54,BD,9),(S$8&lt;=VLOOKUP($B54,BD,10))),IF(INDEX(BD,MATCH($B54,'BD1'!$A$1:$A$100,0),MATCH(TEXT(S$8,"JJJJ"),'BD1'!$A$1:$J$1,0))=0,"",INDEX(BD,MATCH($B54,'BD1'!$A$1:$A$100,0),MATCH(TEXT(S$8,"JJJJ"),'BD1'!$A$1:$J$1,0))),""),"")</f>
        <v/>
      </c>
      <c r="T54" s="110" t="str">
        <f>IFERROR(IF(AND(T$8&gt;=VLOOKUP($B54,BD,9),(T$8&lt;=VLOOKUP($B54,BD,10))),IF(INDEX(BD,MATCH($B54,'BD1'!$A$1:$A$100,0),MATCH(TEXT(T$8,"JJJJ"),'BD1'!$A$1:$J$1,0))=0,"",INDEX(BD,MATCH($B54,'BD1'!$A$1:$A$100,0),MATCH(TEXT(T$8,"JJJJ"),'BD1'!$A$1:$J$1,0))),""),"")</f>
        <v/>
      </c>
      <c r="U54" s="110" t="str">
        <f>IFERROR(IF(AND(U$8&gt;=VLOOKUP($B54,BD,9),(U$8&lt;=VLOOKUP($B54,BD,10))),IF(INDEX(BD,MATCH($B54,'BD1'!$A$1:$A$100,0),MATCH(TEXT(U$8,"JJJJ"),'BD1'!$A$1:$J$1,0))=0,"",INDEX(BD,MATCH($B54,'BD1'!$A$1:$A$100,0),MATCH(TEXT(U$8,"JJJJ"),'BD1'!$A$1:$J$1,0))),""),"")</f>
        <v/>
      </c>
      <c r="V54" s="110" t="str">
        <f>IFERROR(IF(AND(V$8&gt;=VLOOKUP($B54,BD,9),(V$8&lt;=VLOOKUP($B54,BD,10))),IF(INDEX(BD,MATCH($B54,'BD1'!$A$1:$A$100,0),MATCH(TEXT(V$8,"JJJJ"),'BD1'!$A$1:$J$1,0))=0,"",INDEX(BD,MATCH($B54,'BD1'!$A$1:$A$100,0),MATCH(TEXT(V$8,"JJJJ"),'BD1'!$A$1:$J$1,0))),""),"")</f>
        <v/>
      </c>
      <c r="W54" s="110" t="str">
        <f>IFERROR(IF(AND(W$8&gt;=VLOOKUP($B54,BD,9),(W$8&lt;=VLOOKUP($B54,BD,10))),IF(INDEX(BD,MATCH($B54,'BD1'!$A$1:$A$100,0),MATCH(TEXT(W$8,"JJJJ"),'BD1'!$A$1:$J$1,0))=0,"",INDEX(BD,MATCH($B54,'BD1'!$A$1:$A$100,0),MATCH(TEXT(W$8,"JJJJ"),'BD1'!$A$1:$J$1,0))),""),"")</f>
        <v/>
      </c>
      <c r="X54" s="110" t="str">
        <f>IFERROR(IF(AND(X$8&gt;=VLOOKUP($B54,BD,9),(X$8&lt;=VLOOKUP($B54,BD,10))),IF(INDEX(BD,MATCH($B54,'BD1'!$A$1:$A$100,0),MATCH(TEXT(X$8,"JJJJ"),'BD1'!$A$1:$J$1,0))=0,"",INDEX(BD,MATCH($B54,'BD1'!$A$1:$A$100,0),MATCH(TEXT(X$8,"JJJJ"),'BD1'!$A$1:$J$1,0))),""),"")</f>
        <v/>
      </c>
      <c r="Y54" s="110" t="str">
        <f>IFERROR(IF(AND(Y$8&gt;=VLOOKUP($B54,BD,9),(Y$8&lt;=VLOOKUP($B54,BD,10))),IF(INDEX(BD,MATCH($B54,'BD1'!$A$1:$A$100,0),MATCH(TEXT(Y$8,"JJJJ"),'BD1'!$A$1:$J$1,0))=0,"",INDEX(BD,MATCH($B54,'BD1'!$A$1:$A$100,0),MATCH(TEXT(Y$8,"JJJJ"),'BD1'!$A$1:$J$1,0))),""),"")</f>
        <v/>
      </c>
      <c r="Z54" s="110" t="str">
        <f>IFERROR(IF(AND(Z$8&gt;=VLOOKUP($B54,BD,9),(Z$8&lt;=VLOOKUP($B54,BD,10))),IF(INDEX(BD,MATCH($B54,'BD1'!$A$1:$A$100,0),MATCH(TEXT(Z$8,"JJJJ"),'BD1'!$A$1:$J$1,0))=0,"",INDEX(BD,MATCH($B54,'BD1'!$A$1:$A$100,0),MATCH(TEXT(Z$8,"JJJJ"),'BD1'!$A$1:$J$1,0))),""),"")</f>
        <v/>
      </c>
      <c r="AA54" s="110" t="str">
        <f>IFERROR(IF(AND(AA$8&gt;=VLOOKUP($B54,BD,9),(AA$8&lt;=VLOOKUP($B54,BD,10))),IF(INDEX(BD,MATCH($B54,'BD1'!$A$1:$A$100,0),MATCH(TEXT(AA$8,"JJJJ"),'BD1'!$A$1:$J$1,0))=0,"",INDEX(BD,MATCH($B54,'BD1'!$A$1:$A$100,0),MATCH(TEXT(AA$8,"JJJJ"),'BD1'!$A$1:$J$1,0))),""),"")</f>
        <v/>
      </c>
      <c r="AB54" s="110" t="str">
        <f>IFERROR(IF(AND(AB$8&gt;=VLOOKUP($B54,BD,9),(AB$8&lt;=VLOOKUP($B54,BD,10))),IF(INDEX(BD,MATCH($B54,'BD1'!$A$1:$A$100,0),MATCH(TEXT(AB$8,"JJJJ"),'BD1'!$A$1:$J$1,0))=0,"",INDEX(BD,MATCH($B54,'BD1'!$A$1:$A$100,0),MATCH(TEXT(AB$8,"JJJJ"),'BD1'!$A$1:$J$1,0))),""),"")</f>
        <v/>
      </c>
      <c r="AC54" s="110" t="str">
        <f>IFERROR(IF(AND(AC$8&gt;=VLOOKUP($B54,BD,9),(AC$8&lt;=VLOOKUP($B54,BD,10))),IF(INDEX(BD,MATCH($B54,'BD1'!$A$1:$A$100,0),MATCH(TEXT(AC$8,"JJJJ"),'BD1'!$A$1:$J$1,0))=0,"",INDEX(BD,MATCH($B54,'BD1'!$A$1:$A$100,0),MATCH(TEXT(AC$8,"JJJJ"),'BD1'!$A$1:$J$1,0))),""),"")</f>
        <v/>
      </c>
      <c r="AD54" s="110" t="str">
        <f>IFERROR(IF(AND(AD$8&gt;=VLOOKUP($B54,BD,9),(AD$8&lt;=VLOOKUP($B54,BD,10))),IF(INDEX(BD,MATCH($B54,'BD1'!$A$1:$A$100,0),MATCH(TEXT(AD$8,"JJJJ"),'BD1'!$A$1:$J$1,0))=0,"",INDEX(BD,MATCH($B54,'BD1'!$A$1:$A$100,0),MATCH(TEXT(AD$8,"JJJJ"),'BD1'!$A$1:$J$1,0))),""),"")</f>
        <v/>
      </c>
      <c r="AE54" s="110" t="str">
        <f>IFERROR(IF(AND(AE$8&gt;=VLOOKUP($B54,BD,9),(AE$8&lt;=VLOOKUP($B54,BD,10))),IF(INDEX(BD,MATCH($B54,'BD1'!$A$1:$A$100,0),MATCH(TEXT(AE$8,"JJJJ"),'BD1'!$A$1:$J$1,0))=0,"",INDEX(BD,MATCH($B54,'BD1'!$A$1:$A$100,0),MATCH(TEXT(AE$8,"JJJJ"),'BD1'!$A$1:$J$1,0))),""),"")</f>
        <v/>
      </c>
      <c r="AF54" s="110" t="str">
        <f>IFERROR(IF(AND(AF$8&gt;=VLOOKUP($B54,BD,9),(AF$8&lt;=VLOOKUP($B54,BD,10))),IF(INDEX(BD,MATCH($B54,'BD1'!$A$1:$A$100,0),MATCH(TEXT(AF$8,"JJJJ"),'BD1'!$A$1:$J$1,0))=0,"",INDEX(BD,MATCH($B54,'BD1'!$A$1:$A$100,0),MATCH(TEXT(AF$8,"JJJJ"),'BD1'!$A$1:$J$1,0))),""),"")</f>
        <v/>
      </c>
      <c r="AG54" s="110" t="str">
        <f>IFERROR(IF(AND(AG$8&gt;=VLOOKUP($B54,BD,9),(AG$8&lt;=VLOOKUP($B54,BD,10))),IF(INDEX(BD,MATCH($B54,'BD1'!$A$1:$A$100,0),MATCH(TEXT(AG$8,"JJJJ"),'BD1'!$A$1:$J$1,0))=0,"",INDEX(BD,MATCH($B54,'BD1'!$A$1:$A$100,0),MATCH(TEXT(AG$8,"JJJJ"),'BD1'!$A$1:$J$1,0))),""),"")</f>
        <v/>
      </c>
      <c r="AH54" s="110" t="str">
        <f>IFERROR(IF(AND(AH$8&gt;=VLOOKUP($B54,BD,9),(AH$8&lt;=VLOOKUP($B54,BD,10))),IF(INDEX(BD,MATCH($B54,'BD1'!$A$1:$A$100,0),MATCH(TEXT(AH$8,"JJJJ"),'BD1'!$A$1:$J$1,0))=0,"",INDEX(BD,MATCH($B54,'BD1'!$A$1:$A$100,0),MATCH(TEXT(AH$8,"JJJJ"),'BD1'!$A$1:$J$1,0))),""),"")</f>
        <v/>
      </c>
      <c r="AI54" s="43"/>
      <c r="AJ54" s="118">
        <f t="shared" si="2"/>
        <v>0</v>
      </c>
      <c r="AK54" s="96">
        <v>17</v>
      </c>
    </row>
    <row r="55" spans="2:37" ht="22.95" customHeight="1" thickBot="1" x14ac:dyDescent="0.35">
      <c r="B55" s="131" t="str">
        <f>IF(LEN('BD1'!A46)=0,"",'BD1'!A46)</f>
        <v/>
      </c>
      <c r="C55" s="143" t="str">
        <f>IFERROR(VLOOKUP(Tableau9[[#This Row],[Chantiers]],'BD1'!A:K,11,FALSE),"")</f>
        <v/>
      </c>
      <c r="D55" s="110" t="str">
        <f>IFERROR(IF(AND(D$8&gt;=VLOOKUP($B55,BD,9),(D$8&lt;=VLOOKUP($B55,BD,10))),IF(INDEX(BD,MATCH($B55,'BD1'!$A$1:$A$100,0),MATCH(TEXT(D$8,"JJJJ"),'BD1'!$A$1:$J$1,0))=0,"",INDEX(BD,MATCH($B55,'BD1'!$A$1:$A$100,0),MATCH(TEXT(D$8,"JJJJ"),'BD1'!$A$1:$J$1,0))),""),"")</f>
        <v/>
      </c>
      <c r="E55" s="110" t="str">
        <f>IFERROR(IF(AND(E$8&gt;=VLOOKUP($B55,BD,9),(E$8&lt;=VLOOKUP($B55,BD,10))),IF(INDEX(BD,MATCH($B55,'BD1'!$A$1:$A$100,0),MATCH(TEXT(E$8,"JJJJ"),'BD1'!$A$1:$J$1,0))=0,"",INDEX(BD,MATCH($B55,'BD1'!$A$1:$A$100,0),MATCH(TEXT(E$8,"JJJJ"),'BD1'!$A$1:$J$1,0))),""),"")</f>
        <v/>
      </c>
      <c r="F55" s="110" t="str">
        <f>IFERROR(IF(AND(F$8&gt;=VLOOKUP($B55,BD,9),(F$8&lt;=VLOOKUP($B55,BD,10))),IF(INDEX(BD,MATCH($B55,'BD1'!$A$1:$A$100,0),MATCH(TEXT(F$8,"JJJJ"),'BD1'!$A$1:$J$1,0))=0,"",INDEX(BD,MATCH($B55,'BD1'!$A$1:$A$100,0),MATCH(TEXT(F$8,"JJJJ"),'BD1'!$A$1:$J$1,0))),""),"")</f>
        <v/>
      </c>
      <c r="G55" s="110" t="str">
        <f>IFERROR(IF(AND(G$8&gt;=VLOOKUP($B55,BD,9),(G$8&lt;=VLOOKUP($B55,BD,10))),IF(INDEX(BD,MATCH($B55,'BD1'!$A$1:$A$100,0),MATCH(TEXT(G$8,"JJJJ"),'BD1'!$A$1:$J$1,0))=0,"",INDEX(BD,MATCH($B55,'BD1'!$A$1:$A$100,0),MATCH(TEXT(G$8,"JJJJ"),'BD1'!$A$1:$J$1,0))),""),"")</f>
        <v/>
      </c>
      <c r="H55" s="110" t="str">
        <f>IFERROR(IF(AND(H$8&gt;=VLOOKUP($B55,BD,9),(H$8&lt;=VLOOKUP($B55,BD,10))),IF(INDEX(BD,MATCH($B55,'BD1'!$A$1:$A$100,0),MATCH(TEXT(H$8,"JJJJ"),'BD1'!$A$1:$J$1,0))=0,"",INDEX(BD,MATCH($B55,'BD1'!$A$1:$A$100,0),MATCH(TEXT(H$8,"JJJJ"),'BD1'!$A$1:$J$1,0))),""),"")</f>
        <v/>
      </c>
      <c r="I55" s="110" t="str">
        <f>IFERROR(IF(AND(I$8&gt;=VLOOKUP($B55,BD,9),(I$8&lt;=VLOOKUP($B55,BD,10))),IF(INDEX(BD,MATCH($B55,'BD1'!$A$1:$A$100,0),MATCH(TEXT(I$8,"JJJJ"),'BD1'!$A$1:$J$1,0))=0,"",INDEX(BD,MATCH($B55,'BD1'!$A$1:$A$100,0),MATCH(TEXT(I$8,"JJJJ"),'BD1'!$A$1:$J$1,0))),""),"")</f>
        <v/>
      </c>
      <c r="J55" s="110" t="str">
        <f>IFERROR(IF(AND(J$8&gt;=VLOOKUP($B55,BD,9),(J$8&lt;=VLOOKUP($B55,BD,10))),IF(INDEX(BD,MATCH($B55,'BD1'!$A$1:$A$100,0),MATCH(TEXT(J$8,"JJJJ"),'BD1'!$A$1:$J$1,0))=0,"",INDEX(BD,MATCH($B55,'BD1'!$A$1:$A$100,0),MATCH(TEXT(J$8,"JJJJ"),'BD1'!$A$1:$J$1,0))),""),"")</f>
        <v/>
      </c>
      <c r="K55" s="110" t="str">
        <f>IFERROR(IF(AND(K$8&gt;=VLOOKUP($B55,BD,9),(K$8&lt;=VLOOKUP($B55,BD,10))),IF(INDEX(BD,MATCH($B55,'BD1'!$A$1:$A$100,0),MATCH(TEXT(K$8,"JJJJ"),'BD1'!$A$1:$J$1,0))=0,"",INDEX(BD,MATCH($B55,'BD1'!$A$1:$A$100,0),MATCH(TEXT(K$8,"JJJJ"),'BD1'!$A$1:$J$1,0))),""),"")</f>
        <v/>
      </c>
      <c r="L55" s="110" t="str">
        <f>IFERROR(IF(AND(L$8&gt;=VLOOKUP($B55,BD,9),(L$8&lt;=VLOOKUP($B55,BD,10))),IF(INDEX(BD,MATCH($B55,'BD1'!$A$1:$A$100,0),MATCH(TEXT(L$8,"JJJJ"),'BD1'!$A$1:$J$1,0))=0,"",INDEX(BD,MATCH($B55,'BD1'!$A$1:$A$100,0),MATCH(TEXT(L$8,"JJJJ"),'BD1'!$A$1:$J$1,0))),""),"")</f>
        <v/>
      </c>
      <c r="M55" s="110" t="str">
        <f>IFERROR(IF(AND(M$8&gt;=VLOOKUP($B55,BD,9),(M$8&lt;=VLOOKUP($B55,BD,10))),IF(INDEX(BD,MATCH($B55,'BD1'!$A$1:$A$100,0),MATCH(TEXT(M$8,"JJJJ"),'BD1'!$A$1:$J$1,0))=0,"",INDEX(BD,MATCH($B55,'BD1'!$A$1:$A$100,0),MATCH(TEXT(M$8,"JJJJ"),'BD1'!$A$1:$J$1,0))),""),"")</f>
        <v/>
      </c>
      <c r="N55" s="110" t="str">
        <f>IFERROR(IF(AND(N$8&gt;=VLOOKUP($B55,BD,9),(N$8&lt;=VLOOKUP($B55,BD,10))),IF(INDEX(BD,MATCH($B55,'BD1'!$A$1:$A$100,0),MATCH(TEXT(N$8,"JJJJ"),'BD1'!$A$1:$J$1,0))=0,"",INDEX(BD,MATCH($B55,'BD1'!$A$1:$A$100,0),MATCH(TEXT(N$8,"JJJJ"),'BD1'!$A$1:$J$1,0))),""),"")</f>
        <v/>
      </c>
      <c r="O55" s="110" t="str">
        <f>IFERROR(IF(AND(O$8&gt;=VLOOKUP($B55,BD,9),(O$8&lt;=VLOOKUP($B55,BD,10))),IF(INDEX(BD,MATCH($B55,'BD1'!$A$1:$A$100,0),MATCH(TEXT(O$8,"JJJJ"),'BD1'!$A$1:$J$1,0))=0,"",INDEX(BD,MATCH($B55,'BD1'!$A$1:$A$100,0),MATCH(TEXT(O$8,"JJJJ"),'BD1'!$A$1:$J$1,0))),""),"")</f>
        <v/>
      </c>
      <c r="P55" s="110" t="str">
        <f>IFERROR(IF(AND(P$8&gt;=VLOOKUP($B55,BD,9),(P$8&lt;=VLOOKUP($B55,BD,10))),IF(INDEX(BD,MATCH($B55,'BD1'!$A$1:$A$100,0),MATCH(TEXT(P$8,"JJJJ"),'BD1'!$A$1:$J$1,0))=0,"",INDEX(BD,MATCH($B55,'BD1'!$A$1:$A$100,0),MATCH(TEXT(P$8,"JJJJ"),'BD1'!$A$1:$J$1,0))),""),"")</f>
        <v/>
      </c>
      <c r="Q55" s="110" t="str">
        <f>IFERROR(IF(AND(Q$8&gt;=VLOOKUP($B55,BD,9),(Q$8&lt;=VLOOKUP($B55,BD,10))),IF(INDEX(BD,MATCH($B55,'BD1'!$A$1:$A$100,0),MATCH(TEXT(Q$8,"JJJJ"),'BD1'!$A$1:$J$1,0))=0,"",INDEX(BD,MATCH($B55,'BD1'!$A$1:$A$100,0),MATCH(TEXT(Q$8,"JJJJ"),'BD1'!$A$1:$J$1,0))),""),"")</f>
        <v/>
      </c>
      <c r="R55" s="110" t="str">
        <f>IFERROR(IF(AND(R$8&gt;=VLOOKUP($B55,BD,9),(R$8&lt;=VLOOKUP($B55,BD,10))),IF(INDEX(BD,MATCH($B55,'BD1'!$A$1:$A$100,0),MATCH(TEXT(R$8,"JJJJ"),'BD1'!$A$1:$J$1,0))=0,"",INDEX(BD,MATCH($B55,'BD1'!$A$1:$A$100,0),MATCH(TEXT(R$8,"JJJJ"),'BD1'!$A$1:$J$1,0))),""),"")</f>
        <v/>
      </c>
      <c r="S55" s="110" t="str">
        <f>IFERROR(IF(AND(S$8&gt;=VLOOKUP($B55,BD,9),(S$8&lt;=VLOOKUP($B55,BD,10))),IF(INDEX(BD,MATCH($B55,'BD1'!$A$1:$A$100,0),MATCH(TEXT(S$8,"JJJJ"),'BD1'!$A$1:$J$1,0))=0,"",INDEX(BD,MATCH($B55,'BD1'!$A$1:$A$100,0),MATCH(TEXT(S$8,"JJJJ"),'BD1'!$A$1:$J$1,0))),""),"")</f>
        <v/>
      </c>
      <c r="T55" s="110" t="str">
        <f>IFERROR(IF(AND(T$8&gt;=VLOOKUP($B55,BD,9),(T$8&lt;=VLOOKUP($B55,BD,10))),IF(INDEX(BD,MATCH($B55,'BD1'!$A$1:$A$100,0),MATCH(TEXT(T$8,"JJJJ"),'BD1'!$A$1:$J$1,0))=0,"",INDEX(BD,MATCH($B55,'BD1'!$A$1:$A$100,0),MATCH(TEXT(T$8,"JJJJ"),'BD1'!$A$1:$J$1,0))),""),"")</f>
        <v/>
      </c>
      <c r="U55" s="110" t="str">
        <f>IFERROR(IF(AND(U$8&gt;=VLOOKUP($B55,BD,9),(U$8&lt;=VLOOKUP($B55,BD,10))),IF(INDEX(BD,MATCH($B55,'BD1'!$A$1:$A$100,0),MATCH(TEXT(U$8,"JJJJ"),'BD1'!$A$1:$J$1,0))=0,"",INDEX(BD,MATCH($B55,'BD1'!$A$1:$A$100,0),MATCH(TEXT(U$8,"JJJJ"),'BD1'!$A$1:$J$1,0))),""),"")</f>
        <v/>
      </c>
      <c r="V55" s="110" t="str">
        <f>IFERROR(IF(AND(V$8&gt;=VLOOKUP($B55,BD,9),(V$8&lt;=VLOOKUP($B55,BD,10))),IF(INDEX(BD,MATCH($B55,'BD1'!$A$1:$A$100,0),MATCH(TEXT(V$8,"JJJJ"),'BD1'!$A$1:$J$1,0))=0,"",INDEX(BD,MATCH($B55,'BD1'!$A$1:$A$100,0),MATCH(TEXT(V$8,"JJJJ"),'BD1'!$A$1:$J$1,0))),""),"")</f>
        <v/>
      </c>
      <c r="W55" s="110" t="str">
        <f>IFERROR(IF(AND(W$8&gt;=VLOOKUP($B55,BD,9),(W$8&lt;=VLOOKUP($B55,BD,10))),IF(INDEX(BD,MATCH($B55,'BD1'!$A$1:$A$100,0),MATCH(TEXT(W$8,"JJJJ"),'BD1'!$A$1:$J$1,0))=0,"",INDEX(BD,MATCH($B55,'BD1'!$A$1:$A$100,0),MATCH(TEXT(W$8,"JJJJ"),'BD1'!$A$1:$J$1,0))),""),"")</f>
        <v/>
      </c>
      <c r="X55" s="110" t="str">
        <f>IFERROR(IF(AND(X$8&gt;=VLOOKUP($B55,BD,9),(X$8&lt;=VLOOKUP($B55,BD,10))),IF(INDEX(BD,MATCH($B55,'BD1'!$A$1:$A$100,0),MATCH(TEXT(X$8,"JJJJ"),'BD1'!$A$1:$J$1,0))=0,"",INDEX(BD,MATCH($B55,'BD1'!$A$1:$A$100,0),MATCH(TEXT(X$8,"JJJJ"),'BD1'!$A$1:$J$1,0))),""),"")</f>
        <v/>
      </c>
      <c r="Y55" s="110" t="str">
        <f>IFERROR(IF(AND(Y$8&gt;=VLOOKUP($B55,BD,9),(Y$8&lt;=VLOOKUP($B55,BD,10))),IF(INDEX(BD,MATCH($B55,'BD1'!$A$1:$A$100,0),MATCH(TEXT(Y$8,"JJJJ"),'BD1'!$A$1:$J$1,0))=0,"",INDEX(BD,MATCH($B55,'BD1'!$A$1:$A$100,0),MATCH(TEXT(Y$8,"JJJJ"),'BD1'!$A$1:$J$1,0))),""),"")</f>
        <v/>
      </c>
      <c r="Z55" s="110" t="str">
        <f>IFERROR(IF(AND(Z$8&gt;=VLOOKUP($B55,BD,9),(Z$8&lt;=VLOOKUP($B55,BD,10))),IF(INDEX(BD,MATCH($B55,'BD1'!$A$1:$A$100,0),MATCH(TEXT(Z$8,"JJJJ"),'BD1'!$A$1:$J$1,0))=0,"",INDEX(BD,MATCH($B55,'BD1'!$A$1:$A$100,0),MATCH(TEXT(Z$8,"JJJJ"),'BD1'!$A$1:$J$1,0))),""),"")</f>
        <v/>
      </c>
      <c r="AA55" s="110" t="str">
        <f>IFERROR(IF(AND(AA$8&gt;=VLOOKUP($B55,BD,9),(AA$8&lt;=VLOOKUP($B55,BD,10))),IF(INDEX(BD,MATCH($B55,'BD1'!$A$1:$A$100,0),MATCH(TEXT(AA$8,"JJJJ"),'BD1'!$A$1:$J$1,0))=0,"",INDEX(BD,MATCH($B55,'BD1'!$A$1:$A$100,0),MATCH(TEXT(AA$8,"JJJJ"),'BD1'!$A$1:$J$1,0))),""),"")</f>
        <v/>
      </c>
      <c r="AB55" s="110" t="str">
        <f>IFERROR(IF(AND(AB$8&gt;=VLOOKUP($B55,BD,9),(AB$8&lt;=VLOOKUP($B55,BD,10))),IF(INDEX(BD,MATCH($B55,'BD1'!$A$1:$A$100,0),MATCH(TEXT(AB$8,"JJJJ"),'BD1'!$A$1:$J$1,0))=0,"",INDEX(BD,MATCH($B55,'BD1'!$A$1:$A$100,0),MATCH(TEXT(AB$8,"JJJJ"),'BD1'!$A$1:$J$1,0))),""),"")</f>
        <v/>
      </c>
      <c r="AC55" s="110" t="str">
        <f>IFERROR(IF(AND(AC$8&gt;=VLOOKUP($B55,BD,9),(AC$8&lt;=VLOOKUP($B55,BD,10))),IF(INDEX(BD,MATCH($B55,'BD1'!$A$1:$A$100,0),MATCH(TEXT(AC$8,"JJJJ"),'BD1'!$A$1:$J$1,0))=0,"",INDEX(BD,MATCH($B55,'BD1'!$A$1:$A$100,0),MATCH(TEXT(AC$8,"JJJJ"),'BD1'!$A$1:$J$1,0))),""),"")</f>
        <v/>
      </c>
      <c r="AD55" s="110" t="str">
        <f>IFERROR(IF(AND(AD$8&gt;=VLOOKUP($B55,BD,9),(AD$8&lt;=VLOOKUP($B55,BD,10))),IF(INDEX(BD,MATCH($B55,'BD1'!$A$1:$A$100,0),MATCH(TEXT(AD$8,"JJJJ"),'BD1'!$A$1:$J$1,0))=0,"",INDEX(BD,MATCH($B55,'BD1'!$A$1:$A$100,0),MATCH(TEXT(AD$8,"JJJJ"),'BD1'!$A$1:$J$1,0))),""),"")</f>
        <v/>
      </c>
      <c r="AE55" s="110" t="str">
        <f>IFERROR(IF(AND(AE$8&gt;=VLOOKUP($B55,BD,9),(AE$8&lt;=VLOOKUP($B55,BD,10))),IF(INDEX(BD,MATCH($B55,'BD1'!$A$1:$A$100,0),MATCH(TEXT(AE$8,"JJJJ"),'BD1'!$A$1:$J$1,0))=0,"",INDEX(BD,MATCH($B55,'BD1'!$A$1:$A$100,0),MATCH(TEXT(AE$8,"JJJJ"),'BD1'!$A$1:$J$1,0))),""),"")</f>
        <v/>
      </c>
      <c r="AF55" s="110" t="str">
        <f>IFERROR(IF(AND(AF$8&gt;=VLOOKUP($B55,BD,9),(AF$8&lt;=VLOOKUP($B55,BD,10))),IF(INDEX(BD,MATCH($B55,'BD1'!$A$1:$A$100,0),MATCH(TEXT(AF$8,"JJJJ"),'BD1'!$A$1:$J$1,0))=0,"",INDEX(BD,MATCH($B55,'BD1'!$A$1:$A$100,0),MATCH(TEXT(AF$8,"JJJJ"),'BD1'!$A$1:$J$1,0))),""),"")</f>
        <v/>
      </c>
      <c r="AG55" s="110" t="str">
        <f>IFERROR(IF(AND(AG$8&gt;=VLOOKUP($B55,BD,9),(AG$8&lt;=VLOOKUP($B55,BD,10))),IF(INDEX(BD,MATCH($B55,'BD1'!$A$1:$A$100,0),MATCH(TEXT(AG$8,"JJJJ"),'BD1'!$A$1:$J$1,0))=0,"",INDEX(BD,MATCH($B55,'BD1'!$A$1:$A$100,0),MATCH(TEXT(AG$8,"JJJJ"),'BD1'!$A$1:$J$1,0))),""),"")</f>
        <v/>
      </c>
      <c r="AH55" s="110" t="str">
        <f>IFERROR(IF(AND(AH$8&gt;=VLOOKUP($B55,BD,9),(AH$8&lt;=VLOOKUP($B55,BD,10))),IF(INDEX(BD,MATCH($B55,'BD1'!$A$1:$A$100,0),MATCH(TEXT(AH$8,"JJJJ"),'BD1'!$A$1:$J$1,0))=0,"",INDEX(BD,MATCH($B55,'BD1'!$A$1:$A$100,0),MATCH(TEXT(AH$8,"JJJJ"),'BD1'!$A$1:$J$1,0))),""),"")</f>
        <v/>
      </c>
      <c r="AI55" s="43"/>
      <c r="AJ55" s="118">
        <f t="shared" si="2"/>
        <v>0</v>
      </c>
      <c r="AK55" s="96">
        <v>17</v>
      </c>
    </row>
    <row r="56" spans="2:37" ht="22.95" customHeight="1" thickBot="1" x14ac:dyDescent="0.35">
      <c r="B56" s="131" t="str">
        <f>IF(LEN('BD1'!A47)=0,"",'BD1'!A47)</f>
        <v/>
      </c>
      <c r="C56" s="143" t="str">
        <f>IFERROR(VLOOKUP(Tableau9[[#This Row],[Chantiers]],'BD1'!A:K,11,FALSE),"")</f>
        <v/>
      </c>
      <c r="D56" s="110" t="str">
        <f>IFERROR(IF(AND(D$8&gt;=VLOOKUP($B56,BD,9),(D$8&lt;=VLOOKUP($B56,BD,10))),IF(INDEX(BD,MATCH($B56,'BD1'!$A$1:$A$100,0),MATCH(TEXT(D$8,"JJJJ"),'BD1'!$A$1:$J$1,0))=0,"",INDEX(BD,MATCH($B56,'BD1'!$A$1:$A$100,0),MATCH(TEXT(D$8,"JJJJ"),'BD1'!$A$1:$J$1,0))),""),"")</f>
        <v/>
      </c>
      <c r="E56" s="110" t="str">
        <f>IFERROR(IF(AND(E$8&gt;=VLOOKUP($B56,BD,9),(E$8&lt;=VLOOKUP($B56,BD,10))),IF(INDEX(BD,MATCH($B56,'BD1'!$A$1:$A$100,0),MATCH(TEXT(E$8,"JJJJ"),'BD1'!$A$1:$J$1,0))=0,"",INDEX(BD,MATCH($B56,'BD1'!$A$1:$A$100,0),MATCH(TEXT(E$8,"JJJJ"),'BD1'!$A$1:$J$1,0))),""),"")</f>
        <v/>
      </c>
      <c r="F56" s="110" t="str">
        <f>IFERROR(IF(AND(F$8&gt;=VLOOKUP($B56,BD,9),(F$8&lt;=VLOOKUP($B56,BD,10))),IF(INDEX(BD,MATCH($B56,'BD1'!$A$1:$A$100,0),MATCH(TEXT(F$8,"JJJJ"),'BD1'!$A$1:$J$1,0))=0,"",INDEX(BD,MATCH($B56,'BD1'!$A$1:$A$100,0),MATCH(TEXT(F$8,"JJJJ"),'BD1'!$A$1:$J$1,0))),""),"")</f>
        <v/>
      </c>
      <c r="G56" s="110" t="str">
        <f>IFERROR(IF(AND(G$8&gt;=VLOOKUP($B56,BD,9),(G$8&lt;=VLOOKUP($B56,BD,10))),IF(INDEX(BD,MATCH($B56,'BD1'!$A$1:$A$100,0),MATCH(TEXT(G$8,"JJJJ"),'BD1'!$A$1:$J$1,0))=0,"",INDEX(BD,MATCH($B56,'BD1'!$A$1:$A$100,0),MATCH(TEXT(G$8,"JJJJ"),'BD1'!$A$1:$J$1,0))),""),"")</f>
        <v/>
      </c>
      <c r="H56" s="110" t="str">
        <f>IFERROR(IF(AND(H$8&gt;=VLOOKUP($B56,BD,9),(H$8&lt;=VLOOKUP($B56,BD,10))),IF(INDEX(BD,MATCH($B56,'BD1'!$A$1:$A$100,0),MATCH(TEXT(H$8,"JJJJ"),'BD1'!$A$1:$J$1,0))=0,"",INDEX(BD,MATCH($B56,'BD1'!$A$1:$A$100,0),MATCH(TEXT(H$8,"JJJJ"),'BD1'!$A$1:$J$1,0))),""),"")</f>
        <v/>
      </c>
      <c r="I56" s="110" t="str">
        <f>IFERROR(IF(AND(I$8&gt;=VLOOKUP($B56,BD,9),(I$8&lt;=VLOOKUP($B56,BD,10))),IF(INDEX(BD,MATCH($B56,'BD1'!$A$1:$A$100,0),MATCH(TEXT(I$8,"JJJJ"),'BD1'!$A$1:$J$1,0))=0,"",INDEX(BD,MATCH($B56,'BD1'!$A$1:$A$100,0),MATCH(TEXT(I$8,"JJJJ"),'BD1'!$A$1:$J$1,0))),""),"")</f>
        <v/>
      </c>
      <c r="J56" s="110" t="str">
        <f>IFERROR(IF(AND(J$8&gt;=VLOOKUP($B56,BD,9),(J$8&lt;=VLOOKUP($B56,BD,10))),IF(INDEX(BD,MATCH($B56,'BD1'!$A$1:$A$100,0),MATCH(TEXT(J$8,"JJJJ"),'BD1'!$A$1:$J$1,0))=0,"",INDEX(BD,MATCH($B56,'BD1'!$A$1:$A$100,0),MATCH(TEXT(J$8,"JJJJ"),'BD1'!$A$1:$J$1,0))),""),"")</f>
        <v/>
      </c>
      <c r="K56" s="110" t="str">
        <f>IFERROR(IF(AND(K$8&gt;=VLOOKUP($B56,BD,9),(K$8&lt;=VLOOKUP($B56,BD,10))),IF(INDEX(BD,MATCH($B56,'BD1'!$A$1:$A$100,0),MATCH(TEXT(K$8,"JJJJ"),'BD1'!$A$1:$J$1,0))=0,"",INDEX(BD,MATCH($B56,'BD1'!$A$1:$A$100,0),MATCH(TEXT(K$8,"JJJJ"),'BD1'!$A$1:$J$1,0))),""),"")</f>
        <v/>
      </c>
      <c r="L56" s="110" t="str">
        <f>IFERROR(IF(AND(L$8&gt;=VLOOKUP($B56,BD,9),(L$8&lt;=VLOOKUP($B56,BD,10))),IF(INDEX(BD,MATCH($B56,'BD1'!$A$1:$A$100,0),MATCH(TEXT(L$8,"JJJJ"),'BD1'!$A$1:$J$1,0))=0,"",INDEX(BD,MATCH($B56,'BD1'!$A$1:$A$100,0),MATCH(TEXT(L$8,"JJJJ"),'BD1'!$A$1:$J$1,0))),""),"")</f>
        <v/>
      </c>
      <c r="M56" s="110" t="str">
        <f>IFERROR(IF(AND(M$8&gt;=VLOOKUP($B56,BD,9),(M$8&lt;=VLOOKUP($B56,BD,10))),IF(INDEX(BD,MATCH($B56,'BD1'!$A$1:$A$100,0),MATCH(TEXT(M$8,"JJJJ"),'BD1'!$A$1:$J$1,0))=0,"",INDEX(BD,MATCH($B56,'BD1'!$A$1:$A$100,0),MATCH(TEXT(M$8,"JJJJ"),'BD1'!$A$1:$J$1,0))),""),"")</f>
        <v/>
      </c>
      <c r="N56" s="110" t="str">
        <f>IFERROR(IF(AND(N$8&gt;=VLOOKUP($B56,BD,9),(N$8&lt;=VLOOKUP($B56,BD,10))),IF(INDEX(BD,MATCH($B56,'BD1'!$A$1:$A$100,0),MATCH(TEXT(N$8,"JJJJ"),'BD1'!$A$1:$J$1,0))=0,"",INDEX(BD,MATCH($B56,'BD1'!$A$1:$A$100,0),MATCH(TEXT(N$8,"JJJJ"),'BD1'!$A$1:$J$1,0))),""),"")</f>
        <v/>
      </c>
      <c r="O56" s="110" t="str">
        <f>IFERROR(IF(AND(O$8&gt;=VLOOKUP($B56,BD,9),(O$8&lt;=VLOOKUP($B56,BD,10))),IF(INDEX(BD,MATCH($B56,'BD1'!$A$1:$A$100,0),MATCH(TEXT(O$8,"JJJJ"),'BD1'!$A$1:$J$1,0))=0,"",INDEX(BD,MATCH($B56,'BD1'!$A$1:$A$100,0),MATCH(TEXT(O$8,"JJJJ"),'BD1'!$A$1:$J$1,0))),""),"")</f>
        <v/>
      </c>
      <c r="P56" s="110" t="str">
        <f>IFERROR(IF(AND(P$8&gt;=VLOOKUP($B56,BD,9),(P$8&lt;=VLOOKUP($B56,BD,10))),IF(INDEX(BD,MATCH($B56,'BD1'!$A$1:$A$100,0),MATCH(TEXT(P$8,"JJJJ"),'BD1'!$A$1:$J$1,0))=0,"",INDEX(BD,MATCH($B56,'BD1'!$A$1:$A$100,0),MATCH(TEXT(P$8,"JJJJ"),'BD1'!$A$1:$J$1,0))),""),"")</f>
        <v/>
      </c>
      <c r="Q56" s="110" t="str">
        <f>IFERROR(IF(AND(Q$8&gt;=VLOOKUP($B56,BD,9),(Q$8&lt;=VLOOKUP($B56,BD,10))),IF(INDEX(BD,MATCH($B56,'BD1'!$A$1:$A$100,0),MATCH(TEXT(Q$8,"JJJJ"),'BD1'!$A$1:$J$1,0))=0,"",INDEX(BD,MATCH($B56,'BD1'!$A$1:$A$100,0),MATCH(TEXT(Q$8,"JJJJ"),'BD1'!$A$1:$J$1,0))),""),"")</f>
        <v/>
      </c>
      <c r="R56" s="110" t="str">
        <f>IFERROR(IF(AND(R$8&gt;=VLOOKUP($B56,BD,9),(R$8&lt;=VLOOKUP($B56,BD,10))),IF(INDEX(BD,MATCH($B56,'BD1'!$A$1:$A$100,0),MATCH(TEXT(R$8,"JJJJ"),'BD1'!$A$1:$J$1,0))=0,"",INDEX(BD,MATCH($B56,'BD1'!$A$1:$A$100,0),MATCH(TEXT(R$8,"JJJJ"),'BD1'!$A$1:$J$1,0))),""),"")</f>
        <v/>
      </c>
      <c r="S56" s="110" t="str">
        <f>IFERROR(IF(AND(S$8&gt;=VLOOKUP($B56,BD,9),(S$8&lt;=VLOOKUP($B56,BD,10))),IF(INDEX(BD,MATCH($B56,'BD1'!$A$1:$A$100,0),MATCH(TEXT(S$8,"JJJJ"),'BD1'!$A$1:$J$1,0))=0,"",INDEX(BD,MATCH($B56,'BD1'!$A$1:$A$100,0),MATCH(TEXT(S$8,"JJJJ"),'BD1'!$A$1:$J$1,0))),""),"")</f>
        <v/>
      </c>
      <c r="T56" s="110" t="str">
        <f>IFERROR(IF(AND(T$8&gt;=VLOOKUP($B56,BD,9),(T$8&lt;=VLOOKUP($B56,BD,10))),IF(INDEX(BD,MATCH($B56,'BD1'!$A$1:$A$100,0),MATCH(TEXT(T$8,"JJJJ"),'BD1'!$A$1:$J$1,0))=0,"",INDEX(BD,MATCH($B56,'BD1'!$A$1:$A$100,0),MATCH(TEXT(T$8,"JJJJ"),'BD1'!$A$1:$J$1,0))),""),"")</f>
        <v/>
      </c>
      <c r="U56" s="110" t="str">
        <f>IFERROR(IF(AND(U$8&gt;=VLOOKUP($B56,BD,9),(U$8&lt;=VLOOKUP($B56,BD,10))),IF(INDEX(BD,MATCH($B56,'BD1'!$A$1:$A$100,0),MATCH(TEXT(U$8,"JJJJ"),'BD1'!$A$1:$J$1,0))=0,"",INDEX(BD,MATCH($B56,'BD1'!$A$1:$A$100,0),MATCH(TEXT(U$8,"JJJJ"),'BD1'!$A$1:$J$1,0))),""),"")</f>
        <v/>
      </c>
      <c r="V56" s="110" t="str">
        <f>IFERROR(IF(AND(V$8&gt;=VLOOKUP($B56,BD,9),(V$8&lt;=VLOOKUP($B56,BD,10))),IF(INDEX(BD,MATCH($B56,'BD1'!$A$1:$A$100,0),MATCH(TEXT(V$8,"JJJJ"),'BD1'!$A$1:$J$1,0))=0,"",INDEX(BD,MATCH($B56,'BD1'!$A$1:$A$100,0),MATCH(TEXT(V$8,"JJJJ"),'BD1'!$A$1:$J$1,0))),""),"")</f>
        <v/>
      </c>
      <c r="W56" s="110" t="str">
        <f>IFERROR(IF(AND(W$8&gt;=VLOOKUP($B56,BD,9),(W$8&lt;=VLOOKUP($B56,BD,10))),IF(INDEX(BD,MATCH($B56,'BD1'!$A$1:$A$100,0),MATCH(TEXT(W$8,"JJJJ"),'BD1'!$A$1:$J$1,0))=0,"",INDEX(BD,MATCH($B56,'BD1'!$A$1:$A$100,0),MATCH(TEXT(W$8,"JJJJ"),'BD1'!$A$1:$J$1,0))),""),"")</f>
        <v/>
      </c>
      <c r="X56" s="110" t="str">
        <f>IFERROR(IF(AND(X$8&gt;=VLOOKUP($B56,BD,9),(X$8&lt;=VLOOKUP($B56,BD,10))),IF(INDEX(BD,MATCH($B56,'BD1'!$A$1:$A$100,0),MATCH(TEXT(X$8,"JJJJ"),'BD1'!$A$1:$J$1,0))=0,"",INDEX(BD,MATCH($B56,'BD1'!$A$1:$A$100,0),MATCH(TEXT(X$8,"JJJJ"),'BD1'!$A$1:$J$1,0))),""),"")</f>
        <v/>
      </c>
      <c r="Y56" s="110" t="str">
        <f>IFERROR(IF(AND(Y$8&gt;=VLOOKUP($B56,BD,9),(Y$8&lt;=VLOOKUP($B56,BD,10))),IF(INDEX(BD,MATCH($B56,'BD1'!$A$1:$A$100,0),MATCH(TEXT(Y$8,"JJJJ"),'BD1'!$A$1:$J$1,0))=0,"",INDEX(BD,MATCH($B56,'BD1'!$A$1:$A$100,0),MATCH(TEXT(Y$8,"JJJJ"),'BD1'!$A$1:$J$1,0))),""),"")</f>
        <v/>
      </c>
      <c r="Z56" s="110" t="str">
        <f>IFERROR(IF(AND(Z$8&gt;=VLOOKUP($B56,BD,9),(Z$8&lt;=VLOOKUP($B56,BD,10))),IF(INDEX(BD,MATCH($B56,'BD1'!$A$1:$A$100,0),MATCH(TEXT(Z$8,"JJJJ"),'BD1'!$A$1:$J$1,0))=0,"",INDEX(BD,MATCH($B56,'BD1'!$A$1:$A$100,0),MATCH(TEXT(Z$8,"JJJJ"),'BD1'!$A$1:$J$1,0))),""),"")</f>
        <v/>
      </c>
      <c r="AA56" s="110" t="str">
        <f>IFERROR(IF(AND(AA$8&gt;=VLOOKUP($B56,BD,9),(AA$8&lt;=VLOOKUP($B56,BD,10))),IF(INDEX(BD,MATCH($B56,'BD1'!$A$1:$A$100,0),MATCH(TEXT(AA$8,"JJJJ"),'BD1'!$A$1:$J$1,0))=0,"",INDEX(BD,MATCH($B56,'BD1'!$A$1:$A$100,0),MATCH(TEXT(AA$8,"JJJJ"),'BD1'!$A$1:$J$1,0))),""),"")</f>
        <v/>
      </c>
      <c r="AB56" s="110" t="str">
        <f>IFERROR(IF(AND(AB$8&gt;=VLOOKUP($B56,BD,9),(AB$8&lt;=VLOOKUP($B56,BD,10))),IF(INDEX(BD,MATCH($B56,'BD1'!$A$1:$A$100,0),MATCH(TEXT(AB$8,"JJJJ"),'BD1'!$A$1:$J$1,0))=0,"",INDEX(BD,MATCH($B56,'BD1'!$A$1:$A$100,0),MATCH(TEXT(AB$8,"JJJJ"),'BD1'!$A$1:$J$1,0))),""),"")</f>
        <v/>
      </c>
      <c r="AC56" s="110" t="str">
        <f>IFERROR(IF(AND(AC$8&gt;=VLOOKUP($B56,BD,9),(AC$8&lt;=VLOOKUP($B56,BD,10))),IF(INDEX(BD,MATCH($B56,'BD1'!$A$1:$A$100,0),MATCH(TEXT(AC$8,"JJJJ"),'BD1'!$A$1:$J$1,0))=0,"",INDEX(BD,MATCH($B56,'BD1'!$A$1:$A$100,0),MATCH(TEXT(AC$8,"JJJJ"),'BD1'!$A$1:$J$1,0))),""),"")</f>
        <v/>
      </c>
      <c r="AD56" s="110" t="str">
        <f>IFERROR(IF(AND(AD$8&gt;=VLOOKUP($B56,BD,9),(AD$8&lt;=VLOOKUP($B56,BD,10))),IF(INDEX(BD,MATCH($B56,'BD1'!$A$1:$A$100,0),MATCH(TEXT(AD$8,"JJJJ"),'BD1'!$A$1:$J$1,0))=0,"",INDEX(BD,MATCH($B56,'BD1'!$A$1:$A$100,0),MATCH(TEXT(AD$8,"JJJJ"),'BD1'!$A$1:$J$1,0))),""),"")</f>
        <v/>
      </c>
      <c r="AE56" s="110" t="str">
        <f>IFERROR(IF(AND(AE$8&gt;=VLOOKUP($B56,BD,9),(AE$8&lt;=VLOOKUP($B56,BD,10))),IF(INDEX(BD,MATCH($B56,'BD1'!$A$1:$A$100,0),MATCH(TEXT(AE$8,"JJJJ"),'BD1'!$A$1:$J$1,0))=0,"",INDEX(BD,MATCH($B56,'BD1'!$A$1:$A$100,0),MATCH(TEXT(AE$8,"JJJJ"),'BD1'!$A$1:$J$1,0))),""),"")</f>
        <v/>
      </c>
      <c r="AF56" s="110" t="str">
        <f>IFERROR(IF(AND(AF$8&gt;=VLOOKUP($B56,BD,9),(AF$8&lt;=VLOOKUP($B56,BD,10))),IF(INDEX(BD,MATCH($B56,'BD1'!$A$1:$A$100,0),MATCH(TEXT(AF$8,"JJJJ"),'BD1'!$A$1:$J$1,0))=0,"",INDEX(BD,MATCH($B56,'BD1'!$A$1:$A$100,0),MATCH(TEXT(AF$8,"JJJJ"),'BD1'!$A$1:$J$1,0))),""),"")</f>
        <v/>
      </c>
      <c r="AG56" s="110" t="str">
        <f>IFERROR(IF(AND(AG$8&gt;=VLOOKUP($B56,BD,9),(AG$8&lt;=VLOOKUP($B56,BD,10))),IF(INDEX(BD,MATCH($B56,'BD1'!$A$1:$A$100,0),MATCH(TEXT(AG$8,"JJJJ"),'BD1'!$A$1:$J$1,0))=0,"",INDEX(BD,MATCH($B56,'BD1'!$A$1:$A$100,0),MATCH(TEXT(AG$8,"JJJJ"),'BD1'!$A$1:$J$1,0))),""),"")</f>
        <v/>
      </c>
      <c r="AH56" s="110" t="str">
        <f>IFERROR(IF(AND(AH$8&gt;=VLOOKUP($B56,BD,9),(AH$8&lt;=VLOOKUP($B56,BD,10))),IF(INDEX(BD,MATCH($B56,'BD1'!$A$1:$A$100,0),MATCH(TEXT(AH$8,"JJJJ"),'BD1'!$A$1:$J$1,0))=0,"",INDEX(BD,MATCH($B56,'BD1'!$A$1:$A$100,0),MATCH(TEXT(AH$8,"JJJJ"),'BD1'!$A$1:$J$1,0))),""),"")</f>
        <v/>
      </c>
      <c r="AI56" s="43"/>
      <c r="AJ56" s="118">
        <f t="shared" si="2"/>
        <v>0</v>
      </c>
      <c r="AK56" s="96">
        <v>17</v>
      </c>
    </row>
    <row r="57" spans="2:37" ht="22.95" customHeight="1" thickBot="1" x14ac:dyDescent="0.35">
      <c r="B57" s="131" t="str">
        <f>IF(LEN('BD1'!A48)=0,"",'BD1'!A48)</f>
        <v/>
      </c>
      <c r="C57" s="143" t="str">
        <f>IFERROR(VLOOKUP(Tableau9[[#This Row],[Chantiers]],'BD1'!A:K,11,FALSE),"")</f>
        <v/>
      </c>
      <c r="D57" s="110" t="str">
        <f>IFERROR(IF(AND(D$8&gt;=VLOOKUP($B57,BD,9),(D$8&lt;=VLOOKUP($B57,BD,10))),IF(INDEX(BD,MATCH($B57,'BD1'!$A$1:$A$100,0),MATCH(TEXT(D$8,"JJJJ"),'BD1'!$A$1:$J$1,0))=0,"",INDEX(BD,MATCH($B57,'BD1'!$A$1:$A$100,0),MATCH(TEXT(D$8,"JJJJ"),'BD1'!$A$1:$J$1,0))),""),"")</f>
        <v/>
      </c>
      <c r="E57" s="110" t="str">
        <f>IFERROR(IF(AND(E$8&gt;=VLOOKUP($B57,BD,9),(E$8&lt;=VLOOKUP($B57,BD,10))),IF(INDEX(BD,MATCH($B57,'BD1'!$A$1:$A$100,0),MATCH(TEXT(E$8,"JJJJ"),'BD1'!$A$1:$J$1,0))=0,"",INDEX(BD,MATCH($B57,'BD1'!$A$1:$A$100,0),MATCH(TEXT(E$8,"JJJJ"),'BD1'!$A$1:$J$1,0))),""),"")</f>
        <v/>
      </c>
      <c r="F57" s="110" t="str">
        <f>IFERROR(IF(AND(F$8&gt;=VLOOKUP($B57,BD,9),(F$8&lt;=VLOOKUP($B57,BD,10))),IF(INDEX(BD,MATCH($B57,'BD1'!$A$1:$A$100,0),MATCH(TEXT(F$8,"JJJJ"),'BD1'!$A$1:$J$1,0))=0,"",INDEX(BD,MATCH($B57,'BD1'!$A$1:$A$100,0),MATCH(TEXT(F$8,"JJJJ"),'BD1'!$A$1:$J$1,0))),""),"")</f>
        <v/>
      </c>
      <c r="G57" s="110" t="str">
        <f>IFERROR(IF(AND(G$8&gt;=VLOOKUP($B57,BD,9),(G$8&lt;=VLOOKUP($B57,BD,10))),IF(INDEX(BD,MATCH($B57,'BD1'!$A$1:$A$100,0),MATCH(TEXT(G$8,"JJJJ"),'BD1'!$A$1:$J$1,0))=0,"",INDEX(BD,MATCH($B57,'BD1'!$A$1:$A$100,0),MATCH(TEXT(G$8,"JJJJ"),'BD1'!$A$1:$J$1,0))),""),"")</f>
        <v/>
      </c>
      <c r="H57" s="110" t="str">
        <f>IFERROR(IF(AND(H$8&gt;=VLOOKUP($B57,BD,9),(H$8&lt;=VLOOKUP($B57,BD,10))),IF(INDEX(BD,MATCH($B57,'BD1'!$A$1:$A$100,0),MATCH(TEXT(H$8,"JJJJ"),'BD1'!$A$1:$J$1,0))=0,"",INDEX(BD,MATCH($B57,'BD1'!$A$1:$A$100,0),MATCH(TEXT(H$8,"JJJJ"),'BD1'!$A$1:$J$1,0))),""),"")</f>
        <v/>
      </c>
      <c r="I57" s="110" t="str">
        <f>IFERROR(IF(AND(I$8&gt;=VLOOKUP($B57,BD,9),(I$8&lt;=VLOOKUP($B57,BD,10))),IF(INDEX(BD,MATCH($B57,'BD1'!$A$1:$A$100,0),MATCH(TEXT(I$8,"JJJJ"),'BD1'!$A$1:$J$1,0))=0,"",INDEX(BD,MATCH($B57,'BD1'!$A$1:$A$100,0),MATCH(TEXT(I$8,"JJJJ"),'BD1'!$A$1:$J$1,0))),""),"")</f>
        <v/>
      </c>
      <c r="J57" s="110" t="str">
        <f>IFERROR(IF(AND(J$8&gt;=VLOOKUP($B57,BD,9),(J$8&lt;=VLOOKUP($B57,BD,10))),IF(INDEX(BD,MATCH($B57,'BD1'!$A$1:$A$100,0),MATCH(TEXT(J$8,"JJJJ"),'BD1'!$A$1:$J$1,0))=0,"",INDEX(BD,MATCH($B57,'BD1'!$A$1:$A$100,0),MATCH(TEXT(J$8,"JJJJ"),'BD1'!$A$1:$J$1,0))),""),"")</f>
        <v/>
      </c>
      <c r="K57" s="110" t="str">
        <f>IFERROR(IF(AND(K$8&gt;=VLOOKUP($B57,BD,9),(K$8&lt;=VLOOKUP($B57,BD,10))),IF(INDEX(BD,MATCH($B57,'BD1'!$A$1:$A$100,0),MATCH(TEXT(K$8,"JJJJ"),'BD1'!$A$1:$J$1,0))=0,"",INDEX(BD,MATCH($B57,'BD1'!$A$1:$A$100,0),MATCH(TEXT(K$8,"JJJJ"),'BD1'!$A$1:$J$1,0))),""),"")</f>
        <v/>
      </c>
      <c r="L57" s="110" t="str">
        <f>IFERROR(IF(AND(L$8&gt;=VLOOKUP($B57,BD,9),(L$8&lt;=VLOOKUP($B57,BD,10))),IF(INDEX(BD,MATCH($B57,'BD1'!$A$1:$A$100,0),MATCH(TEXT(L$8,"JJJJ"),'BD1'!$A$1:$J$1,0))=0,"",INDEX(BD,MATCH($B57,'BD1'!$A$1:$A$100,0),MATCH(TEXT(L$8,"JJJJ"),'BD1'!$A$1:$J$1,0))),""),"")</f>
        <v/>
      </c>
      <c r="M57" s="110" t="str">
        <f>IFERROR(IF(AND(M$8&gt;=VLOOKUP($B57,BD,9),(M$8&lt;=VLOOKUP($B57,BD,10))),IF(INDEX(BD,MATCH($B57,'BD1'!$A$1:$A$100,0),MATCH(TEXT(M$8,"JJJJ"),'BD1'!$A$1:$J$1,0))=0,"",INDEX(BD,MATCH($B57,'BD1'!$A$1:$A$100,0),MATCH(TEXT(M$8,"JJJJ"),'BD1'!$A$1:$J$1,0))),""),"")</f>
        <v/>
      </c>
      <c r="N57" s="110" t="str">
        <f>IFERROR(IF(AND(N$8&gt;=VLOOKUP($B57,BD,9),(N$8&lt;=VLOOKUP($B57,BD,10))),IF(INDEX(BD,MATCH($B57,'BD1'!$A$1:$A$100,0),MATCH(TEXT(N$8,"JJJJ"),'BD1'!$A$1:$J$1,0))=0,"",INDEX(BD,MATCH($B57,'BD1'!$A$1:$A$100,0),MATCH(TEXT(N$8,"JJJJ"),'BD1'!$A$1:$J$1,0))),""),"")</f>
        <v/>
      </c>
      <c r="O57" s="110" t="str">
        <f>IFERROR(IF(AND(O$8&gt;=VLOOKUP($B57,BD,9),(O$8&lt;=VLOOKUP($B57,BD,10))),IF(INDEX(BD,MATCH($B57,'BD1'!$A$1:$A$100,0),MATCH(TEXT(O$8,"JJJJ"),'BD1'!$A$1:$J$1,0))=0,"",INDEX(BD,MATCH($B57,'BD1'!$A$1:$A$100,0),MATCH(TEXT(O$8,"JJJJ"),'BD1'!$A$1:$J$1,0))),""),"")</f>
        <v/>
      </c>
      <c r="P57" s="110" t="str">
        <f>IFERROR(IF(AND(P$8&gt;=VLOOKUP($B57,BD,9),(P$8&lt;=VLOOKUP($B57,BD,10))),IF(INDEX(BD,MATCH($B57,'BD1'!$A$1:$A$100,0),MATCH(TEXT(P$8,"JJJJ"),'BD1'!$A$1:$J$1,0))=0,"",INDEX(BD,MATCH($B57,'BD1'!$A$1:$A$100,0),MATCH(TEXT(P$8,"JJJJ"),'BD1'!$A$1:$J$1,0))),""),"")</f>
        <v/>
      </c>
      <c r="Q57" s="110" t="str">
        <f>IFERROR(IF(AND(Q$8&gt;=VLOOKUP($B57,BD,9),(Q$8&lt;=VLOOKUP($B57,BD,10))),IF(INDEX(BD,MATCH($B57,'BD1'!$A$1:$A$100,0),MATCH(TEXT(Q$8,"JJJJ"),'BD1'!$A$1:$J$1,0))=0,"",INDEX(BD,MATCH($B57,'BD1'!$A$1:$A$100,0),MATCH(TEXT(Q$8,"JJJJ"),'BD1'!$A$1:$J$1,0))),""),"")</f>
        <v/>
      </c>
      <c r="R57" s="110" t="str">
        <f>IFERROR(IF(AND(R$8&gt;=VLOOKUP($B57,BD,9),(R$8&lt;=VLOOKUP($B57,BD,10))),IF(INDEX(BD,MATCH($B57,'BD1'!$A$1:$A$100,0),MATCH(TEXT(R$8,"JJJJ"),'BD1'!$A$1:$J$1,0))=0,"",INDEX(BD,MATCH($B57,'BD1'!$A$1:$A$100,0),MATCH(TEXT(R$8,"JJJJ"),'BD1'!$A$1:$J$1,0))),""),"")</f>
        <v/>
      </c>
      <c r="S57" s="110" t="str">
        <f>IFERROR(IF(AND(S$8&gt;=VLOOKUP($B57,BD,9),(S$8&lt;=VLOOKUP($B57,BD,10))),IF(INDEX(BD,MATCH($B57,'BD1'!$A$1:$A$100,0),MATCH(TEXT(S$8,"JJJJ"),'BD1'!$A$1:$J$1,0))=0,"",INDEX(BD,MATCH($B57,'BD1'!$A$1:$A$100,0),MATCH(TEXT(S$8,"JJJJ"),'BD1'!$A$1:$J$1,0))),""),"")</f>
        <v/>
      </c>
      <c r="T57" s="110" t="str">
        <f>IFERROR(IF(AND(T$8&gt;=VLOOKUP($B57,BD,9),(T$8&lt;=VLOOKUP($B57,BD,10))),IF(INDEX(BD,MATCH($B57,'BD1'!$A$1:$A$100,0),MATCH(TEXT(T$8,"JJJJ"),'BD1'!$A$1:$J$1,0))=0,"",INDEX(BD,MATCH($B57,'BD1'!$A$1:$A$100,0),MATCH(TEXT(T$8,"JJJJ"),'BD1'!$A$1:$J$1,0))),""),"")</f>
        <v/>
      </c>
      <c r="U57" s="110" t="str">
        <f>IFERROR(IF(AND(U$8&gt;=VLOOKUP($B57,BD,9),(U$8&lt;=VLOOKUP($B57,BD,10))),IF(INDEX(BD,MATCH($B57,'BD1'!$A$1:$A$100,0),MATCH(TEXT(U$8,"JJJJ"),'BD1'!$A$1:$J$1,0))=0,"",INDEX(BD,MATCH($B57,'BD1'!$A$1:$A$100,0),MATCH(TEXT(U$8,"JJJJ"),'BD1'!$A$1:$J$1,0))),""),"")</f>
        <v/>
      </c>
      <c r="V57" s="110" t="str">
        <f>IFERROR(IF(AND(V$8&gt;=VLOOKUP($B57,BD,9),(V$8&lt;=VLOOKUP($B57,BD,10))),IF(INDEX(BD,MATCH($B57,'BD1'!$A$1:$A$100,0),MATCH(TEXT(V$8,"JJJJ"),'BD1'!$A$1:$J$1,0))=0,"",INDEX(BD,MATCH($B57,'BD1'!$A$1:$A$100,0),MATCH(TEXT(V$8,"JJJJ"),'BD1'!$A$1:$J$1,0))),""),"")</f>
        <v/>
      </c>
      <c r="W57" s="110" t="str">
        <f>IFERROR(IF(AND(W$8&gt;=VLOOKUP($B57,BD,9),(W$8&lt;=VLOOKUP($B57,BD,10))),IF(INDEX(BD,MATCH($B57,'BD1'!$A$1:$A$100,0),MATCH(TEXT(W$8,"JJJJ"),'BD1'!$A$1:$J$1,0))=0,"",INDEX(BD,MATCH($B57,'BD1'!$A$1:$A$100,0),MATCH(TEXT(W$8,"JJJJ"),'BD1'!$A$1:$J$1,0))),""),"")</f>
        <v/>
      </c>
      <c r="X57" s="110" t="str">
        <f>IFERROR(IF(AND(X$8&gt;=VLOOKUP($B57,BD,9),(X$8&lt;=VLOOKUP($B57,BD,10))),IF(INDEX(BD,MATCH($B57,'BD1'!$A$1:$A$100,0),MATCH(TEXT(X$8,"JJJJ"),'BD1'!$A$1:$J$1,0))=0,"",INDEX(BD,MATCH($B57,'BD1'!$A$1:$A$100,0),MATCH(TEXT(X$8,"JJJJ"),'BD1'!$A$1:$J$1,0))),""),"")</f>
        <v/>
      </c>
      <c r="Y57" s="110" t="str">
        <f>IFERROR(IF(AND(Y$8&gt;=VLOOKUP($B57,BD,9),(Y$8&lt;=VLOOKUP($B57,BD,10))),IF(INDEX(BD,MATCH($B57,'BD1'!$A$1:$A$100,0),MATCH(TEXT(Y$8,"JJJJ"),'BD1'!$A$1:$J$1,0))=0,"",INDEX(BD,MATCH($B57,'BD1'!$A$1:$A$100,0),MATCH(TEXT(Y$8,"JJJJ"),'BD1'!$A$1:$J$1,0))),""),"")</f>
        <v/>
      </c>
      <c r="Z57" s="110" t="str">
        <f>IFERROR(IF(AND(Z$8&gt;=VLOOKUP($B57,BD,9),(Z$8&lt;=VLOOKUP($B57,BD,10))),IF(INDEX(BD,MATCH($B57,'BD1'!$A$1:$A$100,0),MATCH(TEXT(Z$8,"JJJJ"),'BD1'!$A$1:$J$1,0))=0,"",INDEX(BD,MATCH($B57,'BD1'!$A$1:$A$100,0),MATCH(TEXT(Z$8,"JJJJ"),'BD1'!$A$1:$J$1,0))),""),"")</f>
        <v/>
      </c>
      <c r="AA57" s="110" t="str">
        <f>IFERROR(IF(AND(AA$8&gt;=VLOOKUP($B57,BD,9),(AA$8&lt;=VLOOKUP($B57,BD,10))),IF(INDEX(BD,MATCH($B57,'BD1'!$A$1:$A$100,0),MATCH(TEXT(AA$8,"JJJJ"),'BD1'!$A$1:$J$1,0))=0,"",INDEX(BD,MATCH($B57,'BD1'!$A$1:$A$100,0),MATCH(TEXT(AA$8,"JJJJ"),'BD1'!$A$1:$J$1,0))),""),"")</f>
        <v/>
      </c>
      <c r="AB57" s="110" t="str">
        <f>IFERROR(IF(AND(AB$8&gt;=VLOOKUP($B57,BD,9),(AB$8&lt;=VLOOKUP($B57,BD,10))),IF(INDEX(BD,MATCH($B57,'BD1'!$A$1:$A$100,0),MATCH(TEXT(AB$8,"JJJJ"),'BD1'!$A$1:$J$1,0))=0,"",INDEX(BD,MATCH($B57,'BD1'!$A$1:$A$100,0),MATCH(TEXT(AB$8,"JJJJ"),'BD1'!$A$1:$J$1,0))),""),"")</f>
        <v/>
      </c>
      <c r="AC57" s="110" t="str">
        <f>IFERROR(IF(AND(AC$8&gt;=VLOOKUP($B57,BD,9),(AC$8&lt;=VLOOKUP($B57,BD,10))),IF(INDEX(BD,MATCH($B57,'BD1'!$A$1:$A$100,0),MATCH(TEXT(AC$8,"JJJJ"),'BD1'!$A$1:$J$1,0))=0,"",INDEX(BD,MATCH($B57,'BD1'!$A$1:$A$100,0),MATCH(TEXT(AC$8,"JJJJ"),'BD1'!$A$1:$J$1,0))),""),"")</f>
        <v/>
      </c>
      <c r="AD57" s="110" t="str">
        <f>IFERROR(IF(AND(AD$8&gt;=VLOOKUP($B57,BD,9),(AD$8&lt;=VLOOKUP($B57,BD,10))),IF(INDEX(BD,MATCH($B57,'BD1'!$A$1:$A$100,0),MATCH(TEXT(AD$8,"JJJJ"),'BD1'!$A$1:$J$1,0))=0,"",INDEX(BD,MATCH($B57,'BD1'!$A$1:$A$100,0),MATCH(TEXT(AD$8,"JJJJ"),'BD1'!$A$1:$J$1,0))),""),"")</f>
        <v/>
      </c>
      <c r="AE57" s="110" t="str">
        <f>IFERROR(IF(AND(AE$8&gt;=VLOOKUP($B57,BD,9),(AE$8&lt;=VLOOKUP($B57,BD,10))),IF(INDEX(BD,MATCH($B57,'BD1'!$A$1:$A$100,0),MATCH(TEXT(AE$8,"JJJJ"),'BD1'!$A$1:$J$1,0))=0,"",INDEX(BD,MATCH($B57,'BD1'!$A$1:$A$100,0),MATCH(TEXT(AE$8,"JJJJ"),'BD1'!$A$1:$J$1,0))),""),"")</f>
        <v/>
      </c>
      <c r="AF57" s="110" t="str">
        <f>IFERROR(IF(AND(AF$8&gt;=VLOOKUP($B57,BD,9),(AF$8&lt;=VLOOKUP($B57,BD,10))),IF(INDEX(BD,MATCH($B57,'BD1'!$A$1:$A$100,0),MATCH(TEXT(AF$8,"JJJJ"),'BD1'!$A$1:$J$1,0))=0,"",INDEX(BD,MATCH($B57,'BD1'!$A$1:$A$100,0),MATCH(TEXT(AF$8,"JJJJ"),'BD1'!$A$1:$J$1,0))),""),"")</f>
        <v/>
      </c>
      <c r="AG57" s="110" t="str">
        <f>IFERROR(IF(AND(AG$8&gt;=VLOOKUP($B57,BD,9),(AG$8&lt;=VLOOKUP($B57,BD,10))),IF(INDEX(BD,MATCH($B57,'BD1'!$A$1:$A$100,0),MATCH(TEXT(AG$8,"JJJJ"),'BD1'!$A$1:$J$1,0))=0,"",INDEX(BD,MATCH($B57,'BD1'!$A$1:$A$100,0),MATCH(TEXT(AG$8,"JJJJ"),'BD1'!$A$1:$J$1,0))),""),"")</f>
        <v/>
      </c>
      <c r="AH57" s="110" t="str">
        <f>IFERROR(IF(AND(AH$8&gt;=VLOOKUP($B57,BD,9),(AH$8&lt;=VLOOKUP($B57,BD,10))),IF(INDEX(BD,MATCH($B57,'BD1'!$A$1:$A$100,0),MATCH(TEXT(AH$8,"JJJJ"),'BD1'!$A$1:$J$1,0))=0,"",INDEX(BD,MATCH($B57,'BD1'!$A$1:$A$100,0),MATCH(TEXT(AH$8,"JJJJ"),'BD1'!$A$1:$J$1,0))),""),"")</f>
        <v/>
      </c>
      <c r="AI57" s="43"/>
      <c r="AJ57" s="118">
        <f t="shared" si="2"/>
        <v>0</v>
      </c>
      <c r="AK57" s="96">
        <v>17</v>
      </c>
    </row>
    <row r="58" spans="2:37" ht="22.95" customHeight="1" thickBot="1" x14ac:dyDescent="0.35">
      <c r="B58" s="131" t="str">
        <f>IF(LEN('BD1'!A49)=0,"",'BD1'!A49)</f>
        <v/>
      </c>
      <c r="C58" s="143" t="str">
        <f>IFERROR(VLOOKUP(Tableau9[[#This Row],[Chantiers]],'BD1'!A:K,11,FALSE),"")</f>
        <v/>
      </c>
      <c r="D58" s="110" t="str">
        <f>IFERROR(IF(AND(D$8&gt;=VLOOKUP($B58,BD,9),(D$8&lt;=VLOOKUP($B58,BD,10))),IF(INDEX(BD,MATCH($B58,'BD1'!$A$1:$A$100,0),MATCH(TEXT(D$8,"JJJJ"),'BD1'!$A$1:$J$1,0))=0,"",INDEX(BD,MATCH($B58,'BD1'!$A$1:$A$100,0),MATCH(TEXT(D$8,"JJJJ"),'BD1'!$A$1:$J$1,0))),""),"")</f>
        <v/>
      </c>
      <c r="E58" s="110" t="str">
        <f>IFERROR(IF(AND(E$8&gt;=VLOOKUP($B58,BD,9),(E$8&lt;=VLOOKUP($B58,BD,10))),IF(INDEX(BD,MATCH($B58,'BD1'!$A$1:$A$100,0),MATCH(TEXT(E$8,"JJJJ"),'BD1'!$A$1:$J$1,0))=0,"",INDEX(BD,MATCH($B58,'BD1'!$A$1:$A$100,0),MATCH(TEXT(E$8,"JJJJ"),'BD1'!$A$1:$J$1,0))),""),"")</f>
        <v/>
      </c>
      <c r="F58" s="110" t="str">
        <f>IFERROR(IF(AND(F$8&gt;=VLOOKUP($B58,BD,9),(F$8&lt;=VLOOKUP($B58,BD,10))),IF(INDEX(BD,MATCH($B58,'BD1'!$A$1:$A$100,0),MATCH(TEXT(F$8,"JJJJ"),'BD1'!$A$1:$J$1,0))=0,"",INDEX(BD,MATCH($B58,'BD1'!$A$1:$A$100,0),MATCH(TEXT(F$8,"JJJJ"),'BD1'!$A$1:$J$1,0))),""),"")</f>
        <v/>
      </c>
      <c r="G58" s="110" t="str">
        <f>IFERROR(IF(AND(G$8&gt;=VLOOKUP($B58,BD,9),(G$8&lt;=VLOOKUP($B58,BD,10))),IF(INDEX(BD,MATCH($B58,'BD1'!$A$1:$A$100,0),MATCH(TEXT(G$8,"JJJJ"),'BD1'!$A$1:$J$1,0))=0,"",INDEX(BD,MATCH($B58,'BD1'!$A$1:$A$100,0),MATCH(TEXT(G$8,"JJJJ"),'BD1'!$A$1:$J$1,0))),""),"")</f>
        <v/>
      </c>
      <c r="H58" s="110" t="str">
        <f>IFERROR(IF(AND(H$8&gt;=VLOOKUP($B58,BD,9),(H$8&lt;=VLOOKUP($B58,BD,10))),IF(INDEX(BD,MATCH($B58,'BD1'!$A$1:$A$100,0),MATCH(TEXT(H$8,"JJJJ"),'BD1'!$A$1:$J$1,0))=0,"",INDEX(BD,MATCH($B58,'BD1'!$A$1:$A$100,0),MATCH(TEXT(H$8,"JJJJ"),'BD1'!$A$1:$J$1,0))),""),"")</f>
        <v/>
      </c>
      <c r="I58" s="110" t="str">
        <f>IFERROR(IF(AND(I$8&gt;=VLOOKUP($B58,BD,9),(I$8&lt;=VLOOKUP($B58,BD,10))),IF(INDEX(BD,MATCH($B58,'BD1'!$A$1:$A$100,0),MATCH(TEXT(I$8,"JJJJ"),'BD1'!$A$1:$J$1,0))=0,"",INDEX(BD,MATCH($B58,'BD1'!$A$1:$A$100,0),MATCH(TEXT(I$8,"JJJJ"),'BD1'!$A$1:$J$1,0))),""),"")</f>
        <v/>
      </c>
      <c r="J58" s="110" t="str">
        <f>IFERROR(IF(AND(J$8&gt;=VLOOKUP($B58,BD,9),(J$8&lt;=VLOOKUP($B58,BD,10))),IF(INDEX(BD,MATCH($B58,'BD1'!$A$1:$A$100,0),MATCH(TEXT(J$8,"JJJJ"),'BD1'!$A$1:$J$1,0))=0,"",INDEX(BD,MATCH($B58,'BD1'!$A$1:$A$100,0),MATCH(TEXT(J$8,"JJJJ"),'BD1'!$A$1:$J$1,0))),""),"")</f>
        <v/>
      </c>
      <c r="K58" s="110" t="str">
        <f>IFERROR(IF(AND(K$8&gt;=VLOOKUP($B58,BD,9),(K$8&lt;=VLOOKUP($B58,BD,10))),IF(INDEX(BD,MATCH($B58,'BD1'!$A$1:$A$100,0),MATCH(TEXT(K$8,"JJJJ"),'BD1'!$A$1:$J$1,0))=0,"",INDEX(BD,MATCH($B58,'BD1'!$A$1:$A$100,0),MATCH(TEXT(K$8,"JJJJ"),'BD1'!$A$1:$J$1,0))),""),"")</f>
        <v/>
      </c>
      <c r="L58" s="110" t="str">
        <f>IFERROR(IF(AND(L$8&gt;=VLOOKUP($B58,BD,9),(L$8&lt;=VLOOKUP($B58,BD,10))),IF(INDEX(BD,MATCH($B58,'BD1'!$A$1:$A$100,0),MATCH(TEXT(L$8,"JJJJ"),'BD1'!$A$1:$J$1,0))=0,"",INDEX(BD,MATCH($B58,'BD1'!$A$1:$A$100,0),MATCH(TEXT(L$8,"JJJJ"),'BD1'!$A$1:$J$1,0))),""),"")</f>
        <v/>
      </c>
      <c r="M58" s="110" t="str">
        <f>IFERROR(IF(AND(M$8&gt;=VLOOKUP($B58,BD,9),(M$8&lt;=VLOOKUP($B58,BD,10))),IF(INDEX(BD,MATCH($B58,'BD1'!$A$1:$A$100,0),MATCH(TEXT(M$8,"JJJJ"),'BD1'!$A$1:$J$1,0))=0,"",INDEX(BD,MATCH($B58,'BD1'!$A$1:$A$100,0),MATCH(TEXT(M$8,"JJJJ"),'BD1'!$A$1:$J$1,0))),""),"")</f>
        <v/>
      </c>
      <c r="N58" s="110" t="str">
        <f>IFERROR(IF(AND(N$8&gt;=VLOOKUP($B58,BD,9),(N$8&lt;=VLOOKUP($B58,BD,10))),IF(INDEX(BD,MATCH($B58,'BD1'!$A$1:$A$100,0),MATCH(TEXT(N$8,"JJJJ"),'BD1'!$A$1:$J$1,0))=0,"",INDEX(BD,MATCH($B58,'BD1'!$A$1:$A$100,0),MATCH(TEXT(N$8,"JJJJ"),'BD1'!$A$1:$J$1,0))),""),"")</f>
        <v/>
      </c>
      <c r="O58" s="110" t="str">
        <f>IFERROR(IF(AND(O$8&gt;=VLOOKUP($B58,BD,9),(O$8&lt;=VLOOKUP($B58,BD,10))),IF(INDEX(BD,MATCH($B58,'BD1'!$A$1:$A$100,0),MATCH(TEXT(O$8,"JJJJ"),'BD1'!$A$1:$J$1,0))=0,"",INDEX(BD,MATCH($B58,'BD1'!$A$1:$A$100,0),MATCH(TEXT(O$8,"JJJJ"),'BD1'!$A$1:$J$1,0))),""),"")</f>
        <v/>
      </c>
      <c r="P58" s="110" t="str">
        <f>IFERROR(IF(AND(P$8&gt;=VLOOKUP($B58,BD,9),(P$8&lt;=VLOOKUP($B58,BD,10))),IF(INDEX(BD,MATCH($B58,'BD1'!$A$1:$A$100,0),MATCH(TEXT(P$8,"JJJJ"),'BD1'!$A$1:$J$1,0))=0,"",INDEX(BD,MATCH($B58,'BD1'!$A$1:$A$100,0),MATCH(TEXT(P$8,"JJJJ"),'BD1'!$A$1:$J$1,0))),""),"")</f>
        <v/>
      </c>
      <c r="Q58" s="110" t="str">
        <f>IFERROR(IF(AND(Q$8&gt;=VLOOKUP($B58,BD,9),(Q$8&lt;=VLOOKUP($B58,BD,10))),IF(INDEX(BD,MATCH($B58,'BD1'!$A$1:$A$100,0),MATCH(TEXT(Q$8,"JJJJ"),'BD1'!$A$1:$J$1,0))=0,"",INDEX(BD,MATCH($B58,'BD1'!$A$1:$A$100,0),MATCH(TEXT(Q$8,"JJJJ"),'BD1'!$A$1:$J$1,0))),""),"")</f>
        <v/>
      </c>
      <c r="R58" s="110" t="str">
        <f>IFERROR(IF(AND(R$8&gt;=VLOOKUP($B58,BD,9),(R$8&lt;=VLOOKUP($B58,BD,10))),IF(INDEX(BD,MATCH($B58,'BD1'!$A$1:$A$100,0),MATCH(TEXT(R$8,"JJJJ"),'BD1'!$A$1:$J$1,0))=0,"",INDEX(BD,MATCH($B58,'BD1'!$A$1:$A$100,0),MATCH(TEXT(R$8,"JJJJ"),'BD1'!$A$1:$J$1,0))),""),"")</f>
        <v/>
      </c>
      <c r="S58" s="110" t="str">
        <f>IFERROR(IF(AND(S$8&gt;=VLOOKUP($B58,BD,9),(S$8&lt;=VLOOKUP($B58,BD,10))),IF(INDEX(BD,MATCH($B58,'BD1'!$A$1:$A$100,0),MATCH(TEXT(S$8,"JJJJ"),'BD1'!$A$1:$J$1,0))=0,"",INDEX(BD,MATCH($B58,'BD1'!$A$1:$A$100,0),MATCH(TEXT(S$8,"JJJJ"),'BD1'!$A$1:$J$1,0))),""),"")</f>
        <v/>
      </c>
      <c r="T58" s="110" t="str">
        <f>IFERROR(IF(AND(T$8&gt;=VLOOKUP($B58,BD,9),(T$8&lt;=VLOOKUP($B58,BD,10))),IF(INDEX(BD,MATCH($B58,'BD1'!$A$1:$A$100,0),MATCH(TEXT(T$8,"JJJJ"),'BD1'!$A$1:$J$1,0))=0,"",INDEX(BD,MATCH($B58,'BD1'!$A$1:$A$100,0),MATCH(TEXT(T$8,"JJJJ"),'BD1'!$A$1:$J$1,0))),""),"")</f>
        <v/>
      </c>
      <c r="U58" s="110" t="str">
        <f>IFERROR(IF(AND(U$8&gt;=VLOOKUP($B58,BD,9),(U$8&lt;=VLOOKUP($B58,BD,10))),IF(INDEX(BD,MATCH($B58,'BD1'!$A$1:$A$100,0),MATCH(TEXT(U$8,"JJJJ"),'BD1'!$A$1:$J$1,0))=0,"",INDEX(BD,MATCH($B58,'BD1'!$A$1:$A$100,0),MATCH(TEXT(U$8,"JJJJ"),'BD1'!$A$1:$J$1,0))),""),"")</f>
        <v/>
      </c>
      <c r="V58" s="110" t="str">
        <f>IFERROR(IF(AND(V$8&gt;=VLOOKUP($B58,BD,9),(V$8&lt;=VLOOKUP($B58,BD,10))),IF(INDEX(BD,MATCH($B58,'BD1'!$A$1:$A$100,0),MATCH(TEXT(V$8,"JJJJ"),'BD1'!$A$1:$J$1,0))=0,"",INDEX(BD,MATCH($B58,'BD1'!$A$1:$A$100,0),MATCH(TEXT(V$8,"JJJJ"),'BD1'!$A$1:$J$1,0))),""),"")</f>
        <v/>
      </c>
      <c r="W58" s="110" t="str">
        <f>IFERROR(IF(AND(W$8&gt;=VLOOKUP($B58,BD,9),(W$8&lt;=VLOOKUP($B58,BD,10))),IF(INDEX(BD,MATCH($B58,'BD1'!$A$1:$A$100,0),MATCH(TEXT(W$8,"JJJJ"),'BD1'!$A$1:$J$1,0))=0,"",INDEX(BD,MATCH($B58,'BD1'!$A$1:$A$100,0),MATCH(TEXT(W$8,"JJJJ"),'BD1'!$A$1:$J$1,0))),""),"")</f>
        <v/>
      </c>
      <c r="X58" s="110" t="str">
        <f>IFERROR(IF(AND(X$8&gt;=VLOOKUP($B58,BD,9),(X$8&lt;=VLOOKUP($B58,BD,10))),IF(INDEX(BD,MATCH($B58,'BD1'!$A$1:$A$100,0),MATCH(TEXT(X$8,"JJJJ"),'BD1'!$A$1:$J$1,0))=0,"",INDEX(BD,MATCH($B58,'BD1'!$A$1:$A$100,0),MATCH(TEXT(X$8,"JJJJ"),'BD1'!$A$1:$J$1,0))),""),"")</f>
        <v/>
      </c>
      <c r="Y58" s="110" t="str">
        <f>IFERROR(IF(AND(Y$8&gt;=VLOOKUP($B58,BD,9),(Y$8&lt;=VLOOKUP($B58,BD,10))),IF(INDEX(BD,MATCH($B58,'BD1'!$A$1:$A$100,0),MATCH(TEXT(Y$8,"JJJJ"),'BD1'!$A$1:$J$1,0))=0,"",INDEX(BD,MATCH($B58,'BD1'!$A$1:$A$100,0),MATCH(TEXT(Y$8,"JJJJ"),'BD1'!$A$1:$J$1,0))),""),"")</f>
        <v/>
      </c>
      <c r="Z58" s="110" t="str">
        <f>IFERROR(IF(AND(Z$8&gt;=VLOOKUP($B58,BD,9),(Z$8&lt;=VLOOKUP($B58,BD,10))),IF(INDEX(BD,MATCH($B58,'BD1'!$A$1:$A$100,0),MATCH(TEXT(Z$8,"JJJJ"),'BD1'!$A$1:$J$1,0))=0,"",INDEX(BD,MATCH($B58,'BD1'!$A$1:$A$100,0),MATCH(TEXT(Z$8,"JJJJ"),'BD1'!$A$1:$J$1,0))),""),"")</f>
        <v/>
      </c>
      <c r="AA58" s="110" t="str">
        <f>IFERROR(IF(AND(AA$8&gt;=VLOOKUP($B58,BD,9),(AA$8&lt;=VLOOKUP($B58,BD,10))),IF(INDEX(BD,MATCH($B58,'BD1'!$A$1:$A$100,0),MATCH(TEXT(AA$8,"JJJJ"),'BD1'!$A$1:$J$1,0))=0,"",INDEX(BD,MATCH($B58,'BD1'!$A$1:$A$100,0),MATCH(TEXT(AA$8,"JJJJ"),'BD1'!$A$1:$J$1,0))),""),"")</f>
        <v/>
      </c>
      <c r="AB58" s="110" t="str">
        <f>IFERROR(IF(AND(AB$8&gt;=VLOOKUP($B58,BD,9),(AB$8&lt;=VLOOKUP($B58,BD,10))),IF(INDEX(BD,MATCH($B58,'BD1'!$A$1:$A$100,0),MATCH(TEXT(AB$8,"JJJJ"),'BD1'!$A$1:$J$1,0))=0,"",INDEX(BD,MATCH($B58,'BD1'!$A$1:$A$100,0),MATCH(TEXT(AB$8,"JJJJ"),'BD1'!$A$1:$J$1,0))),""),"")</f>
        <v/>
      </c>
      <c r="AC58" s="110" t="str">
        <f>IFERROR(IF(AND(AC$8&gt;=VLOOKUP($B58,BD,9),(AC$8&lt;=VLOOKUP($B58,BD,10))),IF(INDEX(BD,MATCH($B58,'BD1'!$A$1:$A$100,0),MATCH(TEXT(AC$8,"JJJJ"),'BD1'!$A$1:$J$1,0))=0,"",INDEX(BD,MATCH($B58,'BD1'!$A$1:$A$100,0),MATCH(TEXT(AC$8,"JJJJ"),'BD1'!$A$1:$J$1,0))),""),"")</f>
        <v/>
      </c>
      <c r="AD58" s="110" t="str">
        <f>IFERROR(IF(AND(AD$8&gt;=VLOOKUP($B58,BD,9),(AD$8&lt;=VLOOKUP($B58,BD,10))),IF(INDEX(BD,MATCH($B58,'BD1'!$A$1:$A$100,0),MATCH(TEXT(AD$8,"JJJJ"),'BD1'!$A$1:$J$1,0))=0,"",INDEX(BD,MATCH($B58,'BD1'!$A$1:$A$100,0),MATCH(TEXT(AD$8,"JJJJ"),'BD1'!$A$1:$J$1,0))),""),"")</f>
        <v/>
      </c>
      <c r="AE58" s="110" t="str">
        <f>IFERROR(IF(AND(AE$8&gt;=VLOOKUP($B58,BD,9),(AE$8&lt;=VLOOKUP($B58,BD,10))),IF(INDEX(BD,MATCH($B58,'BD1'!$A$1:$A$100,0),MATCH(TEXT(AE$8,"JJJJ"),'BD1'!$A$1:$J$1,0))=0,"",INDEX(BD,MATCH($B58,'BD1'!$A$1:$A$100,0),MATCH(TEXT(AE$8,"JJJJ"),'BD1'!$A$1:$J$1,0))),""),"")</f>
        <v/>
      </c>
      <c r="AF58" s="110" t="str">
        <f>IFERROR(IF(AND(AF$8&gt;=VLOOKUP($B58,BD,9),(AF$8&lt;=VLOOKUP($B58,BD,10))),IF(INDEX(BD,MATCH($B58,'BD1'!$A$1:$A$100,0),MATCH(TEXT(AF$8,"JJJJ"),'BD1'!$A$1:$J$1,0))=0,"",INDEX(BD,MATCH($B58,'BD1'!$A$1:$A$100,0),MATCH(TEXT(AF$8,"JJJJ"),'BD1'!$A$1:$J$1,0))),""),"")</f>
        <v/>
      </c>
      <c r="AG58" s="110" t="str">
        <f>IFERROR(IF(AND(AG$8&gt;=VLOOKUP($B58,BD,9),(AG$8&lt;=VLOOKUP($B58,BD,10))),IF(INDEX(BD,MATCH($B58,'BD1'!$A$1:$A$100,0),MATCH(TEXT(AG$8,"JJJJ"),'BD1'!$A$1:$J$1,0))=0,"",INDEX(BD,MATCH($B58,'BD1'!$A$1:$A$100,0),MATCH(TEXT(AG$8,"JJJJ"),'BD1'!$A$1:$J$1,0))),""),"")</f>
        <v/>
      </c>
      <c r="AH58" s="110" t="str">
        <f>IFERROR(IF(AND(AH$8&gt;=VLOOKUP($B58,BD,9),(AH$8&lt;=VLOOKUP($B58,BD,10))),IF(INDEX(BD,MATCH($B58,'BD1'!$A$1:$A$100,0),MATCH(TEXT(AH$8,"JJJJ"),'BD1'!$A$1:$J$1,0))=0,"",INDEX(BD,MATCH($B58,'BD1'!$A$1:$A$100,0),MATCH(TEXT(AH$8,"JJJJ"),'BD1'!$A$1:$J$1,0))),""),"")</f>
        <v/>
      </c>
      <c r="AI58" s="43"/>
      <c r="AJ58" s="118">
        <f t="shared" si="2"/>
        <v>0</v>
      </c>
      <c r="AK58" s="96">
        <v>17</v>
      </c>
    </row>
    <row r="59" spans="2:37" ht="22.95" customHeight="1" thickBot="1" x14ac:dyDescent="0.35">
      <c r="B59" s="131" t="str">
        <f>IF(LEN('BD1'!A50)=0,"",'BD1'!A50)</f>
        <v/>
      </c>
      <c r="C59" s="143" t="str">
        <f>IFERROR(VLOOKUP(Tableau9[[#This Row],[Chantiers]],'BD1'!A:K,11,FALSE),"")</f>
        <v/>
      </c>
      <c r="D59" s="110" t="str">
        <f>IFERROR(IF(AND(D$8&gt;=VLOOKUP($B59,BD,9),(D$8&lt;=VLOOKUP($B59,BD,10))),IF(INDEX(BD,MATCH($B59,'BD1'!$A$1:$A$100,0),MATCH(TEXT(D$8,"JJJJ"),'BD1'!$A$1:$J$1,0))=0,"",INDEX(BD,MATCH($B59,'BD1'!$A$1:$A$100,0),MATCH(TEXT(D$8,"JJJJ"),'BD1'!$A$1:$J$1,0))),""),"")</f>
        <v/>
      </c>
      <c r="E59" s="110" t="str">
        <f>IFERROR(IF(AND(E$8&gt;=VLOOKUP($B59,BD,9),(E$8&lt;=VLOOKUP($B59,BD,10))),IF(INDEX(BD,MATCH($B59,'BD1'!$A$1:$A$100,0),MATCH(TEXT(E$8,"JJJJ"),'BD1'!$A$1:$J$1,0))=0,"",INDEX(BD,MATCH($B59,'BD1'!$A$1:$A$100,0),MATCH(TEXT(E$8,"JJJJ"),'BD1'!$A$1:$J$1,0))),""),"")</f>
        <v/>
      </c>
      <c r="F59" s="110" t="str">
        <f>IFERROR(IF(AND(F$8&gt;=VLOOKUP($B59,BD,9),(F$8&lt;=VLOOKUP($B59,BD,10))),IF(INDEX(BD,MATCH($B59,'BD1'!$A$1:$A$100,0),MATCH(TEXT(F$8,"JJJJ"),'BD1'!$A$1:$J$1,0))=0,"",INDEX(BD,MATCH($B59,'BD1'!$A$1:$A$100,0),MATCH(TEXT(F$8,"JJJJ"),'BD1'!$A$1:$J$1,0))),""),"")</f>
        <v/>
      </c>
      <c r="G59" s="110" t="str">
        <f>IFERROR(IF(AND(G$8&gt;=VLOOKUP($B59,BD,9),(G$8&lt;=VLOOKUP($B59,BD,10))),IF(INDEX(BD,MATCH($B59,'BD1'!$A$1:$A$100,0),MATCH(TEXT(G$8,"JJJJ"),'BD1'!$A$1:$J$1,0))=0,"",INDEX(BD,MATCH($B59,'BD1'!$A$1:$A$100,0),MATCH(TEXT(G$8,"JJJJ"),'BD1'!$A$1:$J$1,0))),""),"")</f>
        <v/>
      </c>
      <c r="H59" s="110" t="str">
        <f>IFERROR(IF(AND(H$8&gt;=VLOOKUP($B59,BD,9),(H$8&lt;=VLOOKUP($B59,BD,10))),IF(INDEX(BD,MATCH($B59,'BD1'!$A$1:$A$100,0),MATCH(TEXT(H$8,"JJJJ"),'BD1'!$A$1:$J$1,0))=0,"",INDEX(BD,MATCH($B59,'BD1'!$A$1:$A$100,0),MATCH(TEXT(H$8,"JJJJ"),'BD1'!$A$1:$J$1,0))),""),"")</f>
        <v/>
      </c>
      <c r="I59" s="110" t="str">
        <f>IFERROR(IF(AND(I$8&gt;=VLOOKUP($B59,BD,9),(I$8&lt;=VLOOKUP($B59,BD,10))),IF(INDEX(BD,MATCH($B59,'BD1'!$A$1:$A$100,0),MATCH(TEXT(I$8,"JJJJ"),'BD1'!$A$1:$J$1,0))=0,"",INDEX(BD,MATCH($B59,'BD1'!$A$1:$A$100,0),MATCH(TEXT(I$8,"JJJJ"),'BD1'!$A$1:$J$1,0))),""),"")</f>
        <v/>
      </c>
      <c r="J59" s="110" t="str">
        <f>IFERROR(IF(AND(J$8&gt;=VLOOKUP($B59,BD,9),(J$8&lt;=VLOOKUP($B59,BD,10))),IF(INDEX(BD,MATCH($B59,'BD1'!$A$1:$A$100,0),MATCH(TEXT(J$8,"JJJJ"),'BD1'!$A$1:$J$1,0))=0,"",INDEX(BD,MATCH($B59,'BD1'!$A$1:$A$100,0),MATCH(TEXT(J$8,"JJJJ"),'BD1'!$A$1:$J$1,0))),""),"")</f>
        <v/>
      </c>
      <c r="K59" s="110" t="str">
        <f>IFERROR(IF(AND(K$8&gt;=VLOOKUP($B59,BD,9),(K$8&lt;=VLOOKUP($B59,BD,10))),IF(INDEX(BD,MATCH($B59,'BD1'!$A$1:$A$100,0),MATCH(TEXT(K$8,"JJJJ"),'BD1'!$A$1:$J$1,0))=0,"",INDEX(BD,MATCH($B59,'BD1'!$A$1:$A$100,0),MATCH(TEXT(K$8,"JJJJ"),'BD1'!$A$1:$J$1,0))),""),"")</f>
        <v/>
      </c>
      <c r="L59" s="110" t="str">
        <f>IFERROR(IF(AND(L$8&gt;=VLOOKUP($B59,BD,9),(L$8&lt;=VLOOKUP($B59,BD,10))),IF(INDEX(BD,MATCH($B59,'BD1'!$A$1:$A$100,0),MATCH(TEXT(L$8,"JJJJ"),'BD1'!$A$1:$J$1,0))=0,"",INDEX(BD,MATCH($B59,'BD1'!$A$1:$A$100,0),MATCH(TEXT(L$8,"JJJJ"),'BD1'!$A$1:$J$1,0))),""),"")</f>
        <v/>
      </c>
      <c r="M59" s="110" t="str">
        <f>IFERROR(IF(AND(M$8&gt;=VLOOKUP($B59,BD,9),(M$8&lt;=VLOOKUP($B59,BD,10))),IF(INDEX(BD,MATCH($B59,'BD1'!$A$1:$A$100,0),MATCH(TEXT(M$8,"JJJJ"),'BD1'!$A$1:$J$1,0))=0,"",INDEX(BD,MATCH($B59,'BD1'!$A$1:$A$100,0),MATCH(TEXT(M$8,"JJJJ"),'BD1'!$A$1:$J$1,0))),""),"")</f>
        <v/>
      </c>
      <c r="N59" s="110" t="str">
        <f>IFERROR(IF(AND(N$8&gt;=VLOOKUP($B59,BD,9),(N$8&lt;=VLOOKUP($B59,BD,10))),IF(INDEX(BD,MATCH($B59,'BD1'!$A$1:$A$100,0),MATCH(TEXT(N$8,"JJJJ"),'BD1'!$A$1:$J$1,0))=0,"",INDEX(BD,MATCH($B59,'BD1'!$A$1:$A$100,0),MATCH(TEXT(N$8,"JJJJ"),'BD1'!$A$1:$J$1,0))),""),"")</f>
        <v/>
      </c>
      <c r="O59" s="110" t="str">
        <f>IFERROR(IF(AND(O$8&gt;=VLOOKUP($B59,BD,9),(O$8&lt;=VLOOKUP($B59,BD,10))),IF(INDEX(BD,MATCH($B59,'BD1'!$A$1:$A$100,0),MATCH(TEXT(O$8,"JJJJ"),'BD1'!$A$1:$J$1,0))=0,"",INDEX(BD,MATCH($B59,'BD1'!$A$1:$A$100,0),MATCH(TEXT(O$8,"JJJJ"),'BD1'!$A$1:$J$1,0))),""),"")</f>
        <v/>
      </c>
      <c r="P59" s="110" t="str">
        <f>IFERROR(IF(AND(P$8&gt;=VLOOKUP($B59,BD,9),(P$8&lt;=VLOOKUP($B59,BD,10))),IF(INDEX(BD,MATCH($B59,'BD1'!$A$1:$A$100,0),MATCH(TEXT(P$8,"JJJJ"),'BD1'!$A$1:$J$1,0))=0,"",INDEX(BD,MATCH($B59,'BD1'!$A$1:$A$100,0),MATCH(TEXT(P$8,"JJJJ"),'BD1'!$A$1:$J$1,0))),""),"")</f>
        <v/>
      </c>
      <c r="Q59" s="110" t="str">
        <f>IFERROR(IF(AND(Q$8&gt;=VLOOKUP($B59,BD,9),(Q$8&lt;=VLOOKUP($B59,BD,10))),IF(INDEX(BD,MATCH($B59,'BD1'!$A$1:$A$100,0),MATCH(TEXT(Q$8,"JJJJ"),'BD1'!$A$1:$J$1,0))=0,"",INDEX(BD,MATCH($B59,'BD1'!$A$1:$A$100,0),MATCH(TEXT(Q$8,"JJJJ"),'BD1'!$A$1:$J$1,0))),""),"")</f>
        <v/>
      </c>
      <c r="R59" s="110" t="str">
        <f>IFERROR(IF(AND(R$8&gt;=VLOOKUP($B59,BD,9),(R$8&lt;=VLOOKUP($B59,BD,10))),IF(INDEX(BD,MATCH($B59,'BD1'!$A$1:$A$100,0),MATCH(TEXT(R$8,"JJJJ"),'BD1'!$A$1:$J$1,0))=0,"",INDEX(BD,MATCH($B59,'BD1'!$A$1:$A$100,0),MATCH(TEXT(R$8,"JJJJ"),'BD1'!$A$1:$J$1,0))),""),"")</f>
        <v/>
      </c>
      <c r="S59" s="110" t="str">
        <f>IFERROR(IF(AND(S$8&gt;=VLOOKUP($B59,BD,9),(S$8&lt;=VLOOKUP($B59,BD,10))),IF(INDEX(BD,MATCH($B59,'BD1'!$A$1:$A$100,0),MATCH(TEXT(S$8,"JJJJ"),'BD1'!$A$1:$J$1,0))=0,"",INDEX(BD,MATCH($B59,'BD1'!$A$1:$A$100,0),MATCH(TEXT(S$8,"JJJJ"),'BD1'!$A$1:$J$1,0))),""),"")</f>
        <v/>
      </c>
      <c r="T59" s="110" t="str">
        <f>IFERROR(IF(AND(T$8&gt;=VLOOKUP($B59,BD,9),(T$8&lt;=VLOOKUP($B59,BD,10))),IF(INDEX(BD,MATCH($B59,'BD1'!$A$1:$A$100,0),MATCH(TEXT(T$8,"JJJJ"),'BD1'!$A$1:$J$1,0))=0,"",INDEX(BD,MATCH($B59,'BD1'!$A$1:$A$100,0),MATCH(TEXT(T$8,"JJJJ"),'BD1'!$A$1:$J$1,0))),""),"")</f>
        <v/>
      </c>
      <c r="U59" s="110" t="str">
        <f>IFERROR(IF(AND(U$8&gt;=VLOOKUP($B59,BD,9),(U$8&lt;=VLOOKUP($B59,BD,10))),IF(INDEX(BD,MATCH($B59,'BD1'!$A$1:$A$100,0),MATCH(TEXT(U$8,"JJJJ"),'BD1'!$A$1:$J$1,0))=0,"",INDEX(BD,MATCH($B59,'BD1'!$A$1:$A$100,0),MATCH(TEXT(U$8,"JJJJ"),'BD1'!$A$1:$J$1,0))),""),"")</f>
        <v/>
      </c>
      <c r="V59" s="110" t="str">
        <f>IFERROR(IF(AND(V$8&gt;=VLOOKUP($B59,BD,9),(V$8&lt;=VLOOKUP($B59,BD,10))),IF(INDEX(BD,MATCH($B59,'BD1'!$A$1:$A$100,0),MATCH(TEXT(V$8,"JJJJ"),'BD1'!$A$1:$J$1,0))=0,"",INDEX(BD,MATCH($B59,'BD1'!$A$1:$A$100,0),MATCH(TEXT(V$8,"JJJJ"),'BD1'!$A$1:$J$1,0))),""),"")</f>
        <v/>
      </c>
      <c r="W59" s="110" t="str">
        <f>IFERROR(IF(AND(W$8&gt;=VLOOKUP($B59,BD,9),(W$8&lt;=VLOOKUP($B59,BD,10))),IF(INDEX(BD,MATCH($B59,'BD1'!$A$1:$A$100,0),MATCH(TEXT(W$8,"JJJJ"),'BD1'!$A$1:$J$1,0))=0,"",INDEX(BD,MATCH($B59,'BD1'!$A$1:$A$100,0),MATCH(TEXT(W$8,"JJJJ"),'BD1'!$A$1:$J$1,0))),""),"")</f>
        <v/>
      </c>
      <c r="X59" s="110" t="str">
        <f>IFERROR(IF(AND(X$8&gt;=VLOOKUP($B59,BD,9),(X$8&lt;=VLOOKUP($B59,BD,10))),IF(INDEX(BD,MATCH($B59,'BD1'!$A$1:$A$100,0),MATCH(TEXT(X$8,"JJJJ"),'BD1'!$A$1:$J$1,0))=0,"",INDEX(BD,MATCH($B59,'BD1'!$A$1:$A$100,0),MATCH(TEXT(X$8,"JJJJ"),'BD1'!$A$1:$J$1,0))),""),"")</f>
        <v/>
      </c>
      <c r="Y59" s="110" t="str">
        <f>IFERROR(IF(AND(Y$8&gt;=VLOOKUP($B59,BD,9),(Y$8&lt;=VLOOKUP($B59,BD,10))),IF(INDEX(BD,MATCH($B59,'BD1'!$A$1:$A$100,0),MATCH(TEXT(Y$8,"JJJJ"),'BD1'!$A$1:$J$1,0))=0,"",INDEX(BD,MATCH($B59,'BD1'!$A$1:$A$100,0),MATCH(TEXT(Y$8,"JJJJ"),'BD1'!$A$1:$J$1,0))),""),"")</f>
        <v/>
      </c>
      <c r="Z59" s="110" t="str">
        <f>IFERROR(IF(AND(Z$8&gt;=VLOOKUP($B59,BD,9),(Z$8&lt;=VLOOKUP($B59,BD,10))),IF(INDEX(BD,MATCH($B59,'BD1'!$A$1:$A$100,0),MATCH(TEXT(Z$8,"JJJJ"),'BD1'!$A$1:$J$1,0))=0,"",INDEX(BD,MATCH($B59,'BD1'!$A$1:$A$100,0),MATCH(TEXT(Z$8,"JJJJ"),'BD1'!$A$1:$J$1,0))),""),"")</f>
        <v/>
      </c>
      <c r="AA59" s="110" t="str">
        <f>IFERROR(IF(AND(AA$8&gt;=VLOOKUP($B59,BD,9),(AA$8&lt;=VLOOKUP($B59,BD,10))),IF(INDEX(BD,MATCH($B59,'BD1'!$A$1:$A$100,0),MATCH(TEXT(AA$8,"JJJJ"),'BD1'!$A$1:$J$1,0))=0,"",INDEX(BD,MATCH($B59,'BD1'!$A$1:$A$100,0),MATCH(TEXT(AA$8,"JJJJ"),'BD1'!$A$1:$J$1,0))),""),"")</f>
        <v/>
      </c>
      <c r="AB59" s="110" t="str">
        <f>IFERROR(IF(AND(AB$8&gt;=VLOOKUP($B59,BD,9),(AB$8&lt;=VLOOKUP($B59,BD,10))),IF(INDEX(BD,MATCH($B59,'BD1'!$A$1:$A$100,0),MATCH(TEXT(AB$8,"JJJJ"),'BD1'!$A$1:$J$1,0))=0,"",INDEX(BD,MATCH($B59,'BD1'!$A$1:$A$100,0),MATCH(TEXT(AB$8,"JJJJ"),'BD1'!$A$1:$J$1,0))),""),"")</f>
        <v/>
      </c>
      <c r="AC59" s="110" t="str">
        <f>IFERROR(IF(AND(AC$8&gt;=VLOOKUP($B59,BD,9),(AC$8&lt;=VLOOKUP($B59,BD,10))),IF(INDEX(BD,MATCH($B59,'BD1'!$A$1:$A$100,0),MATCH(TEXT(AC$8,"JJJJ"),'BD1'!$A$1:$J$1,0))=0,"",INDEX(BD,MATCH($B59,'BD1'!$A$1:$A$100,0),MATCH(TEXT(AC$8,"JJJJ"),'BD1'!$A$1:$J$1,0))),""),"")</f>
        <v/>
      </c>
      <c r="AD59" s="110" t="str">
        <f>IFERROR(IF(AND(AD$8&gt;=VLOOKUP($B59,BD,9),(AD$8&lt;=VLOOKUP($B59,BD,10))),IF(INDEX(BD,MATCH($B59,'BD1'!$A$1:$A$100,0),MATCH(TEXT(AD$8,"JJJJ"),'BD1'!$A$1:$J$1,0))=0,"",INDEX(BD,MATCH($B59,'BD1'!$A$1:$A$100,0),MATCH(TEXT(AD$8,"JJJJ"),'BD1'!$A$1:$J$1,0))),""),"")</f>
        <v/>
      </c>
      <c r="AE59" s="110" t="str">
        <f>IFERROR(IF(AND(AE$8&gt;=VLOOKUP($B59,BD,9),(AE$8&lt;=VLOOKUP($B59,BD,10))),IF(INDEX(BD,MATCH($B59,'BD1'!$A$1:$A$100,0),MATCH(TEXT(AE$8,"JJJJ"),'BD1'!$A$1:$J$1,0))=0,"",INDEX(BD,MATCH($B59,'BD1'!$A$1:$A$100,0),MATCH(TEXT(AE$8,"JJJJ"),'BD1'!$A$1:$J$1,0))),""),"")</f>
        <v/>
      </c>
      <c r="AF59" s="110" t="str">
        <f>IFERROR(IF(AND(AF$8&gt;=VLOOKUP($B59,BD,9),(AF$8&lt;=VLOOKUP($B59,BD,10))),IF(INDEX(BD,MATCH($B59,'BD1'!$A$1:$A$100,0),MATCH(TEXT(AF$8,"JJJJ"),'BD1'!$A$1:$J$1,0))=0,"",INDEX(BD,MATCH($B59,'BD1'!$A$1:$A$100,0),MATCH(TEXT(AF$8,"JJJJ"),'BD1'!$A$1:$J$1,0))),""),"")</f>
        <v/>
      </c>
      <c r="AG59" s="110" t="str">
        <f>IFERROR(IF(AND(AG$8&gt;=VLOOKUP($B59,BD,9),(AG$8&lt;=VLOOKUP($B59,BD,10))),IF(INDEX(BD,MATCH($B59,'BD1'!$A$1:$A$100,0),MATCH(TEXT(AG$8,"JJJJ"),'BD1'!$A$1:$J$1,0))=0,"",INDEX(BD,MATCH($B59,'BD1'!$A$1:$A$100,0),MATCH(TEXT(AG$8,"JJJJ"),'BD1'!$A$1:$J$1,0))),""),"")</f>
        <v/>
      </c>
      <c r="AH59" s="110" t="str">
        <f>IFERROR(IF(AND(AH$8&gt;=VLOOKUP($B59,BD,9),(AH$8&lt;=VLOOKUP($B59,BD,10))),IF(INDEX(BD,MATCH($B59,'BD1'!$A$1:$A$100,0),MATCH(TEXT(AH$8,"JJJJ"),'BD1'!$A$1:$J$1,0))=0,"",INDEX(BD,MATCH($B59,'BD1'!$A$1:$A$100,0),MATCH(TEXT(AH$8,"JJJJ"),'BD1'!$A$1:$J$1,0))),""),"")</f>
        <v/>
      </c>
      <c r="AI59" s="43"/>
      <c r="AJ59" s="118">
        <f t="shared" si="2"/>
        <v>0</v>
      </c>
      <c r="AK59" s="96">
        <v>17</v>
      </c>
    </row>
    <row r="60" spans="2:37" ht="22.95" customHeight="1" thickBot="1" x14ac:dyDescent="0.35">
      <c r="B60" s="131" t="str">
        <f>IF(LEN('BD1'!A51)=0,"",'BD1'!A51)</f>
        <v/>
      </c>
      <c r="C60" s="143" t="str">
        <f>IFERROR(VLOOKUP(Tableau9[[#This Row],[Chantiers]],'BD1'!A:K,11,FALSE),"")</f>
        <v/>
      </c>
      <c r="D60" s="110" t="str">
        <f>IFERROR(IF(AND(D$8&gt;=VLOOKUP($B60,BD,9),(D$8&lt;=VLOOKUP($B60,BD,10))),IF(INDEX(BD,MATCH($B60,'BD1'!$A$1:$A$100,0),MATCH(TEXT(D$8,"JJJJ"),'BD1'!$A$1:$J$1,0))=0,"",INDEX(BD,MATCH($B60,'BD1'!$A$1:$A$100,0),MATCH(TEXT(D$8,"JJJJ"),'BD1'!$A$1:$J$1,0))),""),"")</f>
        <v/>
      </c>
      <c r="E60" s="110" t="str">
        <f>IFERROR(IF(AND(E$8&gt;=VLOOKUP($B60,BD,9),(E$8&lt;=VLOOKUP($B60,BD,10))),IF(INDEX(BD,MATCH($B60,'BD1'!$A$1:$A$100,0),MATCH(TEXT(E$8,"JJJJ"),'BD1'!$A$1:$J$1,0))=0,"",INDEX(BD,MATCH($B60,'BD1'!$A$1:$A$100,0),MATCH(TEXT(E$8,"JJJJ"),'BD1'!$A$1:$J$1,0))),""),"")</f>
        <v/>
      </c>
      <c r="F60" s="110" t="str">
        <f>IFERROR(IF(AND(F$8&gt;=VLOOKUP($B60,BD,9),(F$8&lt;=VLOOKUP($B60,BD,10))),IF(INDEX(BD,MATCH($B60,'BD1'!$A$1:$A$100,0),MATCH(TEXT(F$8,"JJJJ"),'BD1'!$A$1:$J$1,0))=0,"",INDEX(BD,MATCH($B60,'BD1'!$A$1:$A$100,0),MATCH(TEXT(F$8,"JJJJ"),'BD1'!$A$1:$J$1,0))),""),"")</f>
        <v/>
      </c>
      <c r="G60" s="110" t="str">
        <f>IFERROR(IF(AND(G$8&gt;=VLOOKUP($B60,BD,9),(G$8&lt;=VLOOKUP($B60,BD,10))),IF(INDEX(BD,MATCH($B60,'BD1'!$A$1:$A$100,0),MATCH(TEXT(G$8,"JJJJ"),'BD1'!$A$1:$J$1,0))=0,"",INDEX(BD,MATCH($B60,'BD1'!$A$1:$A$100,0),MATCH(TEXT(G$8,"JJJJ"),'BD1'!$A$1:$J$1,0))),""),"")</f>
        <v/>
      </c>
      <c r="H60" s="110" t="str">
        <f>IFERROR(IF(AND(H$8&gt;=VLOOKUP($B60,BD,9),(H$8&lt;=VLOOKUP($B60,BD,10))),IF(INDEX(BD,MATCH($B60,'BD1'!$A$1:$A$100,0),MATCH(TEXT(H$8,"JJJJ"),'BD1'!$A$1:$J$1,0))=0,"",INDEX(BD,MATCH($B60,'BD1'!$A$1:$A$100,0),MATCH(TEXT(H$8,"JJJJ"),'BD1'!$A$1:$J$1,0))),""),"")</f>
        <v/>
      </c>
      <c r="I60" s="110" t="str">
        <f>IFERROR(IF(AND(I$8&gt;=VLOOKUP($B60,BD,9),(I$8&lt;=VLOOKUP($B60,BD,10))),IF(INDEX(BD,MATCH($B60,'BD1'!$A$1:$A$100,0),MATCH(TEXT(I$8,"JJJJ"),'BD1'!$A$1:$J$1,0))=0,"",INDEX(BD,MATCH($B60,'BD1'!$A$1:$A$100,0),MATCH(TEXT(I$8,"JJJJ"),'BD1'!$A$1:$J$1,0))),""),"")</f>
        <v/>
      </c>
      <c r="J60" s="110" t="str">
        <f>IFERROR(IF(AND(J$8&gt;=VLOOKUP($B60,BD,9),(J$8&lt;=VLOOKUP($B60,BD,10))),IF(INDEX(BD,MATCH($B60,'BD1'!$A$1:$A$100,0),MATCH(TEXT(J$8,"JJJJ"),'BD1'!$A$1:$J$1,0))=0,"",INDEX(BD,MATCH($B60,'BD1'!$A$1:$A$100,0),MATCH(TEXT(J$8,"JJJJ"),'BD1'!$A$1:$J$1,0))),""),"")</f>
        <v/>
      </c>
      <c r="K60" s="110" t="str">
        <f>IFERROR(IF(AND(K$8&gt;=VLOOKUP($B60,BD,9),(K$8&lt;=VLOOKUP($B60,BD,10))),IF(INDEX(BD,MATCH($B60,'BD1'!$A$1:$A$100,0),MATCH(TEXT(K$8,"JJJJ"),'BD1'!$A$1:$J$1,0))=0,"",INDEX(BD,MATCH($B60,'BD1'!$A$1:$A$100,0),MATCH(TEXT(K$8,"JJJJ"),'BD1'!$A$1:$J$1,0))),""),"")</f>
        <v/>
      </c>
      <c r="L60" s="110" t="str">
        <f>IFERROR(IF(AND(L$8&gt;=VLOOKUP($B60,BD,9),(L$8&lt;=VLOOKUP($B60,BD,10))),IF(INDEX(BD,MATCH($B60,'BD1'!$A$1:$A$100,0),MATCH(TEXT(L$8,"JJJJ"),'BD1'!$A$1:$J$1,0))=0,"",INDEX(BD,MATCH($B60,'BD1'!$A$1:$A$100,0),MATCH(TEXT(L$8,"JJJJ"),'BD1'!$A$1:$J$1,0))),""),"")</f>
        <v/>
      </c>
      <c r="M60" s="110" t="str">
        <f>IFERROR(IF(AND(M$8&gt;=VLOOKUP($B60,BD,9),(M$8&lt;=VLOOKUP($B60,BD,10))),IF(INDEX(BD,MATCH($B60,'BD1'!$A$1:$A$100,0),MATCH(TEXT(M$8,"JJJJ"),'BD1'!$A$1:$J$1,0))=0,"",INDEX(BD,MATCH($B60,'BD1'!$A$1:$A$100,0),MATCH(TEXT(M$8,"JJJJ"),'BD1'!$A$1:$J$1,0))),""),"")</f>
        <v/>
      </c>
      <c r="N60" s="110" t="str">
        <f>IFERROR(IF(AND(N$8&gt;=VLOOKUP($B60,BD,9),(N$8&lt;=VLOOKUP($B60,BD,10))),IF(INDEX(BD,MATCH($B60,'BD1'!$A$1:$A$100,0),MATCH(TEXT(N$8,"JJJJ"),'BD1'!$A$1:$J$1,0))=0,"",INDEX(BD,MATCH($B60,'BD1'!$A$1:$A$100,0),MATCH(TEXT(N$8,"JJJJ"),'BD1'!$A$1:$J$1,0))),""),"")</f>
        <v/>
      </c>
      <c r="O60" s="110" t="str">
        <f>IFERROR(IF(AND(O$8&gt;=VLOOKUP($B60,BD,9),(O$8&lt;=VLOOKUP($B60,BD,10))),IF(INDEX(BD,MATCH($B60,'BD1'!$A$1:$A$100,0),MATCH(TEXT(O$8,"JJJJ"),'BD1'!$A$1:$J$1,0))=0,"",INDEX(BD,MATCH($B60,'BD1'!$A$1:$A$100,0),MATCH(TEXT(O$8,"JJJJ"),'BD1'!$A$1:$J$1,0))),""),"")</f>
        <v/>
      </c>
      <c r="P60" s="110" t="str">
        <f>IFERROR(IF(AND(P$8&gt;=VLOOKUP($B60,BD,9),(P$8&lt;=VLOOKUP($B60,BD,10))),IF(INDEX(BD,MATCH($B60,'BD1'!$A$1:$A$100,0),MATCH(TEXT(P$8,"JJJJ"),'BD1'!$A$1:$J$1,0))=0,"",INDEX(BD,MATCH($B60,'BD1'!$A$1:$A$100,0),MATCH(TEXT(P$8,"JJJJ"),'BD1'!$A$1:$J$1,0))),""),"")</f>
        <v/>
      </c>
      <c r="Q60" s="110" t="str">
        <f>IFERROR(IF(AND(Q$8&gt;=VLOOKUP($B60,BD,9),(Q$8&lt;=VLOOKUP($B60,BD,10))),IF(INDEX(BD,MATCH($B60,'BD1'!$A$1:$A$100,0),MATCH(TEXT(Q$8,"JJJJ"),'BD1'!$A$1:$J$1,0))=0,"",INDEX(BD,MATCH($B60,'BD1'!$A$1:$A$100,0),MATCH(TEXT(Q$8,"JJJJ"),'BD1'!$A$1:$J$1,0))),""),"")</f>
        <v/>
      </c>
      <c r="R60" s="110" t="str">
        <f>IFERROR(IF(AND(R$8&gt;=VLOOKUP($B60,BD,9),(R$8&lt;=VLOOKUP($B60,BD,10))),IF(INDEX(BD,MATCH($B60,'BD1'!$A$1:$A$100,0),MATCH(TEXT(R$8,"JJJJ"),'BD1'!$A$1:$J$1,0))=0,"",INDEX(BD,MATCH($B60,'BD1'!$A$1:$A$100,0),MATCH(TEXT(R$8,"JJJJ"),'BD1'!$A$1:$J$1,0))),""),"")</f>
        <v/>
      </c>
      <c r="S60" s="110" t="str">
        <f>IFERROR(IF(AND(S$8&gt;=VLOOKUP($B60,BD,9),(S$8&lt;=VLOOKUP($B60,BD,10))),IF(INDEX(BD,MATCH($B60,'BD1'!$A$1:$A$100,0),MATCH(TEXT(S$8,"JJJJ"),'BD1'!$A$1:$J$1,0))=0,"",INDEX(BD,MATCH($B60,'BD1'!$A$1:$A$100,0),MATCH(TEXT(S$8,"JJJJ"),'BD1'!$A$1:$J$1,0))),""),"")</f>
        <v/>
      </c>
      <c r="T60" s="110" t="str">
        <f>IFERROR(IF(AND(T$8&gt;=VLOOKUP($B60,BD,9),(T$8&lt;=VLOOKUP($B60,BD,10))),IF(INDEX(BD,MATCH($B60,'BD1'!$A$1:$A$100,0),MATCH(TEXT(T$8,"JJJJ"),'BD1'!$A$1:$J$1,0))=0,"",INDEX(BD,MATCH($B60,'BD1'!$A$1:$A$100,0),MATCH(TEXT(T$8,"JJJJ"),'BD1'!$A$1:$J$1,0))),""),"")</f>
        <v/>
      </c>
      <c r="U60" s="110" t="str">
        <f>IFERROR(IF(AND(U$8&gt;=VLOOKUP($B60,BD,9),(U$8&lt;=VLOOKUP($B60,BD,10))),IF(INDEX(BD,MATCH($B60,'BD1'!$A$1:$A$100,0),MATCH(TEXT(U$8,"JJJJ"),'BD1'!$A$1:$J$1,0))=0,"",INDEX(BD,MATCH($B60,'BD1'!$A$1:$A$100,0),MATCH(TEXT(U$8,"JJJJ"),'BD1'!$A$1:$J$1,0))),""),"")</f>
        <v/>
      </c>
      <c r="V60" s="110" t="str">
        <f>IFERROR(IF(AND(V$8&gt;=VLOOKUP($B60,BD,9),(V$8&lt;=VLOOKUP($B60,BD,10))),IF(INDEX(BD,MATCH($B60,'BD1'!$A$1:$A$100,0),MATCH(TEXT(V$8,"JJJJ"),'BD1'!$A$1:$J$1,0))=0,"",INDEX(BD,MATCH($B60,'BD1'!$A$1:$A$100,0),MATCH(TEXT(V$8,"JJJJ"),'BD1'!$A$1:$J$1,0))),""),"")</f>
        <v/>
      </c>
      <c r="W60" s="110" t="str">
        <f>IFERROR(IF(AND(W$8&gt;=VLOOKUP($B60,BD,9),(W$8&lt;=VLOOKUP($B60,BD,10))),IF(INDEX(BD,MATCH($B60,'BD1'!$A$1:$A$100,0),MATCH(TEXT(W$8,"JJJJ"),'BD1'!$A$1:$J$1,0))=0,"",INDEX(BD,MATCH($B60,'BD1'!$A$1:$A$100,0),MATCH(TEXT(W$8,"JJJJ"),'BD1'!$A$1:$J$1,0))),""),"")</f>
        <v/>
      </c>
      <c r="X60" s="110" t="str">
        <f>IFERROR(IF(AND(X$8&gt;=VLOOKUP($B60,BD,9),(X$8&lt;=VLOOKUP($B60,BD,10))),IF(INDEX(BD,MATCH($B60,'BD1'!$A$1:$A$100,0),MATCH(TEXT(X$8,"JJJJ"),'BD1'!$A$1:$J$1,0))=0,"",INDEX(BD,MATCH($B60,'BD1'!$A$1:$A$100,0),MATCH(TEXT(X$8,"JJJJ"),'BD1'!$A$1:$J$1,0))),""),"")</f>
        <v/>
      </c>
      <c r="Y60" s="110" t="str">
        <f>IFERROR(IF(AND(Y$8&gt;=VLOOKUP($B60,BD,9),(Y$8&lt;=VLOOKUP($B60,BD,10))),IF(INDEX(BD,MATCH($B60,'BD1'!$A$1:$A$100,0),MATCH(TEXT(Y$8,"JJJJ"),'BD1'!$A$1:$J$1,0))=0,"",INDEX(BD,MATCH($B60,'BD1'!$A$1:$A$100,0),MATCH(TEXT(Y$8,"JJJJ"),'BD1'!$A$1:$J$1,0))),""),"")</f>
        <v/>
      </c>
      <c r="Z60" s="110" t="str">
        <f>IFERROR(IF(AND(Z$8&gt;=VLOOKUP($B60,BD,9),(Z$8&lt;=VLOOKUP($B60,BD,10))),IF(INDEX(BD,MATCH($B60,'BD1'!$A$1:$A$100,0),MATCH(TEXT(Z$8,"JJJJ"),'BD1'!$A$1:$J$1,0))=0,"",INDEX(BD,MATCH($B60,'BD1'!$A$1:$A$100,0),MATCH(TEXT(Z$8,"JJJJ"),'BD1'!$A$1:$J$1,0))),""),"")</f>
        <v/>
      </c>
      <c r="AA60" s="110" t="str">
        <f>IFERROR(IF(AND(AA$8&gt;=VLOOKUP($B60,BD,9),(AA$8&lt;=VLOOKUP($B60,BD,10))),IF(INDEX(BD,MATCH($B60,'BD1'!$A$1:$A$100,0),MATCH(TEXT(AA$8,"JJJJ"),'BD1'!$A$1:$J$1,0))=0,"",INDEX(BD,MATCH($B60,'BD1'!$A$1:$A$100,0),MATCH(TEXT(AA$8,"JJJJ"),'BD1'!$A$1:$J$1,0))),""),"")</f>
        <v/>
      </c>
      <c r="AB60" s="110" t="str">
        <f>IFERROR(IF(AND(AB$8&gt;=VLOOKUP($B60,BD,9),(AB$8&lt;=VLOOKUP($B60,BD,10))),IF(INDEX(BD,MATCH($B60,'BD1'!$A$1:$A$100,0),MATCH(TEXT(AB$8,"JJJJ"),'BD1'!$A$1:$J$1,0))=0,"",INDEX(BD,MATCH($B60,'BD1'!$A$1:$A$100,0),MATCH(TEXT(AB$8,"JJJJ"),'BD1'!$A$1:$J$1,0))),""),"")</f>
        <v/>
      </c>
      <c r="AC60" s="110" t="str">
        <f>IFERROR(IF(AND(AC$8&gt;=VLOOKUP($B60,BD,9),(AC$8&lt;=VLOOKUP($B60,BD,10))),IF(INDEX(BD,MATCH($B60,'BD1'!$A$1:$A$100,0),MATCH(TEXT(AC$8,"JJJJ"),'BD1'!$A$1:$J$1,0))=0,"",INDEX(BD,MATCH($B60,'BD1'!$A$1:$A$100,0),MATCH(TEXT(AC$8,"JJJJ"),'BD1'!$A$1:$J$1,0))),""),"")</f>
        <v/>
      </c>
      <c r="AD60" s="110" t="str">
        <f>IFERROR(IF(AND(AD$8&gt;=VLOOKUP($B60,BD,9),(AD$8&lt;=VLOOKUP($B60,BD,10))),IF(INDEX(BD,MATCH($B60,'BD1'!$A$1:$A$100,0),MATCH(TEXT(AD$8,"JJJJ"),'BD1'!$A$1:$J$1,0))=0,"",INDEX(BD,MATCH($B60,'BD1'!$A$1:$A$100,0),MATCH(TEXT(AD$8,"JJJJ"),'BD1'!$A$1:$J$1,0))),""),"")</f>
        <v/>
      </c>
      <c r="AE60" s="110" t="str">
        <f>IFERROR(IF(AND(AE$8&gt;=VLOOKUP($B60,BD,9),(AE$8&lt;=VLOOKUP($B60,BD,10))),IF(INDEX(BD,MATCH($B60,'BD1'!$A$1:$A$100,0),MATCH(TEXT(AE$8,"JJJJ"),'BD1'!$A$1:$J$1,0))=0,"",INDEX(BD,MATCH($B60,'BD1'!$A$1:$A$100,0),MATCH(TEXT(AE$8,"JJJJ"),'BD1'!$A$1:$J$1,0))),""),"")</f>
        <v/>
      </c>
      <c r="AF60" s="110" t="str">
        <f>IFERROR(IF(AND(AF$8&gt;=VLOOKUP($B60,BD,9),(AF$8&lt;=VLOOKUP($B60,BD,10))),IF(INDEX(BD,MATCH($B60,'BD1'!$A$1:$A$100,0),MATCH(TEXT(AF$8,"JJJJ"),'BD1'!$A$1:$J$1,0))=0,"",INDEX(BD,MATCH($B60,'BD1'!$A$1:$A$100,0),MATCH(TEXT(AF$8,"JJJJ"),'BD1'!$A$1:$J$1,0))),""),"")</f>
        <v/>
      </c>
      <c r="AG60" s="110" t="str">
        <f>IFERROR(IF(AND(AG$8&gt;=VLOOKUP($B60,BD,9),(AG$8&lt;=VLOOKUP($B60,BD,10))),IF(INDEX(BD,MATCH($B60,'BD1'!$A$1:$A$100,0),MATCH(TEXT(AG$8,"JJJJ"),'BD1'!$A$1:$J$1,0))=0,"",INDEX(BD,MATCH($B60,'BD1'!$A$1:$A$100,0),MATCH(TEXT(AG$8,"JJJJ"),'BD1'!$A$1:$J$1,0))),""),"")</f>
        <v/>
      </c>
      <c r="AH60" s="110" t="str">
        <f>IFERROR(IF(AND(AH$8&gt;=VLOOKUP($B60,BD,9),(AH$8&lt;=VLOOKUP($B60,BD,10))),IF(INDEX(BD,MATCH($B60,'BD1'!$A$1:$A$100,0),MATCH(TEXT(AH$8,"JJJJ"),'BD1'!$A$1:$J$1,0))=0,"",INDEX(BD,MATCH($B60,'BD1'!$A$1:$A$100,0),MATCH(TEXT(AH$8,"JJJJ"),'BD1'!$A$1:$J$1,0))),""),"")</f>
        <v/>
      </c>
      <c r="AI60" s="43"/>
      <c r="AJ60" s="119">
        <f t="shared" si="2"/>
        <v>0</v>
      </c>
      <c r="AK60" s="96">
        <v>10</v>
      </c>
    </row>
    <row r="63" spans="2:37" x14ac:dyDescent="0.3">
      <c r="AJ63" s="127"/>
    </row>
  </sheetData>
  <mergeCells count="1">
    <mergeCell ref="F2:AE5"/>
  </mergeCells>
  <phoneticPr fontId="19" type="noConversion"/>
  <conditionalFormatting sqref="F2:AE5">
    <cfRule type="expression" dxfId="92" priority="28">
      <formula>$F$2&lt;&gt;""</formula>
    </cfRule>
  </conditionalFormatting>
  <conditionalFormatting sqref="D9:AI9">
    <cfRule type="expression" dxfId="91" priority="27">
      <formula>D$9&lt;&gt;""</formula>
    </cfRule>
  </conditionalFormatting>
  <conditionalFormatting sqref="B10:C60">
    <cfRule type="expression" dxfId="90" priority="26">
      <formula>D$9&lt;&gt;""</formula>
    </cfRule>
  </conditionalFormatting>
  <conditionalFormatting sqref="D9:AI60">
    <cfRule type="expression" dxfId="89" priority="25">
      <formula>D$9&lt;&gt;""</formula>
    </cfRule>
  </conditionalFormatting>
  <conditionalFormatting sqref="D10:F12 L10:AI12 D11:AH12 D13:AI60">
    <cfRule type="expression" dxfId="88" priority="21">
      <formula>AND(D$9&lt;&gt;"",OR(WEEKDAY(D$8,2)=6,WEEKDAY(D$8,2)=7))</formula>
    </cfRule>
  </conditionalFormatting>
  <conditionalFormatting sqref="D10:AI60">
    <cfRule type="expression" dxfId="87" priority="17">
      <formula>AND(D$9&lt;&gt;"",OR(WEEKDAY(D$8,2)=6,WEEKDAY(D$8,2)=7))</formula>
    </cfRule>
  </conditionalFormatting>
  <dataValidations count="2">
    <dataValidation type="list" allowBlank="1" showInputMessage="1" showErrorMessage="1" sqref="B5:C5" xr:uid="{00000000-0002-0000-0200-000000000000}">
      <formula1>Gestionnaire</formula1>
    </dataValidation>
    <dataValidation type="list" allowBlank="1" showInputMessage="1" showErrorMessage="1" sqref="B4:C4" xr:uid="{00000000-0002-0000-0200-000001000000}">
      <formula1>Indép</formula1>
    </dataValidation>
  </dataValidations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locked="0" defaultSize="0" print="0" autoFill="0" autoPict="0" macro="[0]!afficheIntuit2">
                <anchor moveWithCells="1">
                  <from>
                    <xdr:col>31</xdr:col>
                    <xdr:colOff>266700</xdr:colOff>
                    <xdr:row>1</xdr:row>
                    <xdr:rowOff>0</xdr:rowOff>
                  </from>
                  <to>
                    <xdr:col>37</xdr:col>
                    <xdr:colOff>251460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5CA38644-FF63-405A-B4BC-576FC8C7217E}">
            <xm:f>D$8=VLOOKUP(D$8,Sources!$M$3:$N$612,1,0)</xm:f>
            <x14:dxf>
              <fill>
                <patternFill>
                  <bgColor theme="9" tint="-0.24994659260841701"/>
                </patternFill>
              </fill>
            </x14:dxf>
          </x14:cfRule>
          <xm:sqref>D9:AI60</xm:sqref>
        </x14:conditionalFormatting>
        <x14:conditionalFormatting xmlns:xm="http://schemas.microsoft.com/office/excel/2006/main">
          <x14:cfRule type="expression" priority="15" id="{C8A10FF7-7FCB-43CF-9995-D75C18CFC048}">
            <xm:f>$D8=VLOOKUP(Sources!$M$3:$N$12,1,0)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AI25:AI32 D10:AI12 AI13:AI18 D13:AH50</xm:sqref>
        </x14:conditionalFormatting>
        <x14:conditionalFormatting xmlns:xm="http://schemas.microsoft.com/office/excel/2006/main">
          <x14:cfRule type="expression" priority="30" id="{C8A10FF7-7FCB-43CF-9995-D75C18CFC048}">
            <xm:f>$D30=VLOOKUP(Sources!$M$3:$N$12,1,0)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D54:AI60</xm:sqref>
        </x14:conditionalFormatting>
        <x14:conditionalFormatting xmlns:xm="http://schemas.microsoft.com/office/excel/2006/main">
          <x14:cfRule type="expression" priority="32" id="{C8A10FF7-7FCB-43CF-9995-D75C18CFC048}">
            <xm:f>$D30=VLOOKUP(Sources!$M$3:$N$12,1,0)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AI47</xm:sqref>
        </x14:conditionalFormatting>
        <x14:conditionalFormatting xmlns:xm="http://schemas.microsoft.com/office/excel/2006/main">
          <x14:cfRule type="expression" priority="34" id="{C8A10FF7-7FCB-43CF-9995-D75C18CFC048}">
            <xm:f>$D32=VLOOKUP(Sources!$M$3:$N$12,1,0)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AI42</xm:sqref>
        </x14:conditionalFormatting>
        <x14:conditionalFormatting xmlns:xm="http://schemas.microsoft.com/office/excel/2006/main">
          <x14:cfRule type="expression" priority="36" id="{C8A10FF7-7FCB-43CF-9995-D75C18CFC048}">
            <xm:f>$D30=VLOOKUP(Sources!$M$3:$N$12,1,0)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AI33:AI36</xm:sqref>
        </x14:conditionalFormatting>
        <x14:conditionalFormatting xmlns:xm="http://schemas.microsoft.com/office/excel/2006/main">
          <x14:cfRule type="expression" priority="38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D53:AI53</xm:sqref>
        </x14:conditionalFormatting>
        <x14:conditionalFormatting xmlns:xm="http://schemas.microsoft.com/office/excel/2006/main">
          <x14:cfRule type="expression" priority="40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D52:AI52 AB53:AB60</xm:sqref>
        </x14:conditionalFormatting>
        <x14:conditionalFormatting xmlns:xm="http://schemas.microsoft.com/office/excel/2006/main">
          <x14:cfRule type="expression" priority="42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D51:AI51</xm:sqref>
        </x14:conditionalFormatting>
        <x14:conditionalFormatting xmlns:xm="http://schemas.microsoft.com/office/excel/2006/main">
          <x14:cfRule type="expression" priority="44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AI50</xm:sqref>
        </x14:conditionalFormatting>
        <x14:conditionalFormatting xmlns:xm="http://schemas.microsoft.com/office/excel/2006/main">
          <x14:cfRule type="expression" priority="46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AI49</xm:sqref>
        </x14:conditionalFormatting>
        <x14:conditionalFormatting xmlns:xm="http://schemas.microsoft.com/office/excel/2006/main">
          <x14:cfRule type="expression" priority="47" id="{C8A10FF7-7FCB-43CF-9995-D75C18CFC048}">
            <xm:f>$D30=VLOOKUP(Sources!$M$3:$N$12,1,0)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AI46</xm:sqref>
        </x14:conditionalFormatting>
        <x14:conditionalFormatting xmlns:xm="http://schemas.microsoft.com/office/excel/2006/main">
          <x14:cfRule type="expression" priority="48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AI45</xm:sqref>
        </x14:conditionalFormatting>
        <x14:conditionalFormatting xmlns:xm="http://schemas.microsoft.com/office/excel/2006/main">
          <x14:cfRule type="expression" priority="49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AI44</xm:sqref>
        </x14:conditionalFormatting>
        <x14:conditionalFormatting xmlns:xm="http://schemas.microsoft.com/office/excel/2006/main">
          <x14:cfRule type="expression" priority="50" id="{C8A10FF7-7FCB-43CF-9995-D75C18CFC048}">
            <xm:f>$D16=VLOOKUP(Sources!$M$3:$N$12,1,0)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AI22</xm:sqref>
        </x14:conditionalFormatting>
        <x14:conditionalFormatting xmlns:xm="http://schemas.microsoft.com/office/excel/2006/main">
          <x14:cfRule type="expression" priority="51" id="{C8A10FF7-7FCB-43CF-9995-D75C18CFC048}">
            <xm:f>$D14=VLOOKUP(Sources!$M$3:$N$12,1,0)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AI23:AI24</xm:sqref>
        </x14:conditionalFormatting>
        <x14:conditionalFormatting xmlns:xm="http://schemas.microsoft.com/office/excel/2006/main">
          <x14:cfRule type="expression" priority="52" id="{C8A10FF7-7FCB-43CF-9995-D75C18CFC048}">
            <xm:f>$D14=VLOOKUP(Sources!$M$3:$N$12,1,0)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AI19:AI21</xm:sqref>
        </x14:conditionalFormatting>
        <x14:conditionalFormatting xmlns:xm="http://schemas.microsoft.com/office/excel/2006/main">
          <x14:cfRule type="expression" priority="54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AI48</xm:sqref>
        </x14:conditionalFormatting>
        <x14:conditionalFormatting xmlns:xm="http://schemas.microsoft.com/office/excel/2006/main">
          <x14:cfRule type="expression" priority="56" id="{C8A10FF7-7FCB-43CF-9995-D75C18CFC048}">
            <xm:f>$D32=VLOOKUP(Sources!$M$3:$N$12,1,0)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AI41</xm:sqref>
        </x14:conditionalFormatting>
        <x14:conditionalFormatting xmlns:xm="http://schemas.microsoft.com/office/excel/2006/main">
          <x14:cfRule type="expression" priority="58" id="{C8A10FF7-7FCB-43CF-9995-D75C18CFC048}">
            <xm:f>$D31=VLOOKUP(Sources!$M$3:$N$12,1,0)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AI43</xm:sqref>
        </x14:conditionalFormatting>
        <x14:conditionalFormatting xmlns:xm="http://schemas.microsoft.com/office/excel/2006/main">
          <x14:cfRule type="expression" priority="60" id="{C8A10FF7-7FCB-43CF-9995-D75C18CFC048}">
            <xm:f>$D32=VLOOKUP(Sources!$M$3:$N$12,1,0)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AI40</xm:sqref>
        </x14:conditionalFormatting>
        <x14:conditionalFormatting xmlns:xm="http://schemas.microsoft.com/office/excel/2006/main">
          <x14:cfRule type="expression" priority="62" id="{C8A10FF7-7FCB-43CF-9995-D75C18CFC048}">
            <xm:f>$D33=VLOOKUP(Sources!$M$3:$N$12,1,0)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AI39</xm:sqref>
        </x14:conditionalFormatting>
        <x14:conditionalFormatting xmlns:xm="http://schemas.microsoft.com/office/excel/2006/main">
          <x14:cfRule type="expression" priority="64" id="{C8A10FF7-7FCB-43CF-9995-D75C18CFC048}">
            <xm:f>$D32=VLOOKUP(Sources!$M$3:$N$12,1,0)</xm:f>
            <x14:dxf>
              <fill>
                <patternFill>
                  <bgColor theme="9" tint="-0.499984740745262"/>
                </patternFill>
              </fill>
            </x14:dxf>
          </x14:cfRule>
          <xm:sqref>AI37:AI38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2000000}">
          <x14:formula1>
            <xm:f>Sources!$D$3:$D$14</xm:f>
          </x14:formula1>
          <xm:sqref>B2:C2</xm:sqref>
        </x14:dataValidation>
        <x14:dataValidation type="list" allowBlank="1" showInputMessage="1" showErrorMessage="1" xr:uid="{00000000-0002-0000-0200-000003000000}">
          <x14:formula1>
            <xm:f>Sources!$A$3:$A$14</xm:f>
          </x14:formula1>
          <xm:sqref>B3:C3</xm:sqref>
        </x14:dataValidation>
        <x14:dataValidation type="list" allowBlank="1" showInputMessage="1" showErrorMessage="1" xr:uid="{00000000-0002-0000-0200-000004000000}">
          <x14:formula1>
            <xm:f>Sources!$P$2:$P$41</xm:f>
          </x14:formula1>
          <xm:sqref>AK10:AK60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2:P1306"/>
  <sheetViews>
    <sheetView zoomScale="70" zoomScaleNormal="70" workbookViewId="0">
      <selection activeCell="F3" sqref="F3"/>
    </sheetView>
  </sheetViews>
  <sheetFormatPr baseColWidth="10" defaultRowHeight="14.4" x14ac:dyDescent="0.3"/>
  <cols>
    <col min="1" max="1" width="11.33203125" customWidth="1"/>
    <col min="3" max="3" width="3.33203125" customWidth="1"/>
    <col min="5" max="5" width="3.44140625" customWidth="1"/>
    <col min="6" max="6" width="51.33203125" customWidth="1"/>
    <col min="7" max="7" width="3.88671875" customWidth="1"/>
    <col min="8" max="8" width="44.44140625" customWidth="1"/>
    <col min="9" max="9" width="4.88671875" customWidth="1"/>
    <col min="10" max="10" width="21.33203125" customWidth="1"/>
    <col min="13" max="14" width="32" customWidth="1"/>
  </cols>
  <sheetData>
    <row r="2" spans="1:16" x14ac:dyDescent="0.3">
      <c r="A2" s="3" t="s">
        <v>13</v>
      </c>
      <c r="B2" s="3" t="s">
        <v>14</v>
      </c>
      <c r="D2" s="3" t="s">
        <v>12</v>
      </c>
      <c r="F2" s="6" t="s">
        <v>77</v>
      </c>
      <c r="H2" s="6" t="s">
        <v>76</v>
      </c>
      <c r="J2" s="38" t="s">
        <v>75</v>
      </c>
      <c r="K2" s="28"/>
      <c r="M2" s="8" t="s">
        <v>26</v>
      </c>
      <c r="N2" s="7" t="s">
        <v>15</v>
      </c>
      <c r="P2">
        <v>10</v>
      </c>
    </row>
    <row r="3" spans="1:16" x14ac:dyDescent="0.3">
      <c r="A3" s="4" t="s">
        <v>1</v>
      </c>
      <c r="B3" s="4">
        <v>1</v>
      </c>
      <c r="D3" s="4">
        <v>2018</v>
      </c>
      <c r="F3" s="37" t="s">
        <v>130</v>
      </c>
      <c r="H3" s="29"/>
      <c r="J3" s="35"/>
      <c r="K3" s="5"/>
      <c r="L3" s="25">
        <v>2019</v>
      </c>
      <c r="M3" s="13">
        <v>43466</v>
      </c>
      <c r="N3" s="14" t="s">
        <v>16</v>
      </c>
      <c r="P3">
        <v>10.5</v>
      </c>
    </row>
    <row r="4" spans="1:16" x14ac:dyDescent="0.3">
      <c r="A4" s="4" t="s">
        <v>0</v>
      </c>
      <c r="B4" s="4">
        <v>2</v>
      </c>
      <c r="D4" s="4">
        <v>2019</v>
      </c>
      <c r="H4" s="29"/>
      <c r="J4" s="36"/>
      <c r="K4" s="5"/>
      <c r="L4" s="24"/>
      <c r="M4" s="13">
        <v>43577</v>
      </c>
      <c r="N4" s="15" t="s">
        <v>17</v>
      </c>
      <c r="P4">
        <v>11</v>
      </c>
    </row>
    <row r="5" spans="1:16" x14ac:dyDescent="0.3">
      <c r="A5" s="4" t="s">
        <v>2</v>
      </c>
      <c r="B5" s="4">
        <v>3</v>
      </c>
      <c r="D5" s="4">
        <v>2020</v>
      </c>
      <c r="H5" s="29"/>
      <c r="J5" s="35"/>
      <c r="K5" s="5"/>
      <c r="L5" s="24"/>
      <c r="M5" s="13">
        <v>43586</v>
      </c>
      <c r="N5" s="14" t="s">
        <v>18</v>
      </c>
      <c r="P5">
        <v>11.5</v>
      </c>
    </row>
    <row r="6" spans="1:16" x14ac:dyDescent="0.3">
      <c r="A6" s="4" t="s">
        <v>3</v>
      </c>
      <c r="B6" s="4">
        <v>4</v>
      </c>
      <c r="D6" s="4">
        <v>2021</v>
      </c>
      <c r="H6" s="29"/>
      <c r="J6" s="36"/>
      <c r="L6" s="24"/>
      <c r="M6" s="13">
        <v>43615</v>
      </c>
      <c r="N6" s="15" t="s">
        <v>19</v>
      </c>
      <c r="P6">
        <v>12</v>
      </c>
    </row>
    <row r="7" spans="1:16" x14ac:dyDescent="0.3">
      <c r="A7" s="4" t="s">
        <v>4</v>
      </c>
      <c r="B7" s="4">
        <v>5</v>
      </c>
      <c r="D7" s="4">
        <v>2022</v>
      </c>
      <c r="H7" s="30"/>
      <c r="J7" s="35"/>
      <c r="L7" s="24"/>
      <c r="M7" s="13">
        <v>43626</v>
      </c>
      <c r="N7" s="15" t="s">
        <v>20</v>
      </c>
      <c r="P7">
        <v>12.5</v>
      </c>
    </row>
    <row r="8" spans="1:16" x14ac:dyDescent="0.3">
      <c r="A8" s="4" t="s">
        <v>5</v>
      </c>
      <c r="B8" s="4">
        <v>6</v>
      </c>
      <c r="D8" s="4">
        <v>2023</v>
      </c>
      <c r="F8" s="12"/>
      <c r="H8" s="30"/>
      <c r="J8" s="36"/>
      <c r="L8" s="24"/>
      <c r="M8" s="13">
        <v>43667</v>
      </c>
      <c r="N8" s="14" t="s">
        <v>21</v>
      </c>
      <c r="P8">
        <v>13</v>
      </c>
    </row>
    <row r="9" spans="1:16" x14ac:dyDescent="0.3">
      <c r="A9" s="4" t="s">
        <v>6</v>
      </c>
      <c r="B9" s="4">
        <v>7</v>
      </c>
      <c r="D9" s="4">
        <v>2024</v>
      </c>
      <c r="F9" s="12"/>
      <c r="H9" s="30"/>
      <c r="J9" s="39"/>
      <c r="L9" s="24"/>
      <c r="M9" s="13">
        <v>43692</v>
      </c>
      <c r="N9" s="15" t="s">
        <v>22</v>
      </c>
      <c r="P9">
        <v>13.5</v>
      </c>
    </row>
    <row r="10" spans="1:16" x14ac:dyDescent="0.3">
      <c r="A10" s="4" t="s">
        <v>7</v>
      </c>
      <c r="B10" s="4">
        <v>8</v>
      </c>
      <c r="D10" s="4">
        <v>2025</v>
      </c>
      <c r="F10" s="12"/>
      <c r="H10" s="30"/>
      <c r="L10" s="24"/>
      <c r="M10" s="13">
        <v>43770</v>
      </c>
      <c r="N10" s="15" t="s">
        <v>23</v>
      </c>
      <c r="P10">
        <v>14</v>
      </c>
    </row>
    <row r="11" spans="1:16" x14ac:dyDescent="0.3">
      <c r="A11" s="4" t="s">
        <v>8</v>
      </c>
      <c r="B11" s="4">
        <v>9</v>
      </c>
      <c r="D11" s="4">
        <v>2026</v>
      </c>
      <c r="F11" s="12"/>
      <c r="H11" s="29"/>
      <c r="L11" s="24"/>
      <c r="M11" s="13">
        <v>43780</v>
      </c>
      <c r="N11" s="14" t="s">
        <v>24</v>
      </c>
      <c r="P11">
        <v>14.5</v>
      </c>
    </row>
    <row r="12" spans="1:16" x14ac:dyDescent="0.3">
      <c r="A12" s="4" t="s">
        <v>9</v>
      </c>
      <c r="B12" s="4">
        <v>10</v>
      </c>
      <c r="D12" s="4">
        <v>2027</v>
      </c>
      <c r="F12" s="12"/>
      <c r="H12" s="29"/>
      <c r="L12" s="24"/>
      <c r="M12" s="13">
        <v>43824</v>
      </c>
      <c r="N12" s="15" t="s">
        <v>25</v>
      </c>
      <c r="P12">
        <v>15</v>
      </c>
    </row>
    <row r="13" spans="1:16" x14ac:dyDescent="0.3">
      <c r="A13" s="4" t="s">
        <v>10</v>
      </c>
      <c r="B13" s="4">
        <v>11</v>
      </c>
      <c r="D13" s="4">
        <v>2028</v>
      </c>
      <c r="F13" s="12"/>
      <c r="H13" s="29"/>
      <c r="L13" s="25">
        <v>2020</v>
      </c>
      <c r="M13" s="18">
        <v>43831</v>
      </c>
      <c r="N13" s="19" t="s">
        <v>27</v>
      </c>
      <c r="P13">
        <v>15.5</v>
      </c>
    </row>
    <row r="14" spans="1:16" x14ac:dyDescent="0.3">
      <c r="A14" s="4" t="s">
        <v>11</v>
      </c>
      <c r="B14" s="4">
        <v>12</v>
      </c>
      <c r="D14" s="4">
        <v>2029</v>
      </c>
      <c r="F14" s="12"/>
      <c r="H14" s="29"/>
      <c r="L14" s="24"/>
      <c r="M14" s="18"/>
      <c r="N14" s="19"/>
      <c r="P14">
        <v>16</v>
      </c>
    </row>
    <row r="15" spans="1:16" x14ac:dyDescent="0.3">
      <c r="D15" s="4">
        <v>2030</v>
      </c>
      <c r="F15" s="12"/>
      <c r="H15" s="29"/>
      <c r="L15" s="24"/>
      <c r="M15" s="18"/>
      <c r="N15" s="19"/>
      <c r="P15">
        <v>16.5</v>
      </c>
    </row>
    <row r="16" spans="1:16" x14ac:dyDescent="0.3">
      <c r="F16" s="12"/>
      <c r="H16" s="29"/>
      <c r="L16" s="24"/>
      <c r="M16" s="18">
        <v>43934</v>
      </c>
      <c r="N16" s="19" t="s">
        <v>28</v>
      </c>
      <c r="P16">
        <v>17</v>
      </c>
    </row>
    <row r="17" spans="4:16" x14ac:dyDescent="0.3">
      <c r="F17" s="12"/>
      <c r="H17" s="29"/>
      <c r="L17" s="24"/>
      <c r="M17" s="18">
        <v>43952</v>
      </c>
      <c r="N17" s="19" t="s">
        <v>29</v>
      </c>
      <c r="P17">
        <v>17.5</v>
      </c>
    </row>
    <row r="18" spans="4:16" x14ac:dyDescent="0.3">
      <c r="F18" s="12"/>
      <c r="H18" s="29"/>
      <c r="L18" s="24"/>
      <c r="M18" s="18">
        <v>43972</v>
      </c>
      <c r="N18" s="19" t="s">
        <v>30</v>
      </c>
      <c r="P18">
        <v>18</v>
      </c>
    </row>
    <row r="19" spans="4:16" x14ac:dyDescent="0.3">
      <c r="F19" s="12"/>
      <c r="H19" s="29"/>
      <c r="L19" s="24"/>
      <c r="M19" s="18">
        <v>43982</v>
      </c>
      <c r="N19" s="19" t="s">
        <v>31</v>
      </c>
      <c r="P19">
        <v>18.5</v>
      </c>
    </row>
    <row r="20" spans="4:16" x14ac:dyDescent="0.3">
      <c r="F20" s="12"/>
      <c r="H20" s="29"/>
      <c r="L20" s="24"/>
      <c r="M20" s="18">
        <v>43982</v>
      </c>
      <c r="N20" s="19" t="s">
        <v>32</v>
      </c>
      <c r="P20">
        <v>19</v>
      </c>
    </row>
    <row r="21" spans="4:16" x14ac:dyDescent="0.3">
      <c r="F21" s="12"/>
      <c r="H21" s="29"/>
      <c r="L21" s="24"/>
      <c r="M21" s="18">
        <v>43983</v>
      </c>
      <c r="N21" s="19" t="s">
        <v>33</v>
      </c>
      <c r="P21">
        <v>19.5</v>
      </c>
    </row>
    <row r="22" spans="4:16" x14ac:dyDescent="0.3">
      <c r="F22" s="12"/>
      <c r="H22" s="29"/>
      <c r="L22" s="24"/>
      <c r="M22" s="18">
        <v>44033</v>
      </c>
      <c r="N22" s="19" t="s">
        <v>34</v>
      </c>
      <c r="P22">
        <v>20</v>
      </c>
    </row>
    <row r="23" spans="4:16" x14ac:dyDescent="0.3">
      <c r="F23" s="12"/>
      <c r="H23" s="29"/>
      <c r="L23" s="24"/>
      <c r="M23" s="18">
        <v>44058</v>
      </c>
      <c r="N23" s="19" t="s">
        <v>35</v>
      </c>
      <c r="P23">
        <v>20.5</v>
      </c>
    </row>
    <row r="24" spans="4:16" x14ac:dyDescent="0.3">
      <c r="F24" s="12"/>
      <c r="H24" s="29"/>
      <c r="J24" s="12"/>
      <c r="L24" s="24"/>
      <c r="M24" s="20">
        <v>44136</v>
      </c>
      <c r="N24" s="19" t="s">
        <v>36</v>
      </c>
      <c r="P24">
        <v>21</v>
      </c>
    </row>
    <row r="25" spans="4:16" x14ac:dyDescent="0.3">
      <c r="F25" s="12"/>
      <c r="H25" s="31"/>
      <c r="I25" s="11"/>
      <c r="J25" s="12"/>
      <c r="K25" s="12"/>
      <c r="L25" s="23"/>
      <c r="M25" s="20">
        <v>44146</v>
      </c>
      <c r="N25" s="19" t="s">
        <v>37</v>
      </c>
      <c r="P25">
        <v>21.5</v>
      </c>
    </row>
    <row r="26" spans="4:16" x14ac:dyDescent="0.3">
      <c r="F26" s="12"/>
      <c r="H26" s="31"/>
      <c r="I26" s="11"/>
      <c r="J26" s="12"/>
      <c r="K26" s="12"/>
      <c r="L26" s="23"/>
      <c r="M26" s="20">
        <v>44190</v>
      </c>
      <c r="N26" s="19" t="s">
        <v>38</v>
      </c>
      <c r="P26">
        <v>22</v>
      </c>
    </row>
    <row r="27" spans="4:16" x14ac:dyDescent="0.3">
      <c r="F27" s="12"/>
      <c r="H27" s="31"/>
      <c r="I27" s="11"/>
      <c r="J27" s="12"/>
      <c r="K27" s="12"/>
      <c r="L27" s="26">
        <v>2021</v>
      </c>
      <c r="M27" s="21">
        <v>44197</v>
      </c>
      <c r="N27" s="22" t="s">
        <v>39</v>
      </c>
      <c r="P27">
        <v>22.5</v>
      </c>
    </row>
    <row r="28" spans="4:16" x14ac:dyDescent="0.3">
      <c r="F28" s="12"/>
      <c r="H28" s="31"/>
      <c r="I28" s="11"/>
      <c r="J28" s="12"/>
      <c r="K28" s="12"/>
      <c r="L28" s="23"/>
      <c r="M28" s="21"/>
      <c r="N28" s="22"/>
      <c r="P28">
        <v>23</v>
      </c>
    </row>
    <row r="29" spans="4:16" x14ac:dyDescent="0.3">
      <c r="F29" s="12"/>
      <c r="H29" s="31"/>
      <c r="I29" s="11"/>
      <c r="J29" s="12"/>
      <c r="K29" s="12"/>
      <c r="L29" s="23"/>
      <c r="M29" s="21"/>
      <c r="N29" s="22"/>
      <c r="P29">
        <v>23.5</v>
      </c>
    </row>
    <row r="30" spans="4:16" x14ac:dyDescent="0.3">
      <c r="F30" s="12"/>
      <c r="H30" s="31"/>
      <c r="I30" s="11"/>
      <c r="J30" s="12"/>
      <c r="K30" s="12"/>
      <c r="L30" s="23"/>
      <c r="M30" s="21">
        <v>44291</v>
      </c>
      <c r="N30" s="22" t="s">
        <v>40</v>
      </c>
      <c r="P30">
        <v>24</v>
      </c>
    </row>
    <row r="31" spans="4:16" x14ac:dyDescent="0.3">
      <c r="F31" s="12"/>
      <c r="H31" s="31"/>
      <c r="I31" s="11"/>
      <c r="J31" s="12"/>
      <c r="K31" s="12"/>
      <c r="L31" s="23"/>
      <c r="M31" s="21">
        <v>44317</v>
      </c>
      <c r="N31" s="22" t="s">
        <v>41</v>
      </c>
      <c r="P31">
        <v>24.5</v>
      </c>
    </row>
    <row r="32" spans="4:16" x14ac:dyDescent="0.3">
      <c r="D32" s="9"/>
      <c r="E32" s="11"/>
      <c r="F32" s="12"/>
      <c r="G32" s="12"/>
      <c r="H32" s="32"/>
      <c r="I32" s="11"/>
      <c r="J32" s="12"/>
      <c r="K32" s="12"/>
      <c r="L32" s="23"/>
      <c r="M32" s="21">
        <v>44329</v>
      </c>
      <c r="N32" s="22" t="s">
        <v>42</v>
      </c>
      <c r="P32">
        <v>25</v>
      </c>
    </row>
    <row r="33" spans="3:16" x14ac:dyDescent="0.3">
      <c r="D33" s="9"/>
      <c r="E33" s="11"/>
      <c r="F33" s="12"/>
      <c r="G33" s="12"/>
      <c r="H33" s="32"/>
      <c r="I33" s="12"/>
      <c r="J33" s="12"/>
      <c r="K33" s="12"/>
      <c r="L33" s="23"/>
      <c r="M33" s="21">
        <v>44339</v>
      </c>
      <c r="N33" s="22" t="s">
        <v>43</v>
      </c>
      <c r="P33">
        <v>25.5</v>
      </c>
    </row>
    <row r="34" spans="3:16" x14ac:dyDescent="0.3">
      <c r="D34" s="9"/>
      <c r="E34" s="11"/>
      <c r="G34" s="12"/>
      <c r="H34" s="32"/>
      <c r="I34" s="12"/>
      <c r="J34" s="12"/>
      <c r="K34" s="12"/>
      <c r="L34" s="23"/>
      <c r="M34" s="21">
        <v>44339</v>
      </c>
      <c r="N34" s="22" t="s">
        <v>44</v>
      </c>
      <c r="P34">
        <v>26</v>
      </c>
    </row>
    <row r="35" spans="3:16" x14ac:dyDescent="0.3">
      <c r="D35" s="9"/>
      <c r="E35" s="11"/>
      <c r="G35" s="12"/>
      <c r="H35" s="32"/>
      <c r="I35" s="12"/>
      <c r="J35" s="12"/>
      <c r="K35" s="12"/>
      <c r="L35" s="24"/>
      <c r="M35" s="21">
        <v>44340</v>
      </c>
      <c r="N35" s="22" t="s">
        <v>45</v>
      </c>
      <c r="P35">
        <v>26.5</v>
      </c>
    </row>
    <row r="36" spans="3:16" x14ac:dyDescent="0.3">
      <c r="D36" s="9"/>
      <c r="E36" s="11"/>
      <c r="G36" s="12"/>
      <c r="H36" s="32"/>
      <c r="I36" s="12"/>
      <c r="J36" s="12"/>
      <c r="K36" s="12"/>
      <c r="L36" s="23"/>
      <c r="M36" s="21">
        <v>44398</v>
      </c>
      <c r="N36" s="22" t="s">
        <v>46</v>
      </c>
      <c r="P36">
        <v>27</v>
      </c>
    </row>
    <row r="37" spans="3:16" x14ac:dyDescent="0.3">
      <c r="D37" s="9"/>
      <c r="E37" s="11"/>
      <c r="G37" s="12"/>
      <c r="H37" s="32"/>
      <c r="I37" s="12"/>
      <c r="K37" s="12"/>
      <c r="L37" s="23"/>
      <c r="M37" s="21">
        <v>44423</v>
      </c>
      <c r="N37" s="22" t="s">
        <v>47</v>
      </c>
      <c r="P37">
        <v>27.5</v>
      </c>
    </row>
    <row r="38" spans="3:16" x14ac:dyDescent="0.3">
      <c r="D38" s="9"/>
      <c r="E38" s="11"/>
      <c r="G38" s="12"/>
      <c r="H38" s="32"/>
      <c r="I38" s="12"/>
      <c r="L38" s="24"/>
      <c r="M38" s="21">
        <v>44501</v>
      </c>
      <c r="N38" s="22" t="s">
        <v>48</v>
      </c>
      <c r="P38">
        <v>28</v>
      </c>
    </row>
    <row r="39" spans="3:16" x14ac:dyDescent="0.3">
      <c r="D39" s="9"/>
      <c r="E39" s="11"/>
      <c r="G39" s="12"/>
      <c r="H39" s="33"/>
      <c r="I39" s="12"/>
      <c r="L39" s="24"/>
      <c r="M39" s="21">
        <v>44511</v>
      </c>
      <c r="N39" s="22" t="s">
        <v>49</v>
      </c>
      <c r="P39">
        <v>28.5</v>
      </c>
    </row>
    <row r="40" spans="3:16" x14ac:dyDescent="0.3">
      <c r="D40" s="9"/>
      <c r="E40" s="11"/>
      <c r="G40" s="12"/>
      <c r="H40" s="12"/>
      <c r="I40" s="12"/>
      <c r="L40" s="24"/>
      <c r="M40" s="21">
        <v>44555</v>
      </c>
      <c r="N40" s="22" t="s">
        <v>50</v>
      </c>
      <c r="P40">
        <v>29</v>
      </c>
    </row>
    <row r="41" spans="3:16" x14ac:dyDescent="0.3">
      <c r="D41" s="9"/>
      <c r="E41" s="11"/>
      <c r="G41" s="12"/>
      <c r="H41" s="12"/>
      <c r="I41" s="12"/>
      <c r="L41" s="25">
        <v>2022</v>
      </c>
      <c r="M41" s="16">
        <v>44562</v>
      </c>
      <c r="N41" s="17" t="s">
        <v>51</v>
      </c>
      <c r="P41">
        <v>29.5</v>
      </c>
    </row>
    <row r="42" spans="3:16" x14ac:dyDescent="0.3">
      <c r="D42" s="9"/>
      <c r="E42" s="11"/>
      <c r="G42" s="12"/>
      <c r="H42" s="12"/>
      <c r="I42" s="12"/>
      <c r="L42" s="24"/>
      <c r="M42" s="13"/>
      <c r="N42" s="27"/>
    </row>
    <row r="43" spans="3:16" x14ac:dyDescent="0.3">
      <c r="D43" s="9"/>
      <c r="E43" s="11"/>
      <c r="G43" s="12"/>
      <c r="H43" s="12"/>
      <c r="L43" s="24"/>
      <c r="M43" s="13"/>
      <c r="N43" s="27"/>
    </row>
    <row r="44" spans="3:16" x14ac:dyDescent="0.3">
      <c r="C44" s="9"/>
      <c r="D44" s="11"/>
      <c r="E44" s="12"/>
      <c r="G44" s="12"/>
      <c r="H44" s="12"/>
      <c r="L44" s="24"/>
      <c r="M44" s="13">
        <v>44669</v>
      </c>
      <c r="N44" s="27" t="s">
        <v>52</v>
      </c>
    </row>
    <row r="45" spans="3:16" x14ac:dyDescent="0.3">
      <c r="C45" s="9"/>
      <c r="D45" s="11"/>
      <c r="E45" s="12"/>
      <c r="G45" s="12"/>
      <c r="L45" s="24"/>
      <c r="M45" s="13">
        <v>44682</v>
      </c>
      <c r="N45" s="27" t="s">
        <v>53</v>
      </c>
    </row>
    <row r="46" spans="3:16" x14ac:dyDescent="0.3">
      <c r="C46" s="9"/>
      <c r="D46" s="11"/>
      <c r="E46" s="12"/>
      <c r="G46" s="12"/>
      <c r="L46" s="24"/>
      <c r="M46" s="13">
        <v>44707</v>
      </c>
      <c r="N46" s="27" t="s">
        <v>54</v>
      </c>
    </row>
    <row r="47" spans="3:16" x14ac:dyDescent="0.3">
      <c r="C47" s="9"/>
      <c r="D47" s="11"/>
      <c r="E47" s="12"/>
      <c r="G47" s="12"/>
      <c r="L47" s="24"/>
      <c r="M47" s="13">
        <v>44717</v>
      </c>
      <c r="N47" s="27" t="s">
        <v>55</v>
      </c>
    </row>
    <row r="48" spans="3:16" x14ac:dyDescent="0.3">
      <c r="C48" s="9"/>
      <c r="D48" s="11"/>
      <c r="E48" s="12"/>
      <c r="G48" s="12"/>
      <c r="L48" s="24"/>
      <c r="M48" s="13">
        <v>44717</v>
      </c>
      <c r="N48" s="27" t="s">
        <v>56</v>
      </c>
    </row>
    <row r="49" spans="3:14" x14ac:dyDescent="0.3">
      <c r="C49" s="9"/>
      <c r="D49" s="11"/>
      <c r="E49" s="12"/>
      <c r="G49" s="12"/>
      <c r="L49" s="24"/>
      <c r="M49" s="13">
        <v>44718</v>
      </c>
      <c r="N49" s="27" t="s">
        <v>57</v>
      </c>
    </row>
    <row r="50" spans="3:14" x14ac:dyDescent="0.3">
      <c r="C50" s="9"/>
      <c r="D50" s="11"/>
      <c r="E50" s="12"/>
      <c r="G50" s="12"/>
      <c r="L50" s="24"/>
      <c r="M50" s="13">
        <v>44763</v>
      </c>
      <c r="N50" s="27" t="s">
        <v>58</v>
      </c>
    </row>
    <row r="51" spans="3:14" x14ac:dyDescent="0.3">
      <c r="C51" s="9"/>
      <c r="D51" s="11"/>
      <c r="E51" s="12"/>
      <c r="G51" s="12"/>
      <c r="L51" s="24"/>
      <c r="M51" s="13">
        <v>44788</v>
      </c>
      <c r="N51" s="27" t="s">
        <v>59</v>
      </c>
    </row>
    <row r="52" spans="3:14" x14ac:dyDescent="0.3">
      <c r="C52" s="9"/>
      <c r="D52" s="11"/>
      <c r="E52" s="12"/>
      <c r="G52" s="12"/>
      <c r="L52" s="24"/>
      <c r="M52" s="13">
        <v>44866</v>
      </c>
      <c r="N52" s="27" t="s">
        <v>60</v>
      </c>
    </row>
    <row r="53" spans="3:14" x14ac:dyDescent="0.3">
      <c r="C53" s="9"/>
      <c r="D53" s="11"/>
      <c r="E53" s="12"/>
      <c r="G53" s="12"/>
      <c r="L53" s="24"/>
      <c r="M53" s="13">
        <v>44876</v>
      </c>
      <c r="N53" s="27" t="s">
        <v>61</v>
      </c>
    </row>
    <row r="54" spans="3:14" x14ac:dyDescent="0.3">
      <c r="C54" s="9"/>
      <c r="D54" s="11"/>
      <c r="E54" s="12"/>
      <c r="G54" s="12"/>
      <c r="L54" s="24"/>
      <c r="M54" s="13">
        <v>44920</v>
      </c>
      <c r="N54" s="27" t="s">
        <v>62</v>
      </c>
    </row>
    <row r="55" spans="3:14" x14ac:dyDescent="0.3">
      <c r="C55" s="9"/>
      <c r="D55" s="11"/>
      <c r="E55" s="12"/>
      <c r="G55" s="12"/>
      <c r="L55" s="25">
        <v>2023</v>
      </c>
      <c r="M55" s="13">
        <v>44927</v>
      </c>
      <c r="N55" s="27" t="s">
        <v>63</v>
      </c>
    </row>
    <row r="56" spans="3:14" x14ac:dyDescent="0.3">
      <c r="C56" s="9"/>
      <c r="D56" s="11"/>
      <c r="E56" s="12"/>
      <c r="G56" s="12"/>
      <c r="L56" s="24"/>
      <c r="M56" s="13"/>
      <c r="N56" s="27"/>
    </row>
    <row r="57" spans="3:14" x14ac:dyDescent="0.3">
      <c r="C57" s="9"/>
      <c r="D57" s="11"/>
      <c r="E57" s="12"/>
      <c r="L57" s="24"/>
      <c r="M57" s="13"/>
      <c r="N57" s="27"/>
    </row>
    <row r="58" spans="3:14" x14ac:dyDescent="0.3">
      <c r="C58" s="10"/>
      <c r="L58" s="24"/>
      <c r="M58" s="13">
        <v>45026</v>
      </c>
      <c r="N58" s="27" t="s">
        <v>64</v>
      </c>
    </row>
    <row r="59" spans="3:14" x14ac:dyDescent="0.3">
      <c r="C59" s="10"/>
      <c r="L59" s="24"/>
      <c r="M59" s="13">
        <v>45047</v>
      </c>
      <c r="N59" s="27" t="s">
        <v>65</v>
      </c>
    </row>
    <row r="60" spans="3:14" x14ac:dyDescent="0.3">
      <c r="C60" s="10"/>
      <c r="L60" s="24"/>
      <c r="M60" s="13">
        <v>45064</v>
      </c>
      <c r="N60" s="27" t="s">
        <v>66</v>
      </c>
    </row>
    <row r="61" spans="3:14" x14ac:dyDescent="0.3">
      <c r="C61" s="10"/>
      <c r="L61" s="24"/>
      <c r="M61" s="13">
        <v>45074</v>
      </c>
      <c r="N61" s="27" t="s">
        <v>67</v>
      </c>
    </row>
    <row r="62" spans="3:14" x14ac:dyDescent="0.3">
      <c r="C62" s="10"/>
      <c r="L62" s="24"/>
      <c r="M62" s="13">
        <v>45074</v>
      </c>
      <c r="N62" s="27" t="s">
        <v>68</v>
      </c>
    </row>
    <row r="63" spans="3:14" x14ac:dyDescent="0.3">
      <c r="C63" s="10"/>
      <c r="L63" s="24"/>
      <c r="M63" s="13">
        <v>45075</v>
      </c>
      <c r="N63" s="27" t="s">
        <v>69</v>
      </c>
    </row>
    <row r="64" spans="3:14" x14ac:dyDescent="0.3">
      <c r="C64" s="10"/>
      <c r="L64" s="24"/>
      <c r="M64" s="13">
        <v>45128</v>
      </c>
      <c r="N64" s="27" t="s">
        <v>70</v>
      </c>
    </row>
    <row r="65" spans="3:14" x14ac:dyDescent="0.3">
      <c r="C65" s="10"/>
      <c r="L65" s="24"/>
      <c r="M65" s="13">
        <v>45153</v>
      </c>
      <c r="N65" s="27" t="s">
        <v>71</v>
      </c>
    </row>
    <row r="66" spans="3:14" x14ac:dyDescent="0.3">
      <c r="C66" s="10"/>
      <c r="L66" s="24"/>
      <c r="M66" s="13">
        <v>45231</v>
      </c>
      <c r="N66" s="27" t="s">
        <v>72</v>
      </c>
    </row>
    <row r="67" spans="3:14" x14ac:dyDescent="0.3">
      <c r="C67" s="10"/>
      <c r="L67" s="24"/>
      <c r="M67" s="13">
        <v>45241</v>
      </c>
      <c r="N67" s="27" t="s">
        <v>73</v>
      </c>
    </row>
    <row r="68" spans="3:14" x14ac:dyDescent="0.3">
      <c r="C68" s="10"/>
      <c r="L68" s="24"/>
      <c r="M68" s="13">
        <v>45285</v>
      </c>
      <c r="N68" s="27" t="s">
        <v>74</v>
      </c>
    </row>
    <row r="69" spans="3:14" x14ac:dyDescent="0.3">
      <c r="C69" s="10"/>
      <c r="L69" s="25">
        <v>2024</v>
      </c>
      <c r="M69" s="13"/>
      <c r="N69" s="27"/>
    </row>
    <row r="70" spans="3:14" x14ac:dyDescent="0.3">
      <c r="C70" s="10"/>
      <c r="L70" s="24"/>
      <c r="M70" s="13"/>
      <c r="N70" s="27"/>
    </row>
    <row r="71" spans="3:14" x14ac:dyDescent="0.3">
      <c r="C71" s="10"/>
      <c r="L71" s="24"/>
      <c r="M71" s="13"/>
      <c r="N71" s="27"/>
    </row>
    <row r="72" spans="3:14" x14ac:dyDescent="0.3">
      <c r="L72" s="24"/>
      <c r="M72" s="13"/>
      <c r="N72" s="27"/>
    </row>
    <row r="73" spans="3:14" x14ac:dyDescent="0.3">
      <c r="L73" s="24"/>
      <c r="M73" s="13"/>
      <c r="N73" s="27"/>
    </row>
    <row r="74" spans="3:14" x14ac:dyDescent="0.3">
      <c r="L74" s="24"/>
      <c r="M74" s="13"/>
      <c r="N74" s="27"/>
    </row>
    <row r="75" spans="3:14" x14ac:dyDescent="0.3">
      <c r="C75" s="10"/>
      <c r="L75" s="24"/>
      <c r="M75" s="13"/>
      <c r="N75" s="27"/>
    </row>
    <row r="76" spans="3:14" x14ac:dyDescent="0.3">
      <c r="C76" s="10"/>
      <c r="L76" s="24"/>
      <c r="M76" s="13"/>
      <c r="N76" s="27"/>
    </row>
    <row r="77" spans="3:14" x14ac:dyDescent="0.3">
      <c r="C77" s="10"/>
      <c r="L77" s="24"/>
      <c r="M77" s="13"/>
      <c r="N77" s="27"/>
    </row>
    <row r="78" spans="3:14" x14ac:dyDescent="0.3">
      <c r="C78" s="10"/>
      <c r="L78" s="24"/>
      <c r="M78" s="13"/>
      <c r="N78" s="27"/>
    </row>
    <row r="79" spans="3:14" x14ac:dyDescent="0.3">
      <c r="C79" s="10"/>
      <c r="L79" s="24"/>
      <c r="M79" s="13"/>
      <c r="N79" s="27"/>
    </row>
    <row r="80" spans="3:14" x14ac:dyDescent="0.3">
      <c r="C80" s="10"/>
      <c r="L80" s="24"/>
      <c r="M80" s="13"/>
      <c r="N80" s="27"/>
    </row>
    <row r="81" spans="3:14" x14ac:dyDescent="0.3">
      <c r="C81" s="10"/>
      <c r="L81" s="24"/>
      <c r="M81" s="13"/>
      <c r="N81" s="27"/>
    </row>
    <row r="82" spans="3:14" x14ac:dyDescent="0.3">
      <c r="C82" s="10"/>
      <c r="L82" s="24"/>
      <c r="M82" s="13"/>
      <c r="N82" s="27"/>
    </row>
    <row r="83" spans="3:14" x14ac:dyDescent="0.3">
      <c r="C83" s="10"/>
      <c r="L83" s="24"/>
      <c r="M83" s="13"/>
      <c r="N83" s="27"/>
    </row>
    <row r="84" spans="3:14" x14ac:dyDescent="0.3">
      <c r="C84" s="10"/>
      <c r="L84" s="24"/>
      <c r="M84" s="16"/>
      <c r="N84" s="17"/>
    </row>
    <row r="85" spans="3:14" x14ac:dyDescent="0.3">
      <c r="C85" s="10"/>
      <c r="L85" s="24"/>
      <c r="M85" s="16"/>
      <c r="N85" s="17"/>
    </row>
    <row r="86" spans="3:14" x14ac:dyDescent="0.3">
      <c r="C86" s="10"/>
      <c r="L86" s="24"/>
      <c r="M86" s="16"/>
      <c r="N86" s="17"/>
    </row>
    <row r="87" spans="3:14" x14ac:dyDescent="0.3">
      <c r="C87" s="10"/>
      <c r="L87" s="24"/>
      <c r="M87" s="16"/>
      <c r="N87" s="17"/>
    </row>
    <row r="88" spans="3:14" x14ac:dyDescent="0.3">
      <c r="C88" s="10"/>
      <c r="L88" s="24"/>
      <c r="M88" s="16"/>
      <c r="N88" s="17"/>
    </row>
    <row r="89" spans="3:14" x14ac:dyDescent="0.3">
      <c r="L89" s="24"/>
      <c r="M89" s="16"/>
      <c r="N89" s="17"/>
    </row>
    <row r="90" spans="3:14" x14ac:dyDescent="0.3">
      <c r="L90" s="24"/>
      <c r="M90" s="16"/>
      <c r="N90" s="17"/>
    </row>
    <row r="91" spans="3:14" x14ac:dyDescent="0.3">
      <c r="L91" s="24"/>
      <c r="M91" s="16"/>
      <c r="N91" s="17"/>
    </row>
    <row r="92" spans="3:14" x14ac:dyDescent="0.3">
      <c r="L92" s="24"/>
      <c r="M92" s="16"/>
      <c r="N92" s="17"/>
    </row>
    <row r="93" spans="3:14" x14ac:dyDescent="0.3">
      <c r="L93" s="24"/>
      <c r="M93" s="16"/>
      <c r="N93" s="17"/>
    </row>
    <row r="94" spans="3:14" x14ac:dyDescent="0.3">
      <c r="L94" s="24"/>
      <c r="M94" s="16"/>
      <c r="N94" s="17"/>
    </row>
    <row r="95" spans="3:14" x14ac:dyDescent="0.3">
      <c r="L95" s="24"/>
      <c r="M95" s="16"/>
      <c r="N95" s="17"/>
    </row>
    <row r="96" spans="3:14" x14ac:dyDescent="0.3">
      <c r="L96" s="24"/>
      <c r="M96" s="16"/>
      <c r="N96" s="17"/>
    </row>
    <row r="97" spans="12:14" x14ac:dyDescent="0.3">
      <c r="L97" s="24"/>
      <c r="M97" s="16"/>
      <c r="N97" s="17"/>
    </row>
    <row r="98" spans="12:14" x14ac:dyDescent="0.3">
      <c r="L98" s="24"/>
      <c r="M98" s="16"/>
      <c r="N98" s="17"/>
    </row>
    <row r="99" spans="12:14" x14ac:dyDescent="0.3">
      <c r="L99" s="24"/>
      <c r="M99" s="16"/>
      <c r="N99" s="17"/>
    </row>
    <row r="100" spans="12:14" x14ac:dyDescent="0.3">
      <c r="L100" s="24"/>
      <c r="M100" s="16"/>
      <c r="N100" s="17"/>
    </row>
    <row r="101" spans="12:14" x14ac:dyDescent="0.3">
      <c r="L101" s="24"/>
      <c r="M101" s="16"/>
      <c r="N101" s="17"/>
    </row>
    <row r="102" spans="12:14" x14ac:dyDescent="0.3">
      <c r="L102" s="24"/>
      <c r="M102" s="16"/>
      <c r="N102" s="17"/>
    </row>
    <row r="103" spans="12:14" x14ac:dyDescent="0.3">
      <c r="L103" s="24"/>
      <c r="M103" s="16"/>
      <c r="N103" s="17"/>
    </row>
    <row r="104" spans="12:14" x14ac:dyDescent="0.3">
      <c r="L104" s="24"/>
      <c r="M104" s="16"/>
      <c r="N104" s="17"/>
    </row>
    <row r="105" spans="12:14" x14ac:dyDescent="0.3">
      <c r="L105" s="24"/>
      <c r="M105" s="16"/>
      <c r="N105" s="17"/>
    </row>
    <row r="106" spans="12:14" x14ac:dyDescent="0.3">
      <c r="L106" s="24"/>
      <c r="M106" s="16"/>
      <c r="N106" s="17"/>
    </row>
    <row r="107" spans="12:14" x14ac:dyDescent="0.3">
      <c r="L107" s="24"/>
      <c r="M107" s="16"/>
      <c r="N107" s="17"/>
    </row>
    <row r="108" spans="12:14" x14ac:dyDescent="0.3">
      <c r="L108" s="24"/>
      <c r="M108" s="16"/>
      <c r="N108" s="17"/>
    </row>
    <row r="109" spans="12:14" x14ac:dyDescent="0.3">
      <c r="L109" s="24"/>
      <c r="M109" s="16"/>
      <c r="N109" s="17"/>
    </row>
    <row r="110" spans="12:14" x14ac:dyDescent="0.3">
      <c r="L110" s="24"/>
      <c r="M110" s="16"/>
      <c r="N110" s="17"/>
    </row>
    <row r="111" spans="12:14" x14ac:dyDescent="0.3">
      <c r="L111" s="24"/>
      <c r="M111" s="16"/>
      <c r="N111" s="17"/>
    </row>
    <row r="112" spans="12:14" x14ac:dyDescent="0.3">
      <c r="L112" s="24"/>
      <c r="M112" s="16"/>
      <c r="N112" s="17"/>
    </row>
    <row r="113" spans="12:14" x14ac:dyDescent="0.3">
      <c r="L113" s="24"/>
      <c r="M113" s="16"/>
      <c r="N113" s="17"/>
    </row>
    <row r="114" spans="12:14" x14ac:dyDescent="0.3">
      <c r="L114" s="24"/>
      <c r="M114" s="16"/>
      <c r="N114" s="17"/>
    </row>
    <row r="115" spans="12:14" x14ac:dyDescent="0.3">
      <c r="L115" s="24"/>
      <c r="M115" s="16"/>
      <c r="N115" s="17"/>
    </row>
    <row r="116" spans="12:14" x14ac:dyDescent="0.3">
      <c r="L116" s="24"/>
      <c r="M116" s="16"/>
      <c r="N116" s="17"/>
    </row>
    <row r="117" spans="12:14" x14ac:dyDescent="0.3">
      <c r="L117" s="24"/>
      <c r="M117" s="16"/>
      <c r="N117" s="17"/>
    </row>
    <row r="118" spans="12:14" x14ac:dyDescent="0.3">
      <c r="L118" s="24"/>
      <c r="M118" s="16"/>
      <c r="N118" s="17"/>
    </row>
    <row r="119" spans="12:14" x14ac:dyDescent="0.3">
      <c r="L119" s="24"/>
      <c r="M119" s="16"/>
      <c r="N119" s="17"/>
    </row>
    <row r="120" spans="12:14" x14ac:dyDescent="0.3">
      <c r="L120" s="24"/>
      <c r="M120" s="16"/>
      <c r="N120" s="17"/>
    </row>
    <row r="121" spans="12:14" x14ac:dyDescent="0.3">
      <c r="L121" s="24"/>
      <c r="M121" s="16"/>
      <c r="N121" s="17"/>
    </row>
    <row r="122" spans="12:14" x14ac:dyDescent="0.3">
      <c r="L122" s="24"/>
      <c r="M122" s="16"/>
      <c r="N122" s="17"/>
    </row>
    <row r="123" spans="12:14" x14ac:dyDescent="0.3">
      <c r="L123" s="24"/>
      <c r="M123" s="16"/>
      <c r="N123" s="17"/>
    </row>
    <row r="124" spans="12:14" x14ac:dyDescent="0.3">
      <c r="L124" s="24"/>
      <c r="M124" s="16"/>
      <c r="N124" s="17"/>
    </row>
    <row r="125" spans="12:14" x14ac:dyDescent="0.3">
      <c r="L125" s="24"/>
      <c r="M125" s="16"/>
      <c r="N125" s="17"/>
    </row>
    <row r="126" spans="12:14" x14ac:dyDescent="0.3">
      <c r="L126" s="24"/>
      <c r="M126" s="16"/>
      <c r="N126" s="17"/>
    </row>
    <row r="127" spans="12:14" x14ac:dyDescent="0.3">
      <c r="L127" s="24"/>
      <c r="M127" s="16"/>
      <c r="N127" s="17"/>
    </row>
    <row r="128" spans="12:14" x14ac:dyDescent="0.3">
      <c r="L128" s="24"/>
      <c r="M128" s="16"/>
      <c r="N128" s="17"/>
    </row>
    <row r="129" spans="12:14" x14ac:dyDescent="0.3">
      <c r="L129" s="24"/>
      <c r="M129" s="16"/>
      <c r="N129" s="17"/>
    </row>
    <row r="130" spans="12:14" x14ac:dyDescent="0.3">
      <c r="L130" s="24"/>
      <c r="M130" s="16"/>
      <c r="N130" s="17"/>
    </row>
    <row r="131" spans="12:14" x14ac:dyDescent="0.3">
      <c r="L131" s="24"/>
      <c r="M131" s="16"/>
      <c r="N131" s="17"/>
    </row>
    <row r="132" spans="12:14" x14ac:dyDescent="0.3">
      <c r="L132" s="24"/>
      <c r="M132" s="16"/>
      <c r="N132" s="17"/>
    </row>
    <row r="133" spans="12:14" x14ac:dyDescent="0.3">
      <c r="L133" s="24"/>
      <c r="M133" s="16"/>
      <c r="N133" s="17"/>
    </row>
    <row r="134" spans="12:14" x14ac:dyDescent="0.3">
      <c r="L134" s="24"/>
      <c r="M134" s="16"/>
      <c r="N134" s="17"/>
    </row>
    <row r="135" spans="12:14" x14ac:dyDescent="0.3">
      <c r="L135" s="24"/>
      <c r="M135" s="16"/>
      <c r="N135" s="17"/>
    </row>
    <row r="136" spans="12:14" x14ac:dyDescent="0.3">
      <c r="L136" s="24"/>
      <c r="M136" s="16"/>
      <c r="N136" s="17"/>
    </row>
    <row r="137" spans="12:14" x14ac:dyDescent="0.3">
      <c r="L137" s="24"/>
      <c r="M137" s="16"/>
      <c r="N137" s="17"/>
    </row>
    <row r="138" spans="12:14" x14ac:dyDescent="0.3">
      <c r="L138" s="24"/>
      <c r="M138" s="16"/>
      <c r="N138" s="17"/>
    </row>
    <row r="139" spans="12:14" x14ac:dyDescent="0.3">
      <c r="L139" s="24"/>
      <c r="M139" s="16"/>
      <c r="N139" s="17"/>
    </row>
    <row r="140" spans="12:14" x14ac:dyDescent="0.3">
      <c r="L140" s="24"/>
      <c r="M140" s="16"/>
      <c r="N140" s="17"/>
    </row>
    <row r="141" spans="12:14" x14ac:dyDescent="0.3">
      <c r="L141" s="24"/>
      <c r="M141" s="16"/>
      <c r="N141" s="17"/>
    </row>
    <row r="142" spans="12:14" x14ac:dyDescent="0.3">
      <c r="L142" s="24"/>
      <c r="M142" s="16"/>
      <c r="N142" s="17"/>
    </row>
    <row r="143" spans="12:14" x14ac:dyDescent="0.3">
      <c r="L143" s="24"/>
      <c r="M143" s="16"/>
      <c r="N143" s="17"/>
    </row>
    <row r="144" spans="12:14" x14ac:dyDescent="0.3">
      <c r="L144" s="24"/>
      <c r="M144" s="16"/>
      <c r="N144" s="17"/>
    </row>
    <row r="145" spans="12:14" x14ac:dyDescent="0.3">
      <c r="L145" s="24"/>
      <c r="M145" s="16"/>
      <c r="N145" s="17"/>
    </row>
    <row r="146" spans="12:14" x14ac:dyDescent="0.3">
      <c r="L146" s="24"/>
      <c r="M146" s="16"/>
      <c r="N146" s="17"/>
    </row>
    <row r="147" spans="12:14" x14ac:dyDescent="0.3">
      <c r="L147" s="24"/>
      <c r="M147" s="16"/>
      <c r="N147" s="17"/>
    </row>
    <row r="148" spans="12:14" x14ac:dyDescent="0.3">
      <c r="L148" s="24"/>
      <c r="M148" s="16"/>
      <c r="N148" s="17"/>
    </row>
    <row r="149" spans="12:14" x14ac:dyDescent="0.3">
      <c r="L149" s="24"/>
      <c r="M149" s="16"/>
      <c r="N149" s="17"/>
    </row>
    <row r="150" spans="12:14" x14ac:dyDescent="0.3">
      <c r="L150" s="24"/>
      <c r="M150" s="16"/>
      <c r="N150" s="17"/>
    </row>
    <row r="151" spans="12:14" x14ac:dyDescent="0.3">
      <c r="L151" s="24"/>
      <c r="M151" s="16"/>
      <c r="N151" s="17"/>
    </row>
    <row r="152" spans="12:14" x14ac:dyDescent="0.3">
      <c r="L152" s="24"/>
      <c r="M152" s="16"/>
      <c r="N152" s="17"/>
    </row>
    <row r="153" spans="12:14" x14ac:dyDescent="0.3">
      <c r="L153" s="24"/>
      <c r="M153" s="16"/>
      <c r="N153" s="17"/>
    </row>
    <row r="154" spans="12:14" x14ac:dyDescent="0.3">
      <c r="L154" s="24"/>
      <c r="M154" s="16"/>
      <c r="N154" s="17"/>
    </row>
    <row r="155" spans="12:14" x14ac:dyDescent="0.3">
      <c r="L155" s="24"/>
      <c r="M155" s="16"/>
      <c r="N155" s="17"/>
    </row>
    <row r="156" spans="12:14" x14ac:dyDescent="0.3">
      <c r="L156" s="24"/>
      <c r="M156" s="16"/>
      <c r="N156" s="17"/>
    </row>
    <row r="157" spans="12:14" x14ac:dyDescent="0.3">
      <c r="L157" s="24"/>
      <c r="M157" s="16"/>
      <c r="N157" s="17"/>
    </row>
    <row r="158" spans="12:14" x14ac:dyDescent="0.3">
      <c r="L158" s="24"/>
      <c r="M158" s="16"/>
      <c r="N158" s="17"/>
    </row>
    <row r="159" spans="12:14" x14ac:dyDescent="0.3">
      <c r="L159" s="24"/>
      <c r="M159" s="16"/>
      <c r="N159" s="17"/>
    </row>
    <row r="160" spans="12:14" x14ac:dyDescent="0.3">
      <c r="L160" s="24"/>
      <c r="M160" s="16"/>
      <c r="N160" s="17"/>
    </row>
    <row r="161" spans="12:14" x14ac:dyDescent="0.3">
      <c r="L161" s="24"/>
      <c r="M161" s="16"/>
      <c r="N161" s="17"/>
    </row>
    <row r="162" spans="12:14" x14ac:dyDescent="0.3">
      <c r="L162" s="24"/>
      <c r="M162" s="16"/>
      <c r="N162" s="17"/>
    </row>
    <row r="163" spans="12:14" x14ac:dyDescent="0.3">
      <c r="L163" s="24"/>
      <c r="M163" s="16"/>
      <c r="N163" s="17"/>
    </row>
    <row r="164" spans="12:14" x14ac:dyDescent="0.3">
      <c r="L164" s="24"/>
      <c r="M164" s="16"/>
      <c r="N164" s="17"/>
    </row>
    <row r="165" spans="12:14" x14ac:dyDescent="0.3">
      <c r="L165" s="24"/>
      <c r="M165" s="16"/>
      <c r="N165" s="17"/>
    </row>
    <row r="166" spans="12:14" x14ac:dyDescent="0.3">
      <c r="L166" s="24"/>
      <c r="M166" s="16"/>
      <c r="N166" s="17"/>
    </row>
    <row r="167" spans="12:14" x14ac:dyDescent="0.3">
      <c r="L167" s="24"/>
      <c r="M167" s="16"/>
      <c r="N167" s="17"/>
    </row>
    <row r="168" spans="12:14" x14ac:dyDescent="0.3">
      <c r="L168" s="24"/>
      <c r="M168" s="16"/>
      <c r="N168" s="17"/>
    </row>
    <row r="169" spans="12:14" x14ac:dyDescent="0.3">
      <c r="L169" s="24"/>
      <c r="M169" s="16"/>
      <c r="N169" s="17"/>
    </row>
    <row r="170" spans="12:14" x14ac:dyDescent="0.3">
      <c r="L170" s="24"/>
      <c r="M170" s="16"/>
      <c r="N170" s="17"/>
    </row>
    <row r="171" spans="12:14" x14ac:dyDescent="0.3">
      <c r="L171" s="24"/>
      <c r="M171" s="16"/>
      <c r="N171" s="17"/>
    </row>
    <row r="172" spans="12:14" x14ac:dyDescent="0.3">
      <c r="L172" s="24"/>
      <c r="M172" s="16"/>
      <c r="N172" s="17"/>
    </row>
    <row r="173" spans="12:14" x14ac:dyDescent="0.3">
      <c r="L173" s="24"/>
      <c r="M173" s="16"/>
      <c r="N173" s="17"/>
    </row>
    <row r="174" spans="12:14" x14ac:dyDescent="0.3">
      <c r="L174" s="24"/>
      <c r="M174" s="16"/>
      <c r="N174" s="17"/>
    </row>
    <row r="175" spans="12:14" x14ac:dyDescent="0.3">
      <c r="L175" s="24"/>
      <c r="M175" s="16"/>
      <c r="N175" s="17"/>
    </row>
    <row r="176" spans="12:14" x14ac:dyDescent="0.3">
      <c r="L176" s="24"/>
      <c r="M176" s="16"/>
      <c r="N176" s="17"/>
    </row>
    <row r="177" spans="12:14" x14ac:dyDescent="0.3">
      <c r="L177" s="24"/>
      <c r="M177" s="16"/>
      <c r="N177" s="17"/>
    </row>
    <row r="178" spans="12:14" x14ac:dyDescent="0.3">
      <c r="L178" s="24"/>
      <c r="M178" s="16"/>
      <c r="N178" s="17"/>
    </row>
    <row r="179" spans="12:14" x14ac:dyDescent="0.3">
      <c r="L179" s="24"/>
      <c r="M179" s="16"/>
      <c r="N179" s="17"/>
    </row>
    <row r="180" spans="12:14" x14ac:dyDescent="0.3">
      <c r="L180" s="24"/>
      <c r="M180" s="16"/>
      <c r="N180" s="17"/>
    </row>
    <row r="181" spans="12:14" x14ac:dyDescent="0.3">
      <c r="L181" s="24"/>
      <c r="M181" s="16"/>
      <c r="N181" s="17"/>
    </row>
    <row r="182" spans="12:14" x14ac:dyDescent="0.3">
      <c r="L182" s="24"/>
      <c r="M182" s="16"/>
      <c r="N182" s="17"/>
    </row>
    <row r="183" spans="12:14" x14ac:dyDescent="0.3">
      <c r="L183" s="24"/>
      <c r="M183" s="16"/>
      <c r="N183" s="17"/>
    </row>
    <row r="184" spans="12:14" x14ac:dyDescent="0.3">
      <c r="L184" s="24"/>
      <c r="M184" s="16"/>
      <c r="N184" s="17"/>
    </row>
    <row r="185" spans="12:14" x14ac:dyDescent="0.3">
      <c r="L185" s="24"/>
      <c r="M185" s="16"/>
      <c r="N185" s="17"/>
    </row>
    <row r="186" spans="12:14" x14ac:dyDescent="0.3">
      <c r="L186" s="24"/>
      <c r="M186" s="16"/>
      <c r="N186" s="17"/>
    </row>
    <row r="187" spans="12:14" x14ac:dyDescent="0.3">
      <c r="L187" s="24"/>
      <c r="M187" s="16"/>
      <c r="N187" s="17"/>
    </row>
    <row r="188" spans="12:14" x14ac:dyDescent="0.3">
      <c r="L188" s="24"/>
      <c r="M188" s="16"/>
      <c r="N188" s="17"/>
    </row>
    <row r="189" spans="12:14" x14ac:dyDescent="0.3">
      <c r="L189" s="24"/>
      <c r="M189" s="16"/>
      <c r="N189" s="17"/>
    </row>
    <row r="190" spans="12:14" x14ac:dyDescent="0.3">
      <c r="L190" s="24"/>
      <c r="M190" s="16"/>
      <c r="N190" s="17"/>
    </row>
    <row r="191" spans="12:14" x14ac:dyDescent="0.3">
      <c r="L191" s="24"/>
      <c r="M191" s="16"/>
      <c r="N191" s="17"/>
    </row>
    <row r="192" spans="12:14" x14ac:dyDescent="0.3">
      <c r="L192" s="24"/>
      <c r="M192" s="16"/>
      <c r="N192" s="17"/>
    </row>
    <row r="193" spans="12:14" x14ac:dyDescent="0.3">
      <c r="L193" s="24"/>
      <c r="M193" s="16"/>
      <c r="N193" s="17"/>
    </row>
    <row r="194" spans="12:14" x14ac:dyDescent="0.3">
      <c r="L194" s="24"/>
      <c r="M194" s="16"/>
      <c r="N194" s="17"/>
    </row>
    <row r="195" spans="12:14" x14ac:dyDescent="0.3">
      <c r="L195" s="24"/>
      <c r="M195" s="16"/>
      <c r="N195" s="17"/>
    </row>
    <row r="196" spans="12:14" x14ac:dyDescent="0.3">
      <c r="L196" s="24"/>
      <c r="M196" s="16"/>
      <c r="N196" s="17"/>
    </row>
    <row r="197" spans="12:14" x14ac:dyDescent="0.3">
      <c r="L197" s="24"/>
      <c r="M197" s="16"/>
      <c r="N197" s="17"/>
    </row>
    <row r="198" spans="12:14" x14ac:dyDescent="0.3">
      <c r="L198" s="24"/>
      <c r="M198" s="16"/>
      <c r="N198" s="17"/>
    </row>
    <row r="199" spans="12:14" x14ac:dyDescent="0.3">
      <c r="L199" s="24"/>
      <c r="M199" s="16"/>
      <c r="N199" s="17"/>
    </row>
    <row r="200" spans="12:14" x14ac:dyDescent="0.3">
      <c r="L200" s="24"/>
      <c r="M200" s="16"/>
      <c r="N200" s="17"/>
    </row>
    <row r="201" spans="12:14" x14ac:dyDescent="0.3">
      <c r="L201" s="24"/>
      <c r="M201" s="16"/>
      <c r="N201" s="17"/>
    </row>
    <row r="202" spans="12:14" x14ac:dyDescent="0.3">
      <c r="L202" s="24"/>
      <c r="M202" s="16"/>
      <c r="N202" s="17"/>
    </row>
    <row r="203" spans="12:14" x14ac:dyDescent="0.3">
      <c r="L203" s="24"/>
      <c r="M203" s="16"/>
      <c r="N203" s="17"/>
    </row>
    <row r="204" spans="12:14" x14ac:dyDescent="0.3">
      <c r="L204" s="24"/>
      <c r="M204" s="16"/>
      <c r="N204" s="17"/>
    </row>
    <row r="205" spans="12:14" x14ac:dyDescent="0.3">
      <c r="L205" s="24"/>
      <c r="M205" s="16"/>
      <c r="N205" s="17"/>
    </row>
    <row r="206" spans="12:14" x14ac:dyDescent="0.3">
      <c r="L206" s="24"/>
      <c r="M206" s="16"/>
      <c r="N206" s="17"/>
    </row>
    <row r="207" spans="12:14" x14ac:dyDescent="0.3">
      <c r="L207" s="24"/>
      <c r="M207" s="16"/>
      <c r="N207" s="17"/>
    </row>
    <row r="208" spans="12:14" x14ac:dyDescent="0.3">
      <c r="L208" s="24"/>
      <c r="M208" s="16"/>
      <c r="N208" s="17"/>
    </row>
    <row r="209" spans="12:14" x14ac:dyDescent="0.3">
      <c r="L209" s="24"/>
      <c r="M209" s="16"/>
      <c r="N209" s="17"/>
    </row>
    <row r="210" spans="12:14" x14ac:dyDescent="0.3">
      <c r="L210" s="24"/>
      <c r="M210" s="16"/>
      <c r="N210" s="17"/>
    </row>
    <row r="211" spans="12:14" x14ac:dyDescent="0.3">
      <c r="L211" s="24"/>
      <c r="M211" s="16"/>
      <c r="N211" s="17"/>
    </row>
    <row r="212" spans="12:14" x14ac:dyDescent="0.3">
      <c r="L212" s="24"/>
      <c r="M212" s="16"/>
      <c r="N212" s="17"/>
    </row>
    <row r="213" spans="12:14" x14ac:dyDescent="0.3">
      <c r="L213" s="24"/>
      <c r="M213" s="16"/>
      <c r="N213" s="17"/>
    </row>
    <row r="214" spans="12:14" x14ac:dyDescent="0.3">
      <c r="L214" s="24"/>
      <c r="M214" s="16"/>
      <c r="N214" s="17"/>
    </row>
    <row r="215" spans="12:14" x14ac:dyDescent="0.3">
      <c r="L215" s="24"/>
      <c r="M215" s="16"/>
      <c r="N215" s="17"/>
    </row>
    <row r="216" spans="12:14" x14ac:dyDescent="0.3">
      <c r="L216" s="24"/>
      <c r="M216" s="16"/>
      <c r="N216" s="17"/>
    </row>
    <row r="217" spans="12:14" x14ac:dyDescent="0.3">
      <c r="L217" s="24"/>
      <c r="M217" s="16"/>
      <c r="N217" s="17"/>
    </row>
    <row r="218" spans="12:14" x14ac:dyDescent="0.3">
      <c r="L218" s="24"/>
      <c r="M218" s="16"/>
      <c r="N218" s="17"/>
    </row>
    <row r="219" spans="12:14" x14ac:dyDescent="0.3">
      <c r="L219" s="24"/>
      <c r="M219" s="16"/>
      <c r="N219" s="17"/>
    </row>
    <row r="220" spans="12:14" x14ac:dyDescent="0.3">
      <c r="L220" s="24"/>
      <c r="M220" s="16"/>
      <c r="N220" s="17"/>
    </row>
    <row r="221" spans="12:14" x14ac:dyDescent="0.3">
      <c r="L221" s="24"/>
      <c r="M221" s="16"/>
      <c r="N221" s="17"/>
    </row>
    <row r="222" spans="12:14" x14ac:dyDescent="0.3">
      <c r="L222" s="24"/>
      <c r="M222" s="16"/>
      <c r="N222" s="17"/>
    </row>
    <row r="223" spans="12:14" x14ac:dyDescent="0.3">
      <c r="L223" s="24"/>
      <c r="M223" s="16"/>
      <c r="N223" s="17"/>
    </row>
    <row r="224" spans="12:14" x14ac:dyDescent="0.3">
      <c r="L224" s="24"/>
      <c r="M224" s="16"/>
      <c r="N224" s="17"/>
    </row>
    <row r="225" spans="12:14" x14ac:dyDescent="0.3">
      <c r="L225" s="24"/>
      <c r="M225" s="16"/>
      <c r="N225" s="17"/>
    </row>
    <row r="226" spans="12:14" x14ac:dyDescent="0.3">
      <c r="L226" s="24"/>
      <c r="M226" s="16"/>
      <c r="N226" s="17"/>
    </row>
    <row r="227" spans="12:14" x14ac:dyDescent="0.3">
      <c r="L227" s="24"/>
      <c r="M227" s="16"/>
      <c r="N227" s="17"/>
    </row>
    <row r="228" spans="12:14" x14ac:dyDescent="0.3">
      <c r="L228" s="24"/>
      <c r="M228" s="16"/>
      <c r="N228" s="17"/>
    </row>
    <row r="229" spans="12:14" x14ac:dyDescent="0.3">
      <c r="L229" s="24"/>
      <c r="M229" s="16"/>
      <c r="N229" s="17"/>
    </row>
    <row r="230" spans="12:14" x14ac:dyDescent="0.3">
      <c r="L230" s="24"/>
      <c r="M230" s="16"/>
      <c r="N230" s="17"/>
    </row>
    <row r="231" spans="12:14" x14ac:dyDescent="0.3">
      <c r="L231" s="24"/>
      <c r="M231" s="16"/>
      <c r="N231" s="17"/>
    </row>
    <row r="232" spans="12:14" x14ac:dyDescent="0.3">
      <c r="L232" s="24"/>
      <c r="M232" s="16"/>
      <c r="N232" s="17"/>
    </row>
    <row r="233" spans="12:14" x14ac:dyDescent="0.3">
      <c r="L233" s="24"/>
      <c r="M233" s="16"/>
      <c r="N233" s="17"/>
    </row>
    <row r="234" spans="12:14" x14ac:dyDescent="0.3">
      <c r="L234" s="24"/>
      <c r="M234" s="16"/>
      <c r="N234" s="17"/>
    </row>
    <row r="235" spans="12:14" x14ac:dyDescent="0.3">
      <c r="L235" s="24"/>
      <c r="M235" s="16"/>
      <c r="N235" s="17"/>
    </row>
    <row r="236" spans="12:14" x14ac:dyDescent="0.3">
      <c r="L236" s="24"/>
      <c r="M236" s="16"/>
      <c r="N236" s="17"/>
    </row>
    <row r="237" spans="12:14" x14ac:dyDescent="0.3">
      <c r="L237" s="24"/>
      <c r="M237" s="16"/>
      <c r="N237" s="17"/>
    </row>
    <row r="238" spans="12:14" x14ac:dyDescent="0.3">
      <c r="L238" s="24"/>
      <c r="M238" s="16"/>
      <c r="N238" s="17"/>
    </row>
    <row r="239" spans="12:14" x14ac:dyDescent="0.3">
      <c r="L239" s="24"/>
      <c r="M239" s="16"/>
      <c r="N239" s="17"/>
    </row>
    <row r="240" spans="12:14" x14ac:dyDescent="0.3">
      <c r="L240" s="24"/>
      <c r="M240" s="16"/>
      <c r="N240" s="17"/>
    </row>
    <row r="241" spans="12:14" x14ac:dyDescent="0.3">
      <c r="L241" s="24"/>
      <c r="M241" s="16"/>
      <c r="N241" s="17"/>
    </row>
    <row r="242" spans="12:14" x14ac:dyDescent="0.3">
      <c r="L242" s="24"/>
      <c r="M242" s="16"/>
      <c r="N242" s="17"/>
    </row>
    <row r="243" spans="12:14" x14ac:dyDescent="0.3">
      <c r="L243" s="24"/>
      <c r="M243" s="16"/>
      <c r="N243" s="17"/>
    </row>
    <row r="244" spans="12:14" x14ac:dyDescent="0.3">
      <c r="L244" s="24"/>
      <c r="M244" s="16"/>
      <c r="N244" s="17"/>
    </row>
    <row r="245" spans="12:14" x14ac:dyDescent="0.3">
      <c r="L245" s="24"/>
      <c r="M245" s="16"/>
      <c r="N245" s="17"/>
    </row>
    <row r="246" spans="12:14" x14ac:dyDescent="0.3">
      <c r="L246" s="24"/>
      <c r="M246" s="16"/>
      <c r="N246" s="17"/>
    </row>
    <row r="247" spans="12:14" x14ac:dyDescent="0.3">
      <c r="L247" s="24"/>
      <c r="M247" s="16"/>
      <c r="N247" s="17"/>
    </row>
    <row r="248" spans="12:14" x14ac:dyDescent="0.3">
      <c r="L248" s="24"/>
      <c r="M248" s="16"/>
      <c r="N248" s="17"/>
    </row>
    <row r="249" spans="12:14" x14ac:dyDescent="0.3">
      <c r="L249" s="24"/>
      <c r="M249" s="16"/>
      <c r="N249" s="17"/>
    </row>
    <row r="250" spans="12:14" x14ac:dyDescent="0.3">
      <c r="L250" s="24"/>
      <c r="M250" s="16"/>
      <c r="N250" s="17"/>
    </row>
    <row r="251" spans="12:14" x14ac:dyDescent="0.3">
      <c r="L251" s="24"/>
      <c r="M251" s="16"/>
      <c r="N251" s="17"/>
    </row>
    <row r="252" spans="12:14" x14ac:dyDescent="0.3">
      <c r="L252" s="24"/>
      <c r="M252" s="16"/>
      <c r="N252" s="17"/>
    </row>
    <row r="253" spans="12:14" x14ac:dyDescent="0.3">
      <c r="L253" s="24"/>
      <c r="M253" s="16"/>
      <c r="N253" s="17"/>
    </row>
    <row r="254" spans="12:14" x14ac:dyDescent="0.3">
      <c r="L254" s="24"/>
      <c r="M254" s="16"/>
      <c r="N254" s="17"/>
    </row>
    <row r="255" spans="12:14" x14ac:dyDescent="0.3">
      <c r="L255" s="24"/>
      <c r="M255" s="16"/>
      <c r="N255" s="17"/>
    </row>
    <row r="256" spans="12:14" x14ac:dyDescent="0.3">
      <c r="L256" s="24"/>
      <c r="M256" s="16"/>
      <c r="N256" s="17"/>
    </row>
    <row r="257" spans="12:14" x14ac:dyDescent="0.3">
      <c r="L257" s="24"/>
      <c r="M257" s="16"/>
      <c r="N257" s="17"/>
    </row>
    <row r="258" spans="12:14" x14ac:dyDescent="0.3">
      <c r="L258" s="24"/>
      <c r="M258" s="16"/>
      <c r="N258" s="17"/>
    </row>
    <row r="259" spans="12:14" x14ac:dyDescent="0.3">
      <c r="L259" s="24"/>
      <c r="M259" s="16"/>
      <c r="N259" s="17"/>
    </row>
    <row r="260" spans="12:14" x14ac:dyDescent="0.3">
      <c r="L260" s="24"/>
      <c r="M260" s="16"/>
      <c r="N260" s="17"/>
    </row>
    <row r="261" spans="12:14" x14ac:dyDescent="0.3">
      <c r="L261" s="24"/>
      <c r="M261" s="16"/>
      <c r="N261" s="17"/>
    </row>
    <row r="262" spans="12:14" x14ac:dyDescent="0.3">
      <c r="L262" s="24"/>
      <c r="M262" s="16"/>
      <c r="N262" s="17"/>
    </row>
    <row r="263" spans="12:14" x14ac:dyDescent="0.3">
      <c r="L263" s="24"/>
      <c r="M263" s="16"/>
      <c r="N263" s="17"/>
    </row>
    <row r="264" spans="12:14" x14ac:dyDescent="0.3">
      <c r="L264" s="24"/>
      <c r="M264" s="16"/>
      <c r="N264" s="17"/>
    </row>
    <row r="265" spans="12:14" x14ac:dyDescent="0.3">
      <c r="L265" s="24"/>
      <c r="M265" s="16"/>
      <c r="N265" s="17"/>
    </row>
    <row r="266" spans="12:14" x14ac:dyDescent="0.3">
      <c r="L266" s="24"/>
      <c r="M266" s="16"/>
      <c r="N266" s="17"/>
    </row>
    <row r="267" spans="12:14" x14ac:dyDescent="0.3">
      <c r="L267" s="24"/>
      <c r="M267" s="16"/>
      <c r="N267" s="17"/>
    </row>
    <row r="268" spans="12:14" x14ac:dyDescent="0.3">
      <c r="L268" s="24"/>
      <c r="M268" s="16"/>
      <c r="N268" s="17"/>
    </row>
    <row r="269" spans="12:14" x14ac:dyDescent="0.3">
      <c r="L269" s="24"/>
      <c r="M269" s="16"/>
      <c r="N269" s="17"/>
    </row>
    <row r="270" spans="12:14" x14ac:dyDescent="0.3">
      <c r="L270" s="24"/>
      <c r="M270" s="16"/>
      <c r="N270" s="17"/>
    </row>
    <row r="271" spans="12:14" x14ac:dyDescent="0.3">
      <c r="L271" s="24"/>
      <c r="M271" s="16"/>
      <c r="N271" s="17"/>
    </row>
    <row r="272" spans="12:14" x14ac:dyDescent="0.3">
      <c r="L272" s="24"/>
      <c r="M272" s="16"/>
      <c r="N272" s="17"/>
    </row>
    <row r="273" spans="12:14" x14ac:dyDescent="0.3">
      <c r="L273" s="24"/>
      <c r="M273" s="16"/>
      <c r="N273" s="17"/>
    </row>
    <row r="274" spans="12:14" x14ac:dyDescent="0.3">
      <c r="L274" s="24"/>
      <c r="M274" s="16"/>
      <c r="N274" s="17"/>
    </row>
    <row r="275" spans="12:14" x14ac:dyDescent="0.3">
      <c r="L275" s="24"/>
      <c r="M275" s="16"/>
      <c r="N275" s="17"/>
    </row>
    <row r="276" spans="12:14" x14ac:dyDescent="0.3">
      <c r="L276" s="24"/>
      <c r="M276" s="16"/>
      <c r="N276" s="17"/>
    </row>
    <row r="277" spans="12:14" x14ac:dyDescent="0.3">
      <c r="L277" s="24"/>
      <c r="M277" s="16"/>
      <c r="N277" s="17"/>
    </row>
    <row r="278" spans="12:14" x14ac:dyDescent="0.3">
      <c r="L278" s="24"/>
      <c r="M278" s="16"/>
      <c r="N278" s="17"/>
    </row>
    <row r="279" spans="12:14" x14ac:dyDescent="0.3">
      <c r="L279" s="24"/>
      <c r="M279" s="16"/>
      <c r="N279" s="17"/>
    </row>
    <row r="280" spans="12:14" x14ac:dyDescent="0.3">
      <c r="L280" s="24"/>
      <c r="M280" s="16"/>
      <c r="N280" s="17"/>
    </row>
    <row r="281" spans="12:14" x14ac:dyDescent="0.3">
      <c r="L281" s="24"/>
      <c r="M281" s="16"/>
      <c r="N281" s="17"/>
    </row>
    <row r="282" spans="12:14" x14ac:dyDescent="0.3">
      <c r="L282" s="24"/>
      <c r="M282" s="16"/>
      <c r="N282" s="17"/>
    </row>
    <row r="283" spans="12:14" x14ac:dyDescent="0.3">
      <c r="L283" s="24"/>
      <c r="M283" s="16"/>
      <c r="N283" s="17"/>
    </row>
    <row r="284" spans="12:14" x14ac:dyDescent="0.3">
      <c r="L284" s="24"/>
      <c r="M284" s="16"/>
      <c r="N284" s="17"/>
    </row>
    <row r="285" spans="12:14" x14ac:dyDescent="0.3">
      <c r="L285" s="24"/>
      <c r="M285" s="16"/>
      <c r="N285" s="17"/>
    </row>
    <row r="286" spans="12:14" x14ac:dyDescent="0.3">
      <c r="L286" s="24"/>
      <c r="M286" s="16"/>
      <c r="N286" s="17"/>
    </row>
    <row r="287" spans="12:14" x14ac:dyDescent="0.3">
      <c r="L287" s="24"/>
      <c r="M287" s="16"/>
      <c r="N287" s="17"/>
    </row>
    <row r="288" spans="12:14" x14ac:dyDescent="0.3">
      <c r="L288" s="24"/>
      <c r="M288" s="16"/>
      <c r="N288" s="17"/>
    </row>
    <row r="289" spans="12:14" x14ac:dyDescent="0.3">
      <c r="L289" s="24"/>
      <c r="M289" s="16"/>
      <c r="N289" s="17"/>
    </row>
    <row r="290" spans="12:14" x14ac:dyDescent="0.3">
      <c r="L290" s="24"/>
      <c r="M290" s="16"/>
      <c r="N290" s="17"/>
    </row>
    <row r="291" spans="12:14" x14ac:dyDescent="0.3">
      <c r="L291" s="24"/>
      <c r="M291" s="16"/>
      <c r="N291" s="17"/>
    </row>
    <row r="292" spans="12:14" x14ac:dyDescent="0.3">
      <c r="L292" s="24"/>
      <c r="M292" s="16"/>
      <c r="N292" s="17"/>
    </row>
    <row r="293" spans="12:14" x14ac:dyDescent="0.3">
      <c r="L293" s="24"/>
      <c r="M293" s="16"/>
      <c r="N293" s="17"/>
    </row>
    <row r="294" spans="12:14" x14ac:dyDescent="0.3">
      <c r="L294" s="24"/>
      <c r="M294" s="16"/>
      <c r="N294" s="17"/>
    </row>
    <row r="295" spans="12:14" x14ac:dyDescent="0.3">
      <c r="L295" s="24"/>
      <c r="M295" s="16"/>
      <c r="N295" s="17"/>
    </row>
    <row r="296" spans="12:14" x14ac:dyDescent="0.3">
      <c r="L296" s="24"/>
      <c r="M296" s="16"/>
      <c r="N296" s="17"/>
    </row>
    <row r="297" spans="12:14" x14ac:dyDescent="0.3">
      <c r="L297" s="24"/>
      <c r="M297" s="16"/>
      <c r="N297" s="17"/>
    </row>
    <row r="298" spans="12:14" x14ac:dyDescent="0.3">
      <c r="L298" s="24"/>
      <c r="M298" s="16"/>
      <c r="N298" s="17"/>
    </row>
    <row r="299" spans="12:14" x14ac:dyDescent="0.3">
      <c r="L299" s="24"/>
      <c r="M299" s="16"/>
      <c r="N299" s="17"/>
    </row>
    <row r="300" spans="12:14" x14ac:dyDescent="0.3">
      <c r="L300" s="24"/>
      <c r="M300" s="16"/>
      <c r="N300" s="17"/>
    </row>
    <row r="301" spans="12:14" x14ac:dyDescent="0.3">
      <c r="L301" s="24"/>
      <c r="M301" s="16"/>
      <c r="N301" s="17"/>
    </row>
    <row r="302" spans="12:14" x14ac:dyDescent="0.3">
      <c r="L302" s="24"/>
      <c r="M302" s="16"/>
      <c r="N302" s="17"/>
    </row>
    <row r="303" spans="12:14" x14ac:dyDescent="0.3">
      <c r="L303" s="24"/>
      <c r="M303" s="16"/>
      <c r="N303" s="17"/>
    </row>
    <row r="304" spans="12:14" x14ac:dyDescent="0.3">
      <c r="L304" s="24"/>
      <c r="M304" s="16"/>
      <c r="N304" s="17"/>
    </row>
    <row r="305" spans="12:14" x14ac:dyDescent="0.3">
      <c r="L305" s="24"/>
      <c r="M305" s="16"/>
      <c r="N305" s="17"/>
    </row>
    <row r="306" spans="12:14" x14ac:dyDescent="0.3">
      <c r="L306" s="24"/>
      <c r="M306" s="16"/>
      <c r="N306" s="17"/>
    </row>
    <row r="307" spans="12:14" x14ac:dyDescent="0.3">
      <c r="L307" s="24"/>
      <c r="M307" s="16"/>
      <c r="N307" s="17"/>
    </row>
    <row r="308" spans="12:14" x14ac:dyDescent="0.3">
      <c r="L308" s="24"/>
      <c r="M308" s="16"/>
      <c r="N308" s="17"/>
    </row>
    <row r="309" spans="12:14" x14ac:dyDescent="0.3">
      <c r="L309" s="24"/>
      <c r="M309" s="16"/>
      <c r="N309" s="17"/>
    </row>
    <row r="310" spans="12:14" x14ac:dyDescent="0.3">
      <c r="L310" s="24"/>
      <c r="M310" s="16"/>
      <c r="N310" s="17"/>
    </row>
    <row r="311" spans="12:14" x14ac:dyDescent="0.3">
      <c r="L311" s="24"/>
      <c r="M311" s="16"/>
      <c r="N311" s="17"/>
    </row>
    <row r="312" spans="12:14" x14ac:dyDescent="0.3">
      <c r="L312" s="24"/>
      <c r="M312" s="16"/>
      <c r="N312" s="17"/>
    </row>
    <row r="313" spans="12:14" x14ac:dyDescent="0.3">
      <c r="L313" s="24"/>
      <c r="M313" s="16"/>
      <c r="N313" s="17"/>
    </row>
    <row r="314" spans="12:14" x14ac:dyDescent="0.3">
      <c r="L314" s="24"/>
      <c r="M314" s="16"/>
      <c r="N314" s="17"/>
    </row>
    <row r="315" spans="12:14" x14ac:dyDescent="0.3">
      <c r="L315" s="24"/>
      <c r="M315" s="16"/>
      <c r="N315" s="17"/>
    </row>
    <row r="316" spans="12:14" x14ac:dyDescent="0.3">
      <c r="L316" s="24"/>
      <c r="M316" s="16"/>
      <c r="N316" s="17"/>
    </row>
    <row r="317" spans="12:14" x14ac:dyDescent="0.3">
      <c r="L317" s="24"/>
      <c r="M317" s="16"/>
      <c r="N317" s="17"/>
    </row>
    <row r="318" spans="12:14" x14ac:dyDescent="0.3">
      <c r="L318" s="24"/>
      <c r="M318" s="16"/>
      <c r="N318" s="17"/>
    </row>
    <row r="319" spans="12:14" x14ac:dyDescent="0.3">
      <c r="L319" s="24"/>
      <c r="M319" s="16"/>
      <c r="N319" s="17"/>
    </row>
    <row r="320" spans="12:14" x14ac:dyDescent="0.3">
      <c r="L320" s="24"/>
      <c r="M320" s="16"/>
      <c r="N320" s="17"/>
    </row>
    <row r="321" spans="12:14" x14ac:dyDescent="0.3">
      <c r="L321" s="24"/>
      <c r="M321" s="16"/>
      <c r="N321" s="17"/>
    </row>
    <row r="322" spans="12:14" x14ac:dyDescent="0.3">
      <c r="L322" s="24"/>
      <c r="M322" s="16"/>
      <c r="N322" s="17"/>
    </row>
    <row r="323" spans="12:14" x14ac:dyDescent="0.3">
      <c r="L323" s="24"/>
      <c r="M323" s="16"/>
      <c r="N323" s="17"/>
    </row>
    <row r="324" spans="12:14" x14ac:dyDescent="0.3">
      <c r="L324" s="24"/>
      <c r="M324" s="16"/>
      <c r="N324" s="17"/>
    </row>
    <row r="325" spans="12:14" x14ac:dyDescent="0.3">
      <c r="L325" s="24"/>
      <c r="M325" s="16"/>
      <c r="N325" s="17"/>
    </row>
    <row r="326" spans="12:14" x14ac:dyDescent="0.3">
      <c r="L326" s="24"/>
      <c r="M326" s="16"/>
      <c r="N326" s="17"/>
    </row>
    <row r="327" spans="12:14" x14ac:dyDescent="0.3">
      <c r="L327" s="24"/>
      <c r="M327" s="16"/>
      <c r="N327" s="17"/>
    </row>
    <row r="328" spans="12:14" x14ac:dyDescent="0.3">
      <c r="L328" s="24"/>
      <c r="M328" s="16"/>
      <c r="N328" s="17"/>
    </row>
    <row r="329" spans="12:14" x14ac:dyDescent="0.3">
      <c r="L329" s="24"/>
      <c r="M329" s="16"/>
      <c r="N329" s="17"/>
    </row>
    <row r="330" spans="12:14" x14ac:dyDescent="0.3">
      <c r="L330" s="24"/>
      <c r="M330" s="16"/>
      <c r="N330" s="17"/>
    </row>
    <row r="331" spans="12:14" x14ac:dyDescent="0.3">
      <c r="L331" s="24"/>
      <c r="M331" s="16"/>
      <c r="N331" s="17"/>
    </row>
    <row r="332" spans="12:14" x14ac:dyDescent="0.3">
      <c r="L332" s="24"/>
      <c r="M332" s="16"/>
      <c r="N332" s="17"/>
    </row>
    <row r="333" spans="12:14" x14ac:dyDescent="0.3">
      <c r="L333" s="24"/>
      <c r="M333" s="16"/>
      <c r="N333" s="17"/>
    </row>
    <row r="334" spans="12:14" x14ac:dyDescent="0.3">
      <c r="L334" s="24"/>
      <c r="M334" s="16"/>
      <c r="N334" s="17"/>
    </row>
    <row r="335" spans="12:14" x14ac:dyDescent="0.3">
      <c r="L335" s="24"/>
      <c r="M335" s="16"/>
      <c r="N335" s="17"/>
    </row>
    <row r="336" spans="12:14" x14ac:dyDescent="0.3">
      <c r="L336" s="24"/>
      <c r="M336" s="16"/>
      <c r="N336" s="17"/>
    </row>
    <row r="337" spans="12:14" x14ac:dyDescent="0.3">
      <c r="L337" s="24"/>
      <c r="M337" s="16"/>
      <c r="N337" s="17"/>
    </row>
    <row r="338" spans="12:14" x14ac:dyDescent="0.3">
      <c r="L338" s="24"/>
      <c r="M338" s="16"/>
      <c r="N338" s="17"/>
    </row>
    <row r="339" spans="12:14" x14ac:dyDescent="0.3">
      <c r="L339" s="24"/>
      <c r="M339" s="16"/>
      <c r="N339" s="17"/>
    </row>
    <row r="340" spans="12:14" x14ac:dyDescent="0.3">
      <c r="L340" s="24"/>
      <c r="M340" s="16"/>
      <c r="N340" s="17"/>
    </row>
    <row r="341" spans="12:14" x14ac:dyDescent="0.3">
      <c r="L341" s="24"/>
      <c r="M341" s="16"/>
      <c r="N341" s="17"/>
    </row>
    <row r="342" spans="12:14" x14ac:dyDescent="0.3">
      <c r="L342" s="24"/>
      <c r="M342" s="16"/>
      <c r="N342" s="17"/>
    </row>
    <row r="343" spans="12:14" x14ac:dyDescent="0.3">
      <c r="L343" s="24"/>
      <c r="M343" s="16"/>
      <c r="N343" s="17"/>
    </row>
    <row r="344" spans="12:14" x14ac:dyDescent="0.3">
      <c r="L344" s="24"/>
      <c r="M344" s="16"/>
      <c r="N344" s="17"/>
    </row>
    <row r="345" spans="12:14" x14ac:dyDescent="0.3">
      <c r="L345" s="24"/>
      <c r="M345" s="16"/>
      <c r="N345" s="17"/>
    </row>
    <row r="346" spans="12:14" x14ac:dyDescent="0.3">
      <c r="L346" s="24"/>
      <c r="M346" s="16"/>
      <c r="N346" s="17"/>
    </row>
    <row r="347" spans="12:14" x14ac:dyDescent="0.3">
      <c r="L347" s="24"/>
      <c r="M347" s="16"/>
      <c r="N347" s="17"/>
    </row>
    <row r="348" spans="12:14" x14ac:dyDescent="0.3">
      <c r="L348" s="24"/>
      <c r="M348" s="16"/>
      <c r="N348" s="17"/>
    </row>
    <row r="349" spans="12:14" x14ac:dyDescent="0.3">
      <c r="L349" s="24"/>
      <c r="M349" s="16"/>
      <c r="N349" s="17"/>
    </row>
    <row r="350" spans="12:14" x14ac:dyDescent="0.3">
      <c r="L350" s="24"/>
      <c r="M350" s="16"/>
      <c r="N350" s="17"/>
    </row>
    <row r="351" spans="12:14" x14ac:dyDescent="0.3">
      <c r="L351" s="24"/>
      <c r="M351" s="16"/>
      <c r="N351" s="17"/>
    </row>
    <row r="352" spans="12:14" x14ac:dyDescent="0.3">
      <c r="L352" s="24"/>
      <c r="M352" s="16"/>
      <c r="N352" s="17"/>
    </row>
    <row r="353" spans="12:14" x14ac:dyDescent="0.3">
      <c r="L353" s="24"/>
      <c r="M353" s="16"/>
      <c r="N353" s="17"/>
    </row>
    <row r="354" spans="12:14" x14ac:dyDescent="0.3">
      <c r="L354" s="24"/>
      <c r="M354" s="16"/>
      <c r="N354" s="17"/>
    </row>
    <row r="355" spans="12:14" x14ac:dyDescent="0.3">
      <c r="L355" s="24"/>
      <c r="M355" s="16"/>
      <c r="N355" s="17"/>
    </row>
    <row r="356" spans="12:14" x14ac:dyDescent="0.3">
      <c r="L356" s="24"/>
      <c r="M356" s="16"/>
      <c r="N356" s="17"/>
    </row>
    <row r="357" spans="12:14" x14ac:dyDescent="0.3">
      <c r="L357" s="24"/>
      <c r="M357" s="16"/>
      <c r="N357" s="17"/>
    </row>
    <row r="358" spans="12:14" x14ac:dyDescent="0.3">
      <c r="L358" s="24"/>
      <c r="M358" s="16"/>
      <c r="N358" s="17"/>
    </row>
    <row r="359" spans="12:14" x14ac:dyDescent="0.3">
      <c r="L359" s="24"/>
      <c r="M359" s="16"/>
      <c r="N359" s="17"/>
    </row>
    <row r="360" spans="12:14" x14ac:dyDescent="0.3">
      <c r="L360" s="24"/>
      <c r="M360" s="16"/>
      <c r="N360" s="17"/>
    </row>
    <row r="361" spans="12:14" x14ac:dyDescent="0.3">
      <c r="L361" s="24"/>
      <c r="M361" s="16"/>
      <c r="N361" s="17"/>
    </row>
    <row r="362" spans="12:14" x14ac:dyDescent="0.3">
      <c r="L362" s="24"/>
      <c r="M362" s="16"/>
      <c r="N362" s="17"/>
    </row>
    <row r="363" spans="12:14" x14ac:dyDescent="0.3">
      <c r="L363" s="24"/>
      <c r="M363" s="16"/>
      <c r="N363" s="17"/>
    </row>
    <row r="364" spans="12:14" x14ac:dyDescent="0.3">
      <c r="L364" s="24"/>
      <c r="M364" s="16"/>
      <c r="N364" s="17"/>
    </row>
    <row r="365" spans="12:14" x14ac:dyDescent="0.3">
      <c r="L365" s="24"/>
      <c r="M365" s="16"/>
      <c r="N365" s="17"/>
    </row>
    <row r="366" spans="12:14" x14ac:dyDescent="0.3">
      <c r="L366" s="24"/>
      <c r="M366" s="16"/>
      <c r="N366" s="17"/>
    </row>
    <row r="367" spans="12:14" x14ac:dyDescent="0.3">
      <c r="L367" s="24"/>
      <c r="M367" s="16"/>
      <c r="N367" s="17"/>
    </row>
    <row r="368" spans="12:14" x14ac:dyDescent="0.3">
      <c r="L368" s="24"/>
      <c r="M368" s="16"/>
      <c r="N368" s="17"/>
    </row>
    <row r="369" spans="12:14" x14ac:dyDescent="0.3">
      <c r="L369" s="24"/>
      <c r="M369" s="16"/>
      <c r="N369" s="17"/>
    </row>
    <row r="370" spans="12:14" x14ac:dyDescent="0.3">
      <c r="L370" s="24"/>
      <c r="M370" s="16"/>
      <c r="N370" s="17"/>
    </row>
    <row r="371" spans="12:14" x14ac:dyDescent="0.3">
      <c r="L371" s="24"/>
      <c r="M371" s="16"/>
      <c r="N371" s="17"/>
    </row>
    <row r="372" spans="12:14" x14ac:dyDescent="0.3">
      <c r="L372" s="24"/>
      <c r="M372" s="16"/>
      <c r="N372" s="17"/>
    </row>
    <row r="373" spans="12:14" x14ac:dyDescent="0.3">
      <c r="L373" s="24"/>
      <c r="M373" s="16"/>
      <c r="N373" s="17"/>
    </row>
    <row r="374" spans="12:14" x14ac:dyDescent="0.3">
      <c r="L374" s="24"/>
      <c r="M374" s="16"/>
      <c r="N374" s="17"/>
    </row>
    <row r="375" spans="12:14" x14ac:dyDescent="0.3">
      <c r="L375" s="24"/>
      <c r="M375" s="16"/>
      <c r="N375" s="17"/>
    </row>
    <row r="376" spans="12:14" x14ac:dyDescent="0.3">
      <c r="L376" s="24"/>
      <c r="M376" s="16"/>
      <c r="N376" s="17"/>
    </row>
    <row r="377" spans="12:14" x14ac:dyDescent="0.3">
      <c r="L377" s="24"/>
      <c r="M377" s="16"/>
      <c r="N377" s="17"/>
    </row>
    <row r="378" spans="12:14" x14ac:dyDescent="0.3">
      <c r="L378" s="24"/>
      <c r="M378" s="16"/>
      <c r="N378" s="17"/>
    </row>
    <row r="379" spans="12:14" x14ac:dyDescent="0.3">
      <c r="L379" s="24"/>
      <c r="M379" s="16"/>
      <c r="N379" s="17"/>
    </row>
    <row r="380" spans="12:14" x14ac:dyDescent="0.3">
      <c r="L380" s="24"/>
      <c r="M380" s="16"/>
      <c r="N380" s="17"/>
    </row>
    <row r="381" spans="12:14" x14ac:dyDescent="0.3">
      <c r="L381" s="24"/>
      <c r="M381" s="16"/>
      <c r="N381" s="17"/>
    </row>
    <row r="382" spans="12:14" x14ac:dyDescent="0.3">
      <c r="L382" s="24"/>
      <c r="M382" s="16"/>
      <c r="N382" s="17"/>
    </row>
    <row r="383" spans="12:14" x14ac:dyDescent="0.3">
      <c r="L383" s="24"/>
      <c r="M383" s="16"/>
      <c r="N383" s="17"/>
    </row>
    <row r="384" spans="12:14" x14ac:dyDescent="0.3">
      <c r="L384" s="24"/>
      <c r="M384" s="16"/>
      <c r="N384" s="17"/>
    </row>
    <row r="385" spans="12:14" x14ac:dyDescent="0.3">
      <c r="L385" s="24"/>
      <c r="M385" s="16"/>
      <c r="N385" s="17"/>
    </row>
    <row r="386" spans="12:14" x14ac:dyDescent="0.3">
      <c r="L386" s="24"/>
      <c r="M386" s="16"/>
      <c r="N386" s="17"/>
    </row>
    <row r="387" spans="12:14" x14ac:dyDescent="0.3">
      <c r="L387" s="24"/>
      <c r="M387" s="16"/>
      <c r="N387" s="17"/>
    </row>
    <row r="388" spans="12:14" x14ac:dyDescent="0.3">
      <c r="L388" s="24"/>
      <c r="M388" s="16"/>
      <c r="N388" s="17"/>
    </row>
    <row r="389" spans="12:14" x14ac:dyDescent="0.3">
      <c r="L389" s="24"/>
      <c r="M389" s="16"/>
      <c r="N389" s="17"/>
    </row>
    <row r="390" spans="12:14" x14ac:dyDescent="0.3">
      <c r="L390" s="24"/>
      <c r="M390" s="16"/>
      <c r="N390" s="17"/>
    </row>
    <row r="391" spans="12:14" x14ac:dyDescent="0.3">
      <c r="L391" s="24"/>
      <c r="M391" s="16"/>
      <c r="N391" s="17"/>
    </row>
    <row r="392" spans="12:14" x14ac:dyDescent="0.3">
      <c r="L392" s="24"/>
      <c r="M392" s="16"/>
      <c r="N392" s="17"/>
    </row>
    <row r="393" spans="12:14" x14ac:dyDescent="0.3">
      <c r="L393" s="24"/>
      <c r="M393" s="16"/>
      <c r="N393" s="17"/>
    </row>
    <row r="394" spans="12:14" x14ac:dyDescent="0.3">
      <c r="L394" s="24"/>
      <c r="M394" s="16"/>
      <c r="N394" s="17"/>
    </row>
    <row r="395" spans="12:14" x14ac:dyDescent="0.3">
      <c r="L395" s="24"/>
      <c r="M395" s="16"/>
      <c r="N395" s="17"/>
    </row>
    <row r="396" spans="12:14" x14ac:dyDescent="0.3">
      <c r="L396" s="24"/>
      <c r="M396" s="16"/>
      <c r="N396" s="17"/>
    </row>
    <row r="397" spans="12:14" x14ac:dyDescent="0.3">
      <c r="L397" s="24"/>
      <c r="M397" s="16"/>
      <c r="N397" s="17"/>
    </row>
    <row r="398" spans="12:14" x14ac:dyDescent="0.3">
      <c r="L398" s="24"/>
      <c r="M398" s="16"/>
      <c r="N398" s="17"/>
    </row>
    <row r="399" spans="12:14" x14ac:dyDescent="0.3">
      <c r="L399" s="24"/>
      <c r="M399" s="16"/>
      <c r="N399" s="17"/>
    </row>
    <row r="400" spans="12:14" x14ac:dyDescent="0.3">
      <c r="L400" s="24"/>
      <c r="M400" s="16"/>
      <c r="N400" s="17"/>
    </row>
    <row r="401" spans="12:14" x14ac:dyDescent="0.3">
      <c r="L401" s="24"/>
      <c r="M401" s="16"/>
      <c r="N401" s="17"/>
    </row>
    <row r="402" spans="12:14" x14ac:dyDescent="0.3">
      <c r="L402" s="24"/>
      <c r="M402" s="16"/>
      <c r="N402" s="17"/>
    </row>
    <row r="403" spans="12:14" x14ac:dyDescent="0.3">
      <c r="L403" s="24"/>
      <c r="M403" s="16"/>
      <c r="N403" s="17"/>
    </row>
    <row r="404" spans="12:14" x14ac:dyDescent="0.3">
      <c r="L404" s="24"/>
      <c r="M404" s="16"/>
      <c r="N404" s="17"/>
    </row>
    <row r="405" spans="12:14" x14ac:dyDescent="0.3">
      <c r="L405" s="24"/>
      <c r="M405" s="16"/>
      <c r="N405" s="17"/>
    </row>
    <row r="406" spans="12:14" x14ac:dyDescent="0.3">
      <c r="L406" s="24"/>
      <c r="M406" s="16"/>
      <c r="N406" s="17"/>
    </row>
    <row r="407" spans="12:14" x14ac:dyDescent="0.3">
      <c r="L407" s="24"/>
      <c r="M407" s="16"/>
      <c r="N407" s="17"/>
    </row>
    <row r="408" spans="12:14" x14ac:dyDescent="0.3">
      <c r="L408" s="24"/>
      <c r="M408" s="16"/>
      <c r="N408" s="17"/>
    </row>
    <row r="409" spans="12:14" x14ac:dyDescent="0.3">
      <c r="L409" s="24"/>
      <c r="M409" s="16"/>
      <c r="N409" s="17"/>
    </row>
    <row r="410" spans="12:14" x14ac:dyDescent="0.3">
      <c r="L410" s="24"/>
      <c r="M410" s="16"/>
      <c r="N410" s="17"/>
    </row>
    <row r="411" spans="12:14" x14ac:dyDescent="0.3">
      <c r="L411" s="24"/>
      <c r="M411" s="16"/>
      <c r="N411" s="17"/>
    </row>
    <row r="412" spans="12:14" x14ac:dyDescent="0.3">
      <c r="L412" s="24"/>
      <c r="M412" s="16"/>
      <c r="N412" s="17"/>
    </row>
    <row r="413" spans="12:14" x14ac:dyDescent="0.3">
      <c r="L413" s="24"/>
      <c r="M413" s="16"/>
      <c r="N413" s="17"/>
    </row>
    <row r="414" spans="12:14" x14ac:dyDescent="0.3">
      <c r="L414" s="24"/>
      <c r="M414" s="16"/>
      <c r="N414" s="17"/>
    </row>
    <row r="415" spans="12:14" x14ac:dyDescent="0.3">
      <c r="L415" s="24"/>
      <c r="M415" s="16"/>
      <c r="N415" s="17"/>
    </row>
    <row r="416" spans="12:14" x14ac:dyDescent="0.3">
      <c r="L416" s="24"/>
      <c r="M416" s="16"/>
      <c r="N416" s="17"/>
    </row>
    <row r="417" spans="12:14" x14ac:dyDescent="0.3">
      <c r="L417" s="24"/>
      <c r="M417" s="16"/>
      <c r="N417" s="17"/>
    </row>
    <row r="418" spans="12:14" x14ac:dyDescent="0.3">
      <c r="L418" s="24"/>
      <c r="M418" s="16"/>
      <c r="N418" s="17"/>
    </row>
    <row r="419" spans="12:14" x14ac:dyDescent="0.3">
      <c r="L419" s="24"/>
      <c r="M419" s="16"/>
      <c r="N419" s="17"/>
    </row>
    <row r="420" spans="12:14" x14ac:dyDescent="0.3">
      <c r="L420" s="24"/>
      <c r="M420" s="16"/>
      <c r="N420" s="17"/>
    </row>
    <row r="421" spans="12:14" x14ac:dyDescent="0.3">
      <c r="L421" s="24"/>
      <c r="M421" s="16"/>
      <c r="N421" s="17"/>
    </row>
    <row r="422" spans="12:14" x14ac:dyDescent="0.3">
      <c r="L422" s="24"/>
      <c r="M422" s="16"/>
      <c r="N422" s="17"/>
    </row>
    <row r="423" spans="12:14" x14ac:dyDescent="0.3">
      <c r="L423" s="24"/>
      <c r="M423" s="16"/>
      <c r="N423" s="17"/>
    </row>
    <row r="424" spans="12:14" x14ac:dyDescent="0.3">
      <c r="L424" s="24"/>
      <c r="M424" s="16"/>
      <c r="N424" s="17"/>
    </row>
    <row r="425" spans="12:14" x14ac:dyDescent="0.3">
      <c r="L425" s="24"/>
      <c r="M425" s="16"/>
      <c r="N425" s="17"/>
    </row>
    <row r="426" spans="12:14" x14ac:dyDescent="0.3">
      <c r="L426" s="24"/>
      <c r="M426" s="16"/>
      <c r="N426" s="17"/>
    </row>
    <row r="427" spans="12:14" x14ac:dyDescent="0.3">
      <c r="L427" s="24"/>
      <c r="M427" s="16"/>
      <c r="N427" s="17"/>
    </row>
    <row r="428" spans="12:14" x14ac:dyDescent="0.3">
      <c r="L428" s="24"/>
      <c r="M428" s="16"/>
      <c r="N428" s="17"/>
    </row>
    <row r="429" spans="12:14" x14ac:dyDescent="0.3">
      <c r="L429" s="24"/>
      <c r="M429" s="16"/>
      <c r="N429" s="17"/>
    </row>
    <row r="430" spans="12:14" x14ac:dyDescent="0.3">
      <c r="L430" s="24"/>
      <c r="M430" s="16"/>
      <c r="N430" s="17"/>
    </row>
    <row r="431" spans="12:14" x14ac:dyDescent="0.3">
      <c r="L431" s="24"/>
      <c r="M431" s="16"/>
      <c r="N431" s="17"/>
    </row>
    <row r="432" spans="12:14" x14ac:dyDescent="0.3">
      <c r="L432" s="24"/>
      <c r="M432" s="16"/>
      <c r="N432" s="17"/>
    </row>
    <row r="433" spans="12:14" x14ac:dyDescent="0.3">
      <c r="L433" s="24"/>
      <c r="M433" s="16"/>
      <c r="N433" s="17"/>
    </row>
    <row r="434" spans="12:14" x14ac:dyDescent="0.3">
      <c r="L434" s="24"/>
      <c r="M434" s="16"/>
      <c r="N434" s="17"/>
    </row>
    <row r="435" spans="12:14" x14ac:dyDescent="0.3">
      <c r="L435" s="24"/>
      <c r="M435" s="16"/>
      <c r="N435" s="17"/>
    </row>
    <row r="436" spans="12:14" x14ac:dyDescent="0.3">
      <c r="L436" s="24"/>
      <c r="M436" s="16"/>
      <c r="N436" s="17"/>
    </row>
    <row r="437" spans="12:14" x14ac:dyDescent="0.3">
      <c r="L437" s="24"/>
      <c r="M437" s="16"/>
      <c r="N437" s="17"/>
    </row>
    <row r="438" spans="12:14" x14ac:dyDescent="0.3">
      <c r="L438" s="24"/>
      <c r="M438" s="16"/>
      <c r="N438" s="17"/>
    </row>
    <row r="439" spans="12:14" x14ac:dyDescent="0.3">
      <c r="L439" s="24"/>
      <c r="M439" s="16"/>
      <c r="N439" s="17"/>
    </row>
    <row r="440" spans="12:14" x14ac:dyDescent="0.3">
      <c r="L440" s="24"/>
      <c r="M440" s="16"/>
      <c r="N440" s="17"/>
    </row>
    <row r="441" spans="12:14" x14ac:dyDescent="0.3">
      <c r="L441" s="24"/>
      <c r="M441" s="16"/>
      <c r="N441" s="17"/>
    </row>
    <row r="442" spans="12:14" x14ac:dyDescent="0.3">
      <c r="L442" s="24"/>
      <c r="M442" s="16"/>
      <c r="N442" s="17"/>
    </row>
    <row r="443" spans="12:14" x14ac:dyDescent="0.3">
      <c r="L443" s="24"/>
      <c r="M443" s="16"/>
      <c r="N443" s="17"/>
    </row>
    <row r="444" spans="12:14" x14ac:dyDescent="0.3">
      <c r="L444" s="24"/>
      <c r="M444" s="16"/>
      <c r="N444" s="17"/>
    </row>
    <row r="445" spans="12:14" x14ac:dyDescent="0.3">
      <c r="L445" s="24"/>
      <c r="M445" s="16"/>
      <c r="N445" s="17"/>
    </row>
    <row r="446" spans="12:14" x14ac:dyDescent="0.3">
      <c r="L446" s="24"/>
      <c r="M446" s="16"/>
      <c r="N446" s="17"/>
    </row>
    <row r="447" spans="12:14" x14ac:dyDescent="0.3">
      <c r="L447" s="24"/>
      <c r="M447" s="16"/>
      <c r="N447" s="17"/>
    </row>
    <row r="448" spans="12:14" x14ac:dyDescent="0.3">
      <c r="L448" s="24"/>
      <c r="M448" s="16"/>
      <c r="N448" s="17"/>
    </row>
    <row r="449" spans="12:14" x14ac:dyDescent="0.3">
      <c r="L449" s="24"/>
      <c r="M449" s="16"/>
      <c r="N449" s="17"/>
    </row>
    <row r="450" spans="12:14" x14ac:dyDescent="0.3">
      <c r="L450" s="24"/>
      <c r="M450" s="16"/>
      <c r="N450" s="17"/>
    </row>
    <row r="451" spans="12:14" x14ac:dyDescent="0.3">
      <c r="L451" s="24"/>
      <c r="M451" s="16"/>
      <c r="N451" s="17"/>
    </row>
    <row r="452" spans="12:14" x14ac:dyDescent="0.3">
      <c r="L452" s="24"/>
      <c r="M452" s="16"/>
      <c r="N452" s="17"/>
    </row>
    <row r="453" spans="12:14" x14ac:dyDescent="0.3">
      <c r="L453" s="24"/>
      <c r="M453" s="16"/>
      <c r="N453" s="17"/>
    </row>
    <row r="454" spans="12:14" x14ac:dyDescent="0.3">
      <c r="L454" s="24"/>
      <c r="M454" s="16"/>
      <c r="N454" s="17"/>
    </row>
    <row r="455" spans="12:14" x14ac:dyDescent="0.3">
      <c r="L455" s="24"/>
      <c r="M455" s="16"/>
      <c r="N455" s="17"/>
    </row>
    <row r="456" spans="12:14" x14ac:dyDescent="0.3">
      <c r="L456" s="24"/>
      <c r="M456" s="16"/>
      <c r="N456" s="17"/>
    </row>
    <row r="457" spans="12:14" x14ac:dyDescent="0.3">
      <c r="L457" s="24"/>
      <c r="M457" s="16"/>
      <c r="N457" s="17"/>
    </row>
    <row r="458" spans="12:14" x14ac:dyDescent="0.3">
      <c r="L458" s="24"/>
      <c r="M458" s="16"/>
      <c r="N458" s="17"/>
    </row>
    <row r="459" spans="12:14" x14ac:dyDescent="0.3">
      <c r="L459" s="24"/>
      <c r="M459" s="16"/>
      <c r="N459" s="17"/>
    </row>
    <row r="460" spans="12:14" x14ac:dyDescent="0.3">
      <c r="L460" s="24"/>
      <c r="M460" s="16"/>
      <c r="N460" s="17"/>
    </row>
    <row r="461" spans="12:14" x14ac:dyDescent="0.3">
      <c r="L461" s="24"/>
      <c r="M461" s="16"/>
      <c r="N461" s="17"/>
    </row>
    <row r="462" spans="12:14" x14ac:dyDescent="0.3">
      <c r="L462" s="24"/>
      <c r="M462" s="16"/>
      <c r="N462" s="17"/>
    </row>
    <row r="463" spans="12:14" x14ac:dyDescent="0.3">
      <c r="L463" s="24"/>
      <c r="M463" s="16"/>
      <c r="N463" s="17"/>
    </row>
    <row r="464" spans="12:14" x14ac:dyDescent="0.3">
      <c r="L464" s="24"/>
      <c r="M464" s="16"/>
      <c r="N464" s="17"/>
    </row>
    <row r="465" spans="12:14" x14ac:dyDescent="0.3">
      <c r="L465" s="24"/>
      <c r="M465" s="16"/>
      <c r="N465" s="17"/>
    </row>
    <row r="466" spans="12:14" x14ac:dyDescent="0.3">
      <c r="L466" s="24"/>
      <c r="M466" s="16"/>
      <c r="N466" s="17"/>
    </row>
    <row r="467" spans="12:14" x14ac:dyDescent="0.3">
      <c r="L467" s="24"/>
      <c r="M467" s="16"/>
      <c r="N467" s="17"/>
    </row>
    <row r="468" spans="12:14" x14ac:dyDescent="0.3">
      <c r="L468" s="24"/>
      <c r="M468" s="16"/>
      <c r="N468" s="17"/>
    </row>
    <row r="469" spans="12:14" x14ac:dyDescent="0.3">
      <c r="L469" s="24"/>
      <c r="M469" s="16"/>
      <c r="N469" s="17"/>
    </row>
    <row r="470" spans="12:14" x14ac:dyDescent="0.3">
      <c r="L470" s="24"/>
      <c r="M470" s="16"/>
      <c r="N470" s="17"/>
    </row>
    <row r="471" spans="12:14" x14ac:dyDescent="0.3">
      <c r="L471" s="24"/>
      <c r="M471" s="16"/>
      <c r="N471" s="17"/>
    </row>
    <row r="472" spans="12:14" x14ac:dyDescent="0.3">
      <c r="L472" s="24"/>
      <c r="M472" s="16"/>
      <c r="N472" s="17"/>
    </row>
    <row r="473" spans="12:14" x14ac:dyDescent="0.3">
      <c r="L473" s="24"/>
      <c r="M473" s="16"/>
      <c r="N473" s="17"/>
    </row>
    <row r="474" spans="12:14" x14ac:dyDescent="0.3">
      <c r="L474" s="24"/>
      <c r="M474" s="16"/>
      <c r="N474" s="17"/>
    </row>
    <row r="475" spans="12:14" x14ac:dyDescent="0.3">
      <c r="L475" s="24"/>
      <c r="M475" s="16"/>
      <c r="N475" s="17"/>
    </row>
    <row r="476" spans="12:14" x14ac:dyDescent="0.3">
      <c r="L476" s="24"/>
      <c r="M476" s="16"/>
      <c r="N476" s="17"/>
    </row>
    <row r="477" spans="12:14" x14ac:dyDescent="0.3">
      <c r="L477" s="24"/>
      <c r="M477" s="16"/>
      <c r="N477" s="17"/>
    </row>
    <row r="478" spans="12:14" x14ac:dyDescent="0.3">
      <c r="L478" s="24"/>
      <c r="M478" s="16"/>
      <c r="N478" s="17"/>
    </row>
    <row r="479" spans="12:14" x14ac:dyDescent="0.3">
      <c r="L479" s="24"/>
      <c r="M479" s="16"/>
      <c r="N479" s="17"/>
    </row>
    <row r="480" spans="12:14" x14ac:dyDescent="0.3">
      <c r="L480" s="24"/>
      <c r="M480" s="16"/>
      <c r="N480" s="17"/>
    </row>
    <row r="481" spans="12:14" x14ac:dyDescent="0.3">
      <c r="L481" s="24"/>
      <c r="M481" s="16"/>
      <c r="N481" s="17"/>
    </row>
    <row r="482" spans="12:14" x14ac:dyDescent="0.3">
      <c r="L482" s="24"/>
      <c r="M482" s="16"/>
      <c r="N482" s="17"/>
    </row>
    <row r="483" spans="12:14" x14ac:dyDescent="0.3">
      <c r="L483" s="24"/>
      <c r="M483" s="16"/>
      <c r="N483" s="17"/>
    </row>
    <row r="484" spans="12:14" x14ac:dyDescent="0.3">
      <c r="L484" s="24"/>
      <c r="M484" s="16"/>
      <c r="N484" s="17"/>
    </row>
    <row r="485" spans="12:14" x14ac:dyDescent="0.3">
      <c r="L485" s="24"/>
      <c r="M485" s="16"/>
      <c r="N485" s="17"/>
    </row>
    <row r="486" spans="12:14" x14ac:dyDescent="0.3">
      <c r="L486" s="24"/>
      <c r="M486" s="16"/>
      <c r="N486" s="17"/>
    </row>
    <row r="487" spans="12:14" x14ac:dyDescent="0.3">
      <c r="L487" s="24"/>
      <c r="M487" s="16"/>
      <c r="N487" s="17"/>
    </row>
    <row r="488" spans="12:14" x14ac:dyDescent="0.3">
      <c r="L488" s="24"/>
      <c r="M488" s="16"/>
      <c r="N488" s="17"/>
    </row>
    <row r="489" spans="12:14" x14ac:dyDescent="0.3">
      <c r="L489" s="24"/>
      <c r="M489" s="16"/>
      <c r="N489" s="17"/>
    </row>
    <row r="490" spans="12:14" x14ac:dyDescent="0.3">
      <c r="L490" s="24"/>
      <c r="M490" s="16"/>
      <c r="N490" s="17"/>
    </row>
    <row r="491" spans="12:14" x14ac:dyDescent="0.3">
      <c r="L491" s="24"/>
      <c r="M491" s="16"/>
      <c r="N491" s="17"/>
    </row>
    <row r="492" spans="12:14" x14ac:dyDescent="0.3">
      <c r="L492" s="24"/>
      <c r="M492" s="16"/>
      <c r="N492" s="17"/>
    </row>
    <row r="493" spans="12:14" x14ac:dyDescent="0.3">
      <c r="L493" s="24"/>
      <c r="M493" s="16"/>
      <c r="N493" s="17"/>
    </row>
    <row r="494" spans="12:14" x14ac:dyDescent="0.3">
      <c r="L494" s="24"/>
      <c r="M494" s="16"/>
      <c r="N494" s="17"/>
    </row>
    <row r="495" spans="12:14" x14ac:dyDescent="0.3">
      <c r="L495" s="24"/>
      <c r="M495" s="16"/>
      <c r="N495" s="17"/>
    </row>
    <row r="496" spans="12:14" x14ac:dyDescent="0.3">
      <c r="L496" s="24"/>
      <c r="M496" s="16"/>
      <c r="N496" s="17"/>
    </row>
    <row r="497" spans="12:14" x14ac:dyDescent="0.3">
      <c r="L497" s="24"/>
      <c r="M497" s="16"/>
      <c r="N497" s="17"/>
    </row>
    <row r="498" spans="12:14" x14ac:dyDescent="0.3">
      <c r="L498" s="24"/>
      <c r="M498" s="16"/>
      <c r="N498" s="17"/>
    </row>
    <row r="499" spans="12:14" x14ac:dyDescent="0.3">
      <c r="L499" s="24"/>
      <c r="M499" s="16"/>
      <c r="N499" s="17"/>
    </row>
    <row r="500" spans="12:14" x14ac:dyDescent="0.3">
      <c r="L500" s="24"/>
      <c r="M500" s="16"/>
      <c r="N500" s="17"/>
    </row>
    <row r="501" spans="12:14" x14ac:dyDescent="0.3">
      <c r="L501" s="24"/>
      <c r="M501" s="16"/>
      <c r="N501" s="17"/>
    </row>
    <row r="502" spans="12:14" x14ac:dyDescent="0.3">
      <c r="L502" s="24"/>
      <c r="M502" s="16"/>
      <c r="N502" s="17"/>
    </row>
    <row r="503" spans="12:14" x14ac:dyDescent="0.3">
      <c r="L503" s="24"/>
      <c r="M503" s="16"/>
      <c r="N503" s="17"/>
    </row>
    <row r="504" spans="12:14" x14ac:dyDescent="0.3">
      <c r="L504" s="24"/>
      <c r="M504" s="16"/>
      <c r="N504" s="17"/>
    </row>
    <row r="505" spans="12:14" x14ac:dyDescent="0.3">
      <c r="L505" s="24"/>
      <c r="M505" s="16"/>
      <c r="N505" s="17"/>
    </row>
    <row r="506" spans="12:14" x14ac:dyDescent="0.3">
      <c r="L506" s="24"/>
      <c r="M506" s="16"/>
      <c r="N506" s="17"/>
    </row>
    <row r="507" spans="12:14" x14ac:dyDescent="0.3">
      <c r="L507" s="24"/>
      <c r="M507" s="16"/>
      <c r="N507" s="17"/>
    </row>
    <row r="508" spans="12:14" x14ac:dyDescent="0.3">
      <c r="L508" s="24"/>
      <c r="M508" s="16"/>
      <c r="N508" s="17"/>
    </row>
    <row r="509" spans="12:14" x14ac:dyDescent="0.3">
      <c r="L509" s="24"/>
      <c r="M509" s="16"/>
      <c r="N509" s="17"/>
    </row>
    <row r="510" spans="12:14" x14ac:dyDescent="0.3">
      <c r="L510" s="24"/>
      <c r="M510" s="16"/>
      <c r="N510" s="17"/>
    </row>
    <row r="511" spans="12:14" x14ac:dyDescent="0.3">
      <c r="L511" s="24"/>
      <c r="M511" s="16"/>
      <c r="N511" s="17"/>
    </row>
    <row r="512" spans="12:14" x14ac:dyDescent="0.3">
      <c r="L512" s="24"/>
      <c r="M512" s="16"/>
      <c r="N512" s="17"/>
    </row>
    <row r="513" spans="12:14" x14ac:dyDescent="0.3">
      <c r="L513" s="24"/>
      <c r="M513" s="16"/>
      <c r="N513" s="17"/>
    </row>
    <row r="514" spans="12:14" x14ac:dyDescent="0.3">
      <c r="L514" s="24"/>
      <c r="M514" s="16"/>
      <c r="N514" s="17"/>
    </row>
    <row r="515" spans="12:14" x14ac:dyDescent="0.3">
      <c r="L515" s="24"/>
      <c r="M515" s="16"/>
      <c r="N515" s="17"/>
    </row>
    <row r="516" spans="12:14" x14ac:dyDescent="0.3">
      <c r="L516" s="24"/>
      <c r="M516" s="16"/>
      <c r="N516" s="17"/>
    </row>
    <row r="517" spans="12:14" x14ac:dyDescent="0.3">
      <c r="L517" s="24"/>
      <c r="M517" s="16"/>
      <c r="N517" s="17"/>
    </row>
    <row r="518" spans="12:14" x14ac:dyDescent="0.3">
      <c r="L518" s="24"/>
      <c r="M518" s="16"/>
      <c r="N518" s="17"/>
    </row>
    <row r="519" spans="12:14" x14ac:dyDescent="0.3">
      <c r="L519" s="24"/>
      <c r="M519" s="16"/>
      <c r="N519" s="17"/>
    </row>
    <row r="520" spans="12:14" x14ac:dyDescent="0.3">
      <c r="L520" s="24"/>
      <c r="M520" s="16"/>
      <c r="N520" s="17"/>
    </row>
    <row r="521" spans="12:14" x14ac:dyDescent="0.3">
      <c r="L521" s="24"/>
      <c r="M521" s="16"/>
      <c r="N521" s="17"/>
    </row>
    <row r="522" spans="12:14" x14ac:dyDescent="0.3">
      <c r="L522" s="24"/>
      <c r="M522" s="16"/>
      <c r="N522" s="17"/>
    </row>
    <row r="523" spans="12:14" x14ac:dyDescent="0.3">
      <c r="L523" s="24"/>
      <c r="M523" s="16"/>
      <c r="N523" s="17"/>
    </row>
    <row r="524" spans="12:14" x14ac:dyDescent="0.3">
      <c r="L524" s="24"/>
      <c r="M524" s="16"/>
      <c r="N524" s="17"/>
    </row>
    <row r="525" spans="12:14" x14ac:dyDescent="0.3">
      <c r="L525" s="24"/>
      <c r="M525" s="16"/>
      <c r="N525" s="17"/>
    </row>
    <row r="526" spans="12:14" x14ac:dyDescent="0.3">
      <c r="L526" s="24"/>
      <c r="M526" s="16"/>
      <c r="N526" s="17"/>
    </row>
    <row r="527" spans="12:14" x14ac:dyDescent="0.3">
      <c r="L527" s="24"/>
      <c r="M527" s="16"/>
      <c r="N527" s="17"/>
    </row>
    <row r="528" spans="12:14" x14ac:dyDescent="0.3">
      <c r="L528" s="24"/>
      <c r="M528" s="16"/>
      <c r="N528" s="17"/>
    </row>
    <row r="529" spans="12:14" x14ac:dyDescent="0.3">
      <c r="L529" s="24"/>
      <c r="M529" s="16"/>
      <c r="N529" s="17"/>
    </row>
    <row r="530" spans="12:14" x14ac:dyDescent="0.3">
      <c r="L530" s="24"/>
      <c r="M530" s="16"/>
      <c r="N530" s="17"/>
    </row>
    <row r="531" spans="12:14" x14ac:dyDescent="0.3">
      <c r="L531" s="24"/>
      <c r="M531" s="16"/>
      <c r="N531" s="17"/>
    </row>
    <row r="532" spans="12:14" x14ac:dyDescent="0.3">
      <c r="L532" s="24"/>
      <c r="M532" s="16"/>
      <c r="N532" s="17"/>
    </row>
    <row r="533" spans="12:14" x14ac:dyDescent="0.3">
      <c r="L533" s="24"/>
      <c r="M533" s="16"/>
      <c r="N533" s="17"/>
    </row>
    <row r="534" spans="12:14" x14ac:dyDescent="0.3">
      <c r="L534" s="24"/>
      <c r="M534" s="16"/>
      <c r="N534" s="17"/>
    </row>
    <row r="535" spans="12:14" x14ac:dyDescent="0.3">
      <c r="L535" s="24"/>
      <c r="M535" s="16"/>
      <c r="N535" s="17"/>
    </row>
    <row r="536" spans="12:14" x14ac:dyDescent="0.3">
      <c r="L536" s="24"/>
      <c r="M536" s="16"/>
      <c r="N536" s="17"/>
    </row>
    <row r="537" spans="12:14" x14ac:dyDescent="0.3">
      <c r="L537" s="24"/>
      <c r="M537" s="16"/>
      <c r="N537" s="17"/>
    </row>
    <row r="538" spans="12:14" x14ac:dyDescent="0.3">
      <c r="L538" s="24"/>
      <c r="M538" s="16"/>
      <c r="N538" s="17"/>
    </row>
    <row r="539" spans="12:14" x14ac:dyDescent="0.3">
      <c r="L539" s="24"/>
      <c r="M539" s="16"/>
      <c r="N539" s="17"/>
    </row>
    <row r="540" spans="12:14" x14ac:dyDescent="0.3">
      <c r="L540" s="24"/>
      <c r="M540" s="16"/>
      <c r="N540" s="17"/>
    </row>
    <row r="541" spans="12:14" x14ac:dyDescent="0.3">
      <c r="L541" s="24"/>
      <c r="M541" s="16"/>
      <c r="N541" s="17"/>
    </row>
    <row r="542" spans="12:14" x14ac:dyDescent="0.3">
      <c r="L542" s="24"/>
      <c r="M542" s="16"/>
      <c r="N542" s="17"/>
    </row>
    <row r="543" spans="12:14" x14ac:dyDescent="0.3">
      <c r="L543" s="24"/>
      <c r="M543" s="16"/>
      <c r="N543" s="17"/>
    </row>
    <row r="544" spans="12:14" x14ac:dyDescent="0.3">
      <c r="L544" s="24"/>
      <c r="M544" s="16"/>
      <c r="N544" s="17"/>
    </row>
    <row r="545" spans="12:14" x14ac:dyDescent="0.3">
      <c r="L545" s="24"/>
      <c r="M545" s="16"/>
      <c r="N545" s="17"/>
    </row>
    <row r="546" spans="12:14" x14ac:dyDescent="0.3">
      <c r="L546" s="24"/>
      <c r="M546" s="16"/>
      <c r="N546" s="17"/>
    </row>
    <row r="547" spans="12:14" x14ac:dyDescent="0.3">
      <c r="L547" s="24"/>
      <c r="M547" s="16"/>
      <c r="N547" s="17"/>
    </row>
    <row r="548" spans="12:14" x14ac:dyDescent="0.3">
      <c r="L548" s="24"/>
      <c r="M548" s="16"/>
      <c r="N548" s="17"/>
    </row>
    <row r="549" spans="12:14" x14ac:dyDescent="0.3">
      <c r="L549" s="24"/>
      <c r="M549" s="16"/>
      <c r="N549" s="17"/>
    </row>
    <row r="550" spans="12:14" x14ac:dyDescent="0.3">
      <c r="L550" s="24"/>
      <c r="M550" s="16"/>
      <c r="N550" s="17"/>
    </row>
    <row r="551" spans="12:14" x14ac:dyDescent="0.3">
      <c r="L551" s="24"/>
      <c r="M551" s="16"/>
      <c r="N551" s="17"/>
    </row>
    <row r="552" spans="12:14" x14ac:dyDescent="0.3">
      <c r="L552" s="24"/>
      <c r="M552" s="16"/>
      <c r="N552" s="17"/>
    </row>
    <row r="553" spans="12:14" x14ac:dyDescent="0.3">
      <c r="L553" s="24"/>
      <c r="M553" s="16"/>
      <c r="N553" s="17"/>
    </row>
    <row r="554" spans="12:14" x14ac:dyDescent="0.3">
      <c r="L554" s="24"/>
      <c r="M554" s="16"/>
      <c r="N554" s="17"/>
    </row>
    <row r="555" spans="12:14" x14ac:dyDescent="0.3">
      <c r="L555" s="24"/>
      <c r="M555" s="16"/>
      <c r="N555" s="17"/>
    </row>
    <row r="556" spans="12:14" x14ac:dyDescent="0.3">
      <c r="L556" s="24"/>
      <c r="M556" s="16"/>
      <c r="N556" s="17"/>
    </row>
    <row r="557" spans="12:14" x14ac:dyDescent="0.3">
      <c r="L557" s="24"/>
      <c r="M557" s="16"/>
      <c r="N557" s="17"/>
    </row>
    <row r="558" spans="12:14" x14ac:dyDescent="0.3">
      <c r="L558" s="24"/>
      <c r="M558" s="16"/>
      <c r="N558" s="17"/>
    </row>
    <row r="559" spans="12:14" x14ac:dyDescent="0.3">
      <c r="L559" s="24"/>
      <c r="M559" s="16"/>
      <c r="N559" s="17"/>
    </row>
    <row r="560" spans="12:14" x14ac:dyDescent="0.3">
      <c r="L560" s="24"/>
      <c r="M560" s="16"/>
      <c r="N560" s="17"/>
    </row>
    <row r="561" spans="12:14" x14ac:dyDescent="0.3">
      <c r="L561" s="24"/>
      <c r="M561" s="16"/>
      <c r="N561" s="17"/>
    </row>
    <row r="562" spans="12:14" x14ac:dyDescent="0.3">
      <c r="L562" s="24"/>
      <c r="M562" s="16"/>
      <c r="N562" s="17"/>
    </row>
    <row r="563" spans="12:14" x14ac:dyDescent="0.3">
      <c r="L563" s="24"/>
      <c r="M563" s="16"/>
      <c r="N563" s="17"/>
    </row>
    <row r="564" spans="12:14" x14ac:dyDescent="0.3">
      <c r="L564" s="24"/>
      <c r="M564" s="16"/>
      <c r="N564" s="17"/>
    </row>
    <row r="565" spans="12:14" x14ac:dyDescent="0.3">
      <c r="L565" s="24"/>
      <c r="M565" s="16"/>
      <c r="N565" s="17"/>
    </row>
    <row r="566" spans="12:14" x14ac:dyDescent="0.3">
      <c r="L566" s="24"/>
      <c r="M566" s="16"/>
      <c r="N566" s="17"/>
    </row>
    <row r="567" spans="12:14" x14ac:dyDescent="0.3">
      <c r="L567" s="24"/>
      <c r="M567" s="16"/>
      <c r="N567" s="17"/>
    </row>
    <row r="568" spans="12:14" x14ac:dyDescent="0.3">
      <c r="L568" s="24"/>
      <c r="M568" s="16"/>
      <c r="N568" s="17"/>
    </row>
    <row r="569" spans="12:14" x14ac:dyDescent="0.3">
      <c r="L569" s="24"/>
      <c r="M569" s="16"/>
      <c r="N569" s="17"/>
    </row>
    <row r="570" spans="12:14" x14ac:dyDescent="0.3">
      <c r="L570" s="24"/>
      <c r="M570" s="16"/>
      <c r="N570" s="17"/>
    </row>
    <row r="571" spans="12:14" x14ac:dyDescent="0.3">
      <c r="L571" s="24"/>
      <c r="M571" s="16"/>
      <c r="N571" s="17"/>
    </row>
    <row r="572" spans="12:14" x14ac:dyDescent="0.3">
      <c r="L572" s="24"/>
      <c r="M572" s="16"/>
      <c r="N572" s="17"/>
    </row>
    <row r="573" spans="12:14" x14ac:dyDescent="0.3">
      <c r="L573" s="24"/>
      <c r="M573" s="16"/>
      <c r="N573" s="17"/>
    </row>
    <row r="574" spans="12:14" x14ac:dyDescent="0.3">
      <c r="L574" s="24"/>
      <c r="M574" s="16"/>
      <c r="N574" s="17"/>
    </row>
    <row r="575" spans="12:14" x14ac:dyDescent="0.3">
      <c r="L575" s="24"/>
      <c r="M575" s="16"/>
      <c r="N575" s="17"/>
    </row>
    <row r="576" spans="12:14" x14ac:dyDescent="0.3">
      <c r="L576" s="24"/>
      <c r="M576" s="16"/>
      <c r="N576" s="17"/>
    </row>
    <row r="577" spans="12:14" x14ac:dyDescent="0.3">
      <c r="L577" s="24"/>
      <c r="M577" s="16"/>
      <c r="N577" s="17"/>
    </row>
    <row r="578" spans="12:14" x14ac:dyDescent="0.3">
      <c r="L578" s="24"/>
      <c r="M578" s="16"/>
      <c r="N578" s="17"/>
    </row>
    <row r="579" spans="12:14" x14ac:dyDescent="0.3">
      <c r="L579" s="24"/>
      <c r="M579" s="16"/>
      <c r="N579" s="17"/>
    </row>
    <row r="580" spans="12:14" x14ac:dyDescent="0.3">
      <c r="L580" s="24"/>
      <c r="M580" s="16"/>
      <c r="N580" s="17"/>
    </row>
    <row r="581" spans="12:14" x14ac:dyDescent="0.3">
      <c r="L581" s="24"/>
      <c r="M581" s="16"/>
      <c r="N581" s="17"/>
    </row>
    <row r="582" spans="12:14" x14ac:dyDescent="0.3">
      <c r="L582" s="24"/>
      <c r="M582" s="16"/>
      <c r="N582" s="17"/>
    </row>
    <row r="583" spans="12:14" x14ac:dyDescent="0.3">
      <c r="L583" s="24"/>
      <c r="M583" s="16"/>
      <c r="N583" s="17"/>
    </row>
    <row r="584" spans="12:14" x14ac:dyDescent="0.3">
      <c r="L584" s="24"/>
      <c r="M584" s="16"/>
      <c r="N584" s="17"/>
    </row>
    <row r="585" spans="12:14" x14ac:dyDescent="0.3">
      <c r="L585" s="24"/>
      <c r="M585" s="16"/>
      <c r="N585" s="17"/>
    </row>
    <row r="586" spans="12:14" x14ac:dyDescent="0.3">
      <c r="L586" s="24"/>
      <c r="M586" s="16"/>
      <c r="N586" s="17"/>
    </row>
    <row r="587" spans="12:14" x14ac:dyDescent="0.3">
      <c r="L587" s="24"/>
      <c r="M587" s="16"/>
      <c r="N587" s="17"/>
    </row>
    <row r="588" spans="12:14" x14ac:dyDescent="0.3">
      <c r="L588" s="24"/>
      <c r="M588" s="16"/>
      <c r="N588" s="17"/>
    </row>
    <row r="589" spans="12:14" x14ac:dyDescent="0.3">
      <c r="L589" s="24"/>
      <c r="M589" s="16"/>
      <c r="N589" s="17"/>
    </row>
    <row r="590" spans="12:14" x14ac:dyDescent="0.3">
      <c r="L590" s="24"/>
      <c r="M590" s="16"/>
      <c r="N590" s="17"/>
    </row>
    <row r="591" spans="12:14" x14ac:dyDescent="0.3">
      <c r="L591" s="24"/>
      <c r="M591" s="16"/>
      <c r="N591" s="17"/>
    </row>
    <row r="592" spans="12:14" x14ac:dyDescent="0.3">
      <c r="L592" s="24"/>
      <c r="M592" s="16"/>
      <c r="N592" s="17"/>
    </row>
    <row r="593" spans="12:14" x14ac:dyDescent="0.3">
      <c r="L593" s="24"/>
      <c r="M593" s="16"/>
      <c r="N593" s="17"/>
    </row>
    <row r="594" spans="12:14" x14ac:dyDescent="0.3">
      <c r="L594" s="24"/>
      <c r="M594" s="16"/>
      <c r="N594" s="17"/>
    </row>
    <row r="595" spans="12:14" x14ac:dyDescent="0.3">
      <c r="L595" s="24"/>
      <c r="M595" s="16"/>
      <c r="N595" s="17"/>
    </row>
    <row r="596" spans="12:14" x14ac:dyDescent="0.3">
      <c r="L596" s="24"/>
      <c r="M596" s="16"/>
      <c r="N596" s="17"/>
    </row>
    <row r="597" spans="12:14" x14ac:dyDescent="0.3">
      <c r="L597" s="24"/>
      <c r="M597" s="16"/>
      <c r="N597" s="17"/>
    </row>
    <row r="598" spans="12:14" x14ac:dyDescent="0.3">
      <c r="L598" s="24"/>
      <c r="M598" s="16"/>
      <c r="N598" s="17"/>
    </row>
    <row r="599" spans="12:14" x14ac:dyDescent="0.3">
      <c r="L599" s="24"/>
      <c r="M599" s="16"/>
      <c r="N599" s="17"/>
    </row>
    <row r="600" spans="12:14" x14ac:dyDescent="0.3">
      <c r="L600" s="24"/>
      <c r="M600" s="16"/>
      <c r="N600" s="17"/>
    </row>
    <row r="601" spans="12:14" x14ac:dyDescent="0.3">
      <c r="L601" s="24"/>
      <c r="M601" s="16"/>
      <c r="N601" s="17"/>
    </row>
    <row r="602" spans="12:14" x14ac:dyDescent="0.3">
      <c r="L602" s="24"/>
      <c r="M602" s="16"/>
      <c r="N602" s="17"/>
    </row>
    <row r="603" spans="12:14" x14ac:dyDescent="0.3">
      <c r="L603" s="24"/>
      <c r="M603" s="16"/>
      <c r="N603" s="17"/>
    </row>
    <row r="604" spans="12:14" x14ac:dyDescent="0.3">
      <c r="L604" s="24"/>
      <c r="M604" s="16"/>
      <c r="N604" s="17"/>
    </row>
    <row r="605" spans="12:14" x14ac:dyDescent="0.3">
      <c r="L605" s="24"/>
      <c r="M605" s="16"/>
      <c r="N605" s="17"/>
    </row>
    <row r="606" spans="12:14" x14ac:dyDescent="0.3">
      <c r="L606" s="24"/>
      <c r="M606" s="16"/>
      <c r="N606" s="17"/>
    </row>
    <row r="607" spans="12:14" x14ac:dyDescent="0.3">
      <c r="L607" s="24"/>
      <c r="M607" s="16"/>
      <c r="N607" s="17"/>
    </row>
    <row r="608" spans="12:14" x14ac:dyDescent="0.3">
      <c r="L608" s="24"/>
      <c r="M608" s="16"/>
      <c r="N608" s="17"/>
    </row>
    <row r="609" spans="12:14" x14ac:dyDescent="0.3">
      <c r="L609" s="24"/>
      <c r="M609" s="16"/>
      <c r="N609" s="17"/>
    </row>
    <row r="610" spans="12:14" x14ac:dyDescent="0.3">
      <c r="L610" s="24"/>
      <c r="M610" s="16"/>
      <c r="N610" s="17"/>
    </row>
    <row r="611" spans="12:14" x14ac:dyDescent="0.3">
      <c r="L611" s="24"/>
      <c r="M611" s="16"/>
      <c r="N611" s="17"/>
    </row>
    <row r="612" spans="12:14" x14ac:dyDescent="0.3">
      <c r="L612" s="24"/>
      <c r="M612" s="16"/>
      <c r="N612" s="17"/>
    </row>
    <row r="613" spans="12:14" x14ac:dyDescent="0.3">
      <c r="L613" s="24"/>
      <c r="M613" s="16"/>
      <c r="N613" s="17"/>
    </row>
    <row r="614" spans="12:14" x14ac:dyDescent="0.3">
      <c r="L614" s="24"/>
      <c r="M614" s="16"/>
      <c r="N614" s="17"/>
    </row>
    <row r="615" spans="12:14" x14ac:dyDescent="0.3">
      <c r="L615" s="24"/>
      <c r="M615" s="16"/>
      <c r="N615" s="17"/>
    </row>
    <row r="616" spans="12:14" x14ac:dyDescent="0.3">
      <c r="L616" s="24"/>
      <c r="M616" s="16"/>
      <c r="N616" s="17"/>
    </row>
    <row r="617" spans="12:14" x14ac:dyDescent="0.3">
      <c r="L617" s="24"/>
      <c r="M617" s="16"/>
      <c r="N617" s="17"/>
    </row>
    <row r="618" spans="12:14" x14ac:dyDescent="0.3">
      <c r="L618" s="24"/>
      <c r="M618" s="16"/>
      <c r="N618" s="17"/>
    </row>
    <row r="619" spans="12:14" x14ac:dyDescent="0.3">
      <c r="L619" s="24"/>
      <c r="M619" s="16"/>
      <c r="N619" s="17"/>
    </row>
    <row r="620" spans="12:14" x14ac:dyDescent="0.3">
      <c r="L620" s="24"/>
      <c r="M620" s="16"/>
      <c r="N620" s="17"/>
    </row>
    <row r="621" spans="12:14" x14ac:dyDescent="0.3">
      <c r="L621" s="24"/>
      <c r="M621" s="16"/>
      <c r="N621" s="17"/>
    </row>
    <row r="622" spans="12:14" x14ac:dyDescent="0.3">
      <c r="L622" s="24"/>
      <c r="M622" s="16"/>
      <c r="N622" s="17"/>
    </row>
    <row r="623" spans="12:14" x14ac:dyDescent="0.3">
      <c r="L623" s="24"/>
      <c r="M623" s="16"/>
      <c r="N623" s="17"/>
    </row>
    <row r="624" spans="12:14" x14ac:dyDescent="0.3">
      <c r="L624" s="24"/>
      <c r="M624" s="16"/>
      <c r="N624" s="17"/>
    </row>
    <row r="625" spans="12:14" x14ac:dyDescent="0.3">
      <c r="L625" s="24"/>
      <c r="M625" s="16"/>
      <c r="N625" s="17"/>
    </row>
    <row r="626" spans="12:14" x14ac:dyDescent="0.3">
      <c r="L626" s="24"/>
      <c r="M626" s="16"/>
      <c r="N626" s="17"/>
    </row>
    <row r="627" spans="12:14" x14ac:dyDescent="0.3">
      <c r="L627" s="24"/>
      <c r="M627" s="16"/>
      <c r="N627" s="17"/>
    </row>
    <row r="628" spans="12:14" x14ac:dyDescent="0.3">
      <c r="L628" s="24"/>
      <c r="M628" s="16"/>
      <c r="N628" s="17"/>
    </row>
    <row r="629" spans="12:14" x14ac:dyDescent="0.3">
      <c r="L629" s="24"/>
      <c r="M629" s="16"/>
      <c r="N629" s="17"/>
    </row>
    <row r="630" spans="12:14" x14ac:dyDescent="0.3">
      <c r="L630" s="24"/>
      <c r="M630" s="16"/>
      <c r="N630" s="17"/>
    </row>
    <row r="631" spans="12:14" x14ac:dyDescent="0.3">
      <c r="L631" s="24"/>
      <c r="M631" s="16"/>
      <c r="N631" s="17"/>
    </row>
    <row r="632" spans="12:14" x14ac:dyDescent="0.3">
      <c r="L632" s="24"/>
      <c r="M632" s="16"/>
      <c r="N632" s="17"/>
    </row>
    <row r="633" spans="12:14" x14ac:dyDescent="0.3">
      <c r="L633" s="24"/>
      <c r="M633" s="16"/>
      <c r="N633" s="17"/>
    </row>
    <row r="634" spans="12:14" x14ac:dyDescent="0.3">
      <c r="L634" s="24"/>
      <c r="M634" s="16"/>
      <c r="N634" s="17"/>
    </row>
    <row r="635" spans="12:14" x14ac:dyDescent="0.3">
      <c r="L635" s="24"/>
      <c r="M635" s="16"/>
      <c r="N635" s="17"/>
    </row>
    <row r="636" spans="12:14" x14ac:dyDescent="0.3">
      <c r="L636" s="24"/>
      <c r="M636" s="16"/>
      <c r="N636" s="17"/>
    </row>
    <row r="637" spans="12:14" x14ac:dyDescent="0.3">
      <c r="L637" s="24"/>
      <c r="M637" s="16"/>
      <c r="N637" s="17"/>
    </row>
    <row r="638" spans="12:14" x14ac:dyDescent="0.3">
      <c r="L638" s="24"/>
      <c r="M638" s="16"/>
      <c r="N638" s="17"/>
    </row>
    <row r="639" spans="12:14" x14ac:dyDescent="0.3">
      <c r="L639" s="24"/>
      <c r="M639" s="16"/>
      <c r="N639" s="17"/>
    </row>
    <row r="640" spans="12:14" x14ac:dyDescent="0.3">
      <c r="L640" s="24"/>
      <c r="M640" s="16"/>
      <c r="N640" s="17"/>
    </row>
    <row r="641" spans="12:14" x14ac:dyDescent="0.3">
      <c r="L641" s="24"/>
      <c r="M641" s="16"/>
      <c r="N641" s="17"/>
    </row>
    <row r="642" spans="12:14" x14ac:dyDescent="0.3">
      <c r="L642" s="24"/>
      <c r="M642" s="16"/>
      <c r="N642" s="17"/>
    </row>
    <row r="643" spans="12:14" x14ac:dyDescent="0.3">
      <c r="L643" s="24"/>
      <c r="M643" s="16"/>
      <c r="N643" s="17"/>
    </row>
    <row r="644" spans="12:14" x14ac:dyDescent="0.3">
      <c r="L644" s="24"/>
      <c r="M644" s="16"/>
      <c r="N644" s="17"/>
    </row>
    <row r="645" spans="12:14" x14ac:dyDescent="0.3">
      <c r="L645" s="24"/>
      <c r="M645" s="16"/>
      <c r="N645" s="17"/>
    </row>
    <row r="646" spans="12:14" x14ac:dyDescent="0.3">
      <c r="L646" s="24"/>
      <c r="M646" s="16"/>
      <c r="N646" s="17"/>
    </row>
    <row r="647" spans="12:14" x14ac:dyDescent="0.3">
      <c r="L647" s="24"/>
      <c r="M647" s="16"/>
      <c r="N647" s="17"/>
    </row>
    <row r="648" spans="12:14" x14ac:dyDescent="0.3">
      <c r="L648" s="24"/>
      <c r="M648" s="16"/>
      <c r="N648" s="17"/>
    </row>
    <row r="649" spans="12:14" x14ac:dyDescent="0.3">
      <c r="L649" s="24"/>
      <c r="M649" s="16"/>
      <c r="N649" s="17"/>
    </row>
    <row r="650" spans="12:14" x14ac:dyDescent="0.3">
      <c r="L650" s="24"/>
      <c r="M650" s="16"/>
      <c r="N650" s="17"/>
    </row>
    <row r="651" spans="12:14" x14ac:dyDescent="0.3">
      <c r="L651" s="24"/>
      <c r="M651" s="16"/>
      <c r="N651" s="17"/>
    </row>
    <row r="652" spans="12:14" x14ac:dyDescent="0.3">
      <c r="L652" s="24"/>
      <c r="M652" s="16"/>
      <c r="N652" s="17"/>
    </row>
    <row r="653" spans="12:14" x14ac:dyDescent="0.3">
      <c r="L653" s="24"/>
      <c r="M653" s="16"/>
      <c r="N653" s="17"/>
    </row>
    <row r="654" spans="12:14" x14ac:dyDescent="0.3">
      <c r="L654" s="24"/>
      <c r="M654" s="16"/>
      <c r="N654" s="17"/>
    </row>
    <row r="655" spans="12:14" x14ac:dyDescent="0.3">
      <c r="L655" s="24"/>
      <c r="M655" s="16"/>
      <c r="N655" s="17"/>
    </row>
    <row r="656" spans="12:14" x14ac:dyDescent="0.3">
      <c r="L656" s="24"/>
      <c r="M656" s="16"/>
      <c r="N656" s="17"/>
    </row>
    <row r="657" spans="12:14" x14ac:dyDescent="0.3">
      <c r="L657" s="24"/>
      <c r="M657" s="16"/>
      <c r="N657" s="17"/>
    </row>
    <row r="658" spans="12:14" x14ac:dyDescent="0.3">
      <c r="L658" s="24"/>
      <c r="M658" s="16"/>
      <c r="N658" s="17"/>
    </row>
    <row r="659" spans="12:14" x14ac:dyDescent="0.3">
      <c r="L659" s="24"/>
      <c r="M659" s="16"/>
      <c r="N659" s="17"/>
    </row>
    <row r="660" spans="12:14" x14ac:dyDescent="0.3">
      <c r="L660" s="24"/>
      <c r="M660" s="16"/>
      <c r="N660" s="17"/>
    </row>
    <row r="661" spans="12:14" x14ac:dyDescent="0.3">
      <c r="L661" s="24"/>
      <c r="M661" s="16"/>
      <c r="N661" s="17"/>
    </row>
    <row r="662" spans="12:14" x14ac:dyDescent="0.3">
      <c r="L662" s="24"/>
      <c r="M662" s="16"/>
      <c r="N662" s="17"/>
    </row>
    <row r="663" spans="12:14" x14ac:dyDescent="0.3">
      <c r="L663" s="24"/>
      <c r="M663" s="16"/>
      <c r="N663" s="17"/>
    </row>
    <row r="664" spans="12:14" x14ac:dyDescent="0.3">
      <c r="L664" s="24"/>
      <c r="M664" s="16"/>
      <c r="N664" s="17"/>
    </row>
    <row r="665" spans="12:14" x14ac:dyDescent="0.3">
      <c r="L665" s="24"/>
      <c r="M665" s="16"/>
      <c r="N665" s="17"/>
    </row>
    <row r="666" spans="12:14" x14ac:dyDescent="0.3">
      <c r="L666" s="24"/>
      <c r="M666" s="16"/>
      <c r="N666" s="17"/>
    </row>
    <row r="667" spans="12:14" x14ac:dyDescent="0.3">
      <c r="L667" s="24"/>
      <c r="M667" s="16"/>
      <c r="N667" s="17"/>
    </row>
    <row r="668" spans="12:14" x14ac:dyDescent="0.3">
      <c r="L668" s="24"/>
      <c r="M668" s="16"/>
      <c r="N668" s="17"/>
    </row>
    <row r="669" spans="12:14" x14ac:dyDescent="0.3">
      <c r="L669" s="24"/>
      <c r="M669" s="16"/>
      <c r="N669" s="17"/>
    </row>
    <row r="670" spans="12:14" x14ac:dyDescent="0.3">
      <c r="L670" s="24"/>
      <c r="M670" s="16"/>
      <c r="N670" s="17"/>
    </row>
    <row r="671" spans="12:14" x14ac:dyDescent="0.3">
      <c r="L671" s="24"/>
      <c r="M671" s="16"/>
      <c r="N671" s="17"/>
    </row>
    <row r="672" spans="12:14" x14ac:dyDescent="0.3">
      <c r="L672" s="24"/>
      <c r="M672" s="16"/>
      <c r="N672" s="17"/>
    </row>
    <row r="673" spans="12:14" x14ac:dyDescent="0.3">
      <c r="L673" s="24"/>
      <c r="M673" s="16"/>
      <c r="N673" s="17"/>
    </row>
    <row r="674" spans="12:14" x14ac:dyDescent="0.3">
      <c r="L674" s="24"/>
      <c r="M674" s="16"/>
      <c r="N674" s="17"/>
    </row>
    <row r="675" spans="12:14" x14ac:dyDescent="0.3">
      <c r="L675" s="24"/>
      <c r="M675" s="16"/>
      <c r="N675" s="17"/>
    </row>
    <row r="676" spans="12:14" x14ac:dyDescent="0.3">
      <c r="L676" s="24"/>
      <c r="M676" s="16"/>
      <c r="N676" s="17"/>
    </row>
    <row r="677" spans="12:14" x14ac:dyDescent="0.3">
      <c r="L677" s="24"/>
      <c r="M677" s="16"/>
      <c r="N677" s="17"/>
    </row>
    <row r="678" spans="12:14" x14ac:dyDescent="0.3">
      <c r="L678" s="24"/>
      <c r="M678" s="16"/>
      <c r="N678" s="17"/>
    </row>
    <row r="679" spans="12:14" x14ac:dyDescent="0.3">
      <c r="L679" s="24"/>
      <c r="M679" s="16"/>
      <c r="N679" s="17"/>
    </row>
    <row r="680" spans="12:14" x14ac:dyDescent="0.3">
      <c r="L680" s="24"/>
      <c r="M680" s="16"/>
      <c r="N680" s="17"/>
    </row>
    <row r="681" spans="12:14" x14ac:dyDescent="0.3">
      <c r="L681" s="24"/>
      <c r="M681" s="16"/>
      <c r="N681" s="17"/>
    </row>
    <row r="682" spans="12:14" x14ac:dyDescent="0.3">
      <c r="L682" s="24"/>
      <c r="M682" s="16"/>
      <c r="N682" s="17"/>
    </row>
    <row r="683" spans="12:14" x14ac:dyDescent="0.3">
      <c r="L683" s="24"/>
      <c r="M683" s="16"/>
      <c r="N683" s="17"/>
    </row>
    <row r="684" spans="12:14" x14ac:dyDescent="0.3">
      <c r="L684" s="24"/>
      <c r="M684" s="16"/>
      <c r="N684" s="17"/>
    </row>
    <row r="685" spans="12:14" x14ac:dyDescent="0.3">
      <c r="L685" s="24"/>
      <c r="M685" s="16"/>
      <c r="N685" s="17"/>
    </row>
    <row r="686" spans="12:14" x14ac:dyDescent="0.3">
      <c r="L686" s="24"/>
      <c r="M686" s="16"/>
      <c r="N686" s="17"/>
    </row>
    <row r="687" spans="12:14" x14ac:dyDescent="0.3">
      <c r="L687" s="24"/>
      <c r="M687" s="16"/>
      <c r="N687" s="17"/>
    </row>
    <row r="688" spans="12:14" x14ac:dyDescent="0.3">
      <c r="L688" s="24"/>
      <c r="M688" s="16"/>
      <c r="N688" s="17"/>
    </row>
    <row r="689" spans="12:14" x14ac:dyDescent="0.3">
      <c r="L689" s="24"/>
      <c r="M689" s="16"/>
      <c r="N689" s="17"/>
    </row>
    <row r="690" spans="12:14" x14ac:dyDescent="0.3">
      <c r="L690" s="24"/>
      <c r="M690" s="16"/>
      <c r="N690" s="17"/>
    </row>
    <row r="691" spans="12:14" x14ac:dyDescent="0.3">
      <c r="L691" s="24"/>
      <c r="M691" s="16"/>
      <c r="N691" s="17"/>
    </row>
    <row r="692" spans="12:14" x14ac:dyDescent="0.3">
      <c r="L692" s="24"/>
      <c r="M692" s="16"/>
      <c r="N692" s="17"/>
    </row>
    <row r="693" spans="12:14" x14ac:dyDescent="0.3">
      <c r="L693" s="24"/>
      <c r="M693" s="16"/>
      <c r="N693" s="17"/>
    </row>
    <row r="694" spans="12:14" x14ac:dyDescent="0.3">
      <c r="L694" s="24"/>
      <c r="M694" s="16"/>
      <c r="N694" s="17"/>
    </row>
    <row r="695" spans="12:14" x14ac:dyDescent="0.3">
      <c r="L695" s="24"/>
      <c r="M695" s="16"/>
      <c r="N695" s="17"/>
    </row>
    <row r="696" spans="12:14" x14ac:dyDescent="0.3">
      <c r="L696" s="24"/>
      <c r="M696" s="16"/>
      <c r="N696" s="17"/>
    </row>
    <row r="697" spans="12:14" x14ac:dyDescent="0.3">
      <c r="L697" s="24"/>
      <c r="M697" s="16"/>
      <c r="N697" s="17"/>
    </row>
    <row r="698" spans="12:14" x14ac:dyDescent="0.3">
      <c r="L698" s="24"/>
      <c r="M698" s="16"/>
      <c r="N698" s="17"/>
    </row>
    <row r="699" spans="12:14" x14ac:dyDescent="0.3">
      <c r="L699" s="24"/>
      <c r="M699" s="16"/>
      <c r="N699" s="17"/>
    </row>
    <row r="700" spans="12:14" x14ac:dyDescent="0.3">
      <c r="L700" s="24"/>
      <c r="M700" s="16"/>
      <c r="N700" s="17"/>
    </row>
    <row r="701" spans="12:14" x14ac:dyDescent="0.3">
      <c r="L701" s="24"/>
      <c r="M701" s="16"/>
      <c r="N701" s="17"/>
    </row>
    <row r="702" spans="12:14" x14ac:dyDescent="0.3">
      <c r="L702" s="24"/>
      <c r="M702" s="16"/>
      <c r="N702" s="17"/>
    </row>
    <row r="703" spans="12:14" x14ac:dyDescent="0.3">
      <c r="L703" s="24"/>
      <c r="M703" s="16"/>
      <c r="N703" s="17"/>
    </row>
    <row r="704" spans="12:14" x14ac:dyDescent="0.3">
      <c r="L704" s="24"/>
      <c r="M704" s="16"/>
      <c r="N704" s="17"/>
    </row>
    <row r="705" spans="12:14" x14ac:dyDescent="0.3">
      <c r="L705" s="24"/>
      <c r="M705" s="16"/>
      <c r="N705" s="17"/>
    </row>
    <row r="706" spans="12:14" x14ac:dyDescent="0.3">
      <c r="L706" s="24"/>
      <c r="M706" s="16"/>
      <c r="N706" s="17"/>
    </row>
    <row r="707" spans="12:14" x14ac:dyDescent="0.3">
      <c r="L707" s="24"/>
      <c r="M707" s="16"/>
      <c r="N707" s="17"/>
    </row>
    <row r="708" spans="12:14" x14ac:dyDescent="0.3">
      <c r="L708" s="24"/>
      <c r="M708" s="16"/>
      <c r="N708" s="17"/>
    </row>
    <row r="709" spans="12:14" x14ac:dyDescent="0.3">
      <c r="L709" s="24"/>
      <c r="M709" s="16"/>
      <c r="N709" s="17"/>
    </row>
    <row r="710" spans="12:14" x14ac:dyDescent="0.3">
      <c r="L710" s="24"/>
      <c r="M710" s="16"/>
      <c r="N710" s="17"/>
    </row>
    <row r="711" spans="12:14" x14ac:dyDescent="0.3">
      <c r="L711" s="24"/>
      <c r="M711" s="16"/>
      <c r="N711" s="17"/>
    </row>
    <row r="712" spans="12:14" x14ac:dyDescent="0.3">
      <c r="L712" s="24"/>
      <c r="M712" s="16"/>
      <c r="N712" s="17"/>
    </row>
    <row r="713" spans="12:14" x14ac:dyDescent="0.3">
      <c r="L713" s="24"/>
      <c r="M713" s="16"/>
      <c r="N713" s="17"/>
    </row>
    <row r="714" spans="12:14" x14ac:dyDescent="0.3">
      <c r="L714" s="24"/>
      <c r="M714" s="16"/>
      <c r="N714" s="17"/>
    </row>
    <row r="715" spans="12:14" x14ac:dyDescent="0.3">
      <c r="L715" s="24"/>
      <c r="M715" s="16"/>
      <c r="N715" s="17"/>
    </row>
    <row r="716" spans="12:14" x14ac:dyDescent="0.3">
      <c r="L716" s="24"/>
      <c r="M716" s="16"/>
      <c r="N716" s="17"/>
    </row>
    <row r="717" spans="12:14" x14ac:dyDescent="0.3">
      <c r="L717" s="24"/>
      <c r="M717" s="16"/>
      <c r="N717" s="17"/>
    </row>
    <row r="718" spans="12:14" x14ac:dyDescent="0.3">
      <c r="L718" s="24"/>
      <c r="M718" s="16"/>
      <c r="N718" s="17"/>
    </row>
    <row r="719" spans="12:14" x14ac:dyDescent="0.3">
      <c r="L719" s="24"/>
      <c r="M719" s="16"/>
      <c r="N719" s="17"/>
    </row>
    <row r="720" spans="12:14" x14ac:dyDescent="0.3">
      <c r="L720" s="24"/>
      <c r="M720" s="16"/>
      <c r="N720" s="17"/>
    </row>
    <row r="721" spans="12:14" x14ac:dyDescent="0.3">
      <c r="L721" s="24"/>
      <c r="M721" s="16"/>
      <c r="N721" s="17"/>
    </row>
    <row r="722" spans="12:14" x14ac:dyDescent="0.3">
      <c r="L722" s="24"/>
      <c r="M722" s="16"/>
      <c r="N722" s="17"/>
    </row>
    <row r="723" spans="12:14" x14ac:dyDescent="0.3">
      <c r="L723" s="24"/>
      <c r="M723" s="16"/>
      <c r="N723" s="17"/>
    </row>
    <row r="724" spans="12:14" x14ac:dyDescent="0.3">
      <c r="L724" s="24"/>
      <c r="M724" s="16"/>
      <c r="N724" s="17"/>
    </row>
    <row r="725" spans="12:14" x14ac:dyDescent="0.3">
      <c r="L725" s="24"/>
      <c r="M725" s="16"/>
      <c r="N725" s="17"/>
    </row>
    <row r="726" spans="12:14" x14ac:dyDescent="0.3">
      <c r="L726" s="24"/>
      <c r="M726" s="16"/>
      <c r="N726" s="17"/>
    </row>
    <row r="727" spans="12:14" x14ac:dyDescent="0.3">
      <c r="L727" s="24"/>
      <c r="M727" s="16"/>
      <c r="N727" s="17"/>
    </row>
    <row r="728" spans="12:14" x14ac:dyDescent="0.3">
      <c r="L728" s="24"/>
      <c r="M728" s="16"/>
      <c r="N728" s="17"/>
    </row>
    <row r="729" spans="12:14" x14ac:dyDescent="0.3">
      <c r="L729" s="24"/>
      <c r="M729" s="16"/>
      <c r="N729" s="17"/>
    </row>
    <row r="730" spans="12:14" x14ac:dyDescent="0.3">
      <c r="L730" s="24"/>
      <c r="M730" s="16"/>
      <c r="N730" s="17"/>
    </row>
    <row r="731" spans="12:14" x14ac:dyDescent="0.3">
      <c r="L731" s="24"/>
      <c r="M731" s="16"/>
      <c r="N731" s="17"/>
    </row>
    <row r="732" spans="12:14" x14ac:dyDescent="0.3">
      <c r="L732" s="24"/>
      <c r="M732" s="16"/>
      <c r="N732" s="17"/>
    </row>
    <row r="733" spans="12:14" x14ac:dyDescent="0.3">
      <c r="L733" s="24"/>
      <c r="M733" s="16"/>
      <c r="N733" s="17"/>
    </row>
    <row r="734" spans="12:14" x14ac:dyDescent="0.3">
      <c r="L734" s="24"/>
      <c r="M734" s="16"/>
      <c r="N734" s="17"/>
    </row>
    <row r="735" spans="12:14" x14ac:dyDescent="0.3">
      <c r="L735" s="24"/>
      <c r="M735" s="16"/>
      <c r="N735" s="17"/>
    </row>
    <row r="736" spans="12:14" x14ac:dyDescent="0.3">
      <c r="L736" s="24"/>
      <c r="M736" s="16"/>
      <c r="N736" s="17"/>
    </row>
    <row r="737" spans="12:14" x14ac:dyDescent="0.3">
      <c r="L737" s="24"/>
      <c r="M737" s="16"/>
      <c r="N737" s="17"/>
    </row>
    <row r="738" spans="12:14" x14ac:dyDescent="0.3">
      <c r="L738" s="24"/>
      <c r="M738" s="16"/>
      <c r="N738" s="17"/>
    </row>
    <row r="739" spans="12:14" x14ac:dyDescent="0.3">
      <c r="L739" s="24"/>
      <c r="M739" s="16"/>
      <c r="N739" s="17"/>
    </row>
    <row r="740" spans="12:14" x14ac:dyDescent="0.3">
      <c r="L740" s="24"/>
      <c r="M740" s="16"/>
      <c r="N740" s="17"/>
    </row>
    <row r="741" spans="12:14" x14ac:dyDescent="0.3">
      <c r="L741" s="24"/>
      <c r="M741" s="16"/>
      <c r="N741" s="17"/>
    </row>
    <row r="742" spans="12:14" x14ac:dyDescent="0.3">
      <c r="L742" s="24"/>
      <c r="M742" s="16"/>
      <c r="N742" s="17"/>
    </row>
    <row r="743" spans="12:14" x14ac:dyDescent="0.3">
      <c r="L743" s="24"/>
      <c r="M743" s="16"/>
      <c r="N743" s="17"/>
    </row>
    <row r="744" spans="12:14" x14ac:dyDescent="0.3">
      <c r="L744" s="24"/>
      <c r="M744" s="16"/>
      <c r="N744" s="17"/>
    </row>
    <row r="745" spans="12:14" x14ac:dyDescent="0.3">
      <c r="L745" s="24"/>
      <c r="M745" s="16"/>
      <c r="N745" s="17"/>
    </row>
    <row r="746" spans="12:14" x14ac:dyDescent="0.3">
      <c r="L746" s="24"/>
      <c r="M746" s="16"/>
      <c r="N746" s="17"/>
    </row>
    <row r="747" spans="12:14" x14ac:dyDescent="0.3">
      <c r="L747" s="24"/>
      <c r="M747" s="16"/>
      <c r="N747" s="17"/>
    </row>
    <row r="748" spans="12:14" x14ac:dyDescent="0.3">
      <c r="L748" s="24"/>
      <c r="M748" s="16"/>
      <c r="N748" s="17"/>
    </row>
    <row r="749" spans="12:14" x14ac:dyDescent="0.3">
      <c r="L749" s="24"/>
      <c r="M749" s="16"/>
      <c r="N749" s="17"/>
    </row>
    <row r="750" spans="12:14" x14ac:dyDescent="0.3">
      <c r="L750" s="24"/>
      <c r="M750" s="16"/>
      <c r="N750" s="17"/>
    </row>
    <row r="751" spans="12:14" x14ac:dyDescent="0.3">
      <c r="L751" s="24"/>
      <c r="M751" s="16"/>
      <c r="N751" s="17"/>
    </row>
    <row r="752" spans="12:14" x14ac:dyDescent="0.3">
      <c r="L752" s="24"/>
      <c r="M752" s="16"/>
      <c r="N752" s="17"/>
    </row>
    <row r="753" spans="12:14" x14ac:dyDescent="0.3">
      <c r="L753" s="24"/>
      <c r="M753" s="16"/>
      <c r="N753" s="17"/>
    </row>
    <row r="754" spans="12:14" x14ac:dyDescent="0.3">
      <c r="L754" s="24"/>
      <c r="M754" s="16"/>
      <c r="N754" s="17"/>
    </row>
    <row r="755" spans="12:14" x14ac:dyDescent="0.3">
      <c r="L755" s="24"/>
      <c r="M755" s="16"/>
      <c r="N755" s="17"/>
    </row>
    <row r="756" spans="12:14" x14ac:dyDescent="0.3">
      <c r="L756" s="24"/>
      <c r="M756" s="16"/>
      <c r="N756" s="17"/>
    </row>
    <row r="757" spans="12:14" x14ac:dyDescent="0.3">
      <c r="L757" s="24"/>
      <c r="M757" s="16"/>
      <c r="N757" s="17"/>
    </row>
    <row r="758" spans="12:14" x14ac:dyDescent="0.3">
      <c r="L758" s="24"/>
      <c r="M758" s="16"/>
      <c r="N758" s="17"/>
    </row>
    <row r="759" spans="12:14" x14ac:dyDescent="0.3">
      <c r="L759" s="24"/>
      <c r="M759" s="16"/>
      <c r="N759" s="17"/>
    </row>
    <row r="760" spans="12:14" x14ac:dyDescent="0.3">
      <c r="L760" s="24"/>
      <c r="M760" s="16"/>
      <c r="N760" s="17"/>
    </row>
    <row r="761" spans="12:14" x14ac:dyDescent="0.3">
      <c r="L761" s="24"/>
      <c r="M761" s="16"/>
      <c r="N761" s="17"/>
    </row>
    <row r="762" spans="12:14" x14ac:dyDescent="0.3">
      <c r="L762" s="24"/>
      <c r="M762" s="16"/>
      <c r="N762" s="17"/>
    </row>
    <row r="763" spans="12:14" x14ac:dyDescent="0.3">
      <c r="L763" s="24"/>
      <c r="M763" s="16"/>
      <c r="N763" s="17"/>
    </row>
    <row r="764" spans="12:14" x14ac:dyDescent="0.3">
      <c r="L764" s="24"/>
      <c r="M764" s="16"/>
      <c r="N764" s="17"/>
    </row>
    <row r="765" spans="12:14" x14ac:dyDescent="0.3">
      <c r="L765" s="24"/>
      <c r="M765" s="16"/>
      <c r="N765" s="17"/>
    </row>
    <row r="766" spans="12:14" x14ac:dyDescent="0.3">
      <c r="L766" s="24"/>
      <c r="M766" s="16"/>
      <c r="N766" s="17"/>
    </row>
    <row r="767" spans="12:14" x14ac:dyDescent="0.3">
      <c r="L767" s="24"/>
      <c r="M767" s="16"/>
      <c r="N767" s="17"/>
    </row>
    <row r="768" spans="12:14" x14ac:dyDescent="0.3">
      <c r="L768" s="24"/>
      <c r="M768" s="16"/>
      <c r="N768" s="17"/>
    </row>
    <row r="769" spans="12:14" x14ac:dyDescent="0.3">
      <c r="L769" s="24"/>
      <c r="M769" s="16"/>
      <c r="N769" s="17"/>
    </row>
    <row r="770" spans="12:14" x14ac:dyDescent="0.3">
      <c r="L770" s="24"/>
      <c r="M770" s="16"/>
      <c r="N770" s="17"/>
    </row>
    <row r="771" spans="12:14" x14ac:dyDescent="0.3">
      <c r="L771" s="24"/>
      <c r="M771" s="16"/>
      <c r="N771" s="17"/>
    </row>
    <row r="772" spans="12:14" x14ac:dyDescent="0.3">
      <c r="L772" s="24"/>
      <c r="M772" s="16"/>
      <c r="N772" s="17"/>
    </row>
    <row r="773" spans="12:14" x14ac:dyDescent="0.3">
      <c r="L773" s="24"/>
      <c r="M773" s="16"/>
      <c r="N773" s="17"/>
    </row>
    <row r="774" spans="12:14" x14ac:dyDescent="0.3">
      <c r="L774" s="24"/>
      <c r="M774" s="16"/>
      <c r="N774" s="17"/>
    </row>
    <row r="775" spans="12:14" x14ac:dyDescent="0.3">
      <c r="L775" s="24"/>
      <c r="M775" s="16"/>
      <c r="N775" s="17"/>
    </row>
    <row r="776" spans="12:14" x14ac:dyDescent="0.3">
      <c r="L776" s="24"/>
      <c r="M776" s="16"/>
      <c r="N776" s="17"/>
    </row>
    <row r="777" spans="12:14" x14ac:dyDescent="0.3">
      <c r="L777" s="24"/>
      <c r="M777" s="16"/>
      <c r="N777" s="17"/>
    </row>
    <row r="778" spans="12:14" x14ac:dyDescent="0.3">
      <c r="L778" s="24"/>
      <c r="M778" s="16"/>
      <c r="N778" s="17"/>
    </row>
    <row r="779" spans="12:14" x14ac:dyDescent="0.3">
      <c r="L779" s="24"/>
      <c r="M779" s="16"/>
      <c r="N779" s="17"/>
    </row>
    <row r="780" spans="12:14" x14ac:dyDescent="0.3">
      <c r="L780" s="24"/>
      <c r="M780" s="16"/>
      <c r="N780" s="17"/>
    </row>
    <row r="781" spans="12:14" x14ac:dyDescent="0.3">
      <c r="L781" s="24"/>
      <c r="M781" s="16"/>
      <c r="N781" s="17"/>
    </row>
    <row r="782" spans="12:14" x14ac:dyDescent="0.3">
      <c r="L782" s="24"/>
      <c r="M782" s="16"/>
      <c r="N782" s="17"/>
    </row>
    <row r="783" spans="12:14" x14ac:dyDescent="0.3">
      <c r="L783" s="24"/>
      <c r="M783" s="16"/>
      <c r="N783" s="17"/>
    </row>
    <row r="784" spans="12:14" x14ac:dyDescent="0.3">
      <c r="L784" s="24"/>
      <c r="M784" s="16"/>
      <c r="N784" s="17"/>
    </row>
    <row r="785" spans="12:14" x14ac:dyDescent="0.3">
      <c r="L785" s="24"/>
      <c r="M785" s="16"/>
      <c r="N785" s="17"/>
    </row>
    <row r="786" spans="12:14" x14ac:dyDescent="0.3">
      <c r="L786" s="24"/>
      <c r="M786" s="16"/>
      <c r="N786" s="17"/>
    </row>
    <row r="787" spans="12:14" x14ac:dyDescent="0.3">
      <c r="L787" s="24"/>
      <c r="M787" s="16"/>
      <c r="N787" s="17"/>
    </row>
    <row r="788" spans="12:14" x14ac:dyDescent="0.3">
      <c r="L788" s="24"/>
      <c r="M788" s="16"/>
      <c r="N788" s="17"/>
    </row>
    <row r="789" spans="12:14" x14ac:dyDescent="0.3">
      <c r="L789" s="24"/>
      <c r="M789" s="16"/>
      <c r="N789" s="17"/>
    </row>
    <row r="790" spans="12:14" x14ac:dyDescent="0.3">
      <c r="L790" s="24"/>
      <c r="M790" s="16"/>
      <c r="N790" s="17"/>
    </row>
    <row r="791" spans="12:14" x14ac:dyDescent="0.3">
      <c r="L791" s="24"/>
      <c r="M791" s="16"/>
      <c r="N791" s="17"/>
    </row>
    <row r="792" spans="12:14" x14ac:dyDescent="0.3">
      <c r="L792" s="24"/>
      <c r="M792" s="16"/>
      <c r="N792" s="17"/>
    </row>
    <row r="793" spans="12:14" x14ac:dyDescent="0.3">
      <c r="L793" s="24"/>
      <c r="M793" s="16"/>
      <c r="N793" s="17"/>
    </row>
    <row r="794" spans="12:14" x14ac:dyDescent="0.3">
      <c r="L794" s="24"/>
      <c r="M794" s="16"/>
      <c r="N794" s="17"/>
    </row>
    <row r="795" spans="12:14" x14ac:dyDescent="0.3">
      <c r="L795" s="24"/>
      <c r="M795" s="16"/>
      <c r="N795" s="17"/>
    </row>
    <row r="796" spans="12:14" x14ac:dyDescent="0.3">
      <c r="L796" s="24"/>
      <c r="M796" s="16"/>
      <c r="N796" s="17"/>
    </row>
    <row r="797" spans="12:14" x14ac:dyDescent="0.3">
      <c r="L797" s="24"/>
      <c r="M797" s="16"/>
      <c r="N797" s="17"/>
    </row>
    <row r="798" spans="12:14" x14ac:dyDescent="0.3">
      <c r="L798" s="24"/>
      <c r="M798" s="16"/>
      <c r="N798" s="17"/>
    </row>
    <row r="799" spans="12:14" x14ac:dyDescent="0.3">
      <c r="L799" s="24"/>
      <c r="M799" s="16"/>
      <c r="N799" s="17"/>
    </row>
    <row r="800" spans="12:14" x14ac:dyDescent="0.3">
      <c r="L800" s="24"/>
      <c r="M800" s="16"/>
      <c r="N800" s="17"/>
    </row>
    <row r="801" spans="12:14" x14ac:dyDescent="0.3">
      <c r="L801" s="24"/>
      <c r="M801" s="16"/>
      <c r="N801" s="17"/>
    </row>
    <row r="802" spans="12:14" x14ac:dyDescent="0.3">
      <c r="L802" s="24"/>
      <c r="M802" s="16"/>
      <c r="N802" s="17"/>
    </row>
    <row r="803" spans="12:14" x14ac:dyDescent="0.3">
      <c r="L803" s="24"/>
      <c r="M803" s="16"/>
      <c r="N803" s="17"/>
    </row>
    <row r="804" spans="12:14" x14ac:dyDescent="0.3">
      <c r="L804" s="24"/>
      <c r="M804" s="16"/>
      <c r="N804" s="17"/>
    </row>
    <row r="805" spans="12:14" x14ac:dyDescent="0.3">
      <c r="L805" s="24"/>
      <c r="M805" s="16"/>
      <c r="N805" s="17"/>
    </row>
    <row r="806" spans="12:14" x14ac:dyDescent="0.3">
      <c r="L806" s="24"/>
      <c r="M806" s="16"/>
      <c r="N806" s="17"/>
    </row>
    <row r="807" spans="12:14" x14ac:dyDescent="0.3">
      <c r="L807" s="24"/>
      <c r="M807" s="16"/>
      <c r="N807" s="17"/>
    </row>
    <row r="808" spans="12:14" x14ac:dyDescent="0.3">
      <c r="L808" s="24"/>
      <c r="M808" s="16"/>
      <c r="N808" s="17"/>
    </row>
    <row r="809" spans="12:14" x14ac:dyDescent="0.3">
      <c r="L809" s="24"/>
      <c r="M809" s="16"/>
      <c r="N809" s="17"/>
    </row>
    <row r="810" spans="12:14" x14ac:dyDescent="0.3">
      <c r="L810" s="24"/>
      <c r="M810" s="16"/>
      <c r="N810" s="17"/>
    </row>
    <row r="811" spans="12:14" x14ac:dyDescent="0.3">
      <c r="L811" s="24"/>
      <c r="M811" s="16"/>
      <c r="N811" s="17"/>
    </row>
    <row r="812" spans="12:14" x14ac:dyDescent="0.3">
      <c r="L812" s="24"/>
      <c r="M812" s="16"/>
      <c r="N812" s="17"/>
    </row>
    <row r="813" spans="12:14" x14ac:dyDescent="0.3">
      <c r="L813" s="24"/>
      <c r="M813" s="16"/>
      <c r="N813" s="17"/>
    </row>
    <row r="814" spans="12:14" x14ac:dyDescent="0.3">
      <c r="L814" s="24"/>
      <c r="M814" s="16"/>
      <c r="N814" s="17"/>
    </row>
    <row r="815" spans="12:14" x14ac:dyDescent="0.3">
      <c r="L815" s="24"/>
      <c r="M815" s="16"/>
      <c r="N815" s="17"/>
    </row>
    <row r="816" spans="12:14" x14ac:dyDescent="0.3">
      <c r="L816" s="24"/>
      <c r="M816" s="16"/>
      <c r="N816" s="17"/>
    </row>
    <row r="817" spans="12:14" x14ac:dyDescent="0.3">
      <c r="L817" s="24"/>
      <c r="M817" s="16"/>
      <c r="N817" s="17"/>
    </row>
    <row r="818" spans="12:14" x14ac:dyDescent="0.3">
      <c r="L818" s="24"/>
      <c r="M818" s="16"/>
      <c r="N818" s="17"/>
    </row>
    <row r="819" spans="12:14" x14ac:dyDescent="0.3">
      <c r="L819" s="24"/>
      <c r="M819" s="16"/>
      <c r="N819" s="17"/>
    </row>
    <row r="820" spans="12:14" x14ac:dyDescent="0.3">
      <c r="L820" s="24"/>
      <c r="M820" s="16"/>
      <c r="N820" s="17"/>
    </row>
    <row r="821" spans="12:14" x14ac:dyDescent="0.3">
      <c r="L821" s="24"/>
      <c r="M821" s="16"/>
      <c r="N821" s="17"/>
    </row>
    <row r="822" spans="12:14" x14ac:dyDescent="0.3">
      <c r="L822" s="24"/>
      <c r="M822" s="16"/>
      <c r="N822" s="17"/>
    </row>
    <row r="823" spans="12:14" x14ac:dyDescent="0.3">
      <c r="L823" s="24"/>
      <c r="M823" s="16"/>
      <c r="N823" s="17"/>
    </row>
    <row r="824" spans="12:14" x14ac:dyDescent="0.3">
      <c r="L824" s="24"/>
      <c r="M824" s="16"/>
      <c r="N824" s="17"/>
    </row>
    <row r="825" spans="12:14" x14ac:dyDescent="0.3">
      <c r="L825" s="24"/>
      <c r="M825" s="16"/>
      <c r="N825" s="17"/>
    </row>
    <row r="826" spans="12:14" x14ac:dyDescent="0.3">
      <c r="L826" s="24"/>
      <c r="M826" s="16"/>
      <c r="N826" s="17"/>
    </row>
    <row r="827" spans="12:14" x14ac:dyDescent="0.3">
      <c r="L827" s="24"/>
      <c r="M827" s="16"/>
      <c r="N827" s="17"/>
    </row>
    <row r="828" spans="12:14" x14ac:dyDescent="0.3">
      <c r="L828" s="24"/>
      <c r="M828" s="16"/>
      <c r="N828" s="17"/>
    </row>
    <row r="829" spans="12:14" x14ac:dyDescent="0.3">
      <c r="L829" s="24"/>
      <c r="M829" s="16"/>
      <c r="N829" s="17"/>
    </row>
    <row r="830" spans="12:14" x14ac:dyDescent="0.3">
      <c r="L830" s="24"/>
      <c r="M830" s="16"/>
      <c r="N830" s="17"/>
    </row>
    <row r="831" spans="12:14" x14ac:dyDescent="0.3">
      <c r="L831" s="24"/>
      <c r="M831" s="16"/>
      <c r="N831" s="17"/>
    </row>
    <row r="832" spans="12:14" x14ac:dyDescent="0.3">
      <c r="L832" s="24"/>
      <c r="M832" s="16"/>
      <c r="N832" s="17"/>
    </row>
    <row r="833" spans="12:14" x14ac:dyDescent="0.3">
      <c r="L833" s="24"/>
      <c r="M833" s="16"/>
      <c r="N833" s="17"/>
    </row>
    <row r="834" spans="12:14" x14ac:dyDescent="0.3">
      <c r="L834" s="24"/>
      <c r="M834" s="16"/>
      <c r="N834" s="17"/>
    </row>
    <row r="835" spans="12:14" x14ac:dyDescent="0.3">
      <c r="L835" s="24"/>
      <c r="M835" s="16"/>
      <c r="N835" s="17"/>
    </row>
    <row r="836" spans="12:14" x14ac:dyDescent="0.3">
      <c r="L836" s="24"/>
      <c r="M836" s="16"/>
      <c r="N836" s="17"/>
    </row>
    <row r="837" spans="12:14" x14ac:dyDescent="0.3">
      <c r="L837" s="24"/>
      <c r="M837" s="16"/>
      <c r="N837" s="17"/>
    </row>
    <row r="838" spans="12:14" x14ac:dyDescent="0.3">
      <c r="L838" s="24"/>
      <c r="M838" s="16"/>
      <c r="N838" s="17"/>
    </row>
    <row r="839" spans="12:14" x14ac:dyDescent="0.3">
      <c r="L839" s="24"/>
      <c r="M839" s="16"/>
      <c r="N839" s="17"/>
    </row>
    <row r="840" spans="12:14" x14ac:dyDescent="0.3">
      <c r="L840" s="24"/>
      <c r="M840" s="16"/>
      <c r="N840" s="17"/>
    </row>
    <row r="841" spans="12:14" x14ac:dyDescent="0.3">
      <c r="L841" s="24"/>
      <c r="M841" s="16"/>
      <c r="N841" s="17"/>
    </row>
    <row r="842" spans="12:14" x14ac:dyDescent="0.3">
      <c r="L842" s="24"/>
      <c r="M842" s="16"/>
      <c r="N842" s="17"/>
    </row>
    <row r="843" spans="12:14" x14ac:dyDescent="0.3">
      <c r="L843" s="24"/>
      <c r="M843" s="16"/>
      <c r="N843" s="17"/>
    </row>
    <row r="844" spans="12:14" x14ac:dyDescent="0.3">
      <c r="L844" s="24"/>
      <c r="M844" s="16"/>
      <c r="N844" s="17"/>
    </row>
    <row r="845" spans="12:14" x14ac:dyDescent="0.3">
      <c r="L845" s="24"/>
      <c r="M845" s="16"/>
      <c r="N845" s="17"/>
    </row>
    <row r="846" spans="12:14" x14ac:dyDescent="0.3">
      <c r="L846" s="24"/>
      <c r="M846" s="16"/>
      <c r="N846" s="17"/>
    </row>
    <row r="847" spans="12:14" x14ac:dyDescent="0.3">
      <c r="L847" s="24"/>
      <c r="M847" s="16"/>
      <c r="N847" s="17"/>
    </row>
    <row r="848" spans="12:14" x14ac:dyDescent="0.3">
      <c r="L848" s="24"/>
      <c r="M848" s="16"/>
      <c r="N848" s="17"/>
    </row>
    <row r="849" spans="12:14" x14ac:dyDescent="0.3">
      <c r="L849" s="24"/>
      <c r="M849" s="16"/>
      <c r="N849" s="17"/>
    </row>
    <row r="850" spans="12:14" x14ac:dyDescent="0.3">
      <c r="L850" s="24"/>
      <c r="M850" s="16"/>
      <c r="N850" s="17"/>
    </row>
    <row r="851" spans="12:14" x14ac:dyDescent="0.3">
      <c r="L851" s="24"/>
      <c r="M851" s="16"/>
      <c r="N851" s="17"/>
    </row>
    <row r="852" spans="12:14" x14ac:dyDescent="0.3">
      <c r="L852" s="24"/>
      <c r="M852" s="16"/>
      <c r="N852" s="17"/>
    </row>
    <row r="853" spans="12:14" x14ac:dyDescent="0.3">
      <c r="L853" s="24"/>
      <c r="M853" s="16"/>
      <c r="N853" s="17"/>
    </row>
    <row r="854" spans="12:14" x14ac:dyDescent="0.3">
      <c r="L854" s="24"/>
      <c r="M854" s="16"/>
      <c r="N854" s="17"/>
    </row>
    <row r="855" spans="12:14" x14ac:dyDescent="0.3">
      <c r="L855" s="24"/>
      <c r="M855" s="16"/>
      <c r="N855" s="17"/>
    </row>
    <row r="856" spans="12:14" x14ac:dyDescent="0.3">
      <c r="L856" s="24"/>
      <c r="M856" s="16"/>
      <c r="N856" s="17"/>
    </row>
    <row r="857" spans="12:14" x14ac:dyDescent="0.3">
      <c r="L857" s="24"/>
      <c r="M857" s="16"/>
      <c r="N857" s="17"/>
    </row>
    <row r="858" spans="12:14" x14ac:dyDescent="0.3">
      <c r="L858" s="24"/>
      <c r="M858" s="16"/>
      <c r="N858" s="17"/>
    </row>
    <row r="859" spans="12:14" x14ac:dyDescent="0.3">
      <c r="L859" s="24"/>
      <c r="M859" s="16"/>
      <c r="N859" s="17"/>
    </row>
    <row r="860" spans="12:14" x14ac:dyDescent="0.3">
      <c r="L860" s="24"/>
      <c r="M860" s="16"/>
      <c r="N860" s="17"/>
    </row>
    <row r="861" spans="12:14" x14ac:dyDescent="0.3">
      <c r="L861" s="24"/>
      <c r="M861" s="16"/>
      <c r="N861" s="17"/>
    </row>
    <row r="862" spans="12:14" x14ac:dyDescent="0.3">
      <c r="L862" s="24"/>
      <c r="M862" s="16"/>
      <c r="N862" s="17"/>
    </row>
    <row r="863" spans="12:14" x14ac:dyDescent="0.3">
      <c r="L863" s="24"/>
      <c r="M863" s="16"/>
      <c r="N863" s="17"/>
    </row>
    <row r="864" spans="12:14" x14ac:dyDescent="0.3">
      <c r="L864" s="24"/>
      <c r="M864" s="16"/>
      <c r="N864" s="17"/>
    </row>
    <row r="865" spans="12:14" x14ac:dyDescent="0.3">
      <c r="L865" s="24"/>
      <c r="M865" s="16"/>
      <c r="N865" s="17"/>
    </row>
    <row r="866" spans="12:14" x14ac:dyDescent="0.3">
      <c r="L866" s="24"/>
      <c r="M866" s="16"/>
      <c r="N866" s="17"/>
    </row>
    <row r="867" spans="12:14" x14ac:dyDescent="0.3">
      <c r="L867" s="24"/>
      <c r="M867" s="16"/>
      <c r="N867" s="17"/>
    </row>
    <row r="868" spans="12:14" x14ac:dyDescent="0.3">
      <c r="L868" s="24"/>
      <c r="M868" s="16"/>
      <c r="N868" s="17"/>
    </row>
    <row r="869" spans="12:14" x14ac:dyDescent="0.3">
      <c r="L869" s="24"/>
      <c r="M869" s="16"/>
      <c r="N869" s="17"/>
    </row>
    <row r="870" spans="12:14" x14ac:dyDescent="0.3">
      <c r="L870" s="24"/>
      <c r="M870" s="16"/>
      <c r="N870" s="17"/>
    </row>
    <row r="871" spans="12:14" x14ac:dyDescent="0.3">
      <c r="L871" s="24"/>
      <c r="M871" s="16"/>
      <c r="N871" s="17"/>
    </row>
    <row r="872" spans="12:14" x14ac:dyDescent="0.3">
      <c r="L872" s="24"/>
      <c r="M872" s="16"/>
      <c r="N872" s="17"/>
    </row>
    <row r="873" spans="12:14" x14ac:dyDescent="0.3">
      <c r="L873" s="24"/>
      <c r="M873" s="16"/>
      <c r="N873" s="17"/>
    </row>
    <row r="874" spans="12:14" x14ac:dyDescent="0.3">
      <c r="L874" s="24"/>
      <c r="M874" s="16"/>
      <c r="N874" s="17"/>
    </row>
    <row r="875" spans="12:14" x14ac:dyDescent="0.3">
      <c r="L875" s="24"/>
      <c r="M875" s="16"/>
      <c r="N875" s="17"/>
    </row>
    <row r="876" spans="12:14" x14ac:dyDescent="0.3">
      <c r="L876" s="24"/>
      <c r="M876" s="16"/>
      <c r="N876" s="17"/>
    </row>
    <row r="877" spans="12:14" x14ac:dyDescent="0.3">
      <c r="L877" s="24"/>
      <c r="M877" s="16"/>
      <c r="N877" s="17"/>
    </row>
    <row r="878" spans="12:14" x14ac:dyDescent="0.3">
      <c r="L878" s="24"/>
      <c r="M878" s="16"/>
      <c r="N878" s="17"/>
    </row>
    <row r="879" spans="12:14" x14ac:dyDescent="0.3">
      <c r="L879" s="24"/>
      <c r="M879" s="16"/>
      <c r="N879" s="17"/>
    </row>
    <row r="880" spans="12:14" x14ac:dyDescent="0.3">
      <c r="L880" s="24"/>
      <c r="M880" s="16"/>
      <c r="N880" s="17"/>
    </row>
    <row r="881" spans="12:14" x14ac:dyDescent="0.3">
      <c r="L881" s="24"/>
      <c r="M881" s="16"/>
      <c r="N881" s="17"/>
    </row>
    <row r="882" spans="12:14" x14ac:dyDescent="0.3">
      <c r="L882" s="24"/>
      <c r="M882" s="16"/>
      <c r="N882" s="17"/>
    </row>
    <row r="883" spans="12:14" x14ac:dyDescent="0.3">
      <c r="L883" s="24"/>
      <c r="M883" s="16"/>
      <c r="N883" s="17"/>
    </row>
    <row r="884" spans="12:14" x14ac:dyDescent="0.3">
      <c r="L884" s="24"/>
      <c r="M884" s="16"/>
      <c r="N884" s="17"/>
    </row>
    <row r="885" spans="12:14" x14ac:dyDescent="0.3">
      <c r="L885" s="24"/>
      <c r="M885" s="16"/>
      <c r="N885" s="17"/>
    </row>
    <row r="886" spans="12:14" x14ac:dyDescent="0.3">
      <c r="L886" s="24"/>
      <c r="M886" s="16"/>
      <c r="N886" s="17"/>
    </row>
    <row r="887" spans="12:14" x14ac:dyDescent="0.3">
      <c r="L887" s="24"/>
      <c r="M887" s="16"/>
      <c r="N887" s="17"/>
    </row>
    <row r="888" spans="12:14" x14ac:dyDescent="0.3">
      <c r="L888" s="24"/>
      <c r="M888" s="16"/>
      <c r="N888" s="17"/>
    </row>
    <row r="889" spans="12:14" x14ac:dyDescent="0.3">
      <c r="L889" s="24"/>
      <c r="M889" s="16"/>
      <c r="N889" s="17"/>
    </row>
    <row r="890" spans="12:14" x14ac:dyDescent="0.3">
      <c r="L890" s="24"/>
      <c r="M890" s="16"/>
      <c r="N890" s="17"/>
    </row>
    <row r="891" spans="12:14" x14ac:dyDescent="0.3">
      <c r="L891" s="24"/>
      <c r="M891" s="16"/>
      <c r="N891" s="17"/>
    </row>
    <row r="892" spans="12:14" x14ac:dyDescent="0.3">
      <c r="L892" s="24"/>
      <c r="M892" s="16"/>
      <c r="N892" s="17"/>
    </row>
    <row r="893" spans="12:14" x14ac:dyDescent="0.3">
      <c r="L893" s="24"/>
      <c r="M893" s="16"/>
      <c r="N893" s="17"/>
    </row>
    <row r="894" spans="12:14" x14ac:dyDescent="0.3">
      <c r="L894" s="24"/>
      <c r="M894" s="16"/>
      <c r="N894" s="17"/>
    </row>
    <row r="895" spans="12:14" x14ac:dyDescent="0.3">
      <c r="L895" s="24"/>
      <c r="M895" s="16"/>
      <c r="N895" s="17"/>
    </row>
    <row r="896" spans="12:14" x14ac:dyDescent="0.3">
      <c r="L896" s="24"/>
      <c r="M896" s="16"/>
      <c r="N896" s="17"/>
    </row>
    <row r="897" spans="12:14" x14ac:dyDescent="0.3">
      <c r="L897" s="24"/>
      <c r="M897" s="16"/>
      <c r="N897" s="17"/>
    </row>
    <row r="898" spans="12:14" x14ac:dyDescent="0.3">
      <c r="L898" s="24"/>
      <c r="M898" s="16"/>
      <c r="N898" s="17"/>
    </row>
    <row r="899" spans="12:14" x14ac:dyDescent="0.3">
      <c r="L899" s="24"/>
      <c r="M899" s="16"/>
      <c r="N899" s="17"/>
    </row>
    <row r="900" spans="12:14" x14ac:dyDescent="0.3">
      <c r="L900" s="24"/>
      <c r="M900" s="16"/>
      <c r="N900" s="17"/>
    </row>
    <row r="901" spans="12:14" x14ac:dyDescent="0.3">
      <c r="L901" s="24"/>
      <c r="M901" s="16"/>
      <c r="N901" s="17"/>
    </row>
    <row r="902" spans="12:14" x14ac:dyDescent="0.3">
      <c r="L902" s="24"/>
      <c r="M902" s="16"/>
      <c r="N902" s="17"/>
    </row>
    <row r="903" spans="12:14" x14ac:dyDescent="0.3">
      <c r="L903" s="24"/>
      <c r="M903" s="16"/>
      <c r="N903" s="17"/>
    </row>
    <row r="904" spans="12:14" x14ac:dyDescent="0.3">
      <c r="L904" s="24"/>
      <c r="M904" s="16"/>
      <c r="N904" s="17"/>
    </row>
    <row r="905" spans="12:14" x14ac:dyDescent="0.3">
      <c r="L905" s="24"/>
      <c r="M905" s="16"/>
      <c r="N905" s="17"/>
    </row>
    <row r="906" spans="12:14" x14ac:dyDescent="0.3">
      <c r="L906" s="24"/>
      <c r="M906" s="16"/>
      <c r="N906" s="17"/>
    </row>
    <row r="907" spans="12:14" x14ac:dyDescent="0.3">
      <c r="L907" s="24"/>
      <c r="M907" s="16"/>
      <c r="N907" s="17"/>
    </row>
    <row r="908" spans="12:14" x14ac:dyDescent="0.3">
      <c r="L908" s="24"/>
      <c r="M908" s="16"/>
      <c r="N908" s="17"/>
    </row>
    <row r="909" spans="12:14" x14ac:dyDescent="0.3">
      <c r="L909" s="24"/>
      <c r="M909" s="16"/>
      <c r="N909" s="17"/>
    </row>
    <row r="910" spans="12:14" x14ac:dyDescent="0.3">
      <c r="L910" s="24"/>
      <c r="M910" s="16"/>
      <c r="N910" s="17"/>
    </row>
    <row r="911" spans="12:14" x14ac:dyDescent="0.3">
      <c r="L911" s="24"/>
      <c r="M911" s="16"/>
      <c r="N911" s="17"/>
    </row>
    <row r="912" spans="12:14" x14ac:dyDescent="0.3">
      <c r="L912" s="24"/>
      <c r="M912" s="16"/>
      <c r="N912" s="17"/>
    </row>
    <row r="913" spans="12:14" x14ac:dyDescent="0.3">
      <c r="L913" s="24"/>
      <c r="M913" s="16"/>
      <c r="N913" s="17"/>
    </row>
    <row r="914" spans="12:14" x14ac:dyDescent="0.3">
      <c r="L914" s="24"/>
      <c r="M914" s="16"/>
      <c r="N914" s="17"/>
    </row>
    <row r="915" spans="12:14" x14ac:dyDescent="0.3">
      <c r="L915" s="24"/>
      <c r="M915" s="16"/>
      <c r="N915" s="17"/>
    </row>
    <row r="916" spans="12:14" x14ac:dyDescent="0.3">
      <c r="L916" s="24"/>
      <c r="M916" s="16"/>
      <c r="N916" s="17"/>
    </row>
    <row r="917" spans="12:14" x14ac:dyDescent="0.3">
      <c r="L917" s="24"/>
      <c r="M917" s="16"/>
      <c r="N917" s="17"/>
    </row>
    <row r="918" spans="12:14" x14ac:dyDescent="0.3">
      <c r="L918" s="24"/>
      <c r="M918" s="16"/>
      <c r="N918" s="17"/>
    </row>
    <row r="919" spans="12:14" x14ac:dyDescent="0.3">
      <c r="L919" s="24"/>
      <c r="M919" s="16"/>
      <c r="N919" s="17"/>
    </row>
    <row r="920" spans="12:14" x14ac:dyDescent="0.3">
      <c r="L920" s="24"/>
      <c r="M920" s="16"/>
      <c r="N920" s="17"/>
    </row>
    <row r="921" spans="12:14" x14ac:dyDescent="0.3">
      <c r="L921" s="24"/>
      <c r="M921" s="16"/>
      <c r="N921" s="17"/>
    </row>
    <row r="922" spans="12:14" x14ac:dyDescent="0.3">
      <c r="L922" s="24"/>
      <c r="M922" s="16"/>
      <c r="N922" s="17"/>
    </row>
    <row r="923" spans="12:14" x14ac:dyDescent="0.3">
      <c r="L923" s="24"/>
      <c r="M923" s="16"/>
      <c r="N923" s="17"/>
    </row>
    <row r="924" spans="12:14" x14ac:dyDescent="0.3">
      <c r="L924" s="24"/>
      <c r="M924" s="16"/>
      <c r="N924" s="17"/>
    </row>
    <row r="925" spans="12:14" x14ac:dyDescent="0.3">
      <c r="L925" s="24"/>
      <c r="M925" s="16"/>
      <c r="N925" s="17"/>
    </row>
    <row r="926" spans="12:14" x14ac:dyDescent="0.3">
      <c r="L926" s="24"/>
      <c r="M926" s="16"/>
      <c r="N926" s="17"/>
    </row>
    <row r="927" spans="12:14" x14ac:dyDescent="0.3">
      <c r="L927" s="24"/>
      <c r="M927" s="16"/>
      <c r="N927" s="17"/>
    </row>
    <row r="928" spans="12:14" x14ac:dyDescent="0.3">
      <c r="L928" s="24"/>
      <c r="M928" s="16"/>
      <c r="N928" s="17"/>
    </row>
    <row r="929" spans="12:14" x14ac:dyDescent="0.3">
      <c r="L929" s="24"/>
      <c r="M929" s="16"/>
      <c r="N929" s="17"/>
    </row>
    <row r="930" spans="12:14" x14ac:dyDescent="0.3">
      <c r="L930" s="24"/>
      <c r="M930" s="16"/>
      <c r="N930" s="17"/>
    </row>
    <row r="931" spans="12:14" x14ac:dyDescent="0.3">
      <c r="L931" s="24"/>
      <c r="M931" s="16"/>
      <c r="N931" s="17"/>
    </row>
    <row r="932" spans="12:14" x14ac:dyDescent="0.3">
      <c r="L932" s="24"/>
      <c r="M932" s="16"/>
      <c r="N932" s="17"/>
    </row>
    <row r="933" spans="12:14" x14ac:dyDescent="0.3">
      <c r="L933" s="24"/>
      <c r="M933" s="16"/>
      <c r="N933" s="17"/>
    </row>
    <row r="934" spans="12:14" x14ac:dyDescent="0.3">
      <c r="L934" s="24"/>
      <c r="M934" s="16"/>
      <c r="N934" s="17"/>
    </row>
    <row r="935" spans="12:14" x14ac:dyDescent="0.3">
      <c r="L935" s="24"/>
      <c r="M935" s="16"/>
      <c r="N935" s="17"/>
    </row>
    <row r="936" spans="12:14" x14ac:dyDescent="0.3">
      <c r="L936" s="24"/>
      <c r="M936" s="16"/>
      <c r="N936" s="17"/>
    </row>
    <row r="937" spans="12:14" x14ac:dyDescent="0.3">
      <c r="L937" s="24"/>
      <c r="M937" s="16"/>
      <c r="N937" s="17"/>
    </row>
    <row r="938" spans="12:14" x14ac:dyDescent="0.3">
      <c r="L938" s="24"/>
      <c r="M938" s="16"/>
      <c r="N938" s="17"/>
    </row>
    <row r="939" spans="12:14" x14ac:dyDescent="0.3">
      <c r="L939" s="24"/>
      <c r="M939" s="16"/>
      <c r="N939" s="17"/>
    </row>
    <row r="940" spans="12:14" x14ac:dyDescent="0.3">
      <c r="L940" s="24"/>
      <c r="M940" s="16"/>
      <c r="N940" s="17"/>
    </row>
    <row r="941" spans="12:14" x14ac:dyDescent="0.3">
      <c r="L941" s="24"/>
      <c r="M941" s="16"/>
      <c r="N941" s="17"/>
    </row>
    <row r="942" spans="12:14" x14ac:dyDescent="0.3">
      <c r="L942" s="24"/>
      <c r="M942" s="16"/>
      <c r="N942" s="17"/>
    </row>
    <row r="943" spans="12:14" x14ac:dyDescent="0.3">
      <c r="L943" s="24"/>
      <c r="M943" s="16"/>
      <c r="N943" s="17"/>
    </row>
    <row r="944" spans="12:14" x14ac:dyDescent="0.3">
      <c r="L944" s="24"/>
      <c r="M944" s="16"/>
      <c r="N944" s="17"/>
    </row>
    <row r="945" spans="12:14" x14ac:dyDescent="0.3">
      <c r="L945" s="24"/>
      <c r="M945" s="16"/>
      <c r="N945" s="17"/>
    </row>
    <row r="946" spans="12:14" x14ac:dyDescent="0.3">
      <c r="L946" s="24"/>
      <c r="M946" s="16"/>
      <c r="N946" s="17"/>
    </row>
    <row r="947" spans="12:14" x14ac:dyDescent="0.3">
      <c r="L947" s="24"/>
      <c r="M947" s="16"/>
      <c r="N947" s="17"/>
    </row>
    <row r="948" spans="12:14" x14ac:dyDescent="0.3">
      <c r="L948" s="24"/>
      <c r="M948" s="16"/>
      <c r="N948" s="17"/>
    </row>
    <row r="949" spans="12:14" x14ac:dyDescent="0.3">
      <c r="L949" s="24"/>
      <c r="M949" s="16"/>
      <c r="N949" s="17"/>
    </row>
    <row r="950" spans="12:14" x14ac:dyDescent="0.3">
      <c r="L950" s="24"/>
      <c r="M950" s="16"/>
      <c r="N950" s="17"/>
    </row>
    <row r="951" spans="12:14" x14ac:dyDescent="0.3">
      <c r="L951" s="24"/>
      <c r="M951" s="16"/>
      <c r="N951" s="17"/>
    </row>
    <row r="952" spans="12:14" x14ac:dyDescent="0.3">
      <c r="L952" s="24"/>
      <c r="M952" s="16"/>
      <c r="N952" s="17"/>
    </row>
    <row r="953" spans="12:14" x14ac:dyDescent="0.3">
      <c r="L953" s="24"/>
      <c r="M953" s="16"/>
      <c r="N953" s="17"/>
    </row>
    <row r="954" spans="12:14" x14ac:dyDescent="0.3">
      <c r="L954" s="24"/>
      <c r="M954" s="16"/>
      <c r="N954" s="17"/>
    </row>
    <row r="955" spans="12:14" x14ac:dyDescent="0.3">
      <c r="L955" s="24"/>
      <c r="M955" s="16"/>
      <c r="N955" s="17"/>
    </row>
    <row r="956" spans="12:14" x14ac:dyDescent="0.3">
      <c r="L956" s="24"/>
      <c r="M956" s="16"/>
      <c r="N956" s="17"/>
    </row>
    <row r="957" spans="12:14" x14ac:dyDescent="0.3">
      <c r="L957" s="24"/>
      <c r="M957" s="16"/>
      <c r="N957" s="17"/>
    </row>
    <row r="958" spans="12:14" x14ac:dyDescent="0.3">
      <c r="L958" s="24"/>
      <c r="M958" s="16"/>
      <c r="N958" s="17"/>
    </row>
    <row r="959" spans="12:14" x14ac:dyDescent="0.3">
      <c r="L959" s="24"/>
      <c r="M959" s="16"/>
      <c r="N959" s="17"/>
    </row>
    <row r="960" spans="12:14" x14ac:dyDescent="0.3">
      <c r="L960" s="24"/>
      <c r="M960" s="16"/>
      <c r="N960" s="17"/>
    </row>
    <row r="961" spans="12:14" x14ac:dyDescent="0.3">
      <c r="L961" s="24"/>
      <c r="M961" s="16"/>
      <c r="N961" s="17"/>
    </row>
    <row r="962" spans="12:14" x14ac:dyDescent="0.3">
      <c r="L962" s="24"/>
      <c r="M962" s="16"/>
      <c r="N962" s="17"/>
    </row>
    <row r="963" spans="12:14" x14ac:dyDescent="0.3">
      <c r="L963" s="24"/>
      <c r="M963" s="16"/>
      <c r="N963" s="17"/>
    </row>
    <row r="964" spans="12:14" x14ac:dyDescent="0.3">
      <c r="L964" s="24"/>
      <c r="M964" s="16"/>
      <c r="N964" s="17"/>
    </row>
    <row r="965" spans="12:14" x14ac:dyDescent="0.3">
      <c r="L965" s="24"/>
      <c r="M965" s="16"/>
      <c r="N965" s="17"/>
    </row>
    <row r="966" spans="12:14" x14ac:dyDescent="0.3">
      <c r="L966" s="24"/>
      <c r="M966" s="16"/>
      <c r="N966" s="17"/>
    </row>
    <row r="967" spans="12:14" x14ac:dyDescent="0.3">
      <c r="L967" s="24"/>
      <c r="M967" s="16"/>
      <c r="N967" s="17"/>
    </row>
    <row r="968" spans="12:14" x14ac:dyDescent="0.3">
      <c r="L968" s="24"/>
      <c r="M968" s="16"/>
      <c r="N968" s="17"/>
    </row>
    <row r="969" spans="12:14" x14ac:dyDescent="0.3">
      <c r="L969" s="24"/>
      <c r="M969" s="16"/>
      <c r="N969" s="17"/>
    </row>
    <row r="970" spans="12:14" x14ac:dyDescent="0.3">
      <c r="L970" s="24"/>
      <c r="M970" s="16"/>
      <c r="N970" s="17"/>
    </row>
    <row r="971" spans="12:14" x14ac:dyDescent="0.3">
      <c r="L971" s="24"/>
      <c r="M971" s="16"/>
      <c r="N971" s="17"/>
    </row>
    <row r="972" spans="12:14" x14ac:dyDescent="0.3">
      <c r="L972" s="24"/>
      <c r="M972" s="16"/>
      <c r="N972" s="17"/>
    </row>
    <row r="973" spans="12:14" x14ac:dyDescent="0.3">
      <c r="L973" s="24"/>
      <c r="M973" s="16"/>
      <c r="N973" s="17"/>
    </row>
    <row r="974" spans="12:14" x14ac:dyDescent="0.3">
      <c r="L974" s="24"/>
      <c r="M974" s="16"/>
      <c r="N974" s="17"/>
    </row>
    <row r="975" spans="12:14" x14ac:dyDescent="0.3">
      <c r="L975" s="24"/>
      <c r="M975" s="16"/>
      <c r="N975" s="17"/>
    </row>
    <row r="976" spans="12:14" x14ac:dyDescent="0.3">
      <c r="L976" s="24"/>
      <c r="M976" s="16"/>
      <c r="N976" s="17"/>
    </row>
    <row r="977" spans="12:14" x14ac:dyDescent="0.3">
      <c r="L977" s="24"/>
      <c r="M977" s="16"/>
      <c r="N977" s="17"/>
    </row>
    <row r="978" spans="12:14" x14ac:dyDescent="0.3">
      <c r="L978" s="24"/>
      <c r="M978" s="16"/>
      <c r="N978" s="17"/>
    </row>
    <row r="979" spans="12:14" x14ac:dyDescent="0.3">
      <c r="L979" s="24"/>
      <c r="M979" s="16"/>
      <c r="N979" s="17"/>
    </row>
    <row r="980" spans="12:14" x14ac:dyDescent="0.3">
      <c r="L980" s="24"/>
      <c r="M980" s="16"/>
      <c r="N980" s="17"/>
    </row>
    <row r="981" spans="12:14" x14ac:dyDescent="0.3">
      <c r="L981" s="24"/>
      <c r="M981" s="16"/>
      <c r="N981" s="17"/>
    </row>
    <row r="982" spans="12:14" x14ac:dyDescent="0.3">
      <c r="L982" s="24"/>
      <c r="M982" s="16"/>
      <c r="N982" s="17"/>
    </row>
    <row r="983" spans="12:14" x14ac:dyDescent="0.3">
      <c r="L983" s="24"/>
      <c r="M983" s="16"/>
      <c r="N983" s="17"/>
    </row>
    <row r="984" spans="12:14" x14ac:dyDescent="0.3">
      <c r="L984" s="24"/>
      <c r="M984" s="16"/>
      <c r="N984" s="17"/>
    </row>
    <row r="985" spans="12:14" x14ac:dyDescent="0.3">
      <c r="L985" s="24"/>
      <c r="M985" s="16"/>
      <c r="N985" s="17"/>
    </row>
    <row r="986" spans="12:14" x14ac:dyDescent="0.3">
      <c r="L986" s="24"/>
      <c r="M986" s="16"/>
      <c r="N986" s="17"/>
    </row>
    <row r="987" spans="12:14" x14ac:dyDescent="0.3">
      <c r="L987" s="24"/>
      <c r="M987" s="16"/>
      <c r="N987" s="17"/>
    </row>
    <row r="988" spans="12:14" x14ac:dyDescent="0.3">
      <c r="L988" s="24"/>
      <c r="M988" s="16"/>
      <c r="N988" s="17"/>
    </row>
    <row r="989" spans="12:14" x14ac:dyDescent="0.3">
      <c r="L989" s="24"/>
      <c r="M989" s="16"/>
      <c r="N989" s="17"/>
    </row>
    <row r="990" spans="12:14" x14ac:dyDescent="0.3">
      <c r="L990" s="24"/>
      <c r="M990" s="16"/>
      <c r="N990" s="17"/>
    </row>
    <row r="991" spans="12:14" x14ac:dyDescent="0.3">
      <c r="L991" s="24"/>
      <c r="M991" s="16"/>
      <c r="N991" s="17"/>
    </row>
    <row r="992" spans="12:14" x14ac:dyDescent="0.3">
      <c r="L992" s="24"/>
      <c r="M992" s="16"/>
      <c r="N992" s="17"/>
    </row>
    <row r="993" spans="12:14" x14ac:dyDescent="0.3">
      <c r="L993" s="24"/>
      <c r="M993" s="16"/>
      <c r="N993" s="17"/>
    </row>
    <row r="994" spans="12:14" x14ac:dyDescent="0.3">
      <c r="L994" s="24"/>
      <c r="M994" s="16"/>
      <c r="N994" s="17"/>
    </row>
    <row r="995" spans="12:14" x14ac:dyDescent="0.3">
      <c r="L995" s="24"/>
      <c r="M995" s="16"/>
      <c r="N995" s="17"/>
    </row>
    <row r="996" spans="12:14" x14ac:dyDescent="0.3">
      <c r="L996" s="24"/>
      <c r="M996" s="16"/>
      <c r="N996" s="17"/>
    </row>
    <row r="997" spans="12:14" x14ac:dyDescent="0.3">
      <c r="L997" s="24"/>
      <c r="M997" s="16"/>
      <c r="N997" s="17"/>
    </row>
    <row r="998" spans="12:14" x14ac:dyDescent="0.3">
      <c r="L998" s="24"/>
      <c r="M998" s="16"/>
      <c r="N998" s="17"/>
    </row>
    <row r="999" spans="12:14" x14ac:dyDescent="0.3">
      <c r="L999" s="24"/>
      <c r="M999" s="16"/>
      <c r="N999" s="17"/>
    </row>
    <row r="1000" spans="12:14" x14ac:dyDescent="0.3">
      <c r="L1000" s="24"/>
      <c r="M1000" s="16"/>
      <c r="N1000" s="17"/>
    </row>
    <row r="1001" spans="12:14" x14ac:dyDescent="0.3">
      <c r="L1001" s="24"/>
      <c r="M1001" s="16"/>
      <c r="N1001" s="17"/>
    </row>
    <row r="1002" spans="12:14" x14ac:dyDescent="0.3">
      <c r="L1002" s="24"/>
      <c r="M1002" s="16"/>
      <c r="N1002" s="17"/>
    </row>
    <row r="1003" spans="12:14" x14ac:dyDescent="0.3">
      <c r="L1003" s="24"/>
      <c r="M1003" s="16"/>
      <c r="N1003" s="17"/>
    </row>
    <row r="1004" spans="12:14" x14ac:dyDescent="0.3">
      <c r="L1004" s="24"/>
      <c r="M1004" s="16"/>
      <c r="N1004" s="17"/>
    </row>
    <row r="1005" spans="12:14" x14ac:dyDescent="0.3">
      <c r="L1005" s="24"/>
      <c r="M1005" s="16"/>
      <c r="N1005" s="17"/>
    </row>
    <row r="1006" spans="12:14" x14ac:dyDescent="0.3">
      <c r="L1006" s="24"/>
      <c r="M1006" s="16"/>
      <c r="N1006" s="17"/>
    </row>
    <row r="1007" spans="12:14" x14ac:dyDescent="0.3">
      <c r="L1007" s="24"/>
      <c r="M1007" s="16"/>
      <c r="N1007" s="17"/>
    </row>
    <row r="1008" spans="12:14" x14ac:dyDescent="0.3">
      <c r="L1008" s="24"/>
      <c r="M1008" s="16"/>
      <c r="N1008" s="17"/>
    </row>
    <row r="1009" spans="12:14" x14ac:dyDescent="0.3">
      <c r="L1009" s="24"/>
      <c r="M1009" s="16"/>
      <c r="N1009" s="17"/>
    </row>
    <row r="1010" spans="12:14" x14ac:dyDescent="0.3">
      <c r="L1010" s="24"/>
      <c r="M1010" s="16"/>
      <c r="N1010" s="17"/>
    </row>
    <row r="1011" spans="12:14" x14ac:dyDescent="0.3">
      <c r="L1011" s="24"/>
      <c r="M1011" s="16"/>
      <c r="N1011" s="17"/>
    </row>
    <row r="1012" spans="12:14" x14ac:dyDescent="0.3">
      <c r="L1012" s="24"/>
      <c r="M1012" s="16"/>
      <c r="N1012" s="17"/>
    </row>
    <row r="1013" spans="12:14" x14ac:dyDescent="0.3">
      <c r="L1013" s="24"/>
      <c r="M1013" s="16"/>
      <c r="N1013" s="17"/>
    </row>
    <row r="1014" spans="12:14" x14ac:dyDescent="0.3">
      <c r="L1014" s="24"/>
      <c r="M1014" s="16"/>
      <c r="N1014" s="17"/>
    </row>
    <row r="1015" spans="12:14" x14ac:dyDescent="0.3">
      <c r="L1015" s="24"/>
      <c r="M1015" s="16"/>
      <c r="N1015" s="17"/>
    </row>
    <row r="1016" spans="12:14" x14ac:dyDescent="0.3">
      <c r="L1016" s="24"/>
      <c r="M1016" s="16"/>
      <c r="N1016" s="17"/>
    </row>
    <row r="1017" spans="12:14" x14ac:dyDescent="0.3">
      <c r="L1017" s="24"/>
      <c r="M1017" s="16"/>
      <c r="N1017" s="17"/>
    </row>
    <row r="1018" spans="12:14" x14ac:dyDescent="0.3">
      <c r="L1018" s="24"/>
      <c r="M1018" s="16"/>
      <c r="N1018" s="17"/>
    </row>
    <row r="1019" spans="12:14" x14ac:dyDescent="0.3">
      <c r="L1019" s="24"/>
      <c r="M1019" s="16"/>
      <c r="N1019" s="17"/>
    </row>
    <row r="1020" spans="12:14" x14ac:dyDescent="0.3">
      <c r="L1020" s="24"/>
      <c r="M1020" s="16"/>
      <c r="N1020" s="17"/>
    </row>
    <row r="1021" spans="12:14" x14ac:dyDescent="0.3">
      <c r="L1021" s="24"/>
      <c r="M1021" s="16"/>
      <c r="N1021" s="17"/>
    </row>
    <row r="1022" spans="12:14" x14ac:dyDescent="0.3">
      <c r="L1022" s="24"/>
      <c r="M1022" s="16"/>
      <c r="N1022" s="17"/>
    </row>
    <row r="1023" spans="12:14" x14ac:dyDescent="0.3">
      <c r="L1023" s="24"/>
      <c r="M1023" s="16"/>
      <c r="N1023" s="17"/>
    </row>
    <row r="1024" spans="12:14" x14ac:dyDescent="0.3">
      <c r="L1024" s="24"/>
      <c r="M1024" s="16"/>
      <c r="N1024" s="17"/>
    </row>
    <row r="1025" spans="12:14" x14ac:dyDescent="0.3">
      <c r="L1025" s="24"/>
      <c r="M1025" s="16"/>
      <c r="N1025" s="17"/>
    </row>
    <row r="1026" spans="12:14" x14ac:dyDescent="0.3">
      <c r="L1026" s="24"/>
      <c r="M1026" s="16"/>
      <c r="N1026" s="17"/>
    </row>
    <row r="1027" spans="12:14" x14ac:dyDescent="0.3">
      <c r="L1027" s="24"/>
      <c r="M1027" s="16"/>
      <c r="N1027" s="17"/>
    </row>
    <row r="1028" spans="12:14" x14ac:dyDescent="0.3">
      <c r="L1028" s="24"/>
      <c r="M1028" s="16"/>
      <c r="N1028" s="17"/>
    </row>
    <row r="1029" spans="12:14" x14ac:dyDescent="0.3">
      <c r="L1029" s="24"/>
      <c r="M1029" s="16"/>
      <c r="N1029" s="17"/>
    </row>
    <row r="1030" spans="12:14" x14ac:dyDescent="0.3">
      <c r="L1030" s="24"/>
      <c r="M1030" s="16"/>
      <c r="N1030" s="17"/>
    </row>
    <row r="1031" spans="12:14" x14ac:dyDescent="0.3">
      <c r="L1031" s="24"/>
      <c r="M1031" s="16"/>
      <c r="N1031" s="17"/>
    </row>
    <row r="1032" spans="12:14" x14ac:dyDescent="0.3">
      <c r="L1032" s="24"/>
      <c r="M1032" s="16"/>
      <c r="N1032" s="17"/>
    </row>
    <row r="1033" spans="12:14" x14ac:dyDescent="0.3">
      <c r="L1033" s="24"/>
      <c r="M1033" s="16"/>
      <c r="N1033" s="17"/>
    </row>
    <row r="1034" spans="12:14" x14ac:dyDescent="0.3">
      <c r="L1034" s="24"/>
      <c r="M1034" s="16"/>
      <c r="N1034" s="17"/>
    </row>
    <row r="1035" spans="12:14" x14ac:dyDescent="0.3">
      <c r="L1035" s="24"/>
      <c r="M1035" s="16"/>
      <c r="N1035" s="17"/>
    </row>
    <row r="1036" spans="12:14" x14ac:dyDescent="0.3">
      <c r="L1036" s="24"/>
      <c r="M1036" s="16"/>
      <c r="N1036" s="17"/>
    </row>
    <row r="1037" spans="12:14" x14ac:dyDescent="0.3">
      <c r="L1037" s="24"/>
      <c r="M1037" s="16"/>
      <c r="N1037" s="17"/>
    </row>
    <row r="1038" spans="12:14" x14ac:dyDescent="0.3">
      <c r="L1038" s="24"/>
      <c r="M1038" s="16"/>
      <c r="N1038" s="17"/>
    </row>
    <row r="1039" spans="12:14" x14ac:dyDescent="0.3">
      <c r="L1039" s="24"/>
      <c r="M1039" s="16"/>
      <c r="N1039" s="17"/>
    </row>
    <row r="1040" spans="12:14" x14ac:dyDescent="0.3">
      <c r="L1040" s="24"/>
      <c r="M1040" s="16"/>
      <c r="N1040" s="17"/>
    </row>
    <row r="1041" spans="12:14" x14ac:dyDescent="0.3">
      <c r="L1041" s="24"/>
      <c r="M1041" s="16"/>
      <c r="N1041" s="17"/>
    </row>
    <row r="1042" spans="12:14" x14ac:dyDescent="0.3">
      <c r="L1042" s="24"/>
      <c r="M1042" s="16"/>
      <c r="N1042" s="17"/>
    </row>
    <row r="1043" spans="12:14" x14ac:dyDescent="0.3">
      <c r="L1043" s="24"/>
      <c r="M1043" s="16"/>
      <c r="N1043" s="17"/>
    </row>
    <row r="1044" spans="12:14" x14ac:dyDescent="0.3">
      <c r="L1044" s="24"/>
      <c r="M1044" s="16"/>
      <c r="N1044" s="17"/>
    </row>
    <row r="1045" spans="12:14" x14ac:dyDescent="0.3">
      <c r="L1045" s="24"/>
      <c r="M1045" s="16"/>
      <c r="N1045" s="17"/>
    </row>
    <row r="1046" spans="12:14" x14ac:dyDescent="0.3">
      <c r="L1046" s="24"/>
      <c r="M1046" s="16"/>
      <c r="N1046" s="17"/>
    </row>
    <row r="1047" spans="12:14" x14ac:dyDescent="0.3">
      <c r="L1047" s="24"/>
      <c r="M1047" s="16"/>
      <c r="N1047" s="17"/>
    </row>
    <row r="1048" spans="12:14" x14ac:dyDescent="0.3">
      <c r="L1048" s="24"/>
      <c r="M1048" s="16"/>
      <c r="N1048" s="17"/>
    </row>
    <row r="1049" spans="12:14" x14ac:dyDescent="0.3">
      <c r="L1049" s="24"/>
      <c r="M1049" s="16"/>
      <c r="N1049" s="17"/>
    </row>
    <row r="1050" spans="12:14" x14ac:dyDescent="0.3">
      <c r="L1050" s="24"/>
      <c r="M1050" s="16"/>
      <c r="N1050" s="17"/>
    </row>
    <row r="1051" spans="12:14" x14ac:dyDescent="0.3">
      <c r="L1051" s="24"/>
      <c r="M1051" s="16"/>
      <c r="N1051" s="17"/>
    </row>
    <row r="1052" spans="12:14" x14ac:dyDescent="0.3">
      <c r="L1052" s="24"/>
      <c r="M1052" s="16"/>
      <c r="N1052" s="17"/>
    </row>
    <row r="1053" spans="12:14" x14ac:dyDescent="0.3">
      <c r="L1053" s="24"/>
      <c r="M1053" s="16"/>
      <c r="N1053" s="17"/>
    </row>
    <row r="1054" spans="12:14" x14ac:dyDescent="0.3">
      <c r="L1054" s="24"/>
      <c r="M1054" s="16"/>
      <c r="N1054" s="17"/>
    </row>
    <row r="1055" spans="12:14" x14ac:dyDescent="0.3">
      <c r="L1055" s="24"/>
      <c r="M1055" s="16"/>
      <c r="N1055" s="17"/>
    </row>
    <row r="1056" spans="12:14" x14ac:dyDescent="0.3">
      <c r="L1056" s="24"/>
      <c r="M1056" s="16"/>
      <c r="N1056" s="17"/>
    </row>
    <row r="1057" spans="12:14" x14ac:dyDescent="0.3">
      <c r="L1057" s="24"/>
      <c r="M1057" s="16"/>
      <c r="N1057" s="17"/>
    </row>
    <row r="1058" spans="12:14" x14ac:dyDescent="0.3">
      <c r="L1058" s="24"/>
      <c r="M1058" s="16"/>
      <c r="N1058" s="17"/>
    </row>
    <row r="1059" spans="12:14" x14ac:dyDescent="0.3">
      <c r="L1059" s="24"/>
      <c r="M1059" s="16"/>
      <c r="N1059" s="17"/>
    </row>
    <row r="1060" spans="12:14" x14ac:dyDescent="0.3">
      <c r="L1060" s="24"/>
      <c r="M1060" s="16"/>
      <c r="N1060" s="17"/>
    </row>
    <row r="1061" spans="12:14" x14ac:dyDescent="0.3">
      <c r="L1061" s="24"/>
      <c r="M1061" s="16"/>
      <c r="N1061" s="17"/>
    </row>
    <row r="1062" spans="12:14" x14ac:dyDescent="0.3">
      <c r="L1062" s="24"/>
      <c r="M1062" s="16"/>
      <c r="N1062" s="17"/>
    </row>
    <row r="1063" spans="12:14" x14ac:dyDescent="0.3">
      <c r="L1063" s="24"/>
      <c r="M1063" s="16"/>
      <c r="N1063" s="17"/>
    </row>
    <row r="1064" spans="12:14" x14ac:dyDescent="0.3">
      <c r="L1064" s="24"/>
      <c r="M1064" s="16"/>
      <c r="N1064" s="17"/>
    </row>
    <row r="1065" spans="12:14" x14ac:dyDescent="0.3">
      <c r="L1065" s="24"/>
      <c r="M1065" s="16"/>
      <c r="N1065" s="17"/>
    </row>
    <row r="1066" spans="12:14" x14ac:dyDescent="0.3">
      <c r="L1066" s="24"/>
      <c r="M1066" s="16"/>
      <c r="N1066" s="17"/>
    </row>
    <row r="1067" spans="12:14" x14ac:dyDescent="0.3">
      <c r="L1067" s="24"/>
      <c r="M1067" s="16"/>
      <c r="N1067" s="17"/>
    </row>
    <row r="1068" spans="12:14" x14ac:dyDescent="0.3">
      <c r="L1068" s="24"/>
      <c r="M1068" s="16"/>
      <c r="N1068" s="17"/>
    </row>
    <row r="1069" spans="12:14" x14ac:dyDescent="0.3">
      <c r="L1069" s="24"/>
      <c r="M1069" s="16"/>
      <c r="N1069" s="17"/>
    </row>
    <row r="1070" spans="12:14" x14ac:dyDescent="0.3">
      <c r="L1070" s="24"/>
      <c r="M1070" s="16"/>
      <c r="N1070" s="17"/>
    </row>
    <row r="1071" spans="12:14" x14ac:dyDescent="0.3">
      <c r="L1071" s="24"/>
      <c r="M1071" s="16"/>
      <c r="N1071" s="17"/>
    </row>
    <row r="1072" spans="12:14" x14ac:dyDescent="0.3">
      <c r="L1072" s="24"/>
      <c r="M1072" s="16"/>
      <c r="N1072" s="17"/>
    </row>
    <row r="1073" spans="12:14" x14ac:dyDescent="0.3">
      <c r="L1073" s="24"/>
      <c r="M1073" s="16"/>
      <c r="N1073" s="17"/>
    </row>
    <row r="1074" spans="12:14" x14ac:dyDescent="0.3">
      <c r="L1074" s="24"/>
      <c r="M1074" s="16"/>
      <c r="N1074" s="17"/>
    </row>
    <row r="1075" spans="12:14" x14ac:dyDescent="0.3">
      <c r="L1075" s="24"/>
      <c r="M1075" s="16"/>
      <c r="N1075" s="17"/>
    </row>
    <row r="1076" spans="12:14" x14ac:dyDescent="0.3">
      <c r="L1076" s="24"/>
      <c r="M1076" s="16"/>
      <c r="N1076" s="17"/>
    </row>
    <row r="1077" spans="12:14" x14ac:dyDescent="0.3">
      <c r="L1077" s="24"/>
      <c r="M1077" s="16"/>
      <c r="N1077" s="17"/>
    </row>
    <row r="1078" spans="12:14" x14ac:dyDescent="0.3">
      <c r="L1078" s="24"/>
      <c r="M1078" s="16"/>
      <c r="N1078" s="17"/>
    </row>
    <row r="1079" spans="12:14" x14ac:dyDescent="0.3">
      <c r="L1079" s="24"/>
      <c r="M1079" s="16"/>
      <c r="N1079" s="17"/>
    </row>
    <row r="1080" spans="12:14" x14ac:dyDescent="0.3">
      <c r="L1080" s="24"/>
      <c r="M1080" s="16"/>
      <c r="N1080" s="17"/>
    </row>
    <row r="1081" spans="12:14" x14ac:dyDescent="0.3">
      <c r="L1081" s="24"/>
      <c r="M1081" s="16"/>
      <c r="N1081" s="17"/>
    </row>
    <row r="1082" spans="12:14" x14ac:dyDescent="0.3">
      <c r="L1082" s="24"/>
      <c r="M1082" s="16"/>
      <c r="N1082" s="17"/>
    </row>
    <row r="1083" spans="12:14" x14ac:dyDescent="0.3">
      <c r="L1083" s="24"/>
      <c r="M1083" s="16"/>
      <c r="N1083" s="17"/>
    </row>
    <row r="1084" spans="12:14" x14ac:dyDescent="0.3">
      <c r="L1084" s="24"/>
      <c r="M1084" s="16"/>
      <c r="N1084" s="17"/>
    </row>
    <row r="1085" spans="12:14" x14ac:dyDescent="0.3">
      <c r="L1085" s="24"/>
      <c r="M1085" s="16"/>
      <c r="N1085" s="17"/>
    </row>
    <row r="1086" spans="12:14" x14ac:dyDescent="0.3">
      <c r="L1086" s="24"/>
      <c r="M1086" s="16"/>
      <c r="N1086" s="17"/>
    </row>
    <row r="1087" spans="12:14" x14ac:dyDescent="0.3">
      <c r="L1087" s="24"/>
      <c r="M1087" s="16"/>
      <c r="N1087" s="17"/>
    </row>
    <row r="1088" spans="12:14" x14ac:dyDescent="0.3">
      <c r="L1088" s="24"/>
      <c r="M1088" s="16"/>
      <c r="N1088" s="17"/>
    </row>
    <row r="1089" spans="12:14" x14ac:dyDescent="0.3">
      <c r="L1089" s="24"/>
      <c r="M1089" s="16"/>
      <c r="N1089" s="17"/>
    </row>
    <row r="1090" spans="12:14" x14ac:dyDescent="0.3">
      <c r="L1090" s="24"/>
      <c r="M1090" s="16"/>
      <c r="N1090" s="17"/>
    </row>
    <row r="1091" spans="12:14" x14ac:dyDescent="0.3">
      <c r="L1091" s="24"/>
      <c r="M1091" s="16"/>
      <c r="N1091" s="17"/>
    </row>
    <row r="1092" spans="12:14" x14ac:dyDescent="0.3">
      <c r="L1092" s="24"/>
      <c r="M1092" s="16"/>
      <c r="N1092" s="17"/>
    </row>
    <row r="1093" spans="12:14" x14ac:dyDescent="0.3">
      <c r="L1093" s="24"/>
      <c r="M1093" s="16"/>
      <c r="N1093" s="17"/>
    </row>
    <row r="1094" spans="12:14" x14ac:dyDescent="0.3">
      <c r="L1094" s="24"/>
      <c r="M1094" s="16"/>
      <c r="N1094" s="17"/>
    </row>
    <row r="1095" spans="12:14" x14ac:dyDescent="0.3">
      <c r="L1095" s="24"/>
      <c r="M1095" s="16"/>
      <c r="N1095" s="17"/>
    </row>
    <row r="1096" spans="12:14" x14ac:dyDescent="0.3">
      <c r="L1096" s="24"/>
      <c r="M1096" s="16"/>
      <c r="N1096" s="17"/>
    </row>
    <row r="1097" spans="12:14" x14ac:dyDescent="0.3">
      <c r="L1097" s="24"/>
      <c r="M1097" s="16"/>
      <c r="N1097" s="17"/>
    </row>
    <row r="1098" spans="12:14" x14ac:dyDescent="0.3">
      <c r="L1098" s="24"/>
      <c r="M1098" s="16"/>
      <c r="N1098" s="17"/>
    </row>
    <row r="1099" spans="12:14" x14ac:dyDescent="0.3">
      <c r="L1099" s="24"/>
      <c r="M1099" s="16"/>
      <c r="N1099" s="17"/>
    </row>
    <row r="1100" spans="12:14" x14ac:dyDescent="0.3">
      <c r="L1100" s="24"/>
      <c r="M1100" s="16"/>
      <c r="N1100" s="17"/>
    </row>
    <row r="1101" spans="12:14" x14ac:dyDescent="0.3">
      <c r="L1101" s="24"/>
      <c r="M1101" s="16"/>
      <c r="N1101" s="17"/>
    </row>
    <row r="1102" spans="12:14" x14ac:dyDescent="0.3">
      <c r="L1102" s="24"/>
      <c r="M1102" s="16"/>
      <c r="N1102" s="17"/>
    </row>
    <row r="1103" spans="12:14" x14ac:dyDescent="0.3">
      <c r="L1103" s="24"/>
      <c r="M1103" s="16"/>
      <c r="N1103" s="17"/>
    </row>
    <row r="1104" spans="12:14" x14ac:dyDescent="0.3">
      <c r="L1104" s="24"/>
      <c r="M1104" s="16"/>
      <c r="N1104" s="17"/>
    </row>
    <row r="1105" spans="12:14" x14ac:dyDescent="0.3">
      <c r="L1105" s="24"/>
      <c r="M1105" s="16"/>
      <c r="N1105" s="17"/>
    </row>
    <row r="1106" spans="12:14" x14ac:dyDescent="0.3">
      <c r="L1106" s="24"/>
      <c r="M1106" s="16"/>
      <c r="N1106" s="17"/>
    </row>
    <row r="1107" spans="12:14" x14ac:dyDescent="0.3">
      <c r="L1107" s="24"/>
      <c r="M1107" s="16"/>
      <c r="N1107" s="17"/>
    </row>
    <row r="1108" spans="12:14" x14ac:dyDescent="0.3">
      <c r="L1108" s="24"/>
      <c r="M1108" s="16"/>
      <c r="N1108" s="17"/>
    </row>
    <row r="1109" spans="12:14" x14ac:dyDescent="0.3">
      <c r="L1109" s="24"/>
      <c r="M1109" s="16"/>
      <c r="N1109" s="17"/>
    </row>
    <row r="1110" spans="12:14" x14ac:dyDescent="0.3">
      <c r="L1110" s="24"/>
      <c r="M1110" s="16"/>
      <c r="N1110" s="17"/>
    </row>
    <row r="1111" spans="12:14" x14ac:dyDescent="0.3">
      <c r="L1111" s="24"/>
      <c r="M1111" s="16"/>
      <c r="N1111" s="17"/>
    </row>
    <row r="1112" spans="12:14" x14ac:dyDescent="0.3">
      <c r="L1112" s="24"/>
      <c r="M1112" s="16"/>
      <c r="N1112" s="17"/>
    </row>
    <row r="1113" spans="12:14" x14ac:dyDescent="0.3">
      <c r="L1113" s="24"/>
      <c r="M1113" s="16"/>
      <c r="N1113" s="17"/>
    </row>
    <row r="1114" spans="12:14" x14ac:dyDescent="0.3">
      <c r="L1114" s="24"/>
      <c r="M1114" s="16"/>
      <c r="N1114" s="17"/>
    </row>
    <row r="1115" spans="12:14" x14ac:dyDescent="0.3">
      <c r="L1115" s="24"/>
      <c r="M1115" s="16"/>
      <c r="N1115" s="17"/>
    </row>
    <row r="1116" spans="12:14" x14ac:dyDescent="0.3">
      <c r="L1116" s="24"/>
      <c r="M1116" s="16"/>
      <c r="N1116" s="17"/>
    </row>
    <row r="1117" spans="12:14" x14ac:dyDescent="0.3">
      <c r="L1117" s="24"/>
      <c r="M1117" s="16"/>
      <c r="N1117" s="17"/>
    </row>
    <row r="1118" spans="12:14" x14ac:dyDescent="0.3">
      <c r="L1118" s="24"/>
      <c r="M1118" s="16"/>
      <c r="N1118" s="17"/>
    </row>
    <row r="1119" spans="12:14" x14ac:dyDescent="0.3">
      <c r="L1119" s="24"/>
      <c r="M1119" s="16"/>
      <c r="N1119" s="17"/>
    </row>
    <row r="1120" spans="12:14" x14ac:dyDescent="0.3">
      <c r="L1120" s="24"/>
      <c r="M1120" s="16"/>
      <c r="N1120" s="17"/>
    </row>
    <row r="1121" spans="12:14" x14ac:dyDescent="0.3">
      <c r="L1121" s="24"/>
      <c r="M1121" s="16"/>
      <c r="N1121" s="17"/>
    </row>
    <row r="1122" spans="12:14" x14ac:dyDescent="0.3">
      <c r="L1122" s="24"/>
      <c r="M1122" s="16"/>
      <c r="N1122" s="17"/>
    </row>
    <row r="1123" spans="12:14" x14ac:dyDescent="0.3">
      <c r="L1123" s="24"/>
      <c r="M1123" s="16"/>
      <c r="N1123" s="17"/>
    </row>
    <row r="1124" spans="12:14" x14ac:dyDescent="0.3">
      <c r="L1124" s="24"/>
      <c r="M1124" s="16"/>
      <c r="N1124" s="17"/>
    </row>
    <row r="1125" spans="12:14" x14ac:dyDescent="0.3">
      <c r="L1125" s="24"/>
      <c r="M1125" s="16"/>
      <c r="N1125" s="17"/>
    </row>
    <row r="1126" spans="12:14" x14ac:dyDescent="0.3">
      <c r="L1126" s="24"/>
      <c r="M1126" s="16"/>
      <c r="N1126" s="17"/>
    </row>
    <row r="1127" spans="12:14" x14ac:dyDescent="0.3">
      <c r="L1127" s="24"/>
      <c r="M1127" s="16"/>
      <c r="N1127" s="17"/>
    </row>
    <row r="1128" spans="12:14" x14ac:dyDescent="0.3">
      <c r="L1128" s="24"/>
      <c r="M1128" s="16"/>
      <c r="N1128" s="17"/>
    </row>
    <row r="1129" spans="12:14" x14ac:dyDescent="0.3">
      <c r="L1129" s="24"/>
      <c r="M1129" s="16"/>
      <c r="N1129" s="17"/>
    </row>
    <row r="1130" spans="12:14" x14ac:dyDescent="0.3">
      <c r="L1130" s="24"/>
      <c r="M1130" s="16"/>
      <c r="N1130" s="17"/>
    </row>
    <row r="1131" spans="12:14" x14ac:dyDescent="0.3">
      <c r="L1131" s="24"/>
      <c r="M1131" s="16"/>
      <c r="N1131" s="17"/>
    </row>
    <row r="1132" spans="12:14" x14ac:dyDescent="0.3">
      <c r="L1132" s="24"/>
      <c r="M1132" s="16"/>
      <c r="N1132" s="17"/>
    </row>
    <row r="1133" spans="12:14" x14ac:dyDescent="0.3">
      <c r="L1133" s="24"/>
      <c r="M1133" s="16"/>
      <c r="N1133" s="17"/>
    </row>
    <row r="1134" spans="12:14" x14ac:dyDescent="0.3">
      <c r="L1134" s="24"/>
      <c r="M1134" s="16"/>
      <c r="N1134" s="17"/>
    </row>
    <row r="1135" spans="12:14" x14ac:dyDescent="0.3">
      <c r="L1135" s="24"/>
      <c r="M1135" s="16"/>
      <c r="N1135" s="17"/>
    </row>
    <row r="1136" spans="12:14" x14ac:dyDescent="0.3">
      <c r="L1136" s="24"/>
      <c r="M1136" s="16"/>
      <c r="N1136" s="17"/>
    </row>
    <row r="1137" spans="12:14" x14ac:dyDescent="0.3">
      <c r="L1137" s="24"/>
      <c r="M1137" s="16"/>
      <c r="N1137" s="17"/>
    </row>
    <row r="1138" spans="12:14" x14ac:dyDescent="0.3">
      <c r="L1138" s="24"/>
      <c r="M1138" s="16"/>
      <c r="N1138" s="17"/>
    </row>
    <row r="1139" spans="12:14" x14ac:dyDescent="0.3">
      <c r="L1139" s="24"/>
      <c r="M1139" s="16"/>
      <c r="N1139" s="17"/>
    </row>
    <row r="1140" spans="12:14" x14ac:dyDescent="0.3">
      <c r="L1140" s="24"/>
      <c r="M1140" s="16"/>
      <c r="N1140" s="17"/>
    </row>
    <row r="1141" spans="12:14" x14ac:dyDescent="0.3">
      <c r="L1141" s="24"/>
      <c r="M1141" s="16"/>
      <c r="N1141" s="17"/>
    </row>
    <row r="1142" spans="12:14" x14ac:dyDescent="0.3">
      <c r="L1142" s="24"/>
      <c r="M1142" s="16"/>
      <c r="N1142" s="17"/>
    </row>
    <row r="1143" spans="12:14" x14ac:dyDescent="0.3">
      <c r="L1143" s="24"/>
      <c r="M1143" s="16"/>
      <c r="N1143" s="17"/>
    </row>
    <row r="1144" spans="12:14" x14ac:dyDescent="0.3">
      <c r="L1144" s="24"/>
      <c r="M1144" s="16"/>
      <c r="N1144" s="17"/>
    </row>
    <row r="1145" spans="12:14" x14ac:dyDescent="0.3">
      <c r="L1145" s="24"/>
      <c r="M1145" s="16"/>
      <c r="N1145" s="17"/>
    </row>
    <row r="1146" spans="12:14" x14ac:dyDescent="0.3">
      <c r="L1146" s="24"/>
      <c r="M1146" s="16"/>
      <c r="N1146" s="17"/>
    </row>
    <row r="1147" spans="12:14" x14ac:dyDescent="0.3">
      <c r="L1147" s="24"/>
      <c r="M1147" s="16"/>
      <c r="N1147" s="17"/>
    </row>
    <row r="1148" spans="12:14" x14ac:dyDescent="0.3">
      <c r="L1148" s="24"/>
      <c r="M1148" s="16"/>
      <c r="N1148" s="17"/>
    </row>
    <row r="1149" spans="12:14" x14ac:dyDescent="0.3">
      <c r="L1149" s="24"/>
      <c r="M1149" s="16"/>
      <c r="N1149" s="17"/>
    </row>
    <row r="1150" spans="12:14" x14ac:dyDescent="0.3">
      <c r="L1150" s="24"/>
      <c r="M1150" s="16"/>
      <c r="N1150" s="17"/>
    </row>
    <row r="1151" spans="12:14" x14ac:dyDescent="0.3">
      <c r="L1151" s="24"/>
      <c r="M1151" s="16"/>
      <c r="N1151" s="17"/>
    </row>
    <row r="1152" spans="12:14" x14ac:dyDescent="0.3">
      <c r="L1152" s="24"/>
      <c r="M1152" s="16"/>
      <c r="N1152" s="17"/>
    </row>
    <row r="1153" spans="12:14" x14ac:dyDescent="0.3">
      <c r="L1153" s="24"/>
      <c r="M1153" s="16"/>
      <c r="N1153" s="17"/>
    </row>
    <row r="1154" spans="12:14" x14ac:dyDescent="0.3">
      <c r="L1154" s="24"/>
      <c r="M1154" s="16"/>
      <c r="N1154" s="17"/>
    </row>
    <row r="1155" spans="12:14" x14ac:dyDescent="0.3">
      <c r="L1155" s="24"/>
      <c r="M1155" s="16"/>
      <c r="N1155" s="17"/>
    </row>
    <row r="1156" spans="12:14" x14ac:dyDescent="0.3">
      <c r="L1156" s="24"/>
      <c r="M1156" s="16"/>
      <c r="N1156" s="17"/>
    </row>
    <row r="1157" spans="12:14" x14ac:dyDescent="0.3">
      <c r="L1157" s="24"/>
      <c r="M1157" s="16"/>
      <c r="N1157" s="17"/>
    </row>
    <row r="1158" spans="12:14" x14ac:dyDescent="0.3">
      <c r="L1158" s="24"/>
      <c r="M1158" s="16"/>
      <c r="N1158" s="17"/>
    </row>
    <row r="1159" spans="12:14" x14ac:dyDescent="0.3">
      <c r="L1159" s="24"/>
      <c r="M1159" s="16"/>
      <c r="N1159" s="17"/>
    </row>
    <row r="1160" spans="12:14" x14ac:dyDescent="0.3">
      <c r="L1160" s="24"/>
      <c r="M1160" s="16"/>
      <c r="N1160" s="17"/>
    </row>
    <row r="1161" spans="12:14" x14ac:dyDescent="0.3">
      <c r="L1161" s="24"/>
      <c r="M1161" s="16"/>
      <c r="N1161" s="17"/>
    </row>
    <row r="1162" spans="12:14" x14ac:dyDescent="0.3">
      <c r="L1162" s="24"/>
      <c r="M1162" s="16"/>
      <c r="N1162" s="17"/>
    </row>
    <row r="1163" spans="12:14" x14ac:dyDescent="0.3">
      <c r="L1163" s="24"/>
      <c r="M1163" s="16"/>
      <c r="N1163" s="17"/>
    </row>
    <row r="1164" spans="12:14" x14ac:dyDescent="0.3">
      <c r="L1164" s="24"/>
      <c r="M1164" s="16"/>
      <c r="N1164" s="17"/>
    </row>
    <row r="1165" spans="12:14" x14ac:dyDescent="0.3">
      <c r="L1165" s="24"/>
      <c r="M1165" s="16"/>
      <c r="N1165" s="17"/>
    </row>
    <row r="1166" spans="12:14" x14ac:dyDescent="0.3">
      <c r="L1166" s="24"/>
      <c r="M1166" s="16"/>
      <c r="N1166" s="17"/>
    </row>
    <row r="1167" spans="12:14" x14ac:dyDescent="0.3">
      <c r="L1167" s="24"/>
      <c r="M1167" s="16"/>
      <c r="N1167" s="17"/>
    </row>
    <row r="1168" spans="12:14" x14ac:dyDescent="0.3">
      <c r="L1168" s="24"/>
      <c r="M1168" s="16"/>
      <c r="N1168" s="17"/>
    </row>
    <row r="1169" spans="12:14" x14ac:dyDescent="0.3">
      <c r="L1169" s="24"/>
      <c r="M1169" s="16"/>
      <c r="N1169" s="17"/>
    </row>
    <row r="1170" spans="12:14" x14ac:dyDescent="0.3">
      <c r="L1170" s="24"/>
      <c r="M1170" s="16"/>
      <c r="N1170" s="17"/>
    </row>
    <row r="1171" spans="12:14" x14ac:dyDescent="0.3">
      <c r="L1171" s="24"/>
      <c r="M1171" s="16"/>
      <c r="N1171" s="17"/>
    </row>
    <row r="1172" spans="12:14" x14ac:dyDescent="0.3">
      <c r="L1172" s="24"/>
      <c r="M1172" s="16"/>
      <c r="N1172" s="17"/>
    </row>
    <row r="1173" spans="12:14" x14ac:dyDescent="0.3">
      <c r="L1173" s="24"/>
      <c r="M1173" s="16"/>
      <c r="N1173" s="17"/>
    </row>
    <row r="1174" spans="12:14" x14ac:dyDescent="0.3">
      <c r="L1174" s="24"/>
      <c r="M1174" s="16"/>
      <c r="N1174" s="17"/>
    </row>
    <row r="1175" spans="12:14" x14ac:dyDescent="0.3">
      <c r="L1175" s="24"/>
      <c r="M1175" s="16"/>
      <c r="N1175" s="17"/>
    </row>
    <row r="1176" spans="12:14" x14ac:dyDescent="0.3">
      <c r="L1176" s="24"/>
      <c r="M1176" s="16"/>
      <c r="N1176" s="17"/>
    </row>
    <row r="1177" spans="12:14" x14ac:dyDescent="0.3">
      <c r="L1177" s="24"/>
      <c r="M1177" s="16"/>
      <c r="N1177" s="17"/>
    </row>
    <row r="1178" spans="12:14" x14ac:dyDescent="0.3">
      <c r="L1178" s="24"/>
      <c r="M1178" s="16"/>
      <c r="N1178" s="17"/>
    </row>
    <row r="1179" spans="12:14" x14ac:dyDescent="0.3">
      <c r="L1179" s="24"/>
      <c r="M1179" s="16"/>
      <c r="N1179" s="17"/>
    </row>
    <row r="1180" spans="12:14" x14ac:dyDescent="0.3">
      <c r="L1180" s="24"/>
      <c r="M1180" s="16"/>
      <c r="N1180" s="17"/>
    </row>
    <row r="1181" spans="12:14" x14ac:dyDescent="0.3">
      <c r="L1181" s="24"/>
      <c r="M1181" s="16"/>
      <c r="N1181" s="17"/>
    </row>
    <row r="1182" spans="12:14" x14ac:dyDescent="0.3">
      <c r="L1182" s="24"/>
      <c r="M1182" s="16"/>
      <c r="N1182" s="17"/>
    </row>
    <row r="1183" spans="12:14" x14ac:dyDescent="0.3">
      <c r="L1183" s="24"/>
      <c r="M1183" s="16"/>
      <c r="N1183" s="17"/>
    </row>
    <row r="1184" spans="12:14" x14ac:dyDescent="0.3">
      <c r="L1184" s="24"/>
      <c r="M1184" s="16"/>
      <c r="N1184" s="17"/>
    </row>
    <row r="1185" spans="12:14" x14ac:dyDescent="0.3">
      <c r="L1185" s="24"/>
      <c r="M1185" s="16"/>
      <c r="N1185" s="17"/>
    </row>
    <row r="1186" spans="12:14" x14ac:dyDescent="0.3">
      <c r="L1186" s="24"/>
      <c r="M1186" s="16"/>
      <c r="N1186" s="17"/>
    </row>
    <row r="1187" spans="12:14" x14ac:dyDescent="0.3">
      <c r="L1187" s="24"/>
      <c r="M1187" s="16"/>
      <c r="N1187" s="17"/>
    </row>
    <row r="1188" spans="12:14" x14ac:dyDescent="0.3">
      <c r="L1188" s="24"/>
      <c r="M1188" s="16"/>
      <c r="N1188" s="17"/>
    </row>
    <row r="1189" spans="12:14" x14ac:dyDescent="0.3">
      <c r="L1189" s="24"/>
      <c r="M1189" s="16"/>
      <c r="N1189" s="17"/>
    </row>
    <row r="1190" spans="12:14" x14ac:dyDescent="0.3">
      <c r="L1190" s="24"/>
      <c r="M1190" s="16"/>
      <c r="N1190" s="17"/>
    </row>
    <row r="1191" spans="12:14" x14ac:dyDescent="0.3">
      <c r="L1191" s="24"/>
      <c r="M1191" s="16"/>
      <c r="N1191" s="17"/>
    </row>
    <row r="1192" spans="12:14" x14ac:dyDescent="0.3">
      <c r="L1192" s="24"/>
      <c r="M1192" s="16"/>
      <c r="N1192" s="17"/>
    </row>
    <row r="1193" spans="12:14" x14ac:dyDescent="0.3">
      <c r="L1193" s="24"/>
      <c r="M1193" s="16"/>
      <c r="N1193" s="17"/>
    </row>
    <row r="1194" spans="12:14" x14ac:dyDescent="0.3">
      <c r="L1194" s="24"/>
      <c r="M1194" s="16"/>
      <c r="N1194" s="17"/>
    </row>
    <row r="1195" spans="12:14" x14ac:dyDescent="0.3">
      <c r="L1195" s="24"/>
      <c r="M1195" s="16"/>
      <c r="N1195" s="17"/>
    </row>
    <row r="1196" spans="12:14" x14ac:dyDescent="0.3">
      <c r="L1196" s="24"/>
      <c r="M1196" s="16"/>
      <c r="N1196" s="17"/>
    </row>
    <row r="1197" spans="12:14" x14ac:dyDescent="0.3">
      <c r="L1197" s="24"/>
      <c r="M1197" s="16"/>
      <c r="N1197" s="17"/>
    </row>
    <row r="1198" spans="12:14" x14ac:dyDescent="0.3">
      <c r="L1198" s="24"/>
      <c r="M1198" s="16"/>
      <c r="N1198" s="17"/>
    </row>
    <row r="1199" spans="12:14" x14ac:dyDescent="0.3">
      <c r="L1199" s="24"/>
      <c r="M1199" s="16"/>
      <c r="N1199" s="17"/>
    </row>
    <row r="1200" spans="12:14" x14ac:dyDescent="0.3">
      <c r="L1200" s="24"/>
      <c r="M1200" s="16"/>
      <c r="N1200" s="17"/>
    </row>
    <row r="1201" spans="12:14" x14ac:dyDescent="0.3">
      <c r="L1201" s="24"/>
      <c r="M1201" s="16"/>
      <c r="N1201" s="17"/>
    </row>
    <row r="1202" spans="12:14" x14ac:dyDescent="0.3">
      <c r="L1202" s="24"/>
      <c r="M1202" s="16"/>
      <c r="N1202" s="17"/>
    </row>
    <row r="1203" spans="12:14" x14ac:dyDescent="0.3">
      <c r="L1203" s="24"/>
      <c r="M1203" s="16"/>
      <c r="N1203" s="17"/>
    </row>
    <row r="1204" spans="12:14" x14ac:dyDescent="0.3">
      <c r="L1204" s="24"/>
      <c r="M1204" s="16"/>
      <c r="N1204" s="17"/>
    </row>
    <row r="1205" spans="12:14" x14ac:dyDescent="0.3">
      <c r="L1205" s="24"/>
      <c r="M1205" s="16"/>
      <c r="N1205" s="17"/>
    </row>
    <row r="1206" spans="12:14" x14ac:dyDescent="0.3">
      <c r="L1206" s="24"/>
      <c r="M1206" s="16"/>
      <c r="N1206" s="17"/>
    </row>
    <row r="1207" spans="12:14" x14ac:dyDescent="0.3">
      <c r="L1207" s="24"/>
      <c r="M1207" s="16"/>
      <c r="N1207" s="17"/>
    </row>
    <row r="1208" spans="12:14" x14ac:dyDescent="0.3">
      <c r="L1208" s="24"/>
      <c r="M1208" s="16"/>
      <c r="N1208" s="17"/>
    </row>
    <row r="1209" spans="12:14" x14ac:dyDescent="0.3">
      <c r="L1209" s="24"/>
      <c r="M1209" s="16"/>
      <c r="N1209" s="17"/>
    </row>
    <row r="1210" spans="12:14" x14ac:dyDescent="0.3">
      <c r="L1210" s="24"/>
      <c r="M1210" s="16"/>
      <c r="N1210" s="17"/>
    </row>
    <row r="1211" spans="12:14" x14ac:dyDescent="0.3">
      <c r="L1211" s="24"/>
      <c r="M1211" s="16"/>
      <c r="N1211" s="17"/>
    </row>
    <row r="1212" spans="12:14" x14ac:dyDescent="0.3">
      <c r="L1212" s="24"/>
      <c r="M1212" s="16"/>
      <c r="N1212" s="17"/>
    </row>
    <row r="1213" spans="12:14" x14ac:dyDescent="0.3">
      <c r="L1213" s="24"/>
      <c r="M1213" s="16"/>
      <c r="N1213" s="17"/>
    </row>
    <row r="1214" spans="12:14" x14ac:dyDescent="0.3">
      <c r="L1214" s="24"/>
      <c r="M1214" s="16"/>
      <c r="N1214" s="17"/>
    </row>
    <row r="1215" spans="12:14" x14ac:dyDescent="0.3">
      <c r="L1215" s="24"/>
      <c r="M1215" s="16"/>
      <c r="N1215" s="17"/>
    </row>
    <row r="1216" spans="12:14" x14ac:dyDescent="0.3">
      <c r="L1216" s="24"/>
      <c r="M1216" s="16"/>
      <c r="N1216" s="17"/>
    </row>
    <row r="1217" spans="12:14" x14ac:dyDescent="0.3">
      <c r="L1217" s="24"/>
      <c r="M1217" s="16"/>
      <c r="N1217" s="17"/>
    </row>
    <row r="1218" spans="12:14" x14ac:dyDescent="0.3">
      <c r="L1218" s="24"/>
      <c r="M1218" s="16"/>
      <c r="N1218" s="17"/>
    </row>
    <row r="1219" spans="12:14" x14ac:dyDescent="0.3">
      <c r="L1219" s="24"/>
      <c r="M1219" s="16"/>
      <c r="N1219" s="17"/>
    </row>
    <row r="1220" spans="12:14" x14ac:dyDescent="0.3">
      <c r="L1220" s="24"/>
      <c r="M1220" s="16"/>
      <c r="N1220" s="17"/>
    </row>
    <row r="1221" spans="12:14" x14ac:dyDescent="0.3">
      <c r="L1221" s="24"/>
      <c r="M1221" s="16"/>
      <c r="N1221" s="17"/>
    </row>
    <row r="1222" spans="12:14" x14ac:dyDescent="0.3">
      <c r="L1222" s="24"/>
      <c r="M1222" s="16"/>
      <c r="N1222" s="17"/>
    </row>
    <row r="1223" spans="12:14" x14ac:dyDescent="0.3">
      <c r="L1223" s="24"/>
      <c r="M1223" s="16"/>
      <c r="N1223" s="17"/>
    </row>
    <row r="1224" spans="12:14" x14ac:dyDescent="0.3">
      <c r="L1224" s="24"/>
      <c r="M1224" s="16"/>
      <c r="N1224" s="17"/>
    </row>
    <row r="1225" spans="12:14" x14ac:dyDescent="0.3">
      <c r="L1225" s="24"/>
      <c r="M1225" s="16"/>
      <c r="N1225" s="17"/>
    </row>
    <row r="1226" spans="12:14" x14ac:dyDescent="0.3">
      <c r="L1226" s="24"/>
      <c r="M1226" s="16"/>
      <c r="N1226" s="17"/>
    </row>
    <row r="1227" spans="12:14" x14ac:dyDescent="0.3">
      <c r="L1227" s="24"/>
      <c r="M1227" s="16"/>
      <c r="N1227" s="17"/>
    </row>
    <row r="1228" spans="12:14" x14ac:dyDescent="0.3">
      <c r="L1228" s="24"/>
      <c r="M1228" s="16"/>
      <c r="N1228" s="17"/>
    </row>
    <row r="1229" spans="12:14" x14ac:dyDescent="0.3">
      <c r="L1229" s="24"/>
      <c r="M1229" s="16"/>
      <c r="N1229" s="17"/>
    </row>
    <row r="1230" spans="12:14" x14ac:dyDescent="0.3">
      <c r="L1230" s="24"/>
      <c r="M1230" s="16"/>
      <c r="N1230" s="17"/>
    </row>
    <row r="1231" spans="12:14" x14ac:dyDescent="0.3">
      <c r="L1231" s="24"/>
      <c r="M1231" s="16"/>
      <c r="N1231" s="17"/>
    </row>
    <row r="1232" spans="12:14" x14ac:dyDescent="0.3">
      <c r="L1232" s="24"/>
      <c r="M1232" s="16"/>
      <c r="N1232" s="17"/>
    </row>
    <row r="1233" spans="12:14" x14ac:dyDescent="0.3">
      <c r="L1233" s="24"/>
      <c r="M1233" s="16"/>
      <c r="N1233" s="17"/>
    </row>
    <row r="1234" spans="12:14" x14ac:dyDescent="0.3">
      <c r="L1234" s="24"/>
      <c r="M1234" s="16"/>
      <c r="N1234" s="17"/>
    </row>
    <row r="1235" spans="12:14" x14ac:dyDescent="0.3">
      <c r="L1235" s="24"/>
      <c r="M1235" s="16"/>
      <c r="N1235" s="17"/>
    </row>
    <row r="1236" spans="12:14" x14ac:dyDescent="0.3">
      <c r="L1236" s="24"/>
      <c r="M1236" s="16"/>
      <c r="N1236" s="17"/>
    </row>
    <row r="1237" spans="12:14" x14ac:dyDescent="0.3">
      <c r="L1237" s="24"/>
      <c r="M1237" s="16"/>
      <c r="N1237" s="17"/>
    </row>
    <row r="1238" spans="12:14" x14ac:dyDescent="0.3">
      <c r="L1238" s="24"/>
      <c r="M1238" s="16"/>
      <c r="N1238" s="17"/>
    </row>
    <row r="1239" spans="12:14" x14ac:dyDescent="0.3">
      <c r="L1239" s="24"/>
      <c r="M1239" s="16"/>
      <c r="N1239" s="17"/>
    </row>
    <row r="1240" spans="12:14" x14ac:dyDescent="0.3">
      <c r="L1240" s="24"/>
      <c r="M1240" s="16"/>
      <c r="N1240" s="17"/>
    </row>
    <row r="1241" spans="12:14" x14ac:dyDescent="0.3">
      <c r="L1241" s="24"/>
      <c r="M1241" s="16"/>
      <c r="N1241" s="17"/>
    </row>
    <row r="1242" spans="12:14" x14ac:dyDescent="0.3">
      <c r="L1242" s="24"/>
      <c r="M1242" s="16"/>
      <c r="N1242" s="17"/>
    </row>
    <row r="1243" spans="12:14" x14ac:dyDescent="0.3">
      <c r="L1243" s="24"/>
      <c r="M1243" s="16"/>
      <c r="N1243" s="17"/>
    </row>
    <row r="1244" spans="12:14" x14ac:dyDescent="0.3">
      <c r="L1244" s="24"/>
      <c r="M1244" s="16"/>
      <c r="N1244" s="17"/>
    </row>
    <row r="1245" spans="12:14" x14ac:dyDescent="0.3">
      <c r="L1245" s="24"/>
      <c r="M1245" s="16"/>
      <c r="N1245" s="17"/>
    </row>
    <row r="1246" spans="12:14" x14ac:dyDescent="0.3">
      <c r="L1246" s="24"/>
      <c r="M1246" s="16"/>
      <c r="N1246" s="17"/>
    </row>
    <row r="1247" spans="12:14" x14ac:dyDescent="0.3">
      <c r="L1247" s="24"/>
      <c r="M1247" s="16"/>
      <c r="N1247" s="17"/>
    </row>
    <row r="1248" spans="12:14" x14ac:dyDescent="0.3">
      <c r="L1248" s="24"/>
      <c r="M1248" s="16"/>
      <c r="N1248" s="17"/>
    </row>
    <row r="1249" spans="12:14" x14ac:dyDescent="0.3">
      <c r="L1249" s="24"/>
      <c r="M1249" s="16"/>
      <c r="N1249" s="17"/>
    </row>
    <row r="1250" spans="12:14" x14ac:dyDescent="0.3">
      <c r="L1250" s="24"/>
      <c r="M1250" s="16"/>
      <c r="N1250" s="17"/>
    </row>
    <row r="1251" spans="12:14" x14ac:dyDescent="0.3">
      <c r="L1251" s="24"/>
      <c r="M1251" s="16"/>
      <c r="N1251" s="17"/>
    </row>
    <row r="1252" spans="12:14" x14ac:dyDescent="0.3">
      <c r="L1252" s="24"/>
      <c r="M1252" s="16"/>
      <c r="N1252" s="17"/>
    </row>
    <row r="1253" spans="12:14" x14ac:dyDescent="0.3">
      <c r="L1253" s="24"/>
      <c r="M1253" s="16"/>
      <c r="N1253" s="17"/>
    </row>
    <row r="1254" spans="12:14" x14ac:dyDescent="0.3">
      <c r="L1254" s="24"/>
      <c r="M1254" s="16"/>
      <c r="N1254" s="17"/>
    </row>
    <row r="1255" spans="12:14" x14ac:dyDescent="0.3">
      <c r="L1255" s="24"/>
      <c r="M1255" s="16"/>
      <c r="N1255" s="17"/>
    </row>
    <row r="1256" spans="12:14" x14ac:dyDescent="0.3">
      <c r="L1256" s="24"/>
      <c r="M1256" s="16"/>
      <c r="N1256" s="17"/>
    </row>
    <row r="1257" spans="12:14" x14ac:dyDescent="0.3">
      <c r="L1257" s="24"/>
      <c r="M1257" s="16"/>
      <c r="N1257" s="17"/>
    </row>
    <row r="1258" spans="12:14" x14ac:dyDescent="0.3">
      <c r="L1258" s="24"/>
      <c r="M1258" s="16"/>
      <c r="N1258" s="17"/>
    </row>
    <row r="1259" spans="12:14" x14ac:dyDescent="0.3">
      <c r="L1259" s="24"/>
      <c r="M1259" s="16"/>
      <c r="N1259" s="17"/>
    </row>
    <row r="1260" spans="12:14" x14ac:dyDescent="0.3">
      <c r="L1260" s="24"/>
      <c r="M1260" s="16"/>
      <c r="N1260" s="17"/>
    </row>
    <row r="1261" spans="12:14" x14ac:dyDescent="0.3">
      <c r="L1261" s="24"/>
      <c r="M1261" s="16"/>
      <c r="N1261" s="17"/>
    </row>
    <row r="1262" spans="12:14" x14ac:dyDescent="0.3">
      <c r="L1262" s="24"/>
      <c r="M1262" s="16"/>
      <c r="N1262" s="17"/>
    </row>
    <row r="1263" spans="12:14" x14ac:dyDescent="0.3">
      <c r="L1263" s="24"/>
      <c r="M1263" s="16"/>
      <c r="N1263" s="17"/>
    </row>
    <row r="1264" spans="12:14" x14ac:dyDescent="0.3">
      <c r="L1264" s="24"/>
      <c r="M1264" s="16"/>
      <c r="N1264" s="17"/>
    </row>
    <row r="1265" spans="12:14" x14ac:dyDescent="0.3">
      <c r="L1265" s="24"/>
      <c r="M1265" s="16"/>
      <c r="N1265" s="17"/>
    </row>
    <row r="1266" spans="12:14" x14ac:dyDescent="0.3">
      <c r="L1266" s="24"/>
      <c r="M1266" s="16"/>
      <c r="N1266" s="17"/>
    </row>
    <row r="1267" spans="12:14" x14ac:dyDescent="0.3">
      <c r="L1267" s="24"/>
      <c r="M1267" s="16"/>
      <c r="N1267" s="17"/>
    </row>
    <row r="1268" spans="12:14" x14ac:dyDescent="0.3">
      <c r="L1268" s="24"/>
      <c r="M1268" s="16"/>
      <c r="N1268" s="17"/>
    </row>
    <row r="1269" spans="12:14" x14ac:dyDescent="0.3">
      <c r="L1269" s="24"/>
      <c r="M1269" s="16"/>
      <c r="N1269" s="17"/>
    </row>
    <row r="1270" spans="12:14" x14ac:dyDescent="0.3">
      <c r="L1270" s="24"/>
      <c r="M1270" s="16"/>
      <c r="N1270" s="17"/>
    </row>
    <row r="1271" spans="12:14" x14ac:dyDescent="0.3">
      <c r="L1271" s="24"/>
      <c r="M1271" s="16"/>
      <c r="N1271" s="17"/>
    </row>
    <row r="1272" spans="12:14" x14ac:dyDescent="0.3">
      <c r="L1272" s="24"/>
      <c r="M1272" s="16"/>
      <c r="N1272" s="17"/>
    </row>
    <row r="1273" spans="12:14" x14ac:dyDescent="0.3">
      <c r="L1273" s="24"/>
      <c r="M1273" s="16"/>
      <c r="N1273" s="17"/>
    </row>
    <row r="1274" spans="12:14" x14ac:dyDescent="0.3">
      <c r="L1274" s="24"/>
      <c r="M1274" s="16"/>
      <c r="N1274" s="17"/>
    </row>
    <row r="1275" spans="12:14" x14ac:dyDescent="0.3">
      <c r="L1275" s="24"/>
      <c r="M1275" s="16"/>
      <c r="N1275" s="17"/>
    </row>
    <row r="1276" spans="12:14" x14ac:dyDescent="0.3">
      <c r="L1276" s="24"/>
      <c r="M1276" s="16"/>
      <c r="N1276" s="17"/>
    </row>
    <row r="1277" spans="12:14" x14ac:dyDescent="0.3">
      <c r="L1277" s="24"/>
      <c r="M1277" s="16"/>
      <c r="N1277" s="17"/>
    </row>
    <row r="1278" spans="12:14" x14ac:dyDescent="0.3">
      <c r="L1278" s="24"/>
      <c r="M1278" s="16"/>
      <c r="N1278" s="17"/>
    </row>
    <row r="1279" spans="12:14" x14ac:dyDescent="0.3">
      <c r="L1279" s="24"/>
      <c r="M1279" s="16"/>
      <c r="N1279" s="17"/>
    </row>
    <row r="1280" spans="12:14" x14ac:dyDescent="0.3">
      <c r="L1280" s="24"/>
      <c r="M1280" s="16"/>
      <c r="N1280" s="17"/>
    </row>
    <row r="1281" spans="12:14" x14ac:dyDescent="0.3">
      <c r="L1281" s="24"/>
      <c r="M1281" s="16"/>
      <c r="N1281" s="17"/>
    </row>
    <row r="1282" spans="12:14" x14ac:dyDescent="0.3">
      <c r="L1282" s="24"/>
      <c r="M1282" s="16"/>
      <c r="N1282" s="17"/>
    </row>
    <row r="1283" spans="12:14" x14ac:dyDescent="0.3">
      <c r="L1283" s="24"/>
      <c r="M1283" s="16"/>
      <c r="N1283" s="17"/>
    </row>
    <row r="1284" spans="12:14" x14ac:dyDescent="0.3">
      <c r="L1284" s="24"/>
      <c r="M1284" s="16"/>
      <c r="N1284" s="17"/>
    </row>
    <row r="1285" spans="12:14" x14ac:dyDescent="0.3">
      <c r="L1285" s="24"/>
      <c r="M1285" s="16"/>
      <c r="N1285" s="17"/>
    </row>
    <row r="1286" spans="12:14" x14ac:dyDescent="0.3">
      <c r="L1286" s="24"/>
      <c r="M1286" s="16"/>
      <c r="N1286" s="17"/>
    </row>
    <row r="1287" spans="12:14" x14ac:dyDescent="0.3">
      <c r="L1287" s="24"/>
      <c r="M1287" s="16"/>
      <c r="N1287" s="17"/>
    </row>
    <row r="1288" spans="12:14" x14ac:dyDescent="0.3">
      <c r="L1288" s="24"/>
      <c r="M1288" s="16"/>
      <c r="N1288" s="17"/>
    </row>
    <row r="1289" spans="12:14" x14ac:dyDescent="0.3">
      <c r="L1289" s="24"/>
      <c r="M1289" s="16"/>
      <c r="N1289" s="17"/>
    </row>
    <row r="1290" spans="12:14" x14ac:dyDescent="0.3">
      <c r="L1290" s="24"/>
      <c r="M1290" s="16"/>
      <c r="N1290" s="17"/>
    </row>
    <row r="1291" spans="12:14" x14ac:dyDescent="0.3">
      <c r="L1291" s="24"/>
      <c r="M1291" s="16"/>
      <c r="N1291" s="17"/>
    </row>
    <row r="1292" spans="12:14" x14ac:dyDescent="0.3">
      <c r="L1292" s="24"/>
      <c r="M1292" s="16"/>
      <c r="N1292" s="17"/>
    </row>
    <row r="1293" spans="12:14" x14ac:dyDescent="0.3">
      <c r="L1293" s="24"/>
      <c r="M1293" s="16"/>
      <c r="N1293" s="17"/>
    </row>
    <row r="1294" spans="12:14" x14ac:dyDescent="0.3">
      <c r="L1294" s="24"/>
      <c r="M1294" s="16"/>
      <c r="N1294" s="17"/>
    </row>
    <row r="1295" spans="12:14" x14ac:dyDescent="0.3">
      <c r="L1295" s="24"/>
      <c r="M1295" s="16"/>
      <c r="N1295" s="17"/>
    </row>
    <row r="1296" spans="12:14" x14ac:dyDescent="0.3">
      <c r="L1296" s="24"/>
      <c r="M1296" s="16"/>
      <c r="N1296" s="17"/>
    </row>
    <row r="1297" spans="12:14" x14ac:dyDescent="0.3">
      <c r="L1297" s="24"/>
      <c r="M1297" s="16"/>
      <c r="N1297" s="17"/>
    </row>
    <row r="1298" spans="12:14" x14ac:dyDescent="0.3">
      <c r="L1298" s="24"/>
      <c r="M1298" s="16"/>
      <c r="N1298" s="17"/>
    </row>
    <row r="1299" spans="12:14" x14ac:dyDescent="0.3">
      <c r="L1299" s="24"/>
      <c r="M1299" s="16"/>
      <c r="N1299" s="17"/>
    </row>
    <row r="1300" spans="12:14" x14ac:dyDescent="0.3">
      <c r="L1300" s="24"/>
      <c r="M1300" s="16"/>
      <c r="N1300" s="17"/>
    </row>
    <row r="1301" spans="12:14" x14ac:dyDescent="0.3">
      <c r="L1301" s="24"/>
      <c r="M1301" s="16"/>
      <c r="N1301" s="17"/>
    </row>
    <row r="1302" spans="12:14" x14ac:dyDescent="0.3">
      <c r="L1302" s="24"/>
      <c r="M1302" s="16"/>
      <c r="N1302" s="17"/>
    </row>
    <row r="1303" spans="12:14" x14ac:dyDescent="0.3">
      <c r="M1303" s="16"/>
      <c r="N1303" s="17"/>
    </row>
    <row r="1304" spans="12:14" x14ac:dyDescent="0.3">
      <c r="M1304" s="16"/>
      <c r="N1304" s="17"/>
    </row>
    <row r="1305" spans="12:14" x14ac:dyDescent="0.3">
      <c r="M1305" s="17"/>
      <c r="N1305" s="17"/>
    </row>
    <row r="1306" spans="12:14" x14ac:dyDescent="0.3">
      <c r="M1306" s="17"/>
      <c r="N1306" s="17"/>
    </row>
  </sheetData>
  <hyperlinks>
    <hyperlink ref="N4" r:id="rId1" display="https://www.joursferies.fr/lundi-de-paques.php" xr:uid="{00000000-0004-0000-0300-000000000000}"/>
    <hyperlink ref="N6" r:id="rId2" display="https://www.joursferies.fr/ascension.php" xr:uid="{00000000-0004-0000-0300-000001000000}"/>
    <hyperlink ref="N7" r:id="rId3" display="https://www.joursferies.fr/pentecote.php" xr:uid="{00000000-0004-0000-0300-000002000000}"/>
    <hyperlink ref="N9" r:id="rId4" display="https://www.joursferies.fr/assomption.php" xr:uid="{00000000-0004-0000-0300-000003000000}"/>
    <hyperlink ref="N10" r:id="rId5" display="https://www.joursferies.fr/toussaint.php" xr:uid="{00000000-0004-0000-0300-000004000000}"/>
    <hyperlink ref="N12" r:id="rId6" display="https://www.joursferies.fr/noel.php" xr:uid="{00000000-0004-0000-0300-000005000000}"/>
    <hyperlink ref="M13" r:id="rId7" location="note" display="http://joursferies-be.be/jours-feries-2020/ - note" xr:uid="{00000000-0004-0000-0300-000006000000}"/>
    <hyperlink ref="M16" r:id="rId8" location="note" display="http://joursferies-be.be/jours-feries-2020/ - note" xr:uid="{00000000-0004-0000-0300-000007000000}"/>
    <hyperlink ref="M17" r:id="rId9" location="note" display="http://joursferies-be.be/jours-feries-2020/ - note" xr:uid="{00000000-0004-0000-0300-000008000000}"/>
    <hyperlink ref="M18" r:id="rId10" location="note" display="http://joursferies-be.be/jours-feries-2020/ - note" xr:uid="{00000000-0004-0000-0300-000009000000}"/>
    <hyperlink ref="M19" r:id="rId11" location="note" display="http://joursferies-be.be/jours-feries-2020/ - note" xr:uid="{00000000-0004-0000-0300-00000A000000}"/>
    <hyperlink ref="M20" r:id="rId12" location="note" display="http://joursferies-be.be/jours-feries-2020/ - note" xr:uid="{00000000-0004-0000-0300-00000B000000}"/>
    <hyperlink ref="M21" r:id="rId13" location="note" display="http://joursferies-be.be/jours-feries-2020/ - note" xr:uid="{00000000-0004-0000-0300-00000C000000}"/>
    <hyperlink ref="M22" r:id="rId14" location="note" display="http://joursferies-be.be/jours-feries-2020/ - note" xr:uid="{00000000-0004-0000-0300-00000D000000}"/>
    <hyperlink ref="M23" r:id="rId15" location="note" display="note" xr:uid="{00000000-0004-0000-0300-00000E000000}"/>
    <hyperlink ref="N13" r:id="rId16" tooltip="Jour de l'an 2020" display="http://joursferies-be.be/jour-de-lan/" xr:uid="{00000000-0004-0000-0300-00000F000000}"/>
    <hyperlink ref="N16" r:id="rId17" tooltip="Lundi de Pâques 2020" display="http://joursferies-be.be/lundi-de-paques/" xr:uid="{00000000-0004-0000-0300-000010000000}"/>
    <hyperlink ref="N17" r:id="rId18" tooltip="Fête du travail 2020" display="http://joursferies-be.be/fete-du-travail/" xr:uid="{00000000-0004-0000-0300-000011000000}"/>
    <hyperlink ref="N18" r:id="rId19" tooltip="Ascension 2020" display="http://joursferies-be.be/ascension/" xr:uid="{00000000-0004-0000-0300-000012000000}"/>
    <hyperlink ref="N19" r:id="rId20" tooltip="Dimanche de Pentecôte 2020" display="http://joursferies-be.be/dimanche-de-pentecote/" xr:uid="{00000000-0004-0000-0300-000013000000}"/>
    <hyperlink ref="N20" r:id="rId21" tooltip="Pentecôte 2020" display="http://joursferies-be.be/pentecote/" xr:uid="{00000000-0004-0000-0300-000014000000}"/>
    <hyperlink ref="N21" r:id="rId22" tooltip="Lundi de Pentecôte 2020" display="http://joursferies-be.be/lundi-de-pentecote/" xr:uid="{00000000-0004-0000-0300-000015000000}"/>
    <hyperlink ref="N22" r:id="rId23" tooltip="Fête Nationale 2020" display="http://joursferies-be.be/fete-nationale/" xr:uid="{00000000-0004-0000-0300-000016000000}"/>
    <hyperlink ref="N23" r:id="rId24" tooltip="Assomption 2020" display="http://joursferies-be.be/assomption/" xr:uid="{00000000-0004-0000-0300-000017000000}"/>
    <hyperlink ref="N24" r:id="rId25" tooltip="Toussaint 2020" display="http://joursferies-be.be/toussaint/" xr:uid="{00000000-0004-0000-0300-000018000000}"/>
    <hyperlink ref="N25" r:id="rId26" tooltip="Armistice de 1918 2020" display="http://joursferies-be.be/armistice-de-1918/" xr:uid="{00000000-0004-0000-0300-000019000000}"/>
    <hyperlink ref="N26" r:id="rId27" tooltip="Jour de Noël 2020" display="http://joursferies-be.be/jour-de-noel/" xr:uid="{00000000-0004-0000-0300-00001A000000}"/>
    <hyperlink ref="M27" r:id="rId28" location="note" display="http://joursferies-be.be/jours-feries-2021/ - note" xr:uid="{00000000-0004-0000-0300-00001B000000}"/>
    <hyperlink ref="M30" r:id="rId29" location="note" display="http://joursferies-be.be/jours-feries-2021/ - note" xr:uid="{00000000-0004-0000-0300-00001C000000}"/>
    <hyperlink ref="M31" r:id="rId30" location="note" display="http://joursferies-be.be/jours-feries-2021/ - note" xr:uid="{00000000-0004-0000-0300-00001D000000}"/>
    <hyperlink ref="M32" r:id="rId31" location="note" display="http://joursferies-be.be/jours-feries-2021/ - note" xr:uid="{00000000-0004-0000-0300-00001E000000}"/>
    <hyperlink ref="M33" r:id="rId32" location="note" display="http://joursferies-be.be/jours-feries-2021/ - note" xr:uid="{00000000-0004-0000-0300-00001F000000}"/>
    <hyperlink ref="M34" r:id="rId33" location="note" display="http://joursferies-be.be/jours-feries-2021/ - note" xr:uid="{00000000-0004-0000-0300-000020000000}"/>
    <hyperlink ref="M35" r:id="rId34" location="note" display="http://joursferies-be.be/jours-feries-2021/ - note" xr:uid="{00000000-0004-0000-0300-000021000000}"/>
    <hyperlink ref="M36" r:id="rId35" location="note" display="http://joursferies-be.be/jours-feries-2021/ - note" xr:uid="{00000000-0004-0000-0300-000022000000}"/>
    <hyperlink ref="M37" r:id="rId36" location="note" display="http://joursferies-be.be/jours-feries-2021/ - note" xr:uid="{00000000-0004-0000-0300-000023000000}"/>
    <hyperlink ref="M38" r:id="rId37" location="note" display="http://joursferies-be.be/jours-feries-2021/ - note" xr:uid="{00000000-0004-0000-0300-000024000000}"/>
    <hyperlink ref="M39" r:id="rId38" location="note" display="http://joursferies-be.be/jours-feries-2021/ - note" xr:uid="{00000000-0004-0000-0300-000025000000}"/>
    <hyperlink ref="M40" r:id="rId39" location="note" display="http://joursferies-be.be/jours-feries-2021/ - note" xr:uid="{00000000-0004-0000-0300-000026000000}"/>
    <hyperlink ref="N27" r:id="rId40" tooltip="Jour de l'an 2021" display="http://joursferies-be.be/jour-de-lan/" xr:uid="{00000000-0004-0000-0300-000027000000}"/>
    <hyperlink ref="N30" r:id="rId41" tooltip="Lundi de Pâques 2021" display="http://joursferies-be.be/lundi-de-paques/" xr:uid="{00000000-0004-0000-0300-000028000000}"/>
    <hyperlink ref="N31" r:id="rId42" tooltip="Fête du travail 2021" display="http://joursferies-be.be/fete-du-travail/" xr:uid="{00000000-0004-0000-0300-000029000000}"/>
    <hyperlink ref="N32" r:id="rId43" tooltip="Ascension 2021" display="http://joursferies-be.be/ascension/" xr:uid="{00000000-0004-0000-0300-00002A000000}"/>
    <hyperlink ref="N33" r:id="rId44" tooltip="Dimanche de Pentecôte 2021" display="http://joursferies-be.be/dimanche-de-pentecote/" xr:uid="{00000000-0004-0000-0300-00002B000000}"/>
    <hyperlink ref="N34" r:id="rId45" tooltip="Pentecôte 2021" display="http://joursferies-be.be/pentecote/" xr:uid="{00000000-0004-0000-0300-00002C000000}"/>
    <hyperlink ref="N35" r:id="rId46" tooltip="Lundi de Pentecôte 2021" display="http://joursferies-be.be/lundi-de-pentecote/" xr:uid="{00000000-0004-0000-0300-00002D000000}"/>
    <hyperlink ref="N36" r:id="rId47" tooltip="Fête Nationale 2021" display="http://joursferies-be.be/fete-nationale/" xr:uid="{00000000-0004-0000-0300-00002E000000}"/>
    <hyperlink ref="N37" r:id="rId48" tooltip="Assomption 2021" display="http://joursferies-be.be/assomption/" xr:uid="{00000000-0004-0000-0300-00002F000000}"/>
    <hyperlink ref="N38" r:id="rId49" tooltip="Toussaint 2021" display="http://joursferies-be.be/toussaint/" xr:uid="{00000000-0004-0000-0300-000030000000}"/>
    <hyperlink ref="N39" r:id="rId50" tooltip="Armistice de 1918 2021" display="http://joursferies-be.be/armistice-de-1918/" xr:uid="{00000000-0004-0000-0300-000031000000}"/>
    <hyperlink ref="N40" r:id="rId51" tooltip="Jour de Noël 2021" display="http://joursferies-be.be/jour-de-noel/" xr:uid="{00000000-0004-0000-0300-000032000000}"/>
  </hyperlinks>
  <pageMargins left="0.7" right="0.7" top="0.75" bottom="0.75" header="0.3" footer="0.3"/>
  <pageSetup paperSize="9" orientation="portrait" r:id="rId52"/>
  <tableParts count="5">
    <tablePart r:id="rId53"/>
    <tablePart r:id="rId54"/>
    <tablePart r:id="rId55"/>
    <tablePart r:id="rId56"/>
    <tablePart r:id="rId5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Facturation </vt:lpstr>
      <vt:lpstr>Prestation mensuel</vt:lpstr>
      <vt:lpstr>BD1</vt:lpstr>
      <vt:lpstr>Calendrier Prestations</vt:lpstr>
      <vt:lpstr>Sources</vt:lpstr>
      <vt:lpstr>BD</vt:lpstr>
      <vt:lpstr>Gestionnaire</vt:lpstr>
      <vt:lpstr>Indép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Dejean</dc:creator>
  <cp:lastModifiedBy>Colle eugène</cp:lastModifiedBy>
  <cp:lastPrinted>2020-09-06T08:48:40Z</cp:lastPrinted>
  <dcterms:created xsi:type="dcterms:W3CDTF">2017-12-01T15:01:31Z</dcterms:created>
  <dcterms:modified xsi:type="dcterms:W3CDTF">2020-09-10T12:13:07Z</dcterms:modified>
</cp:coreProperties>
</file>