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est planning teletravail\test\"/>
    </mc:Choice>
  </mc:AlternateContent>
  <xr:revisionPtr revIDLastSave="0" documentId="13_ncr:1_{5C404189-B7C4-42CD-8432-6CFE0C0AACAE}" xr6:coauthVersionLast="47" xr6:coauthVersionMax="47" xr10:uidLastSave="{00000000-0000-0000-0000-000000000000}"/>
  <bookViews>
    <workbookView xWindow="-120" yWindow="-120" windowWidth="29040" windowHeight="15840" xr2:uid="{C6B592B3-4DAE-4D97-B23C-4F391053EE97}"/>
  </bookViews>
  <sheets>
    <sheet name="ADMIN" sheetId="13" r:id="rId1"/>
    <sheet name="JAN" sheetId="1" r:id="rId2"/>
    <sheet name="FEV" sheetId="14" r:id="rId3"/>
    <sheet name="MAR" sheetId="15" r:id="rId4"/>
    <sheet name="AVR" sheetId="17" r:id="rId5"/>
    <sheet name="MAI" sheetId="16" r:id="rId6"/>
    <sheet name="JUIN" sheetId="21" r:id="rId7"/>
    <sheet name="JUIL" sheetId="20" r:id="rId8"/>
    <sheet name="AOUT" sheetId="19" r:id="rId9"/>
    <sheet name="SEPT" sheetId="18" r:id="rId10"/>
    <sheet name="OCT" sheetId="23" r:id="rId11"/>
    <sheet name="NOV" sheetId="24" r:id="rId12"/>
    <sheet name="DEC" sheetId="22" r:id="rId13"/>
  </sheets>
  <definedNames>
    <definedName name="An">ADMIN!$F$2</definedName>
    <definedName name="Date_en_tete" localSheetId="8">AOUT!$C$8:$AG$8</definedName>
    <definedName name="Date_en_tete" localSheetId="4">AVR!$C$8:$AG$8</definedName>
    <definedName name="Date_en_tete" localSheetId="12">DEC!$C$8:$AG$8</definedName>
    <definedName name="Date_en_tete" localSheetId="2">FEV!$C$8:$AG$8</definedName>
    <definedName name="Date_en_tete" localSheetId="7">JUIL!$C$8:$AG$8</definedName>
    <definedName name="Date_en_tete" localSheetId="6">JUIN!$C$8:$AG$8</definedName>
    <definedName name="Date_en_tete" localSheetId="5">MAI!$C$8:$AG$8</definedName>
    <definedName name="Date_en_tete" localSheetId="3">MAR!$C$8:$AG$8</definedName>
    <definedName name="Date_en_tete" localSheetId="11">NOV!$C$8:$AG$8</definedName>
    <definedName name="Date_en_tete" localSheetId="10">OCT!$C$8:$AG$8</definedName>
    <definedName name="Date_en_tete" localSheetId="9">SEPT!$C$8:$AG$8</definedName>
    <definedName name="Date_en_tete">JAN!$C$8:$AG$8</definedName>
    <definedName name="Donnee_planning" localSheetId="8">AOUT!$C$10:$AG$29</definedName>
    <definedName name="Donnee_planning" localSheetId="4">AVR!$C$10:$AG$29</definedName>
    <definedName name="Donnee_planning" localSheetId="12">DEC!$C$10:$AG$29</definedName>
    <definedName name="Donnee_planning" localSheetId="2">FEV!$C$10:$AG$29</definedName>
    <definedName name="Donnee_planning" localSheetId="7">JUIL!$C$10:$AG$29</definedName>
    <definedName name="Donnee_planning" localSheetId="6">JUIN!$C$10:$AG$29</definedName>
    <definedName name="Donnee_planning" localSheetId="5">MAI!$C$10:$AG$29</definedName>
    <definedName name="Donnee_planning" localSheetId="3">MAR!$C$10:$AG$29</definedName>
    <definedName name="Donnee_planning" localSheetId="11">NOV!$C$10:$AG$29</definedName>
    <definedName name="Donnee_planning" localSheetId="10">OCT!$C$10:$AG$29</definedName>
    <definedName name="Donnee_planning" localSheetId="9">SEPT!$C$10:$AG$29</definedName>
    <definedName name="Donnee_planning">JAN!$C$10:$AG$29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 localSheetId="8">AOUT!$C$10:$AG$31,AOUT!$C$33:$AG$35</definedName>
    <definedName name="Plage_mois" localSheetId="4">AVR!$C$10:$AG$31,AVR!$C$33:$AG$35</definedName>
    <definedName name="Plage_mois" localSheetId="12">DEC!$C$10:$AG$31,DEC!$C$33:$AG$35</definedName>
    <definedName name="Plage_mois" localSheetId="2">FEV!$C$10:$AG$31,FEV!$C$33:$AG$35</definedName>
    <definedName name="Plage_mois" localSheetId="7">JUIL!$C$10:$AG$31,JUIL!$C$33:$AG$35</definedName>
    <definedName name="Plage_mois" localSheetId="6">JUIN!$C$10:$AG$31,JUIN!$C$33:$AG$35</definedName>
    <definedName name="Plage_mois" localSheetId="5">MAI!$C$10:$AG$31,MAI!$C$33:$AG$35</definedName>
    <definedName name="Plage_mois" localSheetId="3">MAR!$C$10:$AG$31,MAR!$C$33:$AG$35</definedName>
    <definedName name="Plage_mois" localSheetId="11">NOV!$C$10:$AG$31,NOV!$C$33:$AG$35</definedName>
    <definedName name="Plage_mois" localSheetId="10">OCT!$C$10:$AG$31,OCT!$C$33:$AG$35</definedName>
    <definedName name="Plage_mois" localSheetId="9">SEPT!$C$10:$AG$31,SEPT!$C$33:$AG$35</definedName>
    <definedName name="Plage_mois">JAN!$C$10:$AG$31,JAN!$C$33:$AG$35</definedName>
    <definedName name="Recup_FN">ADMIN!$N$8:$N$20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5" l="1"/>
  <c r="B2" i="16"/>
  <c r="B2" i="21"/>
  <c r="B2" i="20"/>
  <c r="B2" i="19"/>
  <c r="B2" i="18"/>
  <c r="B2" i="23"/>
  <c r="B2" i="24"/>
  <c r="B2" i="22"/>
  <c r="B2" i="17"/>
  <c r="B2" i="14"/>
  <c r="B2" i="1"/>
  <c r="B1" i="14" l="1" a="1"/>
  <c r="B1" i="14" s="1"/>
  <c r="C8" i="14" s="1"/>
  <c r="B1" i="15" a="1"/>
  <c r="B1" i="15" s="1"/>
  <c r="C8" i="15" s="1"/>
  <c r="B1" i="17" a="1"/>
  <c r="B1" i="17" s="1"/>
  <c r="C8" i="17" s="1"/>
  <c r="B1" i="16" a="1"/>
  <c r="B1" i="16" s="1"/>
  <c r="C8" i="16" s="1"/>
  <c r="B1" i="21" a="1"/>
  <c r="B1" i="21" s="1"/>
  <c r="C8" i="21" s="1"/>
  <c r="B1" i="20" a="1"/>
  <c r="B1" i="20" s="1"/>
  <c r="C8" i="20" s="1"/>
  <c r="B6" i="20" s="1"/>
  <c r="B1" i="19" a="1"/>
  <c r="B1" i="19" s="1"/>
  <c r="C8" i="19" s="1"/>
  <c r="B1" i="18" a="1"/>
  <c r="B1" i="18" s="1"/>
  <c r="C8" i="18" s="1"/>
  <c r="B1" i="23" a="1"/>
  <c r="B1" i="23" s="1"/>
  <c r="C8" i="23" s="1"/>
  <c r="D8" i="23" s="1"/>
  <c r="B1" i="24" a="1"/>
  <c r="B1" i="24" s="1"/>
  <c r="C8" i="24" s="1"/>
  <c r="B1" i="22" a="1"/>
  <c r="B1" i="22" s="1"/>
  <c r="C8" i="22" s="1"/>
  <c r="B1" i="1" a="1"/>
  <c r="B1" i="1" s="1"/>
  <c r="C8" i="1" s="1"/>
  <c r="B35" i="24"/>
  <c r="B34" i="24"/>
  <c r="B33" i="24"/>
  <c r="B32" i="24"/>
  <c r="B31" i="24"/>
  <c r="B30" i="24"/>
  <c r="B29" i="24"/>
  <c r="B28" i="24"/>
  <c r="B27" i="24"/>
  <c r="B26" i="24"/>
  <c r="B25" i="24"/>
  <c r="B24" i="24"/>
  <c r="B23" i="24"/>
  <c r="B22" i="24"/>
  <c r="B21" i="24"/>
  <c r="B20" i="24"/>
  <c r="B19" i="24"/>
  <c r="B18" i="24"/>
  <c r="B17" i="24"/>
  <c r="B16" i="24"/>
  <c r="B15" i="24"/>
  <c r="B14" i="24"/>
  <c r="B13" i="24"/>
  <c r="B12" i="24"/>
  <c r="B11" i="24"/>
  <c r="B10" i="24"/>
  <c r="B9" i="24"/>
  <c r="X4" i="24"/>
  <c r="AO8" i="24" s="1"/>
  <c r="L4" i="24"/>
  <c r="AN8" i="24" s="1"/>
  <c r="K4" i="24"/>
  <c r="AM8" i="24" s="1"/>
  <c r="J4" i="24"/>
  <c r="AL8" i="24" s="1"/>
  <c r="F4" i="24"/>
  <c r="B35" i="23"/>
  <c r="B34" i="23"/>
  <c r="B33" i="23"/>
  <c r="B32" i="23"/>
  <c r="B31" i="23"/>
  <c r="B30" i="23"/>
  <c r="B29" i="23"/>
  <c r="B28" i="23"/>
  <c r="B27" i="23"/>
  <c r="B26" i="23"/>
  <c r="B25" i="23"/>
  <c r="B24" i="23"/>
  <c r="B23" i="23"/>
  <c r="B22" i="23"/>
  <c r="B21" i="23"/>
  <c r="B20" i="23"/>
  <c r="B19" i="23"/>
  <c r="B18" i="23"/>
  <c r="B17" i="23"/>
  <c r="B16" i="23"/>
  <c r="B15" i="23"/>
  <c r="B14" i="23"/>
  <c r="B13" i="23"/>
  <c r="B12" i="23"/>
  <c r="B11" i="23"/>
  <c r="B10" i="23"/>
  <c r="B9" i="23"/>
  <c r="X4" i="23"/>
  <c r="AO8" i="23" s="1"/>
  <c r="L4" i="23"/>
  <c r="AN8" i="23" s="1"/>
  <c r="K4" i="23"/>
  <c r="AM8" i="23" s="1"/>
  <c r="J4" i="23"/>
  <c r="AL8" i="23" s="1"/>
  <c r="F4" i="23"/>
  <c r="B35" i="22"/>
  <c r="B34" i="22"/>
  <c r="B33" i="22"/>
  <c r="B32" i="22"/>
  <c r="B31" i="22"/>
  <c r="B30" i="22"/>
  <c r="B29" i="22"/>
  <c r="B28" i="22"/>
  <c r="B27" i="22"/>
  <c r="B26" i="22"/>
  <c r="B25" i="22"/>
  <c r="B24" i="22"/>
  <c r="B23" i="22"/>
  <c r="B22" i="22"/>
  <c r="B21" i="22"/>
  <c r="B20" i="22"/>
  <c r="B19" i="22"/>
  <c r="B18" i="22"/>
  <c r="B17" i="22"/>
  <c r="B16" i="22"/>
  <c r="B15" i="22"/>
  <c r="B14" i="22"/>
  <c r="B13" i="22"/>
  <c r="B12" i="22"/>
  <c r="B11" i="22"/>
  <c r="B10" i="22"/>
  <c r="B9" i="22"/>
  <c r="X4" i="22"/>
  <c r="AO8" i="22" s="1"/>
  <c r="L4" i="22"/>
  <c r="AN8" i="22" s="1"/>
  <c r="K4" i="22"/>
  <c r="AM8" i="22" s="1"/>
  <c r="J4" i="22"/>
  <c r="AL8" i="22" s="1"/>
  <c r="F4" i="22"/>
  <c r="B35" i="21"/>
  <c r="B34" i="21"/>
  <c r="B33" i="21"/>
  <c r="B32" i="21"/>
  <c r="B31" i="21"/>
  <c r="B30" i="21"/>
  <c r="B29" i="21"/>
  <c r="B28" i="21"/>
  <c r="B27" i="21"/>
  <c r="B26" i="21"/>
  <c r="B25" i="21"/>
  <c r="B24" i="21"/>
  <c r="B23" i="21"/>
  <c r="B22" i="21"/>
  <c r="B21" i="21"/>
  <c r="B20" i="21"/>
  <c r="B19" i="21"/>
  <c r="B18" i="21"/>
  <c r="B17" i="21"/>
  <c r="B16" i="21"/>
  <c r="B15" i="21"/>
  <c r="B14" i="21"/>
  <c r="B13" i="21"/>
  <c r="B12" i="21"/>
  <c r="B11" i="21"/>
  <c r="B10" i="21"/>
  <c r="B9" i="21"/>
  <c r="X4" i="21"/>
  <c r="AO8" i="21" s="1"/>
  <c r="L4" i="21"/>
  <c r="AN8" i="21" s="1"/>
  <c r="K4" i="21"/>
  <c r="AM8" i="21" s="1"/>
  <c r="J4" i="21"/>
  <c r="AL8" i="21" s="1"/>
  <c r="F4" i="21"/>
  <c r="B35" i="20"/>
  <c r="B34" i="20"/>
  <c r="B33" i="20"/>
  <c r="B32" i="20"/>
  <c r="B31" i="20"/>
  <c r="B30" i="20"/>
  <c r="B29" i="20"/>
  <c r="B28" i="20"/>
  <c r="B27" i="20"/>
  <c r="B26" i="20"/>
  <c r="B25" i="20"/>
  <c r="B24" i="20"/>
  <c r="B23" i="20"/>
  <c r="B22" i="20"/>
  <c r="B21" i="20"/>
  <c r="B20" i="20"/>
  <c r="B19" i="20"/>
  <c r="B18" i="20"/>
  <c r="B17" i="20"/>
  <c r="B16" i="20"/>
  <c r="B15" i="20"/>
  <c r="B14" i="20"/>
  <c r="B13" i="20"/>
  <c r="B12" i="20"/>
  <c r="B11" i="20"/>
  <c r="B10" i="20"/>
  <c r="B9" i="20"/>
  <c r="X4" i="20"/>
  <c r="AO8" i="20" s="1"/>
  <c r="L4" i="20"/>
  <c r="AN8" i="20" s="1"/>
  <c r="K4" i="20"/>
  <c r="AM8" i="20" s="1"/>
  <c r="J4" i="20"/>
  <c r="AL8" i="20" s="1"/>
  <c r="F4" i="20"/>
  <c r="B35" i="19"/>
  <c r="B34" i="19"/>
  <c r="B33" i="19"/>
  <c r="B32" i="19"/>
  <c r="B31" i="19"/>
  <c r="B30" i="19"/>
  <c r="B29" i="19"/>
  <c r="B28" i="19"/>
  <c r="B27" i="19"/>
  <c r="B26" i="19"/>
  <c r="B25" i="19"/>
  <c r="B24" i="19"/>
  <c r="B23" i="19"/>
  <c r="B22" i="19"/>
  <c r="B21" i="19"/>
  <c r="B20" i="19"/>
  <c r="B19" i="19"/>
  <c r="B18" i="19"/>
  <c r="B17" i="19"/>
  <c r="B16" i="19"/>
  <c r="B15" i="19"/>
  <c r="B14" i="19"/>
  <c r="B13" i="19"/>
  <c r="B12" i="19"/>
  <c r="B11" i="19"/>
  <c r="B10" i="19"/>
  <c r="B9" i="19"/>
  <c r="X4" i="19"/>
  <c r="AO8" i="19" s="1"/>
  <c r="L4" i="19"/>
  <c r="AN8" i="19" s="1"/>
  <c r="K4" i="19"/>
  <c r="AM8" i="19" s="1"/>
  <c r="J4" i="19"/>
  <c r="AL8" i="19" s="1"/>
  <c r="F4" i="19"/>
  <c r="B35" i="18"/>
  <c r="B34" i="18"/>
  <c r="B33" i="18"/>
  <c r="B32" i="18"/>
  <c r="B31" i="18"/>
  <c r="B30" i="18"/>
  <c r="B29" i="18"/>
  <c r="B28" i="18"/>
  <c r="B27" i="18"/>
  <c r="B26" i="18"/>
  <c r="B25" i="18"/>
  <c r="B24" i="18"/>
  <c r="B23" i="18"/>
  <c r="B22" i="18"/>
  <c r="B21" i="18"/>
  <c r="B20" i="18"/>
  <c r="B19" i="18"/>
  <c r="B18" i="18"/>
  <c r="B17" i="18"/>
  <c r="B16" i="18"/>
  <c r="B15" i="18"/>
  <c r="B14" i="18"/>
  <c r="B13" i="18"/>
  <c r="B12" i="18"/>
  <c r="B11" i="18"/>
  <c r="B10" i="18"/>
  <c r="B9" i="18"/>
  <c r="X4" i="18"/>
  <c r="AO8" i="18" s="1"/>
  <c r="L4" i="18"/>
  <c r="AN8" i="18" s="1"/>
  <c r="K4" i="18"/>
  <c r="AM8" i="18" s="1"/>
  <c r="J4" i="18"/>
  <c r="AL8" i="18" s="1"/>
  <c r="F4" i="18"/>
  <c r="B35" i="17"/>
  <c r="B34" i="17"/>
  <c r="B33" i="17"/>
  <c r="B32" i="17"/>
  <c r="B31" i="17"/>
  <c r="B30" i="17"/>
  <c r="B29" i="17"/>
  <c r="B28" i="17"/>
  <c r="B27" i="17"/>
  <c r="B26" i="17"/>
  <c r="B25" i="17"/>
  <c r="B24" i="17"/>
  <c r="B23" i="17"/>
  <c r="B22" i="17"/>
  <c r="B21" i="17"/>
  <c r="B20" i="17"/>
  <c r="B19" i="17"/>
  <c r="B18" i="17"/>
  <c r="B17" i="17"/>
  <c r="B16" i="17"/>
  <c r="B15" i="17"/>
  <c r="B14" i="17"/>
  <c r="B13" i="17"/>
  <c r="B12" i="17"/>
  <c r="B11" i="17"/>
  <c r="B10" i="17"/>
  <c r="B9" i="17"/>
  <c r="X4" i="17"/>
  <c r="AO8" i="17" s="1"/>
  <c r="L4" i="17"/>
  <c r="AN8" i="17" s="1"/>
  <c r="K4" i="17"/>
  <c r="AM8" i="17" s="1"/>
  <c r="J4" i="17"/>
  <c r="AL8" i="17" s="1"/>
  <c r="F4" i="17"/>
  <c r="B35" i="16"/>
  <c r="B34" i="16"/>
  <c r="B33" i="16"/>
  <c r="B32" i="16"/>
  <c r="B31" i="16"/>
  <c r="B30" i="16"/>
  <c r="B29" i="16"/>
  <c r="B28" i="16"/>
  <c r="B27" i="16"/>
  <c r="B26" i="16"/>
  <c r="B25" i="16"/>
  <c r="B24" i="16"/>
  <c r="B23" i="16"/>
  <c r="B22" i="16"/>
  <c r="B21" i="16"/>
  <c r="B20" i="16"/>
  <c r="B19" i="16"/>
  <c r="B18" i="16"/>
  <c r="B17" i="16"/>
  <c r="B16" i="16"/>
  <c r="B15" i="16"/>
  <c r="B14" i="16"/>
  <c r="B13" i="16"/>
  <c r="B12" i="16"/>
  <c r="B11" i="16"/>
  <c r="B10" i="16"/>
  <c r="B9" i="16"/>
  <c r="X4" i="16"/>
  <c r="AO8" i="16" s="1"/>
  <c r="L4" i="16"/>
  <c r="AN8" i="16" s="1"/>
  <c r="K4" i="16"/>
  <c r="AM8" i="16" s="1"/>
  <c r="J4" i="16"/>
  <c r="AL8" i="16" s="1"/>
  <c r="F4" i="16"/>
  <c r="B35" i="15"/>
  <c r="B34" i="15"/>
  <c r="B33" i="15"/>
  <c r="B32" i="15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X4" i="15"/>
  <c r="AO8" i="15" s="1"/>
  <c r="L4" i="15"/>
  <c r="AN8" i="15" s="1"/>
  <c r="K4" i="15"/>
  <c r="AM8" i="15" s="1"/>
  <c r="J4" i="15"/>
  <c r="AL8" i="15" s="1"/>
  <c r="F4" i="15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X4" i="14"/>
  <c r="AO8" i="14" s="1"/>
  <c r="L4" i="14"/>
  <c r="AN8" i="14" s="1"/>
  <c r="K4" i="14"/>
  <c r="AM8" i="14" s="1"/>
  <c r="J4" i="14"/>
  <c r="AL8" i="14" s="1"/>
  <c r="F4" i="14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8" l="1"/>
  <c r="D8" i="18"/>
  <c r="E8" i="18" s="1"/>
  <c r="B6" i="1"/>
  <c r="C7" i="1"/>
  <c r="B6" i="21"/>
  <c r="D8" i="21"/>
  <c r="E8" i="21" s="1"/>
  <c r="B6" i="19"/>
  <c r="D8" i="19"/>
  <c r="E8" i="19" s="1"/>
  <c r="D8" i="15"/>
  <c r="D7" i="15" s="1"/>
  <c r="B6" i="15"/>
  <c r="D8" i="17"/>
  <c r="D7" i="17" s="1"/>
  <c r="B6" i="17"/>
  <c r="D8" i="22"/>
  <c r="D7" i="22" s="1"/>
  <c r="B6" i="22"/>
  <c r="D8" i="24"/>
  <c r="D7" i="24" s="1"/>
  <c r="B6" i="24"/>
  <c r="D8" i="16"/>
  <c r="E8" i="16" s="1"/>
  <c r="B6" i="16"/>
  <c r="B6" i="23"/>
  <c r="B6" i="14"/>
  <c r="D8" i="20"/>
  <c r="E8" i="20" s="1"/>
  <c r="AE8" i="14"/>
  <c r="C7" i="24"/>
  <c r="C7" i="23"/>
  <c r="C7" i="22"/>
  <c r="D7" i="23"/>
  <c r="E8" i="23"/>
  <c r="C7" i="21"/>
  <c r="C7" i="20"/>
  <c r="C7" i="19"/>
  <c r="C7" i="18"/>
  <c r="C7" i="17"/>
  <c r="C7" i="16"/>
  <c r="C7" i="15"/>
  <c r="D7" i="18" l="1"/>
  <c r="D7" i="21"/>
  <c r="D7" i="20"/>
  <c r="D7" i="16"/>
  <c r="E8" i="17"/>
  <c r="E7" i="17" s="1"/>
  <c r="E8" i="15"/>
  <c r="F8" i="15" s="1"/>
  <c r="D7" i="19"/>
  <c r="E8" i="24"/>
  <c r="E7" i="24" s="1"/>
  <c r="E8" i="22"/>
  <c r="E7" i="22" s="1"/>
  <c r="D8" i="14"/>
  <c r="C7" i="14"/>
  <c r="F8" i="23"/>
  <c r="E7" i="23"/>
  <c r="F8" i="21"/>
  <c r="E7" i="21"/>
  <c r="F8" i="20"/>
  <c r="E7" i="20"/>
  <c r="F8" i="19"/>
  <c r="E7" i="19"/>
  <c r="F8" i="18"/>
  <c r="E7" i="18"/>
  <c r="F8" i="16"/>
  <c r="E7" i="16"/>
  <c r="F8" i="17" l="1"/>
  <c r="G8" i="17" s="1"/>
  <c r="F8" i="24"/>
  <c r="F7" i="24" s="1"/>
  <c r="E7" i="15"/>
  <c r="F8" i="22"/>
  <c r="G8" i="22" s="1"/>
  <c r="D7" i="14"/>
  <c r="E8" i="14"/>
  <c r="G8" i="23"/>
  <c r="F7" i="23"/>
  <c r="G8" i="21"/>
  <c r="F7" i="21"/>
  <c r="G8" i="20"/>
  <c r="F7" i="20"/>
  <c r="G8" i="19"/>
  <c r="F7" i="19"/>
  <c r="G8" i="18"/>
  <c r="F7" i="18"/>
  <c r="G8" i="16"/>
  <c r="F7" i="16"/>
  <c r="G8" i="15"/>
  <c r="F7" i="15"/>
  <c r="F7" i="17" l="1"/>
  <c r="G8" i="24"/>
  <c r="H8" i="24" s="1"/>
  <c r="F7" i="22"/>
  <c r="E7" i="14"/>
  <c r="F8" i="14"/>
  <c r="H8" i="23"/>
  <c r="G7" i="23"/>
  <c r="H8" i="22"/>
  <c r="G7" i="22"/>
  <c r="H8" i="21"/>
  <c r="G7" i="21"/>
  <c r="H8" i="20"/>
  <c r="G7" i="20"/>
  <c r="H8" i="19"/>
  <c r="G7" i="19"/>
  <c r="H8" i="18"/>
  <c r="G7" i="18"/>
  <c r="H8" i="17"/>
  <c r="G7" i="17"/>
  <c r="H8" i="16"/>
  <c r="G7" i="16"/>
  <c r="H8" i="15"/>
  <c r="G7" i="15"/>
  <c r="G7" i="24" l="1"/>
  <c r="G8" i="14"/>
  <c r="F7" i="14"/>
  <c r="I8" i="24"/>
  <c r="H7" i="24"/>
  <c r="I8" i="23"/>
  <c r="H7" i="23"/>
  <c r="I8" i="22"/>
  <c r="H7" i="22"/>
  <c r="I8" i="21"/>
  <c r="H7" i="21"/>
  <c r="I8" i="20"/>
  <c r="H7" i="20"/>
  <c r="I8" i="19"/>
  <c r="H7" i="19"/>
  <c r="I8" i="18"/>
  <c r="H7" i="18"/>
  <c r="I8" i="17"/>
  <c r="H7" i="17"/>
  <c r="I8" i="16"/>
  <c r="H7" i="16"/>
  <c r="I8" i="15"/>
  <c r="H7" i="15"/>
  <c r="H8" i="14" l="1"/>
  <c r="G7" i="14"/>
  <c r="J8" i="24"/>
  <c r="I7" i="24"/>
  <c r="J8" i="23"/>
  <c r="I7" i="23"/>
  <c r="J8" i="22"/>
  <c r="I7" i="22"/>
  <c r="J8" i="21"/>
  <c r="I7" i="21"/>
  <c r="J8" i="20"/>
  <c r="I7" i="20"/>
  <c r="J8" i="19"/>
  <c r="I7" i="19"/>
  <c r="J8" i="18"/>
  <c r="I7" i="18"/>
  <c r="J8" i="17"/>
  <c r="I7" i="17"/>
  <c r="J8" i="16"/>
  <c r="I7" i="16"/>
  <c r="J8" i="15"/>
  <c r="I7" i="15"/>
  <c r="H7" i="14" l="1"/>
  <c r="I8" i="14"/>
  <c r="K8" i="24"/>
  <c r="J7" i="24"/>
  <c r="K8" i="23"/>
  <c r="J7" i="23"/>
  <c r="K8" i="22"/>
  <c r="J7" i="22"/>
  <c r="K8" i="21"/>
  <c r="J7" i="21"/>
  <c r="K8" i="20"/>
  <c r="J7" i="20"/>
  <c r="K8" i="19"/>
  <c r="J7" i="19"/>
  <c r="K8" i="18"/>
  <c r="J7" i="18"/>
  <c r="K8" i="17"/>
  <c r="J7" i="17"/>
  <c r="K8" i="16"/>
  <c r="J7" i="16"/>
  <c r="K8" i="15"/>
  <c r="J7" i="15"/>
  <c r="J8" i="14" l="1"/>
  <c r="I7" i="14"/>
  <c r="L8" i="24"/>
  <c r="K7" i="24"/>
  <c r="L8" i="23"/>
  <c r="K7" i="23"/>
  <c r="L8" i="22"/>
  <c r="K7" i="22"/>
  <c r="L8" i="21"/>
  <c r="K7" i="21"/>
  <c r="L8" i="20"/>
  <c r="K7" i="20"/>
  <c r="L8" i="19"/>
  <c r="K7" i="19"/>
  <c r="L8" i="18"/>
  <c r="K7" i="18"/>
  <c r="L8" i="17"/>
  <c r="K7" i="17"/>
  <c r="L8" i="16"/>
  <c r="K7" i="16"/>
  <c r="L8" i="15"/>
  <c r="K7" i="15"/>
  <c r="K8" i="14" l="1"/>
  <c r="J7" i="14"/>
  <c r="M8" i="24"/>
  <c r="L7" i="24"/>
  <c r="M8" i="23"/>
  <c r="L7" i="23"/>
  <c r="M8" i="22"/>
  <c r="L7" i="22"/>
  <c r="M8" i="21"/>
  <c r="L7" i="21"/>
  <c r="M8" i="20"/>
  <c r="L7" i="20"/>
  <c r="M8" i="19"/>
  <c r="L7" i="19"/>
  <c r="M8" i="18"/>
  <c r="L7" i="18"/>
  <c r="M8" i="17"/>
  <c r="L7" i="17"/>
  <c r="M8" i="16"/>
  <c r="L7" i="16"/>
  <c r="M8" i="15"/>
  <c r="L7" i="15"/>
  <c r="L8" i="14" l="1"/>
  <c r="K7" i="14"/>
  <c r="N8" i="24"/>
  <c r="M7" i="24"/>
  <c r="N8" i="23"/>
  <c r="M7" i="23"/>
  <c r="N8" i="22"/>
  <c r="M7" i="22"/>
  <c r="N8" i="21"/>
  <c r="M7" i="21"/>
  <c r="N8" i="20"/>
  <c r="M7" i="20"/>
  <c r="N8" i="19"/>
  <c r="M7" i="19"/>
  <c r="N8" i="18"/>
  <c r="M7" i="18"/>
  <c r="N8" i="17"/>
  <c r="M7" i="17"/>
  <c r="N8" i="16"/>
  <c r="M7" i="16"/>
  <c r="N8" i="15"/>
  <c r="M7" i="15"/>
  <c r="L7" i="14" l="1"/>
  <c r="M8" i="14"/>
  <c r="O8" i="24"/>
  <c r="N7" i="24"/>
  <c r="O8" i="23"/>
  <c r="N7" i="23"/>
  <c r="O8" i="22"/>
  <c r="N7" i="22"/>
  <c r="O8" i="21"/>
  <c r="N7" i="21"/>
  <c r="O8" i="20"/>
  <c r="N7" i="20"/>
  <c r="O8" i="19"/>
  <c r="N7" i="19"/>
  <c r="O8" i="18"/>
  <c r="N7" i="18"/>
  <c r="O8" i="17"/>
  <c r="N7" i="17"/>
  <c r="O8" i="16"/>
  <c r="N7" i="16"/>
  <c r="O8" i="15"/>
  <c r="N7" i="15"/>
  <c r="M7" i="14" l="1"/>
  <c r="N8" i="14"/>
  <c r="P8" i="24"/>
  <c r="O7" i="24"/>
  <c r="P8" i="23"/>
  <c r="O7" i="23"/>
  <c r="P8" i="22"/>
  <c r="O7" i="22"/>
  <c r="P8" i="21"/>
  <c r="O7" i="21"/>
  <c r="P8" i="20"/>
  <c r="O7" i="20"/>
  <c r="P8" i="19"/>
  <c r="O7" i="19"/>
  <c r="P8" i="18"/>
  <c r="O7" i="18"/>
  <c r="P8" i="17"/>
  <c r="O7" i="17"/>
  <c r="P8" i="16"/>
  <c r="O7" i="16"/>
  <c r="P8" i="15"/>
  <c r="O7" i="15"/>
  <c r="O8" i="14" l="1"/>
  <c r="N7" i="14"/>
  <c r="Q8" i="24"/>
  <c r="P7" i="24"/>
  <c r="Q8" i="23"/>
  <c r="P7" i="23"/>
  <c r="Q8" i="22"/>
  <c r="P7" i="22"/>
  <c r="Q8" i="21"/>
  <c r="P7" i="21"/>
  <c r="Q8" i="20"/>
  <c r="P7" i="20"/>
  <c r="Q8" i="19"/>
  <c r="P7" i="19"/>
  <c r="Q8" i="18"/>
  <c r="P7" i="18"/>
  <c r="Q8" i="17"/>
  <c r="P7" i="17"/>
  <c r="Q8" i="16"/>
  <c r="P7" i="16"/>
  <c r="Q8" i="15"/>
  <c r="P7" i="15"/>
  <c r="P8" i="14" l="1"/>
  <c r="O7" i="14"/>
  <c r="R8" i="24"/>
  <c r="Q7" i="24"/>
  <c r="R8" i="23"/>
  <c r="Q7" i="23"/>
  <c r="R8" i="22"/>
  <c r="Q7" i="22"/>
  <c r="R8" i="21"/>
  <c r="Q7" i="21"/>
  <c r="R8" i="20"/>
  <c r="Q7" i="20"/>
  <c r="R8" i="19"/>
  <c r="Q7" i="19"/>
  <c r="R8" i="18"/>
  <c r="Q7" i="18"/>
  <c r="R8" i="17"/>
  <c r="Q7" i="17"/>
  <c r="R8" i="16"/>
  <c r="Q7" i="16"/>
  <c r="R8" i="15"/>
  <c r="Q7" i="15"/>
  <c r="P7" i="14" l="1"/>
  <c r="Q8" i="14"/>
  <c r="S8" i="24"/>
  <c r="R7" i="24"/>
  <c r="S8" i="23"/>
  <c r="R7" i="23"/>
  <c r="S8" i="22"/>
  <c r="R7" i="22"/>
  <c r="S8" i="21"/>
  <c r="R7" i="21"/>
  <c r="S8" i="20"/>
  <c r="R7" i="20"/>
  <c r="S8" i="19"/>
  <c r="R7" i="19"/>
  <c r="S8" i="18"/>
  <c r="R7" i="18"/>
  <c r="S8" i="17"/>
  <c r="R7" i="17"/>
  <c r="S8" i="16"/>
  <c r="R7" i="16"/>
  <c r="S8" i="15"/>
  <c r="R7" i="15"/>
  <c r="R8" i="14" l="1"/>
  <c r="Q7" i="14"/>
  <c r="T8" i="24"/>
  <c r="S7" i="24"/>
  <c r="T8" i="23"/>
  <c r="S7" i="23"/>
  <c r="T8" i="22"/>
  <c r="S7" i="22"/>
  <c r="T8" i="21"/>
  <c r="S7" i="21"/>
  <c r="T8" i="20"/>
  <c r="S7" i="20"/>
  <c r="T8" i="19"/>
  <c r="S7" i="19"/>
  <c r="T8" i="18"/>
  <c r="S7" i="18"/>
  <c r="T8" i="17"/>
  <c r="S7" i="17"/>
  <c r="T8" i="16"/>
  <c r="S7" i="16"/>
  <c r="T8" i="15"/>
  <c r="S7" i="15"/>
  <c r="S8" i="14" l="1"/>
  <c r="R7" i="14"/>
  <c r="U8" i="24"/>
  <c r="T7" i="24"/>
  <c r="U8" i="23"/>
  <c r="T7" i="23"/>
  <c r="U8" i="22"/>
  <c r="T7" i="22"/>
  <c r="U8" i="21"/>
  <c r="T7" i="21"/>
  <c r="U8" i="20"/>
  <c r="T7" i="20"/>
  <c r="U8" i="19"/>
  <c r="T7" i="19"/>
  <c r="U8" i="18"/>
  <c r="T7" i="18"/>
  <c r="U8" i="17"/>
  <c r="T7" i="17"/>
  <c r="U8" i="16"/>
  <c r="T7" i="16"/>
  <c r="U8" i="15"/>
  <c r="T7" i="15"/>
  <c r="T8" i="14" l="1"/>
  <c r="S7" i="14"/>
  <c r="V8" i="24"/>
  <c r="U7" i="24"/>
  <c r="V8" i="23"/>
  <c r="U7" i="23"/>
  <c r="V8" i="22"/>
  <c r="U7" i="22"/>
  <c r="V8" i="21"/>
  <c r="U7" i="21"/>
  <c r="V8" i="20"/>
  <c r="U7" i="20"/>
  <c r="V8" i="19"/>
  <c r="U7" i="19"/>
  <c r="V8" i="18"/>
  <c r="U7" i="18"/>
  <c r="V8" i="17"/>
  <c r="U7" i="17"/>
  <c r="V8" i="16"/>
  <c r="U7" i="16"/>
  <c r="V8" i="15"/>
  <c r="U7" i="15"/>
  <c r="U8" i="14" l="1"/>
  <c r="T7" i="14"/>
  <c r="W8" i="24"/>
  <c r="V7" i="24"/>
  <c r="W8" i="23"/>
  <c r="V7" i="23"/>
  <c r="W8" i="22"/>
  <c r="V7" i="22"/>
  <c r="W8" i="21"/>
  <c r="V7" i="21"/>
  <c r="W8" i="20"/>
  <c r="V7" i="20"/>
  <c r="W8" i="19"/>
  <c r="V7" i="19"/>
  <c r="W8" i="18"/>
  <c r="V7" i="18"/>
  <c r="W8" i="17"/>
  <c r="V7" i="17"/>
  <c r="W8" i="16"/>
  <c r="V7" i="16"/>
  <c r="W8" i="15"/>
  <c r="V7" i="15"/>
  <c r="U7" i="14" l="1"/>
  <c r="V8" i="14"/>
  <c r="X8" i="24"/>
  <c r="W7" i="24"/>
  <c r="X8" i="23"/>
  <c r="W7" i="23"/>
  <c r="X8" i="22"/>
  <c r="W7" i="22"/>
  <c r="X8" i="21"/>
  <c r="W7" i="21"/>
  <c r="X8" i="20"/>
  <c r="W7" i="20"/>
  <c r="X8" i="19"/>
  <c r="W7" i="19"/>
  <c r="X8" i="18"/>
  <c r="W7" i="18"/>
  <c r="X8" i="17"/>
  <c r="W7" i="17"/>
  <c r="X8" i="16"/>
  <c r="W7" i="16"/>
  <c r="X8" i="15"/>
  <c r="W7" i="15"/>
  <c r="V7" i="14" l="1"/>
  <c r="W8" i="14"/>
  <c r="Y8" i="24"/>
  <c r="X7" i="24"/>
  <c r="Y8" i="23"/>
  <c r="X7" i="23"/>
  <c r="Y8" i="22"/>
  <c r="X7" i="22"/>
  <c r="Y8" i="21"/>
  <c r="X7" i="21"/>
  <c r="Y8" i="20"/>
  <c r="X7" i="20"/>
  <c r="Y8" i="19"/>
  <c r="X7" i="19"/>
  <c r="Y8" i="18"/>
  <c r="X7" i="18"/>
  <c r="Y8" i="17"/>
  <c r="X7" i="17"/>
  <c r="Y8" i="16"/>
  <c r="X7" i="16"/>
  <c r="Y8" i="15"/>
  <c r="X7" i="15"/>
  <c r="X8" i="14" l="1"/>
  <c r="W7" i="14"/>
  <c r="Z8" i="24"/>
  <c r="Y7" i="24"/>
  <c r="Z8" i="23"/>
  <c r="Y7" i="23"/>
  <c r="Z8" i="22"/>
  <c r="Y7" i="22"/>
  <c r="Z8" i="21"/>
  <c r="Y7" i="21"/>
  <c r="Z8" i="20"/>
  <c r="Y7" i="20"/>
  <c r="Z8" i="19"/>
  <c r="Y7" i="19"/>
  <c r="Z8" i="18"/>
  <c r="Y7" i="18"/>
  <c r="Z8" i="17"/>
  <c r="Y7" i="17"/>
  <c r="Z8" i="16"/>
  <c r="Y7" i="16"/>
  <c r="Z8" i="15"/>
  <c r="Y7" i="15"/>
  <c r="Y8" i="14" l="1"/>
  <c r="X7" i="14"/>
  <c r="AA8" i="24"/>
  <c r="Z7" i="24"/>
  <c r="AA8" i="23"/>
  <c r="Z7" i="23"/>
  <c r="AA8" i="22"/>
  <c r="Z7" i="22"/>
  <c r="AA8" i="21"/>
  <c r="Z7" i="21"/>
  <c r="AA8" i="20"/>
  <c r="Z7" i="20"/>
  <c r="AA8" i="19"/>
  <c r="Z7" i="19"/>
  <c r="AA8" i="18"/>
  <c r="Z7" i="18"/>
  <c r="AA8" i="17"/>
  <c r="Z7" i="17"/>
  <c r="AA8" i="16"/>
  <c r="Z7" i="16"/>
  <c r="AA8" i="15"/>
  <c r="Z7" i="15"/>
  <c r="Y7" i="14" l="1"/>
  <c r="Z8" i="14"/>
  <c r="AB8" i="24"/>
  <c r="AA7" i="24"/>
  <c r="AB8" i="23"/>
  <c r="AA7" i="23"/>
  <c r="AB8" i="22"/>
  <c r="AA7" i="22"/>
  <c r="AB8" i="21"/>
  <c r="AA7" i="21"/>
  <c r="AB8" i="20"/>
  <c r="AA7" i="20"/>
  <c r="AB8" i="19"/>
  <c r="AA7" i="19"/>
  <c r="AB8" i="18"/>
  <c r="AA7" i="18"/>
  <c r="AB8" i="17"/>
  <c r="AA7" i="17"/>
  <c r="AB8" i="16"/>
  <c r="AA7" i="16"/>
  <c r="AB8" i="15"/>
  <c r="AA7" i="15"/>
  <c r="AA8" i="14" l="1"/>
  <c r="Z7" i="14"/>
  <c r="AC8" i="24"/>
  <c r="AB7" i="24"/>
  <c r="AC8" i="23"/>
  <c r="AB7" i="23"/>
  <c r="AC8" i="22"/>
  <c r="AB7" i="22"/>
  <c r="AC8" i="21"/>
  <c r="AB7" i="21"/>
  <c r="AC8" i="20"/>
  <c r="AB7" i="20"/>
  <c r="AC8" i="19"/>
  <c r="AB7" i="19"/>
  <c r="AC8" i="18"/>
  <c r="AB7" i="18"/>
  <c r="AC8" i="17"/>
  <c r="AB7" i="17"/>
  <c r="AC8" i="16"/>
  <c r="AB7" i="16"/>
  <c r="AC8" i="15"/>
  <c r="AB7" i="15"/>
  <c r="L5" i="13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AA7" i="14" l="1"/>
  <c r="AB8" i="14"/>
  <c r="AD8" i="24"/>
  <c r="AC7" i="24"/>
  <c r="AD8" i="23"/>
  <c r="AC7" i="23"/>
  <c r="AD8" i="22"/>
  <c r="AC7" i="22"/>
  <c r="AD8" i="21"/>
  <c r="AC7" i="21"/>
  <c r="AD8" i="20"/>
  <c r="AC7" i="20"/>
  <c r="AD8" i="19"/>
  <c r="AC7" i="19"/>
  <c r="AD8" i="18"/>
  <c r="AC7" i="18"/>
  <c r="AD8" i="17"/>
  <c r="AC7" i="17"/>
  <c r="AD8" i="16"/>
  <c r="AC7" i="16"/>
  <c r="AD8" i="15"/>
  <c r="AC7" i="15"/>
  <c r="E8" i="1"/>
  <c r="D7" i="1"/>
  <c r="N10" i="13"/>
  <c r="N9" i="13"/>
  <c r="M13" i="13"/>
  <c r="N13" i="13" s="1"/>
  <c r="AB7" i="14" l="1"/>
  <c r="AC8" i="14"/>
  <c r="AE8" i="24"/>
  <c r="AD7" i="24"/>
  <c r="AE8" i="23"/>
  <c r="AD7" i="23"/>
  <c r="AE8" i="22"/>
  <c r="AD7" i="22"/>
  <c r="AE8" i="21"/>
  <c r="AD7" i="21"/>
  <c r="AE8" i="20"/>
  <c r="AD7" i="20"/>
  <c r="AE8" i="19"/>
  <c r="AD7" i="19"/>
  <c r="AE8" i="18"/>
  <c r="AD7" i="18"/>
  <c r="AE8" i="17"/>
  <c r="AD7" i="17"/>
  <c r="AE8" i="16"/>
  <c r="AD7" i="16"/>
  <c r="AE8" i="15"/>
  <c r="AD7" i="15"/>
  <c r="F8" i="1"/>
  <c r="E7" i="1"/>
  <c r="AD8" i="14" l="1"/>
  <c r="AC7" i="14"/>
  <c r="AF8" i="24"/>
  <c r="AE7" i="24"/>
  <c r="AF8" i="23"/>
  <c r="AE7" i="23"/>
  <c r="AF8" i="22"/>
  <c r="AE7" i="22"/>
  <c r="AF8" i="21"/>
  <c r="AE7" i="21"/>
  <c r="AF8" i="20"/>
  <c r="AE7" i="20"/>
  <c r="AF8" i="19"/>
  <c r="AE7" i="19"/>
  <c r="AF8" i="18"/>
  <c r="AE7" i="18"/>
  <c r="AF8" i="17"/>
  <c r="AE7" i="17"/>
  <c r="AF8" i="16"/>
  <c r="AE7" i="16"/>
  <c r="AF8" i="15"/>
  <c r="AE7" i="15"/>
  <c r="G8" i="1"/>
  <c r="F7" i="1"/>
  <c r="AD7" i="14" l="1"/>
  <c r="AG8" i="24"/>
  <c r="AF7" i="24"/>
  <c r="AG8" i="23"/>
  <c r="AF7" i="23"/>
  <c r="AG8" i="22"/>
  <c r="AF7" i="22"/>
  <c r="AG8" i="21"/>
  <c r="AF7" i="21"/>
  <c r="AG8" i="20"/>
  <c r="AF7" i="20"/>
  <c r="AG8" i="19"/>
  <c r="AF7" i="19"/>
  <c r="AG8" i="18"/>
  <c r="AF7" i="18"/>
  <c r="AG8" i="17"/>
  <c r="AF7" i="17"/>
  <c r="AG8" i="16"/>
  <c r="AF7" i="16"/>
  <c r="AG8" i="15"/>
  <c r="AF7" i="15"/>
  <c r="H8" i="1"/>
  <c r="G7" i="1"/>
  <c r="AE7" i="14" l="1"/>
  <c r="AG7" i="24"/>
  <c r="AM34" i="24" a="1"/>
  <c r="AM34" i="24" s="1"/>
  <c r="AM28" i="24" a="1"/>
  <c r="AM28" i="24" s="1"/>
  <c r="AO35" i="24" a="1"/>
  <c r="AO35" i="24" s="1"/>
  <c r="AK31" i="24" a="1"/>
  <c r="AK31" i="24" s="1"/>
  <c r="AK22" i="24" a="1"/>
  <c r="AK22" i="24" s="1"/>
  <c r="AN11" i="24" a="1"/>
  <c r="AN11" i="24" s="1"/>
  <c r="AK25" i="24" a="1"/>
  <c r="AK25" i="24" s="1"/>
  <c r="AK20" i="24" a="1"/>
  <c r="AK20" i="24" s="1"/>
  <c r="AL22" i="24" a="1"/>
  <c r="AL22" i="24" s="1"/>
  <c r="AK27" i="24" a="1"/>
  <c r="AK27" i="24" s="1"/>
  <c r="AN12" i="24" a="1"/>
  <c r="AN12" i="24" s="1"/>
  <c r="AO27" i="24" a="1"/>
  <c r="AO27" i="24" s="1"/>
  <c r="AN27" i="24" a="1"/>
  <c r="AN27" i="24" s="1"/>
  <c r="AN25" i="24" a="1"/>
  <c r="AN25" i="24" s="1"/>
  <c r="AM35" i="24" a="1"/>
  <c r="AM35" i="24" s="1"/>
  <c r="AL27" i="24" a="1"/>
  <c r="AL27" i="24" s="1"/>
  <c r="AM14" i="24" a="1"/>
  <c r="AM14" i="24" s="1"/>
  <c r="AK34" i="24" a="1"/>
  <c r="AK34" i="24" s="1"/>
  <c r="AO29" i="24" a="1"/>
  <c r="AO29" i="24" s="1"/>
  <c r="AN15" i="24" a="1"/>
  <c r="AN15" i="24" s="1"/>
  <c r="AO34" i="24" a="1"/>
  <c r="AO34" i="24" s="1"/>
  <c r="AN22" i="24" a="1"/>
  <c r="AN22" i="24" s="1"/>
  <c r="AO22" i="24" a="1"/>
  <c r="AO22" i="24" s="1"/>
  <c r="AN23" i="24" a="1"/>
  <c r="AN23" i="24" s="1"/>
  <c r="AN29" i="24" a="1"/>
  <c r="AN29" i="24" s="1"/>
  <c r="AL16" i="24" a="1"/>
  <c r="AL16" i="24" s="1"/>
  <c r="AL24" i="24" a="1"/>
  <c r="AL24" i="24" s="1"/>
  <c r="AK13" i="24" a="1"/>
  <c r="AK13" i="24" s="1"/>
  <c r="AM18" i="24" a="1"/>
  <c r="AM18" i="24" s="1"/>
  <c r="AM12" i="24" a="1"/>
  <c r="AM12" i="24" s="1"/>
  <c r="AL26" i="24" a="1"/>
  <c r="AL26" i="24" s="1"/>
  <c r="AN34" i="24" a="1"/>
  <c r="AN34" i="24" s="1"/>
  <c r="AN10" i="24" a="1"/>
  <c r="AN10" i="24" s="1"/>
  <c r="AM16" i="24" a="1"/>
  <c r="AM16" i="24" s="1"/>
  <c r="AN31" i="24" a="1"/>
  <c r="AN31" i="24" s="1"/>
  <c r="AM26" i="24" a="1"/>
  <c r="AM26" i="24" s="1"/>
  <c r="AM33" i="24" a="1"/>
  <c r="AM33" i="24" s="1"/>
  <c r="AO21" i="24" a="1"/>
  <c r="AO21" i="24" s="1"/>
  <c r="AL12" i="24" a="1"/>
  <c r="AL12" i="24" s="1"/>
  <c r="AL10" i="24" a="1"/>
  <c r="AL10" i="24" s="1"/>
  <c r="AK23" i="24" a="1"/>
  <c r="AK23" i="24" s="1"/>
  <c r="AN13" i="24" a="1"/>
  <c r="AN13" i="24" s="1"/>
  <c r="AL28" i="24" a="1"/>
  <c r="AL28" i="24" s="1"/>
  <c r="AL14" i="24" a="1"/>
  <c r="AL14" i="24" s="1"/>
  <c r="AN17" i="24" a="1"/>
  <c r="AN17" i="24" s="1"/>
  <c r="AO23" i="24" a="1"/>
  <c r="AO23" i="24" s="1"/>
  <c r="AM24" i="24" a="1"/>
  <c r="AM24" i="24" s="1"/>
  <c r="AM20" i="24" a="1"/>
  <c r="AM20" i="24" s="1"/>
  <c r="AK19" i="24" a="1"/>
  <c r="AK19" i="24" s="1"/>
  <c r="AM10" i="24" a="1"/>
  <c r="AM10" i="24" s="1"/>
  <c r="AO16" i="24" a="1"/>
  <c r="AO16" i="24" s="1"/>
  <c r="AK11" i="24" a="1"/>
  <c r="AK11" i="24" s="1"/>
  <c r="AO31" i="24" a="1"/>
  <c r="AO31" i="24" s="1"/>
  <c r="AL15" i="24" a="1"/>
  <c r="AL15" i="24" s="1"/>
  <c r="AL33" i="24" a="1"/>
  <c r="AL33" i="24" s="1"/>
  <c r="AK29" i="24" a="1"/>
  <c r="AK29" i="24" s="1"/>
  <c r="AM30" i="24" a="1"/>
  <c r="AM30" i="24" s="1"/>
  <c r="AN18" i="24" a="1"/>
  <c r="AN18" i="24" s="1"/>
  <c r="AL30" i="24" a="1"/>
  <c r="AL30" i="24" s="1"/>
  <c r="AK21" i="24" a="1"/>
  <c r="AK21" i="24" s="1"/>
  <c r="AM11" i="24" a="1"/>
  <c r="AM11" i="24" s="1"/>
  <c r="AN21" i="24" a="1"/>
  <c r="AN21" i="24" s="1"/>
  <c r="AO19" i="24" a="1"/>
  <c r="AO19" i="24" s="1"/>
  <c r="AK18" i="24" a="1"/>
  <c r="AK18" i="24" s="1"/>
  <c r="AL20" i="24" a="1"/>
  <c r="AL20" i="24" s="1"/>
  <c r="AO26" i="24" a="1"/>
  <c r="AO26" i="24" s="1"/>
  <c r="AK14" i="24" a="1"/>
  <c r="AK14" i="24" s="1"/>
  <c r="AL34" i="24" a="1"/>
  <c r="AL34" i="24" s="1"/>
  <c r="AM13" i="24" a="1"/>
  <c r="AM13" i="24" s="1"/>
  <c r="AK12" i="24" a="1"/>
  <c r="AK12" i="24" s="1"/>
  <c r="AN30" i="24" a="1"/>
  <c r="AN30" i="24" s="1"/>
  <c r="AM22" i="24" a="1"/>
  <c r="AM22" i="24" s="1"/>
  <c r="AL29" i="24" a="1"/>
  <c r="AL29" i="24" s="1"/>
  <c r="AO28" i="24" a="1"/>
  <c r="AO28" i="24" s="1"/>
  <c r="AM19" i="24" a="1"/>
  <c r="AM19" i="24" s="1"/>
  <c r="AO10" i="24" a="1"/>
  <c r="AO10" i="24" s="1"/>
  <c r="AM27" i="24" a="1"/>
  <c r="AM27" i="24" s="1"/>
  <c r="AM29" i="24" a="1"/>
  <c r="AM29" i="24" s="1"/>
  <c r="AL31" i="24" a="1"/>
  <c r="AL31" i="24" s="1"/>
  <c r="AK26" i="24" a="1"/>
  <c r="AK26" i="24" s="1"/>
  <c r="AL19" i="24" a="1"/>
  <c r="AL19" i="24" s="1"/>
  <c r="AO14" i="24" a="1"/>
  <c r="AO14" i="24" s="1"/>
  <c r="AN26" i="24" a="1"/>
  <c r="AN26" i="24" s="1"/>
  <c r="AO13" i="24" a="1"/>
  <c r="AO13" i="24" s="1"/>
  <c r="AK16" i="24" a="1"/>
  <c r="AK16" i="24" s="1"/>
  <c r="AL25" i="24" a="1"/>
  <c r="AL25" i="24" s="1"/>
  <c r="AO20" i="24" a="1"/>
  <c r="AO20" i="24" s="1"/>
  <c r="AN24" i="24" a="1"/>
  <c r="AN24" i="24" s="1"/>
  <c r="AL21" i="24" a="1"/>
  <c r="AL21" i="24" s="1"/>
  <c r="AO33" i="24" a="1"/>
  <c r="AO33" i="24" s="1"/>
  <c r="AM23" i="24" a="1"/>
  <c r="AM23" i="24" s="1"/>
  <c r="AM31" i="24" a="1"/>
  <c r="AM31" i="24" s="1"/>
  <c r="AN35" i="24" a="1"/>
  <c r="AN35" i="24" s="1"/>
  <c r="AL23" i="24" a="1"/>
  <c r="AL23" i="24" s="1"/>
  <c r="AL13" i="24" a="1"/>
  <c r="AL13" i="24" s="1"/>
  <c r="AO30" i="24" a="1"/>
  <c r="AO30" i="24" s="1"/>
  <c r="AK33" i="24" a="1"/>
  <c r="AK33" i="24" s="1"/>
  <c r="AO15" i="24" a="1"/>
  <c r="AO15" i="24" s="1"/>
  <c r="AL17" i="24" a="1"/>
  <c r="AL17" i="24" s="1"/>
  <c r="AK15" i="24" a="1"/>
  <c r="AK15" i="24" s="1"/>
  <c r="AK24" i="24" a="1"/>
  <c r="AK24" i="24" s="1"/>
  <c r="AN19" i="24" a="1"/>
  <c r="AN19" i="24" s="1"/>
  <c r="AM21" i="24" a="1"/>
  <c r="AM21" i="24" s="1"/>
  <c r="AN14" i="24" a="1"/>
  <c r="AN14" i="24" s="1"/>
  <c r="AL18" i="24" a="1"/>
  <c r="AL18" i="24" s="1"/>
  <c r="AK35" i="24" a="1"/>
  <c r="AK35" i="24" s="1"/>
  <c r="AO25" i="24" a="1"/>
  <c r="AO25" i="24" s="1"/>
  <c r="AO11" i="24" a="1"/>
  <c r="AO11" i="24" s="1"/>
  <c r="AO24" i="24" a="1"/>
  <c r="AO24" i="24" s="1"/>
  <c r="AO18" i="24" a="1"/>
  <c r="AO18" i="24" s="1"/>
  <c r="AK28" i="24" a="1"/>
  <c r="AK28" i="24" s="1"/>
  <c r="AO17" i="24" a="1"/>
  <c r="AO17" i="24" s="1"/>
  <c r="AN16" i="24" a="1"/>
  <c r="AN16" i="24" s="1"/>
  <c r="AK30" i="24" a="1"/>
  <c r="AK30" i="24" s="1"/>
  <c r="AN28" i="24" a="1"/>
  <c r="AN28" i="24" s="1"/>
  <c r="AM15" i="24" a="1"/>
  <c r="AM15" i="24" s="1"/>
  <c r="AL35" i="24" a="1"/>
  <c r="AL35" i="24" s="1"/>
  <c r="AN33" i="24" a="1"/>
  <c r="AN33" i="24" s="1"/>
  <c r="AM17" i="24" a="1"/>
  <c r="AM17" i="24" s="1"/>
  <c r="AN20" i="24" a="1"/>
  <c r="AN20" i="24" s="1"/>
  <c r="AL11" i="24" a="1"/>
  <c r="AL11" i="24" s="1"/>
  <c r="AM25" i="24" a="1"/>
  <c r="AM25" i="24" s="1"/>
  <c r="AK17" i="24" a="1"/>
  <c r="AK17" i="24" s="1"/>
  <c r="AK10" i="24" a="1"/>
  <c r="AK10" i="24" s="1"/>
  <c r="AO12" i="24" a="1"/>
  <c r="AO12" i="24" s="1"/>
  <c r="AG7" i="23"/>
  <c r="AL28" i="23" a="1"/>
  <c r="AL28" i="23" s="1"/>
  <c r="AM14" i="23" a="1"/>
  <c r="AM14" i="23" s="1"/>
  <c r="AL24" i="23" a="1"/>
  <c r="AL24" i="23" s="1"/>
  <c r="AN19" i="23" a="1"/>
  <c r="AN19" i="23" s="1"/>
  <c r="AM10" i="23" a="1"/>
  <c r="AM10" i="23" s="1"/>
  <c r="AK27" i="23" a="1"/>
  <c r="AK27" i="23" s="1"/>
  <c r="AO27" i="23" a="1"/>
  <c r="AO27" i="23" s="1"/>
  <c r="AM12" i="23" a="1"/>
  <c r="AM12" i="23" s="1"/>
  <c r="AL20" i="23" a="1"/>
  <c r="AL20" i="23" s="1"/>
  <c r="AO35" i="23" a="1"/>
  <c r="AO35" i="23" s="1"/>
  <c r="AM34" i="23" a="1"/>
  <c r="AM34" i="23" s="1"/>
  <c r="AN27" i="23" a="1"/>
  <c r="AN27" i="23" s="1"/>
  <c r="AM23" i="23" a="1"/>
  <c r="AM23" i="23" s="1"/>
  <c r="AO12" i="23" a="1"/>
  <c r="AO12" i="23" s="1"/>
  <c r="AK29" i="23" a="1"/>
  <c r="AK29" i="23" s="1"/>
  <c r="AO22" i="23" a="1"/>
  <c r="AO22" i="23" s="1"/>
  <c r="AN10" i="23" a="1"/>
  <c r="AN10" i="23" s="1"/>
  <c r="AK23" i="23" a="1"/>
  <c r="AK23" i="23" s="1"/>
  <c r="AK16" i="23" a="1"/>
  <c r="AK16" i="23" s="1"/>
  <c r="AL16" i="23" a="1"/>
  <c r="AL16" i="23" s="1"/>
  <c r="AL21" i="23" a="1"/>
  <c r="AL21" i="23" s="1"/>
  <c r="AK17" i="23" a="1"/>
  <c r="AK17" i="23" s="1"/>
  <c r="AL26" i="23" a="1"/>
  <c r="AL26" i="23" s="1"/>
  <c r="AL35" i="23" a="1"/>
  <c r="AL35" i="23" s="1"/>
  <c r="AM20" i="23" a="1"/>
  <c r="AM20" i="23" s="1"/>
  <c r="AK28" i="23" a="1"/>
  <c r="AK28" i="23" s="1"/>
  <c r="AN25" i="23" a="1"/>
  <c r="AN25" i="23" s="1"/>
  <c r="AK31" i="23" a="1"/>
  <c r="AK31" i="23" s="1"/>
  <c r="AK19" i="23" a="1"/>
  <c r="AK19" i="23" s="1"/>
  <c r="AO26" i="23" a="1"/>
  <c r="AO26" i="23" s="1"/>
  <c r="AL33" i="23" a="1"/>
  <c r="AL33" i="23" s="1"/>
  <c r="AN34" i="23" a="1"/>
  <c r="AN34" i="23" s="1"/>
  <c r="AO23" i="23" a="1"/>
  <c r="AO23" i="23" s="1"/>
  <c r="AM35" i="23" a="1"/>
  <c r="AM35" i="23" s="1"/>
  <c r="AN17" i="23" a="1"/>
  <c r="AN17" i="23" s="1"/>
  <c r="AL14" i="23" a="1"/>
  <c r="AL14" i="23" s="1"/>
  <c r="AM26" i="23" a="1"/>
  <c r="AM26" i="23" s="1"/>
  <c r="AL30" i="23" a="1"/>
  <c r="AL30" i="23" s="1"/>
  <c r="AO29" i="23" a="1"/>
  <c r="AO29" i="23" s="1"/>
  <c r="AL29" i="23" a="1"/>
  <c r="AL29" i="23" s="1"/>
  <c r="AN31" i="23" a="1"/>
  <c r="AN31" i="23" s="1"/>
  <c r="AL22" i="23" a="1"/>
  <c r="AL22" i="23" s="1"/>
  <c r="AK11" i="23" a="1"/>
  <c r="AK11" i="23" s="1"/>
  <c r="AL18" i="23" a="1"/>
  <c r="AL18" i="23" s="1"/>
  <c r="AN23" i="23" a="1"/>
  <c r="AN23" i="23" s="1"/>
  <c r="AM30" i="23" a="1"/>
  <c r="AM30" i="23" s="1"/>
  <c r="AO31" i="23" a="1"/>
  <c r="AO31" i="23" s="1"/>
  <c r="AM15" i="23" a="1"/>
  <c r="AM15" i="23" s="1"/>
  <c r="AO21" i="23" a="1"/>
  <c r="AO21" i="23" s="1"/>
  <c r="AN26" i="23" a="1"/>
  <c r="AN26" i="23" s="1"/>
  <c r="AK18" i="23" a="1"/>
  <c r="AK18" i="23" s="1"/>
  <c r="AM27" i="23" a="1"/>
  <c r="AM27" i="23" s="1"/>
  <c r="AM29" i="23" a="1"/>
  <c r="AM29" i="23" s="1"/>
  <c r="AO19" i="23" a="1"/>
  <c r="AO19" i="23" s="1"/>
  <c r="AK15" i="23" a="1"/>
  <c r="AK15" i="23" s="1"/>
  <c r="AL27" i="23" a="1"/>
  <c r="AL27" i="23" s="1"/>
  <c r="AN24" i="23" a="1"/>
  <c r="AN24" i="23" s="1"/>
  <c r="AO13" i="23" a="1"/>
  <c r="AO13" i="23" s="1"/>
  <c r="AN12" i="23" a="1"/>
  <c r="AN12" i="23" s="1"/>
  <c r="AL34" i="23" a="1"/>
  <c r="AL34" i="23" s="1"/>
  <c r="AN14" i="23" a="1"/>
  <c r="AN14" i="23" s="1"/>
  <c r="AK21" i="23" a="1"/>
  <c r="AK21" i="23" s="1"/>
  <c r="AK13" i="23" a="1"/>
  <c r="AK13" i="23" s="1"/>
  <c r="AL19" i="23" a="1"/>
  <c r="AL19" i="23" s="1"/>
  <c r="AO17" i="23" a="1"/>
  <c r="AO17" i="23" s="1"/>
  <c r="AO15" i="23" a="1"/>
  <c r="AO15" i="23" s="1"/>
  <c r="AM11" i="23" a="1"/>
  <c r="AM11" i="23" s="1"/>
  <c r="AM24" i="23" a="1"/>
  <c r="AM24" i="23" s="1"/>
  <c r="AM28" i="23" a="1"/>
  <c r="AM28" i="23" s="1"/>
  <c r="AN33" i="23" a="1"/>
  <c r="AN33" i="23" s="1"/>
  <c r="AO25" i="23" a="1"/>
  <c r="AO25" i="23" s="1"/>
  <c r="AK33" i="23" a="1"/>
  <c r="AK33" i="23" s="1"/>
  <c r="AK22" i="23" a="1"/>
  <c r="AK22" i="23" s="1"/>
  <c r="AK25" i="23" a="1"/>
  <c r="AK25" i="23" s="1"/>
  <c r="AM17" i="23" a="1"/>
  <c r="AM17" i="23" s="1"/>
  <c r="AM33" i="23" a="1"/>
  <c r="AM33" i="23" s="1"/>
  <c r="AO18" i="23" a="1"/>
  <c r="AO18" i="23" s="1"/>
  <c r="AN16" i="23" a="1"/>
  <c r="AN16" i="23" s="1"/>
  <c r="AO30" i="23" a="1"/>
  <c r="AO30" i="23" s="1"/>
  <c r="AM22" i="23" a="1"/>
  <c r="AM22" i="23" s="1"/>
  <c r="AO33" i="23" a="1"/>
  <c r="AO33" i="23" s="1"/>
  <c r="AK34" i="23" a="1"/>
  <c r="AK34" i="23" s="1"/>
  <c r="AM31" i="23" a="1"/>
  <c r="AM31" i="23" s="1"/>
  <c r="AO20" i="23" a="1"/>
  <c r="AO20" i="23" s="1"/>
  <c r="AO28" i="23" a="1"/>
  <c r="AO28" i="23" s="1"/>
  <c r="AN22" i="23" a="1"/>
  <c r="AN22" i="23" s="1"/>
  <c r="AK20" i="23" a="1"/>
  <c r="AK20" i="23" s="1"/>
  <c r="AK35" i="23" a="1"/>
  <c r="AK35" i="23" s="1"/>
  <c r="AM25" i="23" a="1"/>
  <c r="AM25" i="23" s="1"/>
  <c r="AL31" i="23" a="1"/>
  <c r="AL31" i="23" s="1"/>
  <c r="AM21" i="23" a="1"/>
  <c r="AM21" i="23" s="1"/>
  <c r="AN28" i="23" a="1"/>
  <c r="AN28" i="23" s="1"/>
  <c r="AO34" i="23" a="1"/>
  <c r="AO34" i="23" s="1"/>
  <c r="AN18" i="23" a="1"/>
  <c r="AN18" i="23" s="1"/>
  <c r="AN30" i="23" a="1"/>
  <c r="AN30" i="23" s="1"/>
  <c r="AM19" i="23" a="1"/>
  <c r="AM19" i="23" s="1"/>
  <c r="AL15" i="23" a="1"/>
  <c r="AL15" i="23" s="1"/>
  <c r="AN20" i="23" a="1"/>
  <c r="AN20" i="23" s="1"/>
  <c r="AO16" i="23" a="1"/>
  <c r="AO16" i="23" s="1"/>
  <c r="AO24" i="23" a="1"/>
  <c r="AO24" i="23" s="1"/>
  <c r="AL25" i="23" a="1"/>
  <c r="AL25" i="23" s="1"/>
  <c r="AL17" i="23" a="1"/>
  <c r="AL17" i="23" s="1"/>
  <c r="AN29" i="23" a="1"/>
  <c r="AN29" i="23" s="1"/>
  <c r="AK30" i="23" a="1"/>
  <c r="AK30" i="23" s="1"/>
  <c r="AL23" i="23" a="1"/>
  <c r="AL23" i="23" s="1"/>
  <c r="AN21" i="23" a="1"/>
  <c r="AN21" i="23" s="1"/>
  <c r="AN35" i="23" a="1"/>
  <c r="AN35" i="23" s="1"/>
  <c r="AM16" i="23" a="1"/>
  <c r="AM16" i="23" s="1"/>
  <c r="AM18" i="23" a="1"/>
  <c r="AM18" i="23" s="1"/>
  <c r="AO11" i="23" a="1"/>
  <c r="AO11" i="23" s="1"/>
  <c r="AL13" i="23" a="1"/>
  <c r="AL13" i="23" s="1"/>
  <c r="AL11" i="23" a="1"/>
  <c r="AL11" i="23" s="1"/>
  <c r="AK24" i="23" a="1"/>
  <c r="AK24" i="23" s="1"/>
  <c r="AK26" i="23" a="1"/>
  <c r="AK26" i="23" s="1"/>
  <c r="AK14" i="23" a="1"/>
  <c r="AK14" i="23" s="1"/>
  <c r="AL12" i="23" a="1"/>
  <c r="AL12" i="23" s="1"/>
  <c r="AN11" i="23" a="1"/>
  <c r="AN11" i="23" s="1"/>
  <c r="AN13" i="23" a="1"/>
  <c r="AN13" i="23" s="1"/>
  <c r="AL10" i="23" a="1"/>
  <c r="AL10" i="23" s="1"/>
  <c r="AO10" i="23" a="1"/>
  <c r="AO10" i="23" s="1"/>
  <c r="AN15" i="23" a="1"/>
  <c r="AN15" i="23" s="1"/>
  <c r="AK10" i="23" a="1"/>
  <c r="AK10" i="23" s="1"/>
  <c r="AO14" i="23" a="1"/>
  <c r="AO14" i="23" s="1"/>
  <c r="AM13" i="23" a="1"/>
  <c r="AM13" i="23" s="1"/>
  <c r="AK12" i="23" a="1"/>
  <c r="AK12" i="23" s="1"/>
  <c r="AG7" i="22"/>
  <c r="AO25" i="22" a="1"/>
  <c r="AO25" i="22" s="1"/>
  <c r="AM34" i="22" a="1"/>
  <c r="AM34" i="22" s="1"/>
  <c r="AL18" i="22" a="1"/>
  <c r="AL18" i="22" s="1"/>
  <c r="AN33" i="22" a="1"/>
  <c r="AN33" i="22" s="1"/>
  <c r="AL24" i="22" a="1"/>
  <c r="AL24" i="22" s="1"/>
  <c r="AO16" i="22" a="1"/>
  <c r="AO16" i="22" s="1"/>
  <c r="AO12" i="22" a="1"/>
  <c r="AO12" i="22" s="1"/>
  <c r="AO35" i="22" a="1"/>
  <c r="AO35" i="22" s="1"/>
  <c r="AN21" i="22" a="1"/>
  <c r="AN21" i="22" s="1"/>
  <c r="AL10" i="22" a="1"/>
  <c r="AL10" i="22" s="1"/>
  <c r="AK31" i="22" a="1"/>
  <c r="AK31" i="22" s="1"/>
  <c r="AL35" i="22" a="1"/>
  <c r="AL35" i="22" s="1"/>
  <c r="AL16" i="22" a="1"/>
  <c r="AL16" i="22" s="1"/>
  <c r="AM19" i="22" a="1"/>
  <c r="AM19" i="22" s="1"/>
  <c r="AN13" i="22" a="1"/>
  <c r="AN13" i="22" s="1"/>
  <c r="AO17" i="22" a="1"/>
  <c r="AO17" i="22" s="1"/>
  <c r="AL20" i="22" a="1"/>
  <c r="AL20" i="22" s="1"/>
  <c r="AK12" i="22" a="1"/>
  <c r="AK12" i="22" s="1"/>
  <c r="AM30" i="22" a="1"/>
  <c r="AM30" i="22" s="1"/>
  <c r="AN17" i="22" a="1"/>
  <c r="AN17" i="22" s="1"/>
  <c r="AM18" i="22" a="1"/>
  <c r="AM18" i="22" s="1"/>
  <c r="AN11" i="22" a="1"/>
  <c r="AN11" i="22" s="1"/>
  <c r="AN25" i="22" a="1"/>
  <c r="AN25" i="22" s="1"/>
  <c r="AL22" i="22" a="1"/>
  <c r="AL22" i="22" s="1"/>
  <c r="AK18" i="22" a="1"/>
  <c r="AK18" i="22" s="1"/>
  <c r="AN29" i="22" a="1"/>
  <c r="AN29" i="22" s="1"/>
  <c r="AO10" i="22" a="1"/>
  <c r="AO10" i="22" s="1"/>
  <c r="AL33" i="22" a="1"/>
  <c r="AL33" i="22" s="1"/>
  <c r="AN27" i="22" a="1"/>
  <c r="AN27" i="22" s="1"/>
  <c r="AO14" i="22" a="1"/>
  <c r="AO14" i="22" s="1"/>
  <c r="AM16" i="22" a="1"/>
  <c r="AM16" i="22" s="1"/>
  <c r="AL12" i="22" a="1"/>
  <c r="AL12" i="22" s="1"/>
  <c r="AM12" i="22" a="1"/>
  <c r="AM12" i="22" s="1"/>
  <c r="AN23" i="22" a="1"/>
  <c r="AN23" i="22" s="1"/>
  <c r="AM21" i="22" a="1"/>
  <c r="AM21" i="22" s="1"/>
  <c r="AL30" i="22" a="1"/>
  <c r="AL30" i="22" s="1"/>
  <c r="AN15" i="22" a="1"/>
  <c r="AN15" i="22" s="1"/>
  <c r="AN31" i="22" a="1"/>
  <c r="AN31" i="22" s="1"/>
  <c r="AO11" i="22" a="1"/>
  <c r="AO11" i="22" s="1"/>
  <c r="AK22" i="22" a="1"/>
  <c r="AK22" i="22" s="1"/>
  <c r="AO15" i="22" a="1"/>
  <c r="AO15" i="22" s="1"/>
  <c r="AN34" i="22" a="1"/>
  <c r="AN34" i="22" s="1"/>
  <c r="AK25" i="22" a="1"/>
  <c r="AK25" i="22" s="1"/>
  <c r="AK13" i="22" a="1"/>
  <c r="AK13" i="22" s="1"/>
  <c r="AK20" i="22" a="1"/>
  <c r="AK20" i="22" s="1"/>
  <c r="AL34" i="22" a="1"/>
  <c r="AL34" i="22" s="1"/>
  <c r="AM28" i="22" a="1"/>
  <c r="AM28" i="22" s="1"/>
  <c r="AL23" i="22" a="1"/>
  <c r="AL23" i="22" s="1"/>
  <c r="AM11" i="22" a="1"/>
  <c r="AM11" i="22" s="1"/>
  <c r="AM22" i="22" a="1"/>
  <c r="AM22" i="22" s="1"/>
  <c r="AK24" i="22" a="1"/>
  <c r="AK24" i="22" s="1"/>
  <c r="AK14" i="22" a="1"/>
  <c r="AK14" i="22" s="1"/>
  <c r="AM29" i="22" a="1"/>
  <c r="AM29" i="22" s="1"/>
  <c r="AK15" i="22" a="1"/>
  <c r="AK15" i="22" s="1"/>
  <c r="AM27" i="22" a="1"/>
  <c r="AM27" i="22" s="1"/>
  <c r="AM31" i="22" a="1"/>
  <c r="AM31" i="22" s="1"/>
  <c r="AO34" i="22" a="1"/>
  <c r="AO34" i="22" s="1"/>
  <c r="AL25" i="22" a="1"/>
  <c r="AL25" i="22" s="1"/>
  <c r="AL17" i="22" a="1"/>
  <c r="AL17" i="22" s="1"/>
  <c r="AL31" i="22" a="1"/>
  <c r="AL31" i="22" s="1"/>
  <c r="AN30" i="22" a="1"/>
  <c r="AN30" i="22" s="1"/>
  <c r="AM24" i="22" a="1"/>
  <c r="AM24" i="22" s="1"/>
  <c r="AK28" i="22" a="1"/>
  <c r="AK28" i="22" s="1"/>
  <c r="AO23" i="22" a="1"/>
  <c r="AO23" i="22" s="1"/>
  <c r="AL13" i="22" a="1"/>
  <c r="AL13" i="22" s="1"/>
  <c r="AO31" i="22" a="1"/>
  <c r="AO31" i="22" s="1"/>
  <c r="AL26" i="22" a="1"/>
  <c r="AL26" i="22" s="1"/>
  <c r="AN19" i="22" a="1"/>
  <c r="AN19" i="22" s="1"/>
  <c r="AM25" i="22" a="1"/>
  <c r="AM25" i="22" s="1"/>
  <c r="AM26" i="22" a="1"/>
  <c r="AM26" i="22" s="1"/>
  <c r="AM23" i="22" a="1"/>
  <c r="AM23" i="22" s="1"/>
  <c r="AN22" i="22" a="1"/>
  <c r="AN22" i="22" s="1"/>
  <c r="AM35" i="22" a="1"/>
  <c r="AM35" i="22" s="1"/>
  <c r="AK23" i="22" a="1"/>
  <c r="AK23" i="22" s="1"/>
  <c r="AK34" i="22" a="1"/>
  <c r="AK34" i="22" s="1"/>
  <c r="AK33" i="22" a="1"/>
  <c r="AK33" i="22" s="1"/>
  <c r="AN18" i="22" a="1"/>
  <c r="AN18" i="22" s="1"/>
  <c r="AK26" i="22" a="1"/>
  <c r="AK26" i="22" s="1"/>
  <c r="AM10" i="22" a="1"/>
  <c r="AM10" i="22" s="1"/>
  <c r="AK10" i="22" a="1"/>
  <c r="AK10" i="22" s="1"/>
  <c r="AK19" i="22" a="1"/>
  <c r="AK19" i="22" s="1"/>
  <c r="AM14" i="22" a="1"/>
  <c r="AM14" i="22" s="1"/>
  <c r="AN16" i="22" a="1"/>
  <c r="AN16" i="22" s="1"/>
  <c r="AM17" i="22" a="1"/>
  <c r="AM17" i="22" s="1"/>
  <c r="AO22" i="22" a="1"/>
  <c r="AO22" i="22" s="1"/>
  <c r="AM13" i="22" a="1"/>
  <c r="AM13" i="22" s="1"/>
  <c r="AK16" i="22" a="1"/>
  <c r="AK16" i="22" s="1"/>
  <c r="AL27" i="22" a="1"/>
  <c r="AL27" i="22" s="1"/>
  <c r="AL19" i="22" a="1"/>
  <c r="AL19" i="22" s="1"/>
  <c r="AN35" i="22" a="1"/>
  <c r="AN35" i="22" s="1"/>
  <c r="AN10" i="22" a="1"/>
  <c r="AN10" i="22" s="1"/>
  <c r="AN14" i="22" a="1"/>
  <c r="AN14" i="22" s="1"/>
  <c r="AN12" i="22" a="1"/>
  <c r="AN12" i="22" s="1"/>
  <c r="AO33" i="22" a="1"/>
  <c r="AO33" i="22" s="1"/>
  <c r="AO18" i="22" a="1"/>
  <c r="AO18" i="22" s="1"/>
  <c r="AO30" i="22" a="1"/>
  <c r="AO30" i="22" s="1"/>
  <c r="AO13" i="22" a="1"/>
  <c r="AO13" i="22" s="1"/>
  <c r="AO19" i="22" a="1"/>
  <c r="AO19" i="22" s="1"/>
  <c r="AL29" i="22" a="1"/>
  <c r="AL29" i="22" s="1"/>
  <c r="AL15" i="22" a="1"/>
  <c r="AL15" i="22" s="1"/>
  <c r="AL28" i="22" a="1"/>
  <c r="AL28" i="22" s="1"/>
  <c r="AN24" i="22" a="1"/>
  <c r="AN24" i="22" s="1"/>
  <c r="AO20" i="22" a="1"/>
  <c r="AO20" i="22" s="1"/>
  <c r="AO26" i="22" a="1"/>
  <c r="AO26" i="22" s="1"/>
  <c r="AN28" i="22" a="1"/>
  <c r="AN28" i="22" s="1"/>
  <c r="AN20" i="22" a="1"/>
  <c r="AN20" i="22" s="1"/>
  <c r="AL14" i="22" a="1"/>
  <c r="AL14" i="22" s="1"/>
  <c r="AL11" i="22" a="1"/>
  <c r="AL11" i="22" s="1"/>
  <c r="AK30" i="22" a="1"/>
  <c r="AK30" i="22" s="1"/>
  <c r="AK11" i="22" a="1"/>
  <c r="AK11" i="22" s="1"/>
  <c r="AO27" i="22" a="1"/>
  <c r="AO27" i="22" s="1"/>
  <c r="AO24" i="22" a="1"/>
  <c r="AO24" i="22" s="1"/>
  <c r="AK27" i="22" a="1"/>
  <c r="AK27" i="22" s="1"/>
  <c r="AM20" i="22" a="1"/>
  <c r="AM20" i="22" s="1"/>
  <c r="AO29" i="22" a="1"/>
  <c r="AO29" i="22" s="1"/>
  <c r="AK29" i="22" a="1"/>
  <c r="AK29" i="22" s="1"/>
  <c r="AK21" i="22" a="1"/>
  <c r="AK21" i="22" s="1"/>
  <c r="AK35" i="22" a="1"/>
  <c r="AK35" i="22" s="1"/>
  <c r="AN26" i="22" a="1"/>
  <c r="AN26" i="22" s="1"/>
  <c r="AO21" i="22" a="1"/>
  <c r="AO21" i="22" s="1"/>
  <c r="AL21" i="22" a="1"/>
  <c r="AL21" i="22" s="1"/>
  <c r="AM15" i="22" a="1"/>
  <c r="AM15" i="22" s="1"/>
  <c r="AK17" i="22" a="1"/>
  <c r="AK17" i="22" s="1"/>
  <c r="AM33" i="22" a="1"/>
  <c r="AM33" i="22" s="1"/>
  <c r="AO28" i="22" a="1"/>
  <c r="AO28" i="22" s="1"/>
  <c r="AG7" i="21"/>
  <c r="AO31" i="21" a="1"/>
  <c r="AO31" i="21" s="1"/>
  <c r="AN17" i="21" a="1"/>
  <c r="AN17" i="21" s="1"/>
  <c r="AM31" i="21" a="1"/>
  <c r="AM31" i="21" s="1"/>
  <c r="AO35" i="21" a="1"/>
  <c r="AO35" i="21" s="1"/>
  <c r="AL30" i="21" a="1"/>
  <c r="AL30" i="21" s="1"/>
  <c r="AO28" i="21" a="1"/>
  <c r="AO28" i="21" s="1"/>
  <c r="AM34" i="21" a="1"/>
  <c r="AM34" i="21" s="1"/>
  <c r="AL25" i="21" a="1"/>
  <c r="AL25" i="21" s="1"/>
  <c r="AM22" i="21" a="1"/>
  <c r="AM22" i="21" s="1"/>
  <c r="AM33" i="21" a="1"/>
  <c r="AM33" i="21" s="1"/>
  <c r="AL11" i="21" a="1"/>
  <c r="AL11" i="21" s="1"/>
  <c r="AM18" i="21" a="1"/>
  <c r="AM18" i="21" s="1"/>
  <c r="AL28" i="21" a="1"/>
  <c r="AL28" i="21" s="1"/>
  <c r="AN13" i="21" a="1"/>
  <c r="AN13" i="21" s="1"/>
  <c r="AN29" i="21" a="1"/>
  <c r="AN29" i="21" s="1"/>
  <c r="AL24" i="21" a="1"/>
  <c r="AL24" i="21" s="1"/>
  <c r="AL21" i="21" a="1"/>
  <c r="AL21" i="21" s="1"/>
  <c r="AO20" i="21" a="1"/>
  <c r="AO20" i="21" s="1"/>
  <c r="AL31" i="21" a="1"/>
  <c r="AL31" i="21" s="1"/>
  <c r="AO25" i="21" a="1"/>
  <c r="AO25" i="21" s="1"/>
  <c r="AO16" i="21" a="1"/>
  <c r="AO16" i="21" s="1"/>
  <c r="AL12" i="21" a="1"/>
  <c r="AL12" i="21" s="1"/>
  <c r="AL26" i="21" a="1"/>
  <c r="AL26" i="21" s="1"/>
  <c r="AN31" i="21" a="1"/>
  <c r="AN31" i="21" s="1"/>
  <c r="AO19" i="21" a="1"/>
  <c r="AO19" i="21" s="1"/>
  <c r="AM28" i="21" a="1"/>
  <c r="AM28" i="21" s="1"/>
  <c r="AN27" i="21" a="1"/>
  <c r="AN27" i="21" s="1"/>
  <c r="AM16" i="21" a="1"/>
  <c r="AM16" i="21" s="1"/>
  <c r="AK31" i="21" a="1"/>
  <c r="AK31" i="21" s="1"/>
  <c r="AL17" i="21" a="1"/>
  <c r="AL17" i="21" s="1"/>
  <c r="AM14" i="21" a="1"/>
  <c r="AM14" i="21" s="1"/>
  <c r="AL16" i="21" a="1"/>
  <c r="AL16" i="21" s="1"/>
  <c r="AN11" i="21" a="1"/>
  <c r="AN11" i="21" s="1"/>
  <c r="AO15" i="21" a="1"/>
  <c r="AO15" i="21" s="1"/>
  <c r="AO14" i="21" a="1"/>
  <c r="AO14" i="21" s="1"/>
  <c r="AK16" i="21" a="1"/>
  <c r="AK16" i="21" s="1"/>
  <c r="AM30" i="21" a="1"/>
  <c r="AM30" i="21" s="1"/>
  <c r="AL20" i="21" a="1"/>
  <c r="AL20" i="21" s="1"/>
  <c r="AK23" i="21" a="1"/>
  <c r="AK23" i="21" s="1"/>
  <c r="AM27" i="21" a="1"/>
  <c r="AM27" i="21" s="1"/>
  <c r="AL10" i="21" a="1"/>
  <c r="AL10" i="21" s="1"/>
  <c r="AN28" i="21" a="1"/>
  <c r="AN28" i="21" s="1"/>
  <c r="AK15" i="21" a="1"/>
  <c r="AK15" i="21" s="1"/>
  <c r="AO17" i="21" a="1"/>
  <c r="AO17" i="21" s="1"/>
  <c r="AO29" i="21" a="1"/>
  <c r="AO29" i="21" s="1"/>
  <c r="AL35" i="21" a="1"/>
  <c r="AL35" i="21" s="1"/>
  <c r="AO18" i="21" a="1"/>
  <c r="AO18" i="21" s="1"/>
  <c r="AN10" i="21" a="1"/>
  <c r="AN10" i="21" s="1"/>
  <c r="AL15" i="21" a="1"/>
  <c r="AL15" i="21" s="1"/>
  <c r="AK20" i="21" a="1"/>
  <c r="AK20" i="21" s="1"/>
  <c r="AO23" i="21" a="1"/>
  <c r="AO23" i="21" s="1"/>
  <c r="AK13" i="21" a="1"/>
  <c r="AK13" i="21" s="1"/>
  <c r="AM12" i="21" a="1"/>
  <c r="AM12" i="21" s="1"/>
  <c r="AO27" i="21" a="1"/>
  <c r="AO27" i="21" s="1"/>
  <c r="AL18" i="21" a="1"/>
  <c r="AL18" i="21" s="1"/>
  <c r="AK27" i="21" a="1"/>
  <c r="AK27" i="21" s="1"/>
  <c r="AN25" i="21" a="1"/>
  <c r="AN25" i="21" s="1"/>
  <c r="AM35" i="21" a="1"/>
  <c r="AM35" i="21" s="1"/>
  <c r="AK19" i="21" a="1"/>
  <c r="AK19" i="21" s="1"/>
  <c r="AM26" i="21" a="1"/>
  <c r="AM26" i="21" s="1"/>
  <c r="AO13" i="21" a="1"/>
  <c r="AO13" i="21" s="1"/>
  <c r="AN15" i="21" a="1"/>
  <c r="AN15" i="21" s="1"/>
  <c r="AN34" i="21" a="1"/>
  <c r="AN34" i="21" s="1"/>
  <c r="AN14" i="21" a="1"/>
  <c r="AN14" i="21" s="1"/>
  <c r="AO21" i="21" a="1"/>
  <c r="AO21" i="21" s="1"/>
  <c r="AN23" i="21" a="1"/>
  <c r="AN23" i="21" s="1"/>
  <c r="AN21" i="21" a="1"/>
  <c r="AN21" i="21" s="1"/>
  <c r="AO34" i="21" a="1"/>
  <c r="AO34" i="21" s="1"/>
  <c r="AL22" i="21" a="1"/>
  <c r="AL22" i="21" s="1"/>
  <c r="AL29" i="21" a="1"/>
  <c r="AL29" i="21" s="1"/>
  <c r="AM17" i="21" a="1"/>
  <c r="AM17" i="21" s="1"/>
  <c r="AM24" i="21" a="1"/>
  <c r="AM24" i="21" s="1"/>
  <c r="AO24" i="21" a="1"/>
  <c r="AO24" i="21" s="1"/>
  <c r="AK18" i="21" a="1"/>
  <c r="AK18" i="21" s="1"/>
  <c r="AL19" i="21" a="1"/>
  <c r="AL19" i="21" s="1"/>
  <c r="AK30" i="21" a="1"/>
  <c r="AK30" i="21" s="1"/>
  <c r="AM23" i="21" a="1"/>
  <c r="AM23" i="21" s="1"/>
  <c r="AK29" i="21" a="1"/>
  <c r="AK29" i="21" s="1"/>
  <c r="AK10" i="21" a="1"/>
  <c r="AK10" i="21" s="1"/>
  <c r="AL33" i="21" a="1"/>
  <c r="AL33" i="21" s="1"/>
  <c r="AK26" i="21" a="1"/>
  <c r="AK26" i="21" s="1"/>
  <c r="AM21" i="21" a="1"/>
  <c r="AM21" i="21" s="1"/>
  <c r="AL14" i="21" a="1"/>
  <c r="AL14" i="21" s="1"/>
  <c r="AK21" i="21" a="1"/>
  <c r="AK21" i="21" s="1"/>
  <c r="AN12" i="21" a="1"/>
  <c r="AN12" i="21" s="1"/>
  <c r="AK25" i="21" a="1"/>
  <c r="AK25" i="21" s="1"/>
  <c r="AK34" i="21" a="1"/>
  <c r="AK34" i="21" s="1"/>
  <c r="AM10" i="21" a="1"/>
  <c r="AM10" i="21" s="1"/>
  <c r="AO33" i="21" a="1"/>
  <c r="AO33" i="21" s="1"/>
  <c r="AK17" i="21" a="1"/>
  <c r="AK17" i="21" s="1"/>
  <c r="AN26" i="21" a="1"/>
  <c r="AN26" i="21" s="1"/>
  <c r="AM20" i="21" a="1"/>
  <c r="AM20" i="21" s="1"/>
  <c r="AL13" i="21" a="1"/>
  <c r="AL13" i="21" s="1"/>
  <c r="AM15" i="21" a="1"/>
  <c r="AM15" i="21" s="1"/>
  <c r="AN22" i="21" a="1"/>
  <c r="AN22" i="21" s="1"/>
  <c r="AK33" i="21" a="1"/>
  <c r="AK33" i="21" s="1"/>
  <c r="AO22" i="21" a="1"/>
  <c r="AO22" i="21" s="1"/>
  <c r="AN24" i="21" a="1"/>
  <c r="AN24" i="21" s="1"/>
  <c r="AN16" i="21" a="1"/>
  <c r="AN16" i="21" s="1"/>
  <c r="AM19" i="21" a="1"/>
  <c r="AM19" i="21" s="1"/>
  <c r="AK11" i="21" a="1"/>
  <c r="AK11" i="21" s="1"/>
  <c r="AO26" i="21" a="1"/>
  <c r="AO26" i="21" s="1"/>
  <c r="AL34" i="21" a="1"/>
  <c r="AL34" i="21" s="1"/>
  <c r="AQ34" i="21" s="1"/>
  <c r="AN19" i="21" a="1"/>
  <c r="AN19" i="21" s="1"/>
  <c r="AO12" i="21" a="1"/>
  <c r="AO12" i="21" s="1"/>
  <c r="AL27" i="21" a="1"/>
  <c r="AL27" i="21" s="1"/>
  <c r="AK35" i="21" a="1"/>
  <c r="AK35" i="21" s="1"/>
  <c r="AM25" i="21" a="1"/>
  <c r="AM25" i="21" s="1"/>
  <c r="AO11" i="21" a="1"/>
  <c r="AO11" i="21" s="1"/>
  <c r="AN30" i="21" a="1"/>
  <c r="AN30" i="21" s="1"/>
  <c r="AN33" i="21" a="1"/>
  <c r="AN33" i="21" s="1"/>
  <c r="AN35" i="21" a="1"/>
  <c r="AN35" i="21" s="1"/>
  <c r="AK22" i="21" a="1"/>
  <c r="AK22" i="21" s="1"/>
  <c r="AO30" i="21" a="1"/>
  <c r="AO30" i="21" s="1"/>
  <c r="AM13" i="21" a="1"/>
  <c r="AM13" i="21" s="1"/>
  <c r="AN20" i="21" a="1"/>
  <c r="AN20" i="21" s="1"/>
  <c r="AK24" i="21" a="1"/>
  <c r="AK24" i="21" s="1"/>
  <c r="AK14" i="21" a="1"/>
  <c r="AK14" i="21" s="1"/>
  <c r="AN18" i="21" a="1"/>
  <c r="AN18" i="21" s="1"/>
  <c r="AK28" i="21" a="1"/>
  <c r="AK28" i="21" s="1"/>
  <c r="AM29" i="21" a="1"/>
  <c r="AM29" i="21" s="1"/>
  <c r="AL23" i="21" a="1"/>
  <c r="AL23" i="21" s="1"/>
  <c r="AO10" i="21" a="1"/>
  <c r="AO10" i="21" s="1"/>
  <c r="AM11" i="21" a="1"/>
  <c r="AM11" i="21" s="1"/>
  <c r="AK12" i="21" a="1"/>
  <c r="AK12" i="21" s="1"/>
  <c r="AG7" i="20"/>
  <c r="AO29" i="20" a="1"/>
  <c r="AO29" i="20" s="1"/>
  <c r="AN11" i="20" a="1"/>
  <c r="AN11" i="20" s="1"/>
  <c r="AM34" i="20" a="1"/>
  <c r="AM34" i="20" s="1"/>
  <c r="AO35" i="20" a="1"/>
  <c r="AO35" i="20" s="1"/>
  <c r="AM20" i="20" a="1"/>
  <c r="AM20" i="20" s="1"/>
  <c r="AM16" i="20" a="1"/>
  <c r="AM16" i="20" s="1"/>
  <c r="AO21" i="20" a="1"/>
  <c r="AO21" i="20" s="1"/>
  <c r="AL23" i="20" a="1"/>
  <c r="AL23" i="20" s="1"/>
  <c r="AM33" i="20" a="1"/>
  <c r="AM33" i="20" s="1"/>
  <c r="AN19" i="20" a="1"/>
  <c r="AN19" i="20" s="1"/>
  <c r="AO23" i="20" a="1"/>
  <c r="AO23" i="20" s="1"/>
  <c r="AM10" i="20" a="1"/>
  <c r="AM10" i="20" s="1"/>
  <c r="AO19" i="20" a="1"/>
  <c r="AO19" i="20" s="1"/>
  <c r="AK18" i="20" a="1"/>
  <c r="AK18" i="20" s="1"/>
  <c r="AN27" i="20" a="1"/>
  <c r="AN27" i="20" s="1"/>
  <c r="AO27" i="20" a="1"/>
  <c r="AO27" i="20" s="1"/>
  <c r="AK22" i="20" a="1"/>
  <c r="AK22" i="20" s="1"/>
  <c r="AO15" i="20" a="1"/>
  <c r="AO15" i="20" s="1"/>
  <c r="AL31" i="20" a="1"/>
  <c r="AL31" i="20" s="1"/>
  <c r="AN18" i="20" a="1"/>
  <c r="AN18" i="20" s="1"/>
  <c r="AN23" i="20" a="1"/>
  <c r="AN23" i="20" s="1"/>
  <c r="AL16" i="20" a="1"/>
  <c r="AL16" i="20" s="1"/>
  <c r="AL35" i="20" a="1"/>
  <c r="AL35" i="20" s="1"/>
  <c r="AK27" i="20" a="1"/>
  <c r="AK27" i="20" s="1"/>
  <c r="AL20" i="20" a="1"/>
  <c r="AL20" i="20" s="1"/>
  <c r="AO31" i="20" a="1"/>
  <c r="AO31" i="20" s="1"/>
  <c r="AN34" i="20" a="1"/>
  <c r="AN34" i="20" s="1"/>
  <c r="AM18" i="20" a="1"/>
  <c r="AM18" i="20" s="1"/>
  <c r="AM19" i="20" a="1"/>
  <c r="AM19" i="20" s="1"/>
  <c r="AO14" i="20" a="1"/>
  <c r="AO14" i="20" s="1"/>
  <c r="AL14" i="20" a="1"/>
  <c r="AL14" i="20" s="1"/>
  <c r="AM35" i="20" a="1"/>
  <c r="AM35" i="20" s="1"/>
  <c r="AN17" i="20" a="1"/>
  <c r="AN17" i="20" s="1"/>
  <c r="AM21" i="20" a="1"/>
  <c r="AM21" i="20" s="1"/>
  <c r="AL22" i="20" a="1"/>
  <c r="AL22" i="20" s="1"/>
  <c r="AM28" i="20" a="1"/>
  <c r="AM28" i="20" s="1"/>
  <c r="AK11" i="20" a="1"/>
  <c r="AK11" i="20" s="1"/>
  <c r="AN21" i="20" a="1"/>
  <c r="AN21" i="20" s="1"/>
  <c r="AL26" i="20" a="1"/>
  <c r="AL26" i="20" s="1"/>
  <c r="AL13" i="20" a="1"/>
  <c r="AL13" i="20" s="1"/>
  <c r="AM14" i="20" a="1"/>
  <c r="AM14" i="20" s="1"/>
  <c r="AK31" i="20" a="1"/>
  <c r="AK31" i="20" s="1"/>
  <c r="AL24" i="20" a="1"/>
  <c r="AL24" i="20" s="1"/>
  <c r="AN25" i="20" a="1"/>
  <c r="AN25" i="20" s="1"/>
  <c r="AM12" i="20" a="1"/>
  <c r="AM12" i="20" s="1"/>
  <c r="AK23" i="20" a="1"/>
  <c r="AK23" i="20" s="1"/>
  <c r="AL30" i="20" a="1"/>
  <c r="AL30" i="20" s="1"/>
  <c r="AN15" i="20" a="1"/>
  <c r="AN15" i="20" s="1"/>
  <c r="AO13" i="20" a="1"/>
  <c r="AO13" i="20" s="1"/>
  <c r="AL33" i="20" a="1"/>
  <c r="AL33" i="20" s="1"/>
  <c r="AM26" i="20" a="1"/>
  <c r="AM26" i="20" s="1"/>
  <c r="AO12" i="20" a="1"/>
  <c r="AO12" i="20" s="1"/>
  <c r="AO25" i="20" a="1"/>
  <c r="AO25" i="20" s="1"/>
  <c r="AM24" i="20" a="1"/>
  <c r="AM24" i="20" s="1"/>
  <c r="AL19" i="20" a="1"/>
  <c r="AL19" i="20" s="1"/>
  <c r="AK17" i="20" a="1"/>
  <c r="AK17" i="20" s="1"/>
  <c r="AK29" i="20" a="1"/>
  <c r="AK29" i="20" s="1"/>
  <c r="AO16" i="20" a="1"/>
  <c r="AO16" i="20" s="1"/>
  <c r="AL10" i="20" a="1"/>
  <c r="AL10" i="20" s="1"/>
  <c r="AM13" i="20" a="1"/>
  <c r="AM13" i="20" s="1"/>
  <c r="AN28" i="20" a="1"/>
  <c r="AN28" i="20" s="1"/>
  <c r="AN31" i="20" a="1"/>
  <c r="AN31" i="20" s="1"/>
  <c r="AK13" i="20" a="1"/>
  <c r="AK13" i="20" s="1"/>
  <c r="AL18" i="20" a="1"/>
  <c r="AL18" i="20" s="1"/>
  <c r="AL28" i="20" a="1"/>
  <c r="AL28" i="20" s="1"/>
  <c r="AM25" i="20" a="1"/>
  <c r="AM25" i="20" s="1"/>
  <c r="AN29" i="20" a="1"/>
  <c r="AN29" i="20" s="1"/>
  <c r="AL11" i="20" a="1"/>
  <c r="AL11" i="20" s="1"/>
  <c r="AK15" i="20" a="1"/>
  <c r="AK15" i="20" s="1"/>
  <c r="AK28" i="20" a="1"/>
  <c r="AK28" i="20" s="1"/>
  <c r="AL27" i="20" a="1"/>
  <c r="AL27" i="20" s="1"/>
  <c r="AN35" i="20" a="1"/>
  <c r="AN35" i="20" s="1"/>
  <c r="AL17" i="20" a="1"/>
  <c r="AL17" i="20" s="1"/>
  <c r="AL29" i="20" a="1"/>
  <c r="AL29" i="20" s="1"/>
  <c r="AN20" i="20" a="1"/>
  <c r="AN20" i="20" s="1"/>
  <c r="AM29" i="20" a="1"/>
  <c r="AM29" i="20" s="1"/>
  <c r="AO24" i="20" a="1"/>
  <c r="AO24" i="20" s="1"/>
  <c r="AK35" i="20" a="1"/>
  <c r="AK35" i="20" s="1"/>
  <c r="AM23" i="20" a="1"/>
  <c r="AM23" i="20" s="1"/>
  <c r="AK19" i="20" a="1"/>
  <c r="AK19" i="20" s="1"/>
  <c r="AO28" i="20" a="1"/>
  <c r="AO28" i="20" s="1"/>
  <c r="AL21" i="20" a="1"/>
  <c r="AL21" i="20" s="1"/>
  <c r="AK34" i="20" a="1"/>
  <c r="AK34" i="20" s="1"/>
  <c r="AM27" i="20" a="1"/>
  <c r="AM27" i="20" s="1"/>
  <c r="AN14" i="20" a="1"/>
  <c r="AN14" i="20" s="1"/>
  <c r="AN26" i="20" a="1"/>
  <c r="AN26" i="20" s="1"/>
  <c r="AN13" i="20" a="1"/>
  <c r="AN13" i="20" s="1"/>
  <c r="AO18" i="20" a="1"/>
  <c r="AO18" i="20" s="1"/>
  <c r="AN33" i="20" a="1"/>
  <c r="AN33" i="20" s="1"/>
  <c r="AL34" i="20" a="1"/>
  <c r="AL34" i="20" s="1"/>
  <c r="AK20" i="20" a="1"/>
  <c r="AK20" i="20" s="1"/>
  <c r="AN24" i="20" a="1"/>
  <c r="AN24" i="20" s="1"/>
  <c r="AK30" i="20" a="1"/>
  <c r="AK30" i="20" s="1"/>
  <c r="AL12" i="20" a="1"/>
  <c r="AL12" i="20" s="1"/>
  <c r="AO20" i="20" a="1"/>
  <c r="AO20" i="20" s="1"/>
  <c r="AO17" i="20" a="1"/>
  <c r="AO17" i="20" s="1"/>
  <c r="AN16" i="20" a="1"/>
  <c r="AN16" i="20" s="1"/>
  <c r="AO33" i="20" a="1"/>
  <c r="AO33" i="20" s="1"/>
  <c r="AM30" i="20" a="1"/>
  <c r="AM30" i="20" s="1"/>
  <c r="AM15" i="20" a="1"/>
  <c r="AM15" i="20" s="1"/>
  <c r="AN12" i="20" a="1"/>
  <c r="AN12" i="20" s="1"/>
  <c r="AO34" i="20" a="1"/>
  <c r="AO34" i="20" s="1"/>
  <c r="AK24" i="20" a="1"/>
  <c r="AK24" i="20" s="1"/>
  <c r="AK16" i="20" a="1"/>
  <c r="AK16" i="20" s="1"/>
  <c r="AN10" i="20" a="1"/>
  <c r="AN10" i="20" s="1"/>
  <c r="AL25" i="20" a="1"/>
  <c r="AL25" i="20" s="1"/>
  <c r="AM22" i="20" a="1"/>
  <c r="AM22" i="20" s="1"/>
  <c r="AK21" i="20" a="1"/>
  <c r="AK21" i="20" s="1"/>
  <c r="AM31" i="20" a="1"/>
  <c r="AM31" i="20" s="1"/>
  <c r="AM17" i="20" a="1"/>
  <c r="AM17" i="20" s="1"/>
  <c r="AO22" i="20" a="1"/>
  <c r="AO22" i="20" s="1"/>
  <c r="AO26" i="20" a="1"/>
  <c r="AO26" i="20" s="1"/>
  <c r="AO11" i="20" a="1"/>
  <c r="AO11" i="20" s="1"/>
  <c r="AN30" i="20" a="1"/>
  <c r="AN30" i="20" s="1"/>
  <c r="AK25" i="20" a="1"/>
  <c r="AK25" i="20" s="1"/>
  <c r="AO30" i="20" a="1"/>
  <c r="AO30" i="20" s="1"/>
  <c r="AK14" i="20" a="1"/>
  <c r="AK14" i="20" s="1"/>
  <c r="AK33" i="20" a="1"/>
  <c r="AK33" i="20" s="1"/>
  <c r="AL15" i="20" a="1"/>
  <c r="AL15" i="20" s="1"/>
  <c r="AN22" i="20" a="1"/>
  <c r="AN22" i="20" s="1"/>
  <c r="AK26" i="20" a="1"/>
  <c r="AK26" i="20" s="1"/>
  <c r="AM11" i="20" a="1"/>
  <c r="AM11" i="20" s="1"/>
  <c r="AO10" i="20" a="1"/>
  <c r="AO10" i="20" s="1"/>
  <c r="AK10" i="20" a="1"/>
  <c r="AK10" i="20" s="1"/>
  <c r="AK12" i="20" a="1"/>
  <c r="AK12" i="20" s="1"/>
  <c r="AG7" i="19"/>
  <c r="AK22" i="19" a="1"/>
  <c r="AK22" i="19" s="1"/>
  <c r="AO35" i="19" a="1"/>
  <c r="AO35" i="19" s="1"/>
  <c r="AK14" i="19" a="1"/>
  <c r="AK14" i="19" s="1"/>
  <c r="AM34" i="19" a="1"/>
  <c r="AM34" i="19" s="1"/>
  <c r="AL18" i="19" a="1"/>
  <c r="AL18" i="19" s="1"/>
  <c r="AO12" i="19" a="1"/>
  <c r="AO12" i="19" s="1"/>
  <c r="AN23" i="19" a="1"/>
  <c r="AN23" i="19" s="1"/>
  <c r="AL35" i="19" a="1"/>
  <c r="AL35" i="19" s="1"/>
  <c r="AN25" i="19" a="1"/>
  <c r="AN25" i="19" s="1"/>
  <c r="AM21" i="19" a="1"/>
  <c r="AM21" i="19" s="1"/>
  <c r="AL28" i="19" a="1"/>
  <c r="AL28" i="19" s="1"/>
  <c r="AK27" i="19" a="1"/>
  <c r="AK27" i="19" s="1"/>
  <c r="AO15" i="19" a="1"/>
  <c r="AO15" i="19" s="1"/>
  <c r="AO29" i="19" a="1"/>
  <c r="AO29" i="19" s="1"/>
  <c r="AO16" i="19" a="1"/>
  <c r="AO16" i="19" s="1"/>
  <c r="AM13" i="19" a="1"/>
  <c r="AM13" i="19" s="1"/>
  <c r="AO31" i="19" a="1"/>
  <c r="AO31" i="19" s="1"/>
  <c r="AM20" i="19" a="1"/>
  <c r="AM20" i="19" s="1"/>
  <c r="AM24" i="19" a="1"/>
  <c r="AM24" i="19" s="1"/>
  <c r="AN31" i="19" a="1"/>
  <c r="AN31" i="19" s="1"/>
  <c r="AL22" i="19" a="1"/>
  <c r="AL22" i="19" s="1"/>
  <c r="AO11" i="19" a="1"/>
  <c r="AO11" i="19" s="1"/>
  <c r="AL20" i="19" a="1"/>
  <c r="AL20" i="19" s="1"/>
  <c r="AN21" i="19" a="1"/>
  <c r="AN21" i="19" s="1"/>
  <c r="AN19" i="19" a="1"/>
  <c r="AN19" i="19" s="1"/>
  <c r="AM28" i="19" a="1"/>
  <c r="AM28" i="19" s="1"/>
  <c r="AO13" i="19" a="1"/>
  <c r="AO13" i="19" s="1"/>
  <c r="AK12" i="19" a="1"/>
  <c r="AK12" i="19" s="1"/>
  <c r="AO27" i="19" a="1"/>
  <c r="AO27" i="19" s="1"/>
  <c r="AN17" i="19" a="1"/>
  <c r="AN17" i="19" s="1"/>
  <c r="AL33" i="19" a="1"/>
  <c r="AL33" i="19" s="1"/>
  <c r="AN29" i="19" a="1"/>
  <c r="AN29" i="19" s="1"/>
  <c r="AK18" i="19" a="1"/>
  <c r="AK18" i="19" s="1"/>
  <c r="AL24" i="19" a="1"/>
  <c r="AL24" i="19" s="1"/>
  <c r="AL16" i="19" a="1"/>
  <c r="AL16" i="19" s="1"/>
  <c r="AM19" i="19" a="1"/>
  <c r="AM19" i="19" s="1"/>
  <c r="AN24" i="19" a="1"/>
  <c r="AN24" i="19" s="1"/>
  <c r="AM26" i="19" a="1"/>
  <c r="AM26" i="19" s="1"/>
  <c r="AL19" i="19" a="1"/>
  <c r="AL19" i="19" s="1"/>
  <c r="AL30" i="19" a="1"/>
  <c r="AL30" i="19" s="1"/>
  <c r="AL14" i="19" a="1"/>
  <c r="AL14" i="19" s="1"/>
  <c r="AK23" i="19" a="1"/>
  <c r="AK23" i="19" s="1"/>
  <c r="AN13" i="19" a="1"/>
  <c r="AN13" i="19" s="1"/>
  <c r="AN34" i="19" a="1"/>
  <c r="AN34" i="19" s="1"/>
  <c r="AN15" i="19" a="1"/>
  <c r="AN15" i="19" s="1"/>
  <c r="AN30" i="19" a="1"/>
  <c r="AN30" i="19" s="1"/>
  <c r="AL12" i="19" a="1"/>
  <c r="AL12" i="19" s="1"/>
  <c r="AO14" i="19" a="1"/>
  <c r="AO14" i="19" s="1"/>
  <c r="AO23" i="19" a="1"/>
  <c r="AO23" i="19" s="1"/>
  <c r="AL23" i="19" a="1"/>
  <c r="AL23" i="19" s="1"/>
  <c r="AL15" i="19" a="1"/>
  <c r="AL15" i="19" s="1"/>
  <c r="AL10" i="19" a="1"/>
  <c r="AL10" i="19" s="1"/>
  <c r="AK17" i="19" a="1"/>
  <c r="AK17" i="19" s="1"/>
  <c r="AK25" i="19" a="1"/>
  <c r="AK25" i="19" s="1"/>
  <c r="AM30" i="19" a="1"/>
  <c r="AM30" i="19" s="1"/>
  <c r="AK11" i="19" a="1"/>
  <c r="AK11" i="19" s="1"/>
  <c r="AK13" i="19" a="1"/>
  <c r="AK13" i="19" s="1"/>
  <c r="AM31" i="19" a="1"/>
  <c r="AM31" i="19" s="1"/>
  <c r="AM11" i="19" a="1"/>
  <c r="AM11" i="19" s="1"/>
  <c r="AM29" i="19" a="1"/>
  <c r="AM29" i="19" s="1"/>
  <c r="AK35" i="19" a="1"/>
  <c r="AK35" i="19" s="1"/>
  <c r="AM16" i="19" a="1"/>
  <c r="AM16" i="19" s="1"/>
  <c r="AO30" i="19" a="1"/>
  <c r="AO30" i="19" s="1"/>
  <c r="AL29" i="19" a="1"/>
  <c r="AL29" i="19" s="1"/>
  <c r="AL21" i="19" a="1"/>
  <c r="AL21" i="19" s="1"/>
  <c r="AM35" i="19" a="1"/>
  <c r="AM35" i="19" s="1"/>
  <c r="AK21" i="19" a="1"/>
  <c r="AK21" i="19" s="1"/>
  <c r="AM14" i="19" a="1"/>
  <c r="AM14" i="19" s="1"/>
  <c r="AK19" i="19" a="1"/>
  <c r="AK19" i="19" s="1"/>
  <c r="AO24" i="19" a="1"/>
  <c r="AO24" i="19" s="1"/>
  <c r="AK34" i="19" a="1"/>
  <c r="AK34" i="19" s="1"/>
  <c r="AN16" i="19" a="1"/>
  <c r="AN16" i="19" s="1"/>
  <c r="AL25" i="19" a="1"/>
  <c r="AL25" i="19" s="1"/>
  <c r="AK30" i="19" a="1"/>
  <c r="AK30" i="19" s="1"/>
  <c r="AK24" i="19" a="1"/>
  <c r="AK24" i="19" s="1"/>
  <c r="AM10" i="19" a="1"/>
  <c r="AM10" i="19" s="1"/>
  <c r="AM27" i="19" a="1"/>
  <c r="AM27" i="19" s="1"/>
  <c r="AL11" i="19" a="1"/>
  <c r="AL11" i="19" s="1"/>
  <c r="AO33" i="19" a="1"/>
  <c r="AO33" i="19" s="1"/>
  <c r="AN10" i="19" a="1"/>
  <c r="AN10" i="19" s="1"/>
  <c r="AN26" i="19" a="1"/>
  <c r="AN26" i="19" s="1"/>
  <c r="AK28" i="19" a="1"/>
  <c r="AK28" i="19" s="1"/>
  <c r="AN28" i="19" a="1"/>
  <c r="AN28" i="19" s="1"/>
  <c r="AK15" i="19" a="1"/>
  <c r="AK15" i="19" s="1"/>
  <c r="AN20" i="19" a="1"/>
  <c r="AN20" i="19" s="1"/>
  <c r="AL34" i="19" a="1"/>
  <c r="AL34" i="19" s="1"/>
  <c r="AL17" i="19" a="1"/>
  <c r="AL17" i="19" s="1"/>
  <c r="AO34" i="19" a="1"/>
  <c r="AO34" i="19" s="1"/>
  <c r="AO20" i="19" a="1"/>
  <c r="AO20" i="19" s="1"/>
  <c r="AL31" i="19" a="1"/>
  <c r="AL31" i="19" s="1"/>
  <c r="AN35" i="19" a="1"/>
  <c r="AN35" i="19" s="1"/>
  <c r="AM23" i="19" a="1"/>
  <c r="AM23" i="19" s="1"/>
  <c r="AO19" i="19" a="1"/>
  <c r="AO19" i="19" s="1"/>
  <c r="AO18" i="19" a="1"/>
  <c r="AO18" i="19" s="1"/>
  <c r="AK33" i="19" a="1"/>
  <c r="AK33" i="19" s="1"/>
  <c r="AM25" i="19" a="1"/>
  <c r="AM25" i="19" s="1"/>
  <c r="AM33" i="19" a="1"/>
  <c r="AM33" i="19" s="1"/>
  <c r="AO26" i="19" a="1"/>
  <c r="AO26" i="19" s="1"/>
  <c r="AN27" i="19" a="1"/>
  <c r="AN27" i="19" s="1"/>
  <c r="AO10" i="19" a="1"/>
  <c r="AO10" i="19" s="1"/>
  <c r="AK16" i="19" a="1"/>
  <c r="AK16" i="19" s="1"/>
  <c r="AN14" i="19" a="1"/>
  <c r="AN14" i="19" s="1"/>
  <c r="AN22" i="19" a="1"/>
  <c r="AN22" i="19" s="1"/>
  <c r="AK10" i="19" a="1"/>
  <c r="AK10" i="19" s="1"/>
  <c r="AM17" i="19" a="1"/>
  <c r="AM17" i="19" s="1"/>
  <c r="AL27" i="19" a="1"/>
  <c r="AL27" i="19" s="1"/>
  <c r="AM18" i="19" a="1"/>
  <c r="AM18" i="19" s="1"/>
  <c r="AK20" i="19" a="1"/>
  <c r="AK20" i="19" s="1"/>
  <c r="AK29" i="19" a="1"/>
  <c r="AK29" i="19" s="1"/>
  <c r="AO21" i="19" a="1"/>
  <c r="AO21" i="19" s="1"/>
  <c r="AM15" i="19" a="1"/>
  <c r="AM15" i="19" s="1"/>
  <c r="AL26" i="19" a="1"/>
  <c r="AL26" i="19" s="1"/>
  <c r="AO28" i="19" a="1"/>
  <c r="AO28" i="19" s="1"/>
  <c r="AO22" i="19" a="1"/>
  <c r="AO22" i="19" s="1"/>
  <c r="AN12" i="19" a="1"/>
  <c r="AN12" i="19" s="1"/>
  <c r="AM12" i="19" a="1"/>
  <c r="AM12" i="19" s="1"/>
  <c r="AK31" i="19" a="1"/>
  <c r="AK31" i="19" s="1"/>
  <c r="AN33" i="19" a="1"/>
  <c r="AN33" i="19" s="1"/>
  <c r="AO25" i="19" a="1"/>
  <c r="AO25" i="19" s="1"/>
  <c r="AN11" i="19" a="1"/>
  <c r="AN11" i="19" s="1"/>
  <c r="AO17" i="19" a="1"/>
  <c r="AO17" i="19" s="1"/>
  <c r="AK26" i="19" a="1"/>
  <c r="AK26" i="19" s="1"/>
  <c r="AN18" i="19" a="1"/>
  <c r="AN18" i="19" s="1"/>
  <c r="AM22" i="19" a="1"/>
  <c r="AM22" i="19" s="1"/>
  <c r="AL13" i="19" a="1"/>
  <c r="AL13" i="19" s="1"/>
  <c r="AG7" i="18"/>
  <c r="AN11" i="18" a="1"/>
  <c r="AN11" i="18" s="1"/>
  <c r="AM19" i="18" a="1"/>
  <c r="AM19" i="18" s="1"/>
  <c r="AO35" i="18" a="1"/>
  <c r="AO35" i="18" s="1"/>
  <c r="AM34" i="18" a="1"/>
  <c r="AM34" i="18" s="1"/>
  <c r="AO31" i="18" a="1"/>
  <c r="AO31" i="18" s="1"/>
  <c r="AK17" i="18" a="1"/>
  <c r="AK17" i="18" s="1"/>
  <c r="AO27" i="18" a="1"/>
  <c r="AO27" i="18" s="1"/>
  <c r="AN25" i="18" a="1"/>
  <c r="AN25" i="18" s="1"/>
  <c r="AK31" i="18" a="1"/>
  <c r="AK31" i="18" s="1"/>
  <c r="AK22" i="18" a="1"/>
  <c r="AK22" i="18" s="1"/>
  <c r="AL24" i="18" a="1"/>
  <c r="AL24" i="18" s="1"/>
  <c r="AL22" i="18" a="1"/>
  <c r="AL22" i="18" s="1"/>
  <c r="AN27" i="18" a="1"/>
  <c r="AN27" i="18" s="1"/>
  <c r="AM21" i="18" a="1"/>
  <c r="AM21" i="18" s="1"/>
  <c r="AO26" i="18" a="1"/>
  <c r="AO26" i="18" s="1"/>
  <c r="AK12" i="18" a="1"/>
  <c r="AK12" i="18" s="1"/>
  <c r="AN13" i="18" a="1"/>
  <c r="AN13" i="18" s="1"/>
  <c r="AM16" i="18" a="1"/>
  <c r="AM16" i="18" s="1"/>
  <c r="AM13" i="18" a="1"/>
  <c r="AM13" i="18" s="1"/>
  <c r="AO25" i="18" a="1"/>
  <c r="AO25" i="18" s="1"/>
  <c r="AO29" i="18" a="1"/>
  <c r="AO29" i="18" s="1"/>
  <c r="AK25" i="18" a="1"/>
  <c r="AK25" i="18" s="1"/>
  <c r="AO14" i="18" a="1"/>
  <c r="AO14" i="18" s="1"/>
  <c r="AO11" i="18" a="1"/>
  <c r="AO11" i="18" s="1"/>
  <c r="AM24" i="18" a="1"/>
  <c r="AM24" i="18" s="1"/>
  <c r="AM30" i="18" a="1"/>
  <c r="AM30" i="18" s="1"/>
  <c r="AL34" i="18" a="1"/>
  <c r="AL34" i="18" s="1"/>
  <c r="AO16" i="18" a="1"/>
  <c r="AO16" i="18" s="1"/>
  <c r="AO19" i="18" a="1"/>
  <c r="AO19" i="18" s="1"/>
  <c r="AN21" i="18" a="1"/>
  <c r="AN21" i="18" s="1"/>
  <c r="AL10" i="18" a="1"/>
  <c r="AL10" i="18" s="1"/>
  <c r="AN17" i="18" a="1"/>
  <c r="AN17" i="18" s="1"/>
  <c r="AO17" i="18" a="1"/>
  <c r="AO17" i="18" s="1"/>
  <c r="AK21" i="18" a="1"/>
  <c r="AK21" i="18" s="1"/>
  <c r="AL20" i="18" a="1"/>
  <c r="AL20" i="18" s="1"/>
  <c r="AN19" i="18" a="1"/>
  <c r="AN19" i="18" s="1"/>
  <c r="AL33" i="18" a="1"/>
  <c r="AL33" i="18" s="1"/>
  <c r="AN31" i="18" a="1"/>
  <c r="AN31" i="18" s="1"/>
  <c r="AK23" i="18" a="1"/>
  <c r="AK23" i="18" s="1"/>
  <c r="AL18" i="18" a="1"/>
  <c r="AL18" i="18" s="1"/>
  <c r="AO10" i="18" a="1"/>
  <c r="AO10" i="18" s="1"/>
  <c r="AN34" i="18" a="1"/>
  <c r="AN34" i="18" s="1"/>
  <c r="AL30" i="18" a="1"/>
  <c r="AL30" i="18" s="1"/>
  <c r="AK18" i="18" a="1"/>
  <c r="AK18" i="18" s="1"/>
  <c r="AK15" i="18" a="1"/>
  <c r="AK15" i="18" s="1"/>
  <c r="AN15" i="18" a="1"/>
  <c r="AN15" i="18" s="1"/>
  <c r="AK11" i="18" a="1"/>
  <c r="AK11" i="18" s="1"/>
  <c r="AL12" i="18" a="1"/>
  <c r="AL12" i="18" s="1"/>
  <c r="AK34" i="18" a="1"/>
  <c r="AK34" i="18" s="1"/>
  <c r="AM26" i="18" a="1"/>
  <c r="AM26" i="18" s="1"/>
  <c r="AM10" i="18" a="1"/>
  <c r="AM10" i="18" s="1"/>
  <c r="AK27" i="18" a="1"/>
  <c r="AK27" i="18" s="1"/>
  <c r="AL14" i="18" a="1"/>
  <c r="AL14" i="18" s="1"/>
  <c r="AL26" i="18" a="1"/>
  <c r="AL26" i="18" s="1"/>
  <c r="AL16" i="18" a="1"/>
  <c r="AL16" i="18" s="1"/>
  <c r="AM18" i="18" a="1"/>
  <c r="AM18" i="18" s="1"/>
  <c r="AL35" i="18" a="1"/>
  <c r="AL35" i="18" s="1"/>
  <c r="AL28" i="18" a="1"/>
  <c r="AL28" i="18" s="1"/>
  <c r="AN29" i="18" a="1"/>
  <c r="AN29" i="18" s="1"/>
  <c r="AK29" i="18" a="1"/>
  <c r="AK29" i="18" s="1"/>
  <c r="AN23" i="18" a="1"/>
  <c r="AN23" i="18" s="1"/>
  <c r="AO12" i="18" a="1"/>
  <c r="AO12" i="18" s="1"/>
  <c r="AK19" i="18" a="1"/>
  <c r="AK19" i="18" s="1"/>
  <c r="AN14" i="18" a="1"/>
  <c r="AN14" i="18" s="1"/>
  <c r="AL27" i="18" a="1"/>
  <c r="AL27" i="18" s="1"/>
  <c r="AK13" i="18" a="1"/>
  <c r="AK13" i="18" s="1"/>
  <c r="AN33" i="18" a="1"/>
  <c r="AN33" i="18" s="1"/>
  <c r="AN26" i="18" a="1"/>
  <c r="AN26" i="18" s="1"/>
  <c r="AN10" i="18" a="1"/>
  <c r="AN10" i="18" s="1"/>
  <c r="AO13" i="18" a="1"/>
  <c r="AO13" i="18" s="1"/>
  <c r="AM11" i="18" a="1"/>
  <c r="AM11" i="18" s="1"/>
  <c r="AO15" i="18" a="1"/>
  <c r="AO15" i="18" s="1"/>
  <c r="AO23" i="18" a="1"/>
  <c r="AO23" i="18" s="1"/>
  <c r="AN22" i="18" a="1"/>
  <c r="AN22" i="18" s="1"/>
  <c r="AO21" i="18" a="1"/>
  <c r="AO21" i="18" s="1"/>
  <c r="AO20" i="18" a="1"/>
  <c r="AO20" i="18" s="1"/>
  <c r="AM28" i="18" a="1"/>
  <c r="AM28" i="18" s="1"/>
  <c r="AO24" i="18" a="1"/>
  <c r="AO24" i="18" s="1"/>
  <c r="AL17" i="18" a="1"/>
  <c r="AL17" i="18" s="1"/>
  <c r="AL21" i="18" a="1"/>
  <c r="AL21" i="18" s="1"/>
  <c r="AK35" i="18" a="1"/>
  <c r="AK35" i="18" s="1"/>
  <c r="AM25" i="18" a="1"/>
  <c r="AM25" i="18" s="1"/>
  <c r="AO34" i="18" a="1"/>
  <c r="AO34" i="18" s="1"/>
  <c r="AN16" i="18" a="1"/>
  <c r="AN16" i="18" s="1"/>
  <c r="AK33" i="18" a="1"/>
  <c r="AK33" i="18" s="1"/>
  <c r="AK30" i="18" a="1"/>
  <c r="AK30" i="18" s="1"/>
  <c r="AL15" i="18" a="1"/>
  <c r="AL15" i="18" s="1"/>
  <c r="AN30" i="18" a="1"/>
  <c r="AN30" i="18" s="1"/>
  <c r="AL19" i="18" a="1"/>
  <c r="AL19" i="18" s="1"/>
  <c r="AK16" i="18" a="1"/>
  <c r="AK16" i="18" s="1"/>
  <c r="AN35" i="18" a="1"/>
  <c r="AN35" i="18" s="1"/>
  <c r="AM31" i="18" a="1"/>
  <c r="AM31" i="18" s="1"/>
  <c r="AL13" i="18" a="1"/>
  <c r="AL13" i="18" s="1"/>
  <c r="AK24" i="18" a="1"/>
  <c r="AK24" i="18" s="1"/>
  <c r="AN28" i="18" a="1"/>
  <c r="AN28" i="18" s="1"/>
  <c r="AL23" i="18" a="1"/>
  <c r="AL23" i="18" s="1"/>
  <c r="AN24" i="18" a="1"/>
  <c r="AN24" i="18" s="1"/>
  <c r="AM22" i="18" a="1"/>
  <c r="AM22" i="18" s="1"/>
  <c r="AL31" i="18" a="1"/>
  <c r="AL31" i="18" s="1"/>
  <c r="AO28" i="18" a="1"/>
  <c r="AO28" i="18" s="1"/>
  <c r="AO33" i="18" a="1"/>
  <c r="AO33" i="18" s="1"/>
  <c r="AO30" i="18" a="1"/>
  <c r="AO30" i="18" s="1"/>
  <c r="AK14" i="18" a="1"/>
  <c r="AK14" i="18" s="1"/>
  <c r="AK10" i="18" a="1"/>
  <c r="AK10" i="18" s="1"/>
  <c r="AM14" i="18" a="1"/>
  <c r="AM14" i="18" s="1"/>
  <c r="AO18" i="18" a="1"/>
  <c r="AO18" i="18" s="1"/>
  <c r="AK28" i="18" a="1"/>
  <c r="AK28" i="18" s="1"/>
  <c r="AM35" i="18" a="1"/>
  <c r="AM35" i="18" s="1"/>
  <c r="AL29" i="18" a="1"/>
  <c r="AL29" i="18" s="1"/>
  <c r="AM33" i="18" a="1"/>
  <c r="AM33" i="18" s="1"/>
  <c r="AM12" i="18" a="1"/>
  <c r="AM12" i="18" s="1"/>
  <c r="AN18" i="18" a="1"/>
  <c r="AN18" i="18" s="1"/>
  <c r="AN12" i="18" a="1"/>
  <c r="AN12" i="18" s="1"/>
  <c r="AL11" i="18" a="1"/>
  <c r="AL11" i="18" s="1"/>
  <c r="AN20" i="18" a="1"/>
  <c r="AN20" i="18" s="1"/>
  <c r="AO22" i="18" a="1"/>
  <c r="AO22" i="18" s="1"/>
  <c r="AM29" i="18" a="1"/>
  <c r="AM29" i="18" s="1"/>
  <c r="AM23" i="18" a="1"/>
  <c r="AM23" i="18" s="1"/>
  <c r="AK20" i="18" a="1"/>
  <c r="AK20" i="18" s="1"/>
  <c r="AL25" i="18" a="1"/>
  <c r="AL25" i="18" s="1"/>
  <c r="AM15" i="18" a="1"/>
  <c r="AM15" i="18" s="1"/>
  <c r="AM27" i="18" a="1"/>
  <c r="AM27" i="18" s="1"/>
  <c r="AM17" i="18" a="1"/>
  <c r="AM17" i="18" s="1"/>
  <c r="AM20" i="18" a="1"/>
  <c r="AM20" i="18" s="1"/>
  <c r="AK26" i="18" a="1"/>
  <c r="AK26" i="18" s="1"/>
  <c r="AG7" i="17"/>
  <c r="AO27" i="17" a="1"/>
  <c r="AO27" i="17" s="1"/>
  <c r="AN13" i="17" a="1"/>
  <c r="AN13" i="17" s="1"/>
  <c r="AM19" i="17" a="1"/>
  <c r="AM19" i="17" s="1"/>
  <c r="AO14" i="17" a="1"/>
  <c r="AO14" i="17" s="1"/>
  <c r="AO13" i="17" a="1"/>
  <c r="AO13" i="17" s="1"/>
  <c r="AM34" i="17" a="1"/>
  <c r="AM34" i="17" s="1"/>
  <c r="AM35" i="17" a="1"/>
  <c r="AM35" i="17" s="1"/>
  <c r="AO22" i="17" a="1"/>
  <c r="AO22" i="17" s="1"/>
  <c r="AN35" i="17" a="1"/>
  <c r="AN35" i="17" s="1"/>
  <c r="AO35" i="17" a="1"/>
  <c r="AO35" i="17" s="1"/>
  <c r="AN16" i="17" a="1"/>
  <c r="AN16" i="17" s="1"/>
  <c r="AK11" i="17" a="1"/>
  <c r="AK11" i="17" s="1"/>
  <c r="AO28" i="17" a="1"/>
  <c r="AO28" i="17" s="1"/>
  <c r="AM23" i="17" a="1"/>
  <c r="AM23" i="17" s="1"/>
  <c r="AM14" i="17" a="1"/>
  <c r="AM14" i="17" s="1"/>
  <c r="AL20" i="17" a="1"/>
  <c r="AL20" i="17" s="1"/>
  <c r="AM10" i="17" a="1"/>
  <c r="AM10" i="17" s="1"/>
  <c r="AM13" i="17" a="1"/>
  <c r="AM13" i="17" s="1"/>
  <c r="AK19" i="17" a="1"/>
  <c r="AK19" i="17" s="1"/>
  <c r="AL26" i="17" a="1"/>
  <c r="AL26" i="17" s="1"/>
  <c r="AN25" i="17" a="1"/>
  <c r="AN25" i="17" s="1"/>
  <c r="AM18" i="17" a="1"/>
  <c r="AM18" i="17" s="1"/>
  <c r="AL27" i="17" a="1"/>
  <c r="AL27" i="17" s="1"/>
  <c r="AK20" i="17" a="1"/>
  <c r="AK20" i="17" s="1"/>
  <c r="AN29" i="17" a="1"/>
  <c r="AN29" i="17" s="1"/>
  <c r="AL24" i="17" a="1"/>
  <c r="AL24" i="17" s="1"/>
  <c r="AM16" i="17" a="1"/>
  <c r="AM16" i="17" s="1"/>
  <c r="AO20" i="17" a="1"/>
  <c r="AO20" i="17" s="1"/>
  <c r="AO18" i="17" a="1"/>
  <c r="AO18" i="17" s="1"/>
  <c r="AL31" i="17" a="1"/>
  <c r="AL31" i="17" s="1"/>
  <c r="AK13" i="17" a="1"/>
  <c r="AK13" i="17" s="1"/>
  <c r="AL19" i="17" a="1"/>
  <c r="AL19" i="17" s="1"/>
  <c r="AM24" i="17" a="1"/>
  <c r="AM24" i="17" s="1"/>
  <c r="AN27" i="17" a="1"/>
  <c r="AN27" i="17" s="1"/>
  <c r="AK27" i="17" a="1"/>
  <c r="AK27" i="17" s="1"/>
  <c r="AL22" i="17" a="1"/>
  <c r="AL22" i="17" s="1"/>
  <c r="AK15" i="17" a="1"/>
  <c r="AK15" i="17" s="1"/>
  <c r="AL17" i="17" a="1"/>
  <c r="AL17" i="17" s="1"/>
  <c r="AO11" i="17" a="1"/>
  <c r="AO11" i="17" s="1"/>
  <c r="AO15" i="17" a="1"/>
  <c r="AO15" i="17" s="1"/>
  <c r="AL10" i="17" a="1"/>
  <c r="AL10" i="17" s="1"/>
  <c r="AK29" i="17" a="1"/>
  <c r="AK29" i="17" s="1"/>
  <c r="AM28" i="17" a="1"/>
  <c r="AM28" i="17" s="1"/>
  <c r="AN18" i="17" a="1"/>
  <c r="AN18" i="17" s="1"/>
  <c r="AM20" i="17" a="1"/>
  <c r="AM20" i="17" s="1"/>
  <c r="AL21" i="17" a="1"/>
  <c r="AL21" i="17" s="1"/>
  <c r="AM21" i="17" a="1"/>
  <c r="AM21" i="17" s="1"/>
  <c r="AN11" i="17" a="1"/>
  <c r="AN11" i="17" s="1"/>
  <c r="AO29" i="17" a="1"/>
  <c r="AO29" i="17" s="1"/>
  <c r="AN17" i="17" a="1"/>
  <c r="AN17" i="17" s="1"/>
  <c r="AL34" i="17" a="1"/>
  <c r="AL34" i="17" s="1"/>
  <c r="AK28" i="17" a="1"/>
  <c r="AK28" i="17" s="1"/>
  <c r="AK34" i="17" a="1"/>
  <c r="AK34" i="17" s="1"/>
  <c r="AO31" i="17" a="1"/>
  <c r="AO31" i="17" s="1"/>
  <c r="AN10" i="17" a="1"/>
  <c r="AN10" i="17" s="1"/>
  <c r="AM22" i="17" a="1"/>
  <c r="AM22" i="17" s="1"/>
  <c r="AK14" i="17" a="1"/>
  <c r="AK14" i="17" s="1"/>
  <c r="AO21" i="17" a="1"/>
  <c r="AO21" i="17" s="1"/>
  <c r="AN14" i="17" a="1"/>
  <c r="AN14" i="17" s="1"/>
  <c r="AL12" i="17" a="1"/>
  <c r="AL12" i="17" s="1"/>
  <c r="AL16" i="17" a="1"/>
  <c r="AL16" i="17" s="1"/>
  <c r="AO17" i="17" a="1"/>
  <c r="AO17" i="17" s="1"/>
  <c r="AN28" i="17" a="1"/>
  <c r="AN28" i="17" s="1"/>
  <c r="AL29" i="17" a="1"/>
  <c r="AL29" i="17" s="1"/>
  <c r="AM31" i="17" a="1"/>
  <c r="AM31" i="17" s="1"/>
  <c r="AO33" i="17" a="1"/>
  <c r="AO33" i="17" s="1"/>
  <c r="AM12" i="17" a="1"/>
  <c r="AM12" i="17" s="1"/>
  <c r="AN34" i="17" a="1"/>
  <c r="AN34" i="17" s="1"/>
  <c r="AN20" i="17" a="1"/>
  <c r="AN20" i="17" s="1"/>
  <c r="AL30" i="17" a="1"/>
  <c r="AL30" i="17" s="1"/>
  <c r="AN21" i="17" a="1"/>
  <c r="AN21" i="17" s="1"/>
  <c r="AK21" i="17" a="1"/>
  <c r="AK21" i="17" s="1"/>
  <c r="AN33" i="17" a="1"/>
  <c r="AN33" i="17" s="1"/>
  <c r="AL11" i="17" a="1"/>
  <c r="AL11" i="17" s="1"/>
  <c r="AN24" i="17" a="1"/>
  <c r="AN24" i="17" s="1"/>
  <c r="AK23" i="17" a="1"/>
  <c r="AK23" i="17" s="1"/>
  <c r="AL13" i="17" a="1"/>
  <c r="AL13" i="17" s="1"/>
  <c r="AM26" i="17" a="1"/>
  <c r="AM26" i="17" s="1"/>
  <c r="AK18" i="17" a="1"/>
  <c r="AK18" i="17" s="1"/>
  <c r="AK16" i="17" a="1"/>
  <c r="AK16" i="17" s="1"/>
  <c r="AO24" i="17" a="1"/>
  <c r="AO24" i="17" s="1"/>
  <c r="AM30" i="17" a="1"/>
  <c r="AM30" i="17" s="1"/>
  <c r="AL25" i="17" a="1"/>
  <c r="AL25" i="17" s="1"/>
  <c r="AN19" i="17" a="1"/>
  <c r="AN19" i="17" s="1"/>
  <c r="AK22" i="17" a="1"/>
  <c r="AK22" i="17" s="1"/>
  <c r="AO34" i="17" a="1"/>
  <c r="AO34" i="17" s="1"/>
  <c r="AM17" i="17" a="1"/>
  <c r="AM17" i="17" s="1"/>
  <c r="AK24" i="17" a="1"/>
  <c r="AK24" i="17" s="1"/>
  <c r="AO23" i="17" a="1"/>
  <c r="AO23" i="17" s="1"/>
  <c r="AO10" i="17" a="1"/>
  <c r="AO10" i="17" s="1"/>
  <c r="AM25" i="17" a="1"/>
  <c r="AM25" i="17" s="1"/>
  <c r="AL33" i="17" a="1"/>
  <c r="AL33" i="17" s="1"/>
  <c r="AO26" i="17" a="1"/>
  <c r="AO26" i="17" s="1"/>
  <c r="AN12" i="17" a="1"/>
  <c r="AN12" i="17" s="1"/>
  <c r="AL14" i="17" a="1"/>
  <c r="AL14" i="17" s="1"/>
  <c r="AK25" i="17" a="1"/>
  <c r="AK25" i="17" s="1"/>
  <c r="AM15" i="17" a="1"/>
  <c r="AM15" i="17" s="1"/>
  <c r="AN23" i="17" a="1"/>
  <c r="AN23" i="17" s="1"/>
  <c r="AO12" i="17" a="1"/>
  <c r="AO12" i="17" s="1"/>
  <c r="AL15" i="17" a="1"/>
  <c r="AL15" i="17" s="1"/>
  <c r="AN15" i="17" a="1"/>
  <c r="AN15" i="17" s="1"/>
  <c r="AN26" i="17" a="1"/>
  <c r="AN26" i="17" s="1"/>
  <c r="AK31" i="17" a="1"/>
  <c r="AK31" i="17" s="1"/>
  <c r="AN31" i="17" a="1"/>
  <c r="AN31" i="17" s="1"/>
  <c r="AO25" i="17" a="1"/>
  <c r="AO25" i="17" s="1"/>
  <c r="AK35" i="17" a="1"/>
  <c r="AK35" i="17" s="1"/>
  <c r="AM33" i="17" a="1"/>
  <c r="AM33" i="17" s="1"/>
  <c r="AL35" i="17" a="1"/>
  <c r="AL35" i="17" s="1"/>
  <c r="AL28" i="17" a="1"/>
  <c r="AL28" i="17" s="1"/>
  <c r="AN30" i="17" a="1"/>
  <c r="AN30" i="17" s="1"/>
  <c r="AL18" i="17" a="1"/>
  <c r="AL18" i="17" s="1"/>
  <c r="AO30" i="17" a="1"/>
  <c r="AO30" i="17" s="1"/>
  <c r="AM29" i="17" a="1"/>
  <c r="AM29" i="17" s="1"/>
  <c r="AK30" i="17" a="1"/>
  <c r="AK30" i="17" s="1"/>
  <c r="AL23" i="17" a="1"/>
  <c r="AL23" i="17" s="1"/>
  <c r="AM27" i="17" a="1"/>
  <c r="AM27" i="17" s="1"/>
  <c r="AO19" i="17" a="1"/>
  <c r="AO19" i="17" s="1"/>
  <c r="AO16" i="17" a="1"/>
  <c r="AO16" i="17" s="1"/>
  <c r="AK33" i="17" a="1"/>
  <c r="AK33" i="17" s="1"/>
  <c r="AK17" i="17" a="1"/>
  <c r="AK17" i="17" s="1"/>
  <c r="AN22" i="17" a="1"/>
  <c r="AN22" i="17" s="1"/>
  <c r="AK26" i="17" a="1"/>
  <c r="AK26" i="17" s="1"/>
  <c r="AM11" i="17" a="1"/>
  <c r="AM11" i="17" s="1"/>
  <c r="AK10" i="17" a="1"/>
  <c r="AK10" i="17" s="1"/>
  <c r="AK12" i="17" a="1"/>
  <c r="AK12" i="17" s="1"/>
  <c r="AG7" i="16"/>
  <c r="AK17" i="16" a="1"/>
  <c r="AK17" i="16" s="1"/>
  <c r="AK18" i="16" a="1"/>
  <c r="AK18" i="16" s="1"/>
  <c r="AL28" i="16" a="1"/>
  <c r="AL28" i="16" s="1"/>
  <c r="AO16" i="16" a="1"/>
  <c r="AO16" i="16" s="1"/>
  <c r="AO29" i="16" a="1"/>
  <c r="AO29" i="16" s="1"/>
  <c r="AL20" i="16" a="1"/>
  <c r="AL20" i="16" s="1"/>
  <c r="AN34" i="16" a="1"/>
  <c r="AN34" i="16" s="1"/>
  <c r="AN30" i="16" a="1"/>
  <c r="AN30" i="16" s="1"/>
  <c r="AO30" i="16" a="1"/>
  <c r="AO30" i="16" s="1"/>
  <c r="AK10" i="16" a="1"/>
  <c r="AK10" i="16" s="1"/>
  <c r="AO33" i="16" a="1"/>
  <c r="AO33" i="16" s="1"/>
  <c r="AN27" i="16" a="1"/>
  <c r="AN27" i="16" s="1"/>
  <c r="AN29" i="16" a="1"/>
  <c r="AN29" i="16" s="1"/>
  <c r="AM34" i="16" a="1"/>
  <c r="AM34" i="16" s="1"/>
  <c r="AN33" i="16" a="1"/>
  <c r="AN33" i="16" s="1"/>
  <c r="AN31" i="16" a="1"/>
  <c r="AN31" i="16" s="1"/>
  <c r="AL30" i="16" a="1"/>
  <c r="AL30" i="16" s="1"/>
  <c r="AK34" i="16" a="1"/>
  <c r="AK34" i="16" s="1"/>
  <c r="AO22" i="16" a="1"/>
  <c r="AO22" i="16" s="1"/>
  <c r="AN23" i="16" a="1"/>
  <c r="AN23" i="16" s="1"/>
  <c r="AK24" i="16" a="1"/>
  <c r="AK24" i="16" s="1"/>
  <c r="AN26" i="16" a="1"/>
  <c r="AN26" i="16" s="1"/>
  <c r="AM28" i="16" a="1"/>
  <c r="AM28" i="16" s="1"/>
  <c r="AL22" i="16" a="1"/>
  <c r="AL22" i="16" s="1"/>
  <c r="AL19" i="16" a="1"/>
  <c r="AL19" i="16" s="1"/>
  <c r="AL12" i="16" a="1"/>
  <c r="AL12" i="16" s="1"/>
  <c r="AO17" i="16" a="1"/>
  <c r="AO17" i="16" s="1"/>
  <c r="AO35" i="16" a="1"/>
  <c r="AO35" i="16" s="1"/>
  <c r="AL18" i="16" a="1"/>
  <c r="AL18" i="16" s="1"/>
  <c r="AM30" i="16" a="1"/>
  <c r="AM30" i="16" s="1"/>
  <c r="AK30" i="16" a="1"/>
  <c r="AK30" i="16" s="1"/>
  <c r="AL13" i="16" a="1"/>
  <c r="AL13" i="16" s="1"/>
  <c r="AO20" i="16" a="1"/>
  <c r="AO20" i="16" s="1"/>
  <c r="AK15" i="16" a="1"/>
  <c r="AK15" i="16" s="1"/>
  <c r="AK11" i="16" a="1"/>
  <c r="AK11" i="16" s="1"/>
  <c r="AL23" i="16" a="1"/>
  <c r="AL23" i="16" s="1"/>
  <c r="AK14" i="16" a="1"/>
  <c r="AK14" i="16" s="1"/>
  <c r="AO19" i="16" a="1"/>
  <c r="AO19" i="16" s="1"/>
  <c r="AN25" i="16" a="1"/>
  <c r="AN25" i="16" s="1"/>
  <c r="AM17" i="16" a="1"/>
  <c r="AM17" i="16" s="1"/>
  <c r="AM35" i="16" a="1"/>
  <c r="AM35" i="16" s="1"/>
  <c r="AL11" i="16" a="1"/>
  <c r="AL11" i="16" s="1"/>
  <c r="AM27" i="16" a="1"/>
  <c r="AM27" i="16" s="1"/>
  <c r="AN13" i="16" a="1"/>
  <c r="AN13" i="16" s="1"/>
  <c r="AO13" i="16" a="1"/>
  <c r="AO13" i="16" s="1"/>
  <c r="AM16" i="16" a="1"/>
  <c r="AM16" i="16" s="1"/>
  <c r="AK27" i="16" a="1"/>
  <c r="AK27" i="16" s="1"/>
  <c r="AK25" i="16" a="1"/>
  <c r="AK25" i="16" s="1"/>
  <c r="AL17" i="16" a="1"/>
  <c r="AL17" i="16" s="1"/>
  <c r="AM19" i="16" a="1"/>
  <c r="AM19" i="16" s="1"/>
  <c r="AL24" i="16" a="1"/>
  <c r="AL24" i="16" s="1"/>
  <c r="AN22" i="16" a="1"/>
  <c r="AN22" i="16" s="1"/>
  <c r="AN21" i="16" a="1"/>
  <c r="AN21" i="16" s="1"/>
  <c r="AN10" i="16" a="1"/>
  <c r="AN10" i="16" s="1"/>
  <c r="AM21" i="16" a="1"/>
  <c r="AM21" i="16" s="1"/>
  <c r="AO18" i="16" a="1"/>
  <c r="AO18" i="16" s="1"/>
  <c r="AO11" i="16" a="1"/>
  <c r="AO11" i="16" s="1"/>
  <c r="AO26" i="16" a="1"/>
  <c r="AO26" i="16" s="1"/>
  <c r="AM33" i="16" a="1"/>
  <c r="AM33" i="16" s="1"/>
  <c r="AM31" i="16" a="1"/>
  <c r="AM31" i="16" s="1"/>
  <c r="AO25" i="16" a="1"/>
  <c r="AO25" i="16" s="1"/>
  <c r="AK31" i="16" a="1"/>
  <c r="AK31" i="16" s="1"/>
  <c r="AO34" i="16" a="1"/>
  <c r="AO34" i="16" s="1"/>
  <c r="AK20" i="16" a="1"/>
  <c r="AK20" i="16" s="1"/>
  <c r="AN35" i="16" a="1"/>
  <c r="AN35" i="16" s="1"/>
  <c r="AO23" i="16" a="1"/>
  <c r="AO23" i="16" s="1"/>
  <c r="AM14" i="16" a="1"/>
  <c r="AM14" i="16" s="1"/>
  <c r="AK29" i="16" a="1"/>
  <c r="AK29" i="16" s="1"/>
  <c r="AO27" i="16" a="1"/>
  <c r="AO27" i="16" s="1"/>
  <c r="AM26" i="16" a="1"/>
  <c r="AM26" i="16" s="1"/>
  <c r="AK33" i="16" a="1"/>
  <c r="AK33" i="16" s="1"/>
  <c r="AM12" i="16" a="1"/>
  <c r="AM12" i="16" s="1"/>
  <c r="AO21" i="16" a="1"/>
  <c r="AO21" i="16" s="1"/>
  <c r="AN14" i="16" a="1"/>
  <c r="AN14" i="16" s="1"/>
  <c r="AO24" i="16" a="1"/>
  <c r="AO24" i="16" s="1"/>
  <c r="AK16" i="16" a="1"/>
  <c r="AK16" i="16" s="1"/>
  <c r="AL16" i="16" a="1"/>
  <c r="AL16" i="16" s="1"/>
  <c r="AO14" i="16" a="1"/>
  <c r="AO14" i="16" s="1"/>
  <c r="AL34" i="16" a="1"/>
  <c r="AL34" i="16" s="1"/>
  <c r="AM10" i="16" a="1"/>
  <c r="AM10" i="16" s="1"/>
  <c r="AM20" i="16" a="1"/>
  <c r="AM20" i="16" s="1"/>
  <c r="AL26" i="16" a="1"/>
  <c r="AL26" i="16" s="1"/>
  <c r="AK21" i="16" a="1"/>
  <c r="AK21" i="16" s="1"/>
  <c r="AO28" i="16" a="1"/>
  <c r="AO28" i="16" s="1"/>
  <c r="AL31" i="16" a="1"/>
  <c r="AL31" i="16" s="1"/>
  <c r="AN18" i="16" a="1"/>
  <c r="AN18" i="16" s="1"/>
  <c r="AK28" i="16" a="1"/>
  <c r="AK28" i="16" s="1"/>
  <c r="AO31" i="16" a="1"/>
  <c r="AO31" i="16" s="1"/>
  <c r="AM22" i="16" a="1"/>
  <c r="AM22" i="16" s="1"/>
  <c r="AK19" i="16" a="1"/>
  <c r="AK19" i="16" s="1"/>
  <c r="AM29" i="16" a="1"/>
  <c r="AM29" i="16" s="1"/>
  <c r="AL15" i="16" a="1"/>
  <c r="AL15" i="16" s="1"/>
  <c r="AM15" i="16" a="1"/>
  <c r="AM15" i="16" s="1"/>
  <c r="AM18" i="16" a="1"/>
  <c r="AM18" i="16" s="1"/>
  <c r="AL33" i="16" a="1"/>
  <c r="AL33" i="16" s="1"/>
  <c r="AM23" i="16" a="1"/>
  <c r="AM23" i="16" s="1"/>
  <c r="AL35" i="16" a="1"/>
  <c r="AL35" i="16" s="1"/>
  <c r="AN19" i="16" a="1"/>
  <c r="AN19" i="16" s="1"/>
  <c r="AN17" i="16" a="1"/>
  <c r="AN17" i="16" s="1"/>
  <c r="AN24" i="16" a="1"/>
  <c r="AN24" i="16" s="1"/>
  <c r="AL29" i="16" a="1"/>
  <c r="AL29" i="16" s="1"/>
  <c r="AN28" i="16" a="1"/>
  <c r="AN28" i="16" s="1"/>
  <c r="AK26" i="16" a="1"/>
  <c r="AK26" i="16" s="1"/>
  <c r="AK22" i="16" a="1"/>
  <c r="AK22" i="16" s="1"/>
  <c r="AO15" i="16" a="1"/>
  <c r="AO15" i="16" s="1"/>
  <c r="AL25" i="16" a="1"/>
  <c r="AL25" i="16" s="1"/>
  <c r="AM24" i="16" a="1"/>
  <c r="AM24" i="16" s="1"/>
  <c r="AM25" i="16" a="1"/>
  <c r="AM25" i="16" s="1"/>
  <c r="AK23" i="16" a="1"/>
  <c r="AK23" i="16" s="1"/>
  <c r="AN16" i="16" a="1"/>
  <c r="AN16" i="16" s="1"/>
  <c r="AN20" i="16" a="1"/>
  <c r="AN20" i="16" s="1"/>
  <c r="AK35" i="16" a="1"/>
  <c r="AK35" i="16" s="1"/>
  <c r="AL21" i="16" a="1"/>
  <c r="AL21" i="16" s="1"/>
  <c r="AL27" i="16" a="1"/>
  <c r="AL27" i="16" s="1"/>
  <c r="AO10" i="16" a="1"/>
  <c r="AO10" i="16" s="1"/>
  <c r="AN12" i="16" a="1"/>
  <c r="AN12" i="16" s="1"/>
  <c r="AK12" i="16" a="1"/>
  <c r="AK12" i="16" s="1"/>
  <c r="AK13" i="16" a="1"/>
  <c r="AK13" i="16" s="1"/>
  <c r="AL14" i="16" a="1"/>
  <c r="AL14" i="16" s="1"/>
  <c r="AO12" i="16" a="1"/>
  <c r="AO12" i="16" s="1"/>
  <c r="AM13" i="16" a="1"/>
  <c r="AM13" i="16" s="1"/>
  <c r="AM11" i="16" a="1"/>
  <c r="AM11" i="16" s="1"/>
  <c r="AN11" i="16" a="1"/>
  <c r="AN11" i="16" s="1"/>
  <c r="AL10" i="16" a="1"/>
  <c r="AL10" i="16" s="1"/>
  <c r="AN15" i="16" a="1"/>
  <c r="AN15" i="16" s="1"/>
  <c r="AG7" i="15"/>
  <c r="AO35" i="15" a="1"/>
  <c r="AO35" i="15" s="1"/>
  <c r="AL30" i="15" a="1"/>
  <c r="AL30" i="15" s="1"/>
  <c r="AM16" i="15" a="1"/>
  <c r="AM16" i="15" s="1"/>
  <c r="AO22" i="15" a="1"/>
  <c r="AO22" i="15" s="1"/>
  <c r="AN15" i="15" a="1"/>
  <c r="AN15" i="15" s="1"/>
  <c r="AO13" i="15" a="1"/>
  <c r="AO13" i="15" s="1"/>
  <c r="AK10" i="15" a="1"/>
  <c r="AK10" i="15" s="1"/>
  <c r="AL18" i="15" a="1"/>
  <c r="AL18" i="15" s="1"/>
  <c r="AO23" i="15" a="1"/>
  <c r="AO23" i="15" s="1"/>
  <c r="AM33" i="15" a="1"/>
  <c r="AM33" i="15" s="1"/>
  <c r="AK22" i="15" a="1"/>
  <c r="AK22" i="15" s="1"/>
  <c r="AO25" i="15" a="1"/>
  <c r="AO25" i="15" s="1"/>
  <c r="AN29" i="15" a="1"/>
  <c r="AN29" i="15" s="1"/>
  <c r="AL26" i="15" a="1"/>
  <c r="AL26" i="15" s="1"/>
  <c r="AK11" i="15" a="1"/>
  <c r="AK11" i="15" s="1"/>
  <c r="AK17" i="15" a="1"/>
  <c r="AK17" i="15" s="1"/>
  <c r="AN25" i="15" a="1"/>
  <c r="AN25" i="15" s="1"/>
  <c r="AL10" i="15" a="1"/>
  <c r="AL10" i="15" s="1"/>
  <c r="AM18" i="15" a="1"/>
  <c r="AM18" i="15" s="1"/>
  <c r="AN23" i="15" a="1"/>
  <c r="AN23" i="15" s="1"/>
  <c r="AK14" i="15" a="1"/>
  <c r="AK14" i="15" s="1"/>
  <c r="AM24" i="15" a="1"/>
  <c r="AM24" i="15" s="1"/>
  <c r="AL16" i="15" a="1"/>
  <c r="AL16" i="15" s="1"/>
  <c r="AM11" i="15" a="1"/>
  <c r="AM11" i="15" s="1"/>
  <c r="AL35" i="15" a="1"/>
  <c r="AL35" i="15" s="1"/>
  <c r="AN30" i="15" a="1"/>
  <c r="AN30" i="15" s="1"/>
  <c r="AM31" i="15" a="1"/>
  <c r="AM31" i="15" s="1"/>
  <c r="AO12" i="15" a="1"/>
  <c r="AO12" i="15" s="1"/>
  <c r="AN18" i="15" a="1"/>
  <c r="AN18" i="15" s="1"/>
  <c r="AN17" i="15" a="1"/>
  <c r="AN17" i="15" s="1"/>
  <c r="AL24" i="15" a="1"/>
  <c r="AL24" i="15" s="1"/>
  <c r="AK29" i="15" a="1"/>
  <c r="AK29" i="15" s="1"/>
  <c r="AK15" i="15" a="1"/>
  <c r="AK15" i="15" s="1"/>
  <c r="AM12" i="15" a="1"/>
  <c r="AM12" i="15" s="1"/>
  <c r="AN19" i="15" a="1"/>
  <c r="AN19" i="15" s="1"/>
  <c r="AM30" i="15" a="1"/>
  <c r="AM30" i="15" s="1"/>
  <c r="AO34" i="15" a="1"/>
  <c r="AO34" i="15" s="1"/>
  <c r="AN21" i="15" a="1"/>
  <c r="AN21" i="15" s="1"/>
  <c r="AO27" i="15" a="1"/>
  <c r="AO27" i="15" s="1"/>
  <c r="AL22" i="15" a="1"/>
  <c r="AL22" i="15" s="1"/>
  <c r="AO10" i="15" a="1"/>
  <c r="AO10" i="15" s="1"/>
  <c r="AL20" i="15" a="1"/>
  <c r="AL20" i="15" s="1"/>
  <c r="AO17" i="15" a="1"/>
  <c r="AO17" i="15" s="1"/>
  <c r="AL21" i="15" a="1"/>
  <c r="AL21" i="15" s="1"/>
  <c r="AN31" i="15" a="1"/>
  <c r="AN31" i="15" s="1"/>
  <c r="AN13" i="15" a="1"/>
  <c r="AN13" i="15" s="1"/>
  <c r="AL27" i="15" a="1"/>
  <c r="AL27" i="15" s="1"/>
  <c r="AK24" i="15" a="1"/>
  <c r="AK24" i="15" s="1"/>
  <c r="AM10" i="15" a="1"/>
  <c r="AM10" i="15" s="1"/>
  <c r="AN26" i="15" a="1"/>
  <c r="AN26" i="15" s="1"/>
  <c r="AN10" i="15" a="1"/>
  <c r="AN10" i="15" s="1"/>
  <c r="AM22" i="15" a="1"/>
  <c r="AM22" i="15" s="1"/>
  <c r="AO29" i="15" a="1"/>
  <c r="AO29" i="15" s="1"/>
  <c r="AM17" i="15" a="1"/>
  <c r="AM17" i="15" s="1"/>
  <c r="AK33" i="15" a="1"/>
  <c r="AK33" i="15" s="1"/>
  <c r="AM34" i="15" a="1"/>
  <c r="AM34" i="15" s="1"/>
  <c r="AL13" i="15" a="1"/>
  <c r="AL13" i="15" s="1"/>
  <c r="AL11" i="15" a="1"/>
  <c r="AL11" i="15" s="1"/>
  <c r="AO19" i="15" a="1"/>
  <c r="AO19" i="15" s="1"/>
  <c r="AO31" i="15" a="1"/>
  <c r="AO31" i="15" s="1"/>
  <c r="AO21" i="15" a="1"/>
  <c r="AO21" i="15" s="1"/>
  <c r="AN24" i="15" a="1"/>
  <c r="AN24" i="15" s="1"/>
  <c r="AN12" i="15" a="1"/>
  <c r="AN12" i="15" s="1"/>
  <c r="AL12" i="15" a="1"/>
  <c r="AL12" i="15" s="1"/>
  <c r="AK23" i="15" a="1"/>
  <c r="AK23" i="15" s="1"/>
  <c r="AL19" i="15" a="1"/>
  <c r="AL19" i="15" s="1"/>
  <c r="AK26" i="15" a="1"/>
  <c r="AK26" i="15" s="1"/>
  <c r="AN20" i="15" a="1"/>
  <c r="AN20" i="15" s="1"/>
  <c r="AO26" i="15" a="1"/>
  <c r="AO26" i="15" s="1"/>
  <c r="AK28" i="15" a="1"/>
  <c r="AK28" i="15" s="1"/>
  <c r="AK12" i="15" a="1"/>
  <c r="AK12" i="15" s="1"/>
  <c r="AN35" i="15" a="1"/>
  <c r="AN35" i="15" s="1"/>
  <c r="AL34" i="15" a="1"/>
  <c r="AL34" i="15" s="1"/>
  <c r="AL28" i="15" a="1"/>
  <c r="AL28" i="15" s="1"/>
  <c r="AM26" i="15" a="1"/>
  <c r="AM26" i="15" s="1"/>
  <c r="AK16" i="15" a="1"/>
  <c r="AK16" i="15" s="1"/>
  <c r="AO33" i="15" a="1"/>
  <c r="AO33" i="15" s="1"/>
  <c r="AN28" i="15" a="1"/>
  <c r="AN28" i="15" s="1"/>
  <c r="AM21" i="15" a="1"/>
  <c r="AM21" i="15" s="1"/>
  <c r="AN33" i="15" a="1"/>
  <c r="AN33" i="15" s="1"/>
  <c r="AO16" i="15" a="1"/>
  <c r="AO16" i="15" s="1"/>
  <c r="AO24" i="15" a="1"/>
  <c r="AO24" i="15" s="1"/>
  <c r="AN22" i="15" a="1"/>
  <c r="AN22" i="15" s="1"/>
  <c r="AK34" i="15" a="1"/>
  <c r="AK34" i="15" s="1"/>
  <c r="AM35" i="15" a="1"/>
  <c r="AM35" i="15" s="1"/>
  <c r="AM19" i="15" a="1"/>
  <c r="AM19" i="15" s="1"/>
  <c r="AM29" i="15" a="1"/>
  <c r="AM29" i="15" s="1"/>
  <c r="AO18" i="15" a="1"/>
  <c r="AO18" i="15" s="1"/>
  <c r="AK31" i="15" a="1"/>
  <c r="AK31" i="15" s="1"/>
  <c r="AK25" i="15" a="1"/>
  <c r="AK25" i="15" s="1"/>
  <c r="AK30" i="15" a="1"/>
  <c r="AK30" i="15" s="1"/>
  <c r="AO15" i="15" a="1"/>
  <c r="AO15" i="15" s="1"/>
  <c r="AL23" i="15" a="1"/>
  <c r="AL23" i="15" s="1"/>
  <c r="AK27" i="15" a="1"/>
  <c r="AK27" i="15" s="1"/>
  <c r="AN16" i="15" a="1"/>
  <c r="AN16" i="15" s="1"/>
  <c r="AL33" i="15" a="1"/>
  <c r="AL33" i="15" s="1"/>
  <c r="AM28" i="15" a="1"/>
  <c r="AM28" i="15" s="1"/>
  <c r="AK21" i="15" a="1"/>
  <c r="AK21" i="15" s="1"/>
  <c r="AL14" i="15" a="1"/>
  <c r="AL14" i="15" s="1"/>
  <c r="AN27" i="15" a="1"/>
  <c r="AN27" i="15" s="1"/>
  <c r="AO11" i="15" a="1"/>
  <c r="AO11" i="15" s="1"/>
  <c r="AM27" i="15" a="1"/>
  <c r="AM27" i="15" s="1"/>
  <c r="AL15" i="15" a="1"/>
  <c r="AL15" i="15" s="1"/>
  <c r="AL29" i="15" a="1"/>
  <c r="AL29" i="15" s="1"/>
  <c r="AN14" i="15" a="1"/>
  <c r="AN14" i="15" s="1"/>
  <c r="AO28" i="15" a="1"/>
  <c r="AO28" i="15" s="1"/>
  <c r="AO20" i="15" a="1"/>
  <c r="AO20" i="15" s="1"/>
  <c r="AK18" i="15" a="1"/>
  <c r="AK18" i="15" s="1"/>
  <c r="AN34" i="15" a="1"/>
  <c r="AN34" i="15" s="1"/>
  <c r="AK35" i="15" a="1"/>
  <c r="AK35" i="15" s="1"/>
  <c r="AM14" i="15" a="1"/>
  <c r="AM14" i="15" s="1"/>
  <c r="AM23" i="15" a="1"/>
  <c r="AM23" i="15" s="1"/>
  <c r="AK19" i="15" a="1"/>
  <c r="AK19" i="15" s="1"/>
  <c r="AM20" i="15" a="1"/>
  <c r="AM20" i="15" s="1"/>
  <c r="AK13" i="15" a="1"/>
  <c r="AK13" i="15" s="1"/>
  <c r="AK20" i="15" a="1"/>
  <c r="AK20" i="15" s="1"/>
  <c r="AM15" i="15" a="1"/>
  <c r="AM15" i="15" s="1"/>
  <c r="AL17" i="15" a="1"/>
  <c r="AL17" i="15" s="1"/>
  <c r="AL25" i="15" a="1"/>
  <c r="AL25" i="15" s="1"/>
  <c r="AL31" i="15" a="1"/>
  <c r="AL31" i="15" s="1"/>
  <c r="AO30" i="15" a="1"/>
  <c r="AO30" i="15" s="1"/>
  <c r="AN11" i="15" a="1"/>
  <c r="AN11" i="15" s="1"/>
  <c r="AO14" i="15" a="1"/>
  <c r="AO14" i="15" s="1"/>
  <c r="AM25" i="15" a="1"/>
  <c r="AM25" i="15" s="1"/>
  <c r="AM13" i="15" a="1"/>
  <c r="AM13" i="15" s="1"/>
  <c r="I8" i="1"/>
  <c r="H7" i="1"/>
  <c r="AQ17" i="15" l="1"/>
  <c r="AQ35" i="16"/>
  <c r="AQ18" i="24"/>
  <c r="AQ11" i="22"/>
  <c r="AQ21" i="20"/>
  <c r="AQ11" i="24"/>
  <c r="AQ29" i="24"/>
  <c r="AQ27" i="21"/>
  <c r="AQ34" i="24"/>
  <c r="AQ13" i="24"/>
  <c r="AQ12" i="24"/>
  <c r="AQ17" i="23"/>
  <c r="AQ12" i="23"/>
  <c r="AQ34" i="23"/>
  <c r="AQ29" i="22"/>
  <c r="AQ23" i="23"/>
  <c r="AQ23" i="24"/>
  <c r="AQ11" i="23"/>
  <c r="AQ19" i="20"/>
  <c r="AQ31" i="24"/>
  <c r="AQ33" i="24"/>
  <c r="AQ26" i="24"/>
  <c r="AQ25" i="24"/>
  <c r="AQ15" i="24"/>
  <c r="AQ21" i="22"/>
  <c r="AQ35" i="24"/>
  <c r="AQ34" i="19"/>
  <c r="AQ23" i="21"/>
  <c r="AK36" i="24"/>
  <c r="AO36" i="24"/>
  <c r="AQ14" i="24"/>
  <c r="AQ25" i="23"/>
  <c r="AQ17" i="24"/>
  <c r="AQ30" i="24"/>
  <c r="AQ28" i="24"/>
  <c r="AQ24" i="24"/>
  <c r="AM36" i="24"/>
  <c r="AQ16" i="24"/>
  <c r="AQ21" i="24"/>
  <c r="AQ19" i="24"/>
  <c r="AQ20" i="24"/>
  <c r="AN36" i="24"/>
  <c r="AQ22" i="24"/>
  <c r="AQ31" i="19"/>
  <c r="AQ18" i="20"/>
  <c r="AQ31" i="22"/>
  <c r="AK36" i="23"/>
  <c r="AQ31" i="23"/>
  <c r="AL36" i="24"/>
  <c r="AQ10" i="24"/>
  <c r="AQ27" i="24"/>
  <c r="AQ19" i="18"/>
  <c r="AQ19" i="22"/>
  <c r="AQ10" i="23"/>
  <c r="AL36" i="23"/>
  <c r="AQ13" i="23"/>
  <c r="AQ33" i="23"/>
  <c r="AQ26" i="23"/>
  <c r="AQ30" i="23"/>
  <c r="AM36" i="22"/>
  <c r="AQ21" i="23"/>
  <c r="AM36" i="23"/>
  <c r="AQ25" i="20"/>
  <c r="AQ18" i="23"/>
  <c r="AQ14" i="23"/>
  <c r="AQ16" i="23"/>
  <c r="AQ24" i="23"/>
  <c r="AQ22" i="23"/>
  <c r="AQ21" i="19"/>
  <c r="AQ14" i="22"/>
  <c r="AQ15" i="23"/>
  <c r="AN36" i="23"/>
  <c r="AQ20" i="23"/>
  <c r="AQ28" i="23"/>
  <c r="AQ33" i="15"/>
  <c r="AO36" i="23"/>
  <c r="AQ19" i="23"/>
  <c r="AQ27" i="23"/>
  <c r="AQ29" i="23"/>
  <c r="AQ35" i="23"/>
  <c r="AQ34" i="20"/>
  <c r="AQ34" i="22"/>
  <c r="AQ18" i="17"/>
  <c r="AQ17" i="20"/>
  <c r="AQ28" i="20"/>
  <c r="AQ26" i="21"/>
  <c r="AQ28" i="22"/>
  <c r="AQ16" i="22"/>
  <c r="AQ24" i="22"/>
  <c r="AQ15" i="22"/>
  <c r="AQ30" i="22"/>
  <c r="AQ33" i="22"/>
  <c r="AQ35" i="22"/>
  <c r="AQ13" i="17"/>
  <c r="AQ15" i="20"/>
  <c r="AQ27" i="20"/>
  <c r="AN36" i="22"/>
  <c r="AQ26" i="22"/>
  <c r="AQ17" i="22"/>
  <c r="AO36" i="22"/>
  <c r="AQ18" i="22"/>
  <c r="AQ25" i="22"/>
  <c r="AL36" i="22"/>
  <c r="AQ10" i="22"/>
  <c r="AQ13" i="22"/>
  <c r="AQ20" i="22"/>
  <c r="AQ27" i="22"/>
  <c r="AK36" i="22"/>
  <c r="AQ23" i="22"/>
  <c r="AQ12" i="22"/>
  <c r="AQ22" i="22"/>
  <c r="AK36" i="21"/>
  <c r="AQ18" i="21"/>
  <c r="AQ29" i="21"/>
  <c r="AQ35" i="21"/>
  <c r="AQ20" i="21"/>
  <c r="AQ17" i="21"/>
  <c r="AQ12" i="21"/>
  <c r="AQ34" i="16"/>
  <c r="AQ25" i="19"/>
  <c r="AQ30" i="20"/>
  <c r="AQ26" i="20"/>
  <c r="AQ14" i="20"/>
  <c r="AQ35" i="20"/>
  <c r="AQ13" i="21"/>
  <c r="AQ22" i="21"/>
  <c r="AQ28" i="21"/>
  <c r="AQ30" i="21"/>
  <c r="AO36" i="21"/>
  <c r="AQ14" i="21"/>
  <c r="AQ19" i="21"/>
  <c r="AQ31" i="21"/>
  <c r="AQ11" i="21"/>
  <c r="AQ13" i="19"/>
  <c r="AQ15" i="21"/>
  <c r="AL36" i="21"/>
  <c r="AQ10" i="21"/>
  <c r="AQ21" i="21"/>
  <c r="AQ29" i="20"/>
  <c r="AM36" i="21"/>
  <c r="AQ33" i="21"/>
  <c r="AN36" i="21"/>
  <c r="AQ16" i="21"/>
  <c r="AQ24" i="21"/>
  <c r="AQ25" i="21"/>
  <c r="AQ26" i="19"/>
  <c r="AQ12" i="20"/>
  <c r="AQ16" i="20"/>
  <c r="AQ17" i="19"/>
  <c r="AQ12" i="19"/>
  <c r="AQ19" i="19"/>
  <c r="AQ33" i="19"/>
  <c r="AQ20" i="19"/>
  <c r="AQ25" i="18"/>
  <c r="AK36" i="20"/>
  <c r="AQ11" i="20"/>
  <c r="AM36" i="20"/>
  <c r="AQ17" i="18"/>
  <c r="AO36" i="20"/>
  <c r="AL36" i="20"/>
  <c r="AQ10" i="20"/>
  <c r="AQ24" i="20"/>
  <c r="AQ22" i="20"/>
  <c r="AQ31" i="20"/>
  <c r="AQ26" i="16"/>
  <c r="AQ33" i="20"/>
  <c r="AN36" i="20"/>
  <c r="AQ20" i="20"/>
  <c r="AQ27" i="19"/>
  <c r="AQ24" i="19"/>
  <c r="AQ13" i="20"/>
  <c r="AQ23" i="20"/>
  <c r="AQ21" i="18"/>
  <c r="AQ11" i="19"/>
  <c r="AQ15" i="18"/>
  <c r="AQ16" i="18"/>
  <c r="AQ22" i="19"/>
  <c r="AQ18" i="19"/>
  <c r="AO36" i="19"/>
  <c r="AM36" i="19"/>
  <c r="AL36" i="19"/>
  <c r="AQ10" i="19"/>
  <c r="AQ21" i="16"/>
  <c r="AQ14" i="17"/>
  <c r="AQ13" i="18"/>
  <c r="AQ15" i="19"/>
  <c r="AQ16" i="19"/>
  <c r="AQ28" i="19"/>
  <c r="AQ23" i="19"/>
  <c r="AQ28" i="17"/>
  <c r="AQ16" i="17"/>
  <c r="AQ14" i="19"/>
  <c r="AK36" i="19"/>
  <c r="AN36" i="19"/>
  <c r="AQ29" i="19"/>
  <c r="AQ30" i="19"/>
  <c r="AQ35" i="19"/>
  <c r="AL36" i="18"/>
  <c r="AQ10" i="18"/>
  <c r="AQ27" i="16"/>
  <c r="AQ26" i="18"/>
  <c r="AQ29" i="18"/>
  <c r="AN36" i="18"/>
  <c r="AQ14" i="18"/>
  <c r="AQ33" i="18"/>
  <c r="AQ22" i="18"/>
  <c r="AQ14" i="16"/>
  <c r="AQ33" i="16"/>
  <c r="AQ31" i="18"/>
  <c r="AM36" i="18"/>
  <c r="AQ30" i="18"/>
  <c r="AQ20" i="18"/>
  <c r="AQ34" i="18"/>
  <c r="AQ24" i="18"/>
  <c r="AQ31" i="15"/>
  <c r="AQ35" i="17"/>
  <c r="AQ15" i="17"/>
  <c r="AQ33" i="17"/>
  <c r="AQ11" i="18"/>
  <c r="AQ28" i="18"/>
  <c r="AQ29" i="16"/>
  <c r="AQ27" i="18"/>
  <c r="AQ35" i="18"/>
  <c r="AO36" i="18"/>
  <c r="AK36" i="18"/>
  <c r="AQ23" i="18"/>
  <c r="AQ12" i="18"/>
  <c r="AQ18" i="18"/>
  <c r="AQ30" i="16"/>
  <c r="AN36" i="17"/>
  <c r="AQ27" i="17"/>
  <c r="AQ30" i="17"/>
  <c r="AQ21" i="17"/>
  <c r="AQ17" i="17"/>
  <c r="AQ31" i="17"/>
  <c r="AK36" i="17"/>
  <c r="AQ12" i="17"/>
  <c r="AQ22" i="17"/>
  <c r="AQ26" i="17"/>
  <c r="AQ31" i="16"/>
  <c r="AQ23" i="17"/>
  <c r="AQ25" i="17"/>
  <c r="AQ34" i="17"/>
  <c r="AO36" i="17"/>
  <c r="AQ11" i="17"/>
  <c r="AQ24" i="17"/>
  <c r="AL36" i="17"/>
  <c r="AQ10" i="17"/>
  <c r="AM36" i="17"/>
  <c r="AQ25" i="16"/>
  <c r="AQ29" i="17"/>
  <c r="AQ19" i="17"/>
  <c r="AQ20" i="17"/>
  <c r="AN36" i="16"/>
  <c r="AQ20" i="16"/>
  <c r="AQ15" i="15"/>
  <c r="AQ16" i="16"/>
  <c r="AQ18" i="16"/>
  <c r="AL36" i="16"/>
  <c r="AQ10" i="16"/>
  <c r="AQ15" i="16"/>
  <c r="AQ23" i="16"/>
  <c r="AO36" i="16"/>
  <c r="AQ24" i="16"/>
  <c r="AQ28" i="16"/>
  <c r="AQ11" i="16"/>
  <c r="AQ12" i="16"/>
  <c r="AK36" i="16"/>
  <c r="AQ17" i="16"/>
  <c r="AQ19" i="16"/>
  <c r="AM36" i="16"/>
  <c r="AQ13" i="16"/>
  <c r="AQ22" i="16"/>
  <c r="AQ25" i="15"/>
  <c r="AQ27" i="15"/>
  <c r="AQ24" i="15"/>
  <c r="AQ16" i="15"/>
  <c r="AK36" i="15"/>
  <c r="AQ26" i="15"/>
  <c r="AQ23" i="15"/>
  <c r="AQ21" i="15"/>
  <c r="AQ14" i="15"/>
  <c r="AN36" i="15"/>
  <c r="AQ28" i="15"/>
  <c r="AQ19" i="15"/>
  <c r="AQ11" i="15"/>
  <c r="AQ20" i="15"/>
  <c r="AL36" i="15"/>
  <c r="AQ10" i="15"/>
  <c r="AQ30" i="15"/>
  <c r="AQ34" i="15"/>
  <c r="AQ13" i="15"/>
  <c r="AM36" i="15"/>
  <c r="AO36" i="15"/>
  <c r="AQ35" i="15"/>
  <c r="AQ29" i="15"/>
  <c r="AQ12" i="15"/>
  <c r="AQ22" i="15"/>
  <c r="AQ18" i="15"/>
  <c r="J8" i="1"/>
  <c r="I7" i="1"/>
  <c r="AM35" i="14" l="1" a="1"/>
  <c r="AM35" i="14" s="1"/>
  <c r="AK13" i="14" a="1"/>
  <c r="AK13" i="14" s="1"/>
  <c r="AO17" i="14" a="1"/>
  <c r="AO17" i="14" s="1"/>
  <c r="AM22" i="14" a="1"/>
  <c r="AM22" i="14" s="1"/>
  <c r="AK31" i="14" a="1"/>
  <c r="AK31" i="14" s="1"/>
  <c r="AL26" i="14" a="1"/>
  <c r="AL26" i="14" s="1"/>
  <c r="AK19" i="14" a="1"/>
  <c r="AK19" i="14" s="1"/>
  <c r="AM17" i="14" a="1"/>
  <c r="AM17" i="14" s="1"/>
  <c r="AO29" i="14" a="1"/>
  <c r="AO29" i="14" s="1"/>
  <c r="AK26" i="14" a="1"/>
  <c r="AK26" i="14" s="1"/>
  <c r="AM26" i="14" a="1"/>
  <c r="AM26" i="14" s="1"/>
  <c r="AM24" i="14" a="1"/>
  <c r="AM24" i="14" s="1"/>
  <c r="AN33" i="14" a="1"/>
  <c r="AN33" i="14" s="1"/>
  <c r="AL23" i="14" a="1"/>
  <c r="AL23" i="14" s="1"/>
  <c r="AN30" i="14" a="1"/>
  <c r="AN30" i="14" s="1"/>
  <c r="AN16" i="14" a="1"/>
  <c r="AN16" i="14" s="1"/>
  <c r="AL17" i="14" a="1"/>
  <c r="AL17" i="14" s="1"/>
  <c r="AN28" i="14" a="1"/>
  <c r="AN28" i="14" s="1"/>
  <c r="AK18" i="14" a="1"/>
  <c r="AK18" i="14" s="1"/>
  <c r="AK20" i="14" a="1"/>
  <c r="AK20" i="14" s="1"/>
  <c r="AN19" i="14" a="1"/>
  <c r="AN19" i="14" s="1"/>
  <c r="AL29" i="14" a="1"/>
  <c r="AL29" i="14" s="1"/>
  <c r="AN10" i="14" a="1"/>
  <c r="AN10" i="14" s="1"/>
  <c r="AK29" i="14" a="1"/>
  <c r="AK29" i="14" s="1"/>
  <c r="AK34" i="14" a="1"/>
  <c r="AK34" i="14" s="1"/>
  <c r="AK28" i="14" a="1"/>
  <c r="AK28" i="14" s="1"/>
  <c r="AK22" i="14" a="1"/>
  <c r="AK22" i="14" s="1"/>
  <c r="AO11" i="14" a="1"/>
  <c r="AO11" i="14" s="1"/>
  <c r="AK30" i="14" a="1"/>
  <c r="AK30" i="14" s="1"/>
  <c r="AO16" i="14" a="1"/>
  <c r="AO16" i="14" s="1"/>
  <c r="AL13" i="14" a="1"/>
  <c r="AL13" i="14" s="1"/>
  <c r="AO35" i="14" a="1"/>
  <c r="AO35" i="14" s="1"/>
  <c r="AK23" i="14" a="1"/>
  <c r="AK23" i="14" s="1"/>
  <c r="AL16" i="14" a="1"/>
  <c r="AL16" i="14" s="1"/>
  <c r="AM20" i="14" a="1"/>
  <c r="AM20" i="14" s="1"/>
  <c r="AL34" i="14" a="1"/>
  <c r="AL34" i="14" s="1"/>
  <c r="AM30" i="14" a="1"/>
  <c r="AM30" i="14" s="1"/>
  <c r="AL12" i="14" a="1"/>
  <c r="AL12" i="14" s="1"/>
  <c r="AL15" i="14" a="1"/>
  <c r="AL15" i="14" s="1"/>
  <c r="AN25" i="14" a="1"/>
  <c r="AN25" i="14" s="1"/>
  <c r="AN22" i="14" a="1"/>
  <c r="AN22" i="14" s="1"/>
  <c r="AM13" i="14" a="1"/>
  <c r="AM13" i="14" s="1"/>
  <c r="AK11" i="14" a="1"/>
  <c r="AK11" i="14" s="1"/>
  <c r="AO30" i="14" a="1"/>
  <c r="AO30" i="14" s="1"/>
  <c r="AL30" i="14" a="1"/>
  <c r="AL30" i="14" s="1"/>
  <c r="AO22" i="14" a="1"/>
  <c r="AO22" i="14" s="1"/>
  <c r="AN20" i="14" a="1"/>
  <c r="AN20" i="14" s="1"/>
  <c r="AO14" i="14" a="1"/>
  <c r="AO14" i="14" s="1"/>
  <c r="AO15" i="14" a="1"/>
  <c r="AO15" i="14" s="1"/>
  <c r="AM28" i="14" a="1"/>
  <c r="AM28" i="14" s="1"/>
  <c r="AN11" i="14" a="1"/>
  <c r="AN11" i="14" s="1"/>
  <c r="AK16" i="14" a="1"/>
  <c r="AK16" i="14" s="1"/>
  <c r="AN15" i="14" a="1"/>
  <c r="AN15" i="14" s="1"/>
  <c r="AM14" i="14" a="1"/>
  <c r="AM14" i="14" s="1"/>
  <c r="AL21" i="14" a="1"/>
  <c r="AL21" i="14" s="1"/>
  <c r="AN17" i="14" a="1"/>
  <c r="AN17" i="14" s="1"/>
  <c r="AL20" i="14" a="1"/>
  <c r="AL20" i="14" s="1"/>
  <c r="AK12" i="14" a="1"/>
  <c r="AK12" i="14" s="1"/>
  <c r="AK35" i="14" a="1"/>
  <c r="AK35" i="14" s="1"/>
  <c r="AN13" i="14" a="1"/>
  <c r="AN13" i="14" s="1"/>
  <c r="AL31" i="14" a="1"/>
  <c r="AL31" i="14" s="1"/>
  <c r="AM10" i="14" a="1"/>
  <c r="AM10" i="14" s="1"/>
  <c r="AO18" i="14" a="1"/>
  <c r="AO18" i="14" s="1"/>
  <c r="AO28" i="14" a="1"/>
  <c r="AO28" i="14" s="1"/>
  <c r="AN14" i="14" a="1"/>
  <c r="AN14" i="14" s="1"/>
  <c r="AK21" i="14" a="1"/>
  <c r="AK21" i="14" s="1"/>
  <c r="AN34" i="14" a="1"/>
  <c r="AN34" i="14" s="1"/>
  <c r="AL27" i="14" a="1"/>
  <c r="AL27" i="14" s="1"/>
  <c r="AM33" i="14" a="1"/>
  <c r="AM33" i="14" s="1"/>
  <c r="AL33" i="14" a="1"/>
  <c r="AL33" i="14" s="1"/>
  <c r="AO25" i="14" a="1"/>
  <c r="AO25" i="14" s="1"/>
  <c r="AM19" i="14" a="1"/>
  <c r="AM19" i="14" s="1"/>
  <c r="AN31" i="14" a="1"/>
  <c r="AN31" i="14" s="1"/>
  <c r="AN23" i="14" a="1"/>
  <c r="AN23" i="14" s="1"/>
  <c r="AO27" i="14" a="1"/>
  <c r="AO27" i="14" s="1"/>
  <c r="AL35" i="14" a="1"/>
  <c r="AL35" i="14" s="1"/>
  <c r="AM29" i="14" a="1"/>
  <c r="AM29" i="14" s="1"/>
  <c r="AM16" i="14" a="1"/>
  <c r="AM16" i="14" s="1"/>
  <c r="AM31" i="14" a="1"/>
  <c r="AM31" i="14" s="1"/>
  <c r="AK33" i="14" a="1"/>
  <c r="AK33" i="14" s="1"/>
  <c r="AM27" i="14" a="1"/>
  <c r="AM27" i="14" s="1"/>
  <c r="AN26" i="14" a="1"/>
  <c r="AN26" i="14" s="1"/>
  <c r="AK15" i="14" a="1"/>
  <c r="AK15" i="14" s="1"/>
  <c r="AM15" i="14" a="1"/>
  <c r="AM15" i="14" s="1"/>
  <c r="AO13" i="14" a="1"/>
  <c r="AO13" i="14" s="1"/>
  <c r="AO20" i="14" a="1"/>
  <c r="AO20" i="14" s="1"/>
  <c r="AO34" i="14" a="1"/>
  <c r="AO34" i="14" s="1"/>
  <c r="AL24" i="14" a="1"/>
  <c r="AL24" i="14" s="1"/>
  <c r="AK17" i="14" a="1"/>
  <c r="AK17" i="14" s="1"/>
  <c r="AO21" i="14" a="1"/>
  <c r="AO21" i="14" s="1"/>
  <c r="AL28" i="14" a="1"/>
  <c r="AL28" i="14" s="1"/>
  <c r="AM25" i="14" a="1"/>
  <c r="AM25" i="14" s="1"/>
  <c r="AL14" i="14" a="1"/>
  <c r="AL14" i="14" s="1"/>
  <c r="AK27" i="14" a="1"/>
  <c r="AK27" i="14" s="1"/>
  <c r="AL25" i="14" a="1"/>
  <c r="AL25" i="14" s="1"/>
  <c r="AK10" i="14" a="1"/>
  <c r="AK10" i="14" s="1"/>
  <c r="AM21" i="14" a="1"/>
  <c r="AM21" i="14" s="1"/>
  <c r="AM23" i="14" a="1"/>
  <c r="AM23" i="14" s="1"/>
  <c r="AM11" i="14" a="1"/>
  <c r="AM11" i="14" s="1"/>
  <c r="AO19" i="14" a="1"/>
  <c r="AO19" i="14" s="1"/>
  <c r="AO26" i="14" a="1"/>
  <c r="AO26" i="14" s="1"/>
  <c r="AL10" i="14" a="1"/>
  <c r="AL10" i="14" s="1"/>
  <c r="AL22" i="14" a="1"/>
  <c r="AL22" i="14" s="1"/>
  <c r="AN35" i="14" a="1"/>
  <c r="AN35" i="14" s="1"/>
  <c r="AO33" i="14" a="1"/>
  <c r="AO33" i="14" s="1"/>
  <c r="AM34" i="14" a="1"/>
  <c r="AM34" i="14" s="1"/>
  <c r="AN27" i="14" a="1"/>
  <c r="AN27" i="14" s="1"/>
  <c r="AK25" i="14" a="1"/>
  <c r="AK25" i="14" s="1"/>
  <c r="AM18" i="14" a="1"/>
  <c r="AM18" i="14" s="1"/>
  <c r="AO31" i="14" a="1"/>
  <c r="AO31" i="14" s="1"/>
  <c r="AO23" i="14" a="1"/>
  <c r="AO23" i="14" s="1"/>
  <c r="AK14" i="14" a="1"/>
  <c r="AK14" i="14" s="1"/>
  <c r="AN29" i="14" a="1"/>
  <c r="AN29" i="14" s="1"/>
  <c r="AN21" i="14" a="1"/>
  <c r="AN21" i="14" s="1"/>
  <c r="AN24" i="14" a="1"/>
  <c r="AN24" i="14" s="1"/>
  <c r="AK24" i="14" a="1"/>
  <c r="AK24" i="14" s="1"/>
  <c r="AO24" i="14" a="1"/>
  <c r="AO24" i="14" s="1"/>
  <c r="AO12" i="14" a="1"/>
  <c r="AO12" i="14" s="1"/>
  <c r="AN12" i="14" a="1"/>
  <c r="AN12" i="14" s="1"/>
  <c r="AL19" i="14" a="1"/>
  <c r="AL19" i="14" s="1"/>
  <c r="AL11" i="14" a="1"/>
  <c r="AL11" i="14" s="1"/>
  <c r="AN18" i="14" a="1"/>
  <c r="AN18" i="14" s="1"/>
  <c r="AM12" i="14" a="1"/>
  <c r="AM12" i="14" s="1"/>
  <c r="AL18" i="14" a="1"/>
  <c r="AL18" i="14" s="1"/>
  <c r="AO10" i="14" a="1"/>
  <c r="AO10" i="14" s="1"/>
  <c r="AQ36" i="24"/>
  <c r="AQ36" i="23"/>
  <c r="AQ36" i="22"/>
  <c r="AQ36" i="21"/>
  <c r="AQ36" i="20"/>
  <c r="AQ36" i="18"/>
  <c r="AQ36" i="19"/>
  <c r="AQ36" i="17"/>
  <c r="AQ36" i="16"/>
  <c r="AQ36" i="15"/>
  <c r="K8" i="1"/>
  <c r="J7" i="1"/>
  <c r="AQ28" i="14" l="1"/>
  <c r="AQ22" i="14"/>
  <c r="AQ14" i="14"/>
  <c r="AQ24" i="14"/>
  <c r="AQ30" i="14"/>
  <c r="AQ19" i="14"/>
  <c r="AQ20" i="14"/>
  <c r="AK36" i="14"/>
  <c r="AQ25" i="14"/>
  <c r="AQ21" i="14"/>
  <c r="AQ15" i="14"/>
  <c r="AQ13" i="14"/>
  <c r="AN36" i="14"/>
  <c r="AO36" i="14"/>
  <c r="AQ10" i="14"/>
  <c r="AL36" i="14"/>
  <c r="AQ33" i="14"/>
  <c r="AM36" i="14"/>
  <c r="AQ12" i="14"/>
  <c r="AQ29" i="14"/>
  <c r="AQ23" i="14"/>
  <c r="AQ26" i="14"/>
  <c r="AQ31" i="14"/>
  <c r="AQ18" i="14"/>
  <c r="AQ35" i="14"/>
  <c r="AQ27" i="14"/>
  <c r="AQ34" i="14"/>
  <c r="AQ11" i="14"/>
  <c r="AQ16" i="14"/>
  <c r="AQ17" i="14"/>
  <c r="L8" i="1"/>
  <c r="K7" i="1"/>
  <c r="AQ36" i="14" l="1"/>
  <c r="M8" i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AM31" i="1" a="1"/>
  <c r="AM31" i="1" s="1"/>
  <c r="G30" i="13" s="1"/>
  <c r="AL27" i="1" a="1"/>
  <c r="AL27" i="1" s="1"/>
  <c r="F26" i="13" s="1"/>
  <c r="AL30" i="1" a="1"/>
  <c r="AL30" i="1" s="1"/>
  <c r="F29" i="13" s="1"/>
  <c r="AK33" i="1" a="1"/>
  <c r="AK33" i="1" s="1"/>
  <c r="E32" i="13" s="1"/>
  <c r="AM28" i="1" a="1"/>
  <c r="AM28" i="1" s="1"/>
  <c r="G27" i="13" s="1"/>
  <c r="AN13" i="1" a="1"/>
  <c r="AN13" i="1" s="1"/>
  <c r="H12" i="13" s="1"/>
  <c r="AK20" i="1" a="1"/>
  <c r="AK20" i="1" s="1"/>
  <c r="E19" i="13" s="1"/>
  <c r="AL25" i="1" a="1"/>
  <c r="AL25" i="1" s="1"/>
  <c r="F24" i="13" s="1"/>
  <c r="AM23" i="1" a="1"/>
  <c r="AM23" i="1" s="1"/>
  <c r="G22" i="13" s="1"/>
  <c r="AL35" i="1" a="1"/>
  <c r="AL35" i="1" s="1"/>
  <c r="F34" i="13" s="1"/>
  <c r="AN26" i="1" a="1"/>
  <c r="AN26" i="1" s="1"/>
  <c r="H25" i="13" s="1"/>
  <c r="AM18" i="1" a="1"/>
  <c r="AM18" i="1" s="1"/>
  <c r="G17" i="13" s="1"/>
  <c r="AL29" i="1" a="1"/>
  <c r="AL29" i="1" s="1"/>
  <c r="F28" i="13" s="1"/>
  <c r="AM19" i="1" a="1"/>
  <c r="AM19" i="1" s="1"/>
  <c r="G18" i="13" s="1"/>
  <c r="AM27" i="1" a="1"/>
  <c r="AM27" i="1" s="1"/>
  <c r="G26" i="13" s="1"/>
  <c r="AN18" i="1" a="1"/>
  <c r="AN18" i="1" s="1"/>
  <c r="H17" i="13" s="1"/>
  <c r="AL21" i="1" a="1"/>
  <c r="AL21" i="1" s="1"/>
  <c r="F20" i="13" s="1"/>
  <c r="AO21" i="1" a="1"/>
  <c r="AO21" i="1" s="1"/>
  <c r="I20" i="13" s="1"/>
  <c r="AL24" i="1" a="1"/>
  <c r="AL24" i="1" s="1"/>
  <c r="F23" i="13" s="1"/>
  <c r="AL17" i="1" a="1"/>
  <c r="AL17" i="1" s="1"/>
  <c r="F16" i="13" s="1"/>
  <c r="AL14" i="1" a="1"/>
  <c r="AL14" i="1" s="1"/>
  <c r="F13" i="13" s="1"/>
  <c r="AO26" i="1" a="1"/>
  <c r="AO26" i="1" s="1"/>
  <c r="I25" i="13" s="1"/>
  <c r="AK23" i="1" a="1"/>
  <c r="AK23" i="1" s="1"/>
  <c r="E22" i="13" s="1"/>
  <c r="AO30" i="1" a="1"/>
  <c r="AO30" i="1" s="1"/>
  <c r="I29" i="13" s="1"/>
  <c r="AK22" i="1" a="1"/>
  <c r="AK22" i="1" s="1"/>
  <c r="E21" i="13" s="1"/>
  <c r="AM13" i="1" a="1"/>
  <c r="AM13" i="1" s="1"/>
  <c r="G12" i="13" s="1"/>
  <c r="AM35" i="1" a="1"/>
  <c r="AM35" i="1" s="1"/>
  <c r="G34" i="13" s="1"/>
  <c r="AL16" i="1" a="1"/>
  <c r="AL16" i="1" s="1"/>
  <c r="F15" i="13" s="1"/>
  <c r="AO14" i="1" a="1"/>
  <c r="AO14" i="1" s="1"/>
  <c r="I13" i="13" s="1"/>
  <c r="AK10" i="1" a="1"/>
  <c r="AK10" i="1" s="1"/>
  <c r="E9" i="13" s="1"/>
  <c r="AN35" i="1" a="1"/>
  <c r="AN35" i="1" s="1"/>
  <c r="H34" i="13" s="1"/>
  <c r="AM30" i="1" a="1"/>
  <c r="AM30" i="1" s="1"/>
  <c r="G29" i="13" s="1"/>
  <c r="AK17" i="1" a="1"/>
  <c r="AK17" i="1" s="1"/>
  <c r="E16" i="13" s="1"/>
  <c r="AO16" i="1" a="1"/>
  <c r="AO16" i="1" s="1"/>
  <c r="I15" i="13" s="1"/>
  <c r="AO15" i="1" a="1"/>
  <c r="AO15" i="1" s="1"/>
  <c r="I14" i="13" s="1"/>
  <c r="AK25" i="1" a="1"/>
  <c r="AK25" i="1" s="1"/>
  <c r="E24" i="13" s="1"/>
  <c r="AN20" i="1" a="1"/>
  <c r="AN20" i="1" s="1"/>
  <c r="H19" i="13" s="1"/>
  <c r="AL23" i="1" a="1"/>
  <c r="AL23" i="1" s="1"/>
  <c r="F22" i="13" s="1"/>
  <c r="AN23" i="1" a="1"/>
  <c r="AN23" i="1" s="1"/>
  <c r="H22" i="13" s="1"/>
  <c r="AL33" i="1" a="1"/>
  <c r="AL33" i="1" s="1"/>
  <c r="F32" i="13" s="1"/>
  <c r="AK14" i="1" a="1"/>
  <c r="AK14" i="1" s="1"/>
  <c r="E13" i="13" s="1"/>
  <c r="AN33" i="1" a="1"/>
  <c r="AN33" i="1" s="1"/>
  <c r="H32" i="13" s="1"/>
  <c r="AM14" i="1" a="1"/>
  <c r="AM14" i="1" s="1"/>
  <c r="G13" i="13" s="1"/>
  <c r="AO25" i="1" a="1"/>
  <c r="AO25" i="1" s="1"/>
  <c r="I24" i="13" s="1"/>
  <c r="AN17" i="1" a="1"/>
  <c r="AN17" i="1" s="1"/>
  <c r="H16" i="13" s="1"/>
  <c r="AL26" i="1" a="1"/>
  <c r="AL26" i="1" s="1"/>
  <c r="F25" i="13" s="1"/>
  <c r="AN25" i="1" a="1"/>
  <c r="AN25" i="1" s="1"/>
  <c r="H24" i="13" s="1"/>
  <c r="AN16" i="1" a="1"/>
  <c r="AN16" i="1" s="1"/>
  <c r="H15" i="13" s="1"/>
  <c r="AL22" i="1" a="1"/>
  <c r="AL22" i="1" s="1"/>
  <c r="F21" i="13" s="1"/>
  <c r="AO12" i="1" a="1"/>
  <c r="AO12" i="1" s="1"/>
  <c r="I11" i="13" s="1"/>
  <c r="AL13" i="1" a="1"/>
  <c r="AL13" i="1" s="1"/>
  <c r="F12" i="13" s="1"/>
  <c r="AM12" i="1" a="1"/>
  <c r="AM12" i="1" s="1"/>
  <c r="G11" i="13" s="1"/>
  <c r="AO17" i="1" a="1"/>
  <c r="AO17" i="1" s="1"/>
  <c r="I16" i="13" s="1"/>
  <c r="AN15" i="1" a="1"/>
  <c r="AN15" i="1" s="1"/>
  <c r="H14" i="13" s="1"/>
  <c r="AO22" i="1" a="1"/>
  <c r="AO22" i="1" s="1"/>
  <c r="I21" i="13" s="1"/>
  <c r="AK21" i="1" a="1"/>
  <c r="AK21" i="1" s="1"/>
  <c r="E20" i="13" s="1"/>
  <c r="AN12" i="1" a="1"/>
  <c r="AN12" i="1" s="1"/>
  <c r="H11" i="13" s="1"/>
  <c r="AK15" i="1" a="1"/>
  <c r="AK15" i="1" s="1"/>
  <c r="E14" i="13" s="1"/>
  <c r="AO34" i="1" a="1"/>
  <c r="AO34" i="1" s="1"/>
  <c r="I33" i="13" s="1"/>
  <c r="AM33" i="1" a="1"/>
  <c r="AM33" i="1" s="1"/>
  <c r="G32" i="13" s="1"/>
  <c r="AN31" i="1" a="1"/>
  <c r="AN31" i="1" s="1"/>
  <c r="H30" i="13" s="1"/>
  <c r="AN14" i="1" a="1"/>
  <c r="AN14" i="1" s="1"/>
  <c r="H13" i="13" s="1"/>
  <c r="AN34" i="1" a="1"/>
  <c r="AN34" i="1" s="1"/>
  <c r="H33" i="13" s="1"/>
  <c r="AK27" i="1" a="1"/>
  <c r="AK27" i="1" s="1"/>
  <c r="E26" i="13" s="1"/>
  <c r="AL34" i="1" a="1"/>
  <c r="AL34" i="1" s="1"/>
  <c r="F33" i="13" s="1"/>
  <c r="AM22" i="1" a="1"/>
  <c r="AM22" i="1" s="1"/>
  <c r="G21" i="13" s="1"/>
  <c r="AM15" i="1" a="1"/>
  <c r="AM15" i="1" s="1"/>
  <c r="G14" i="13" s="1"/>
  <c r="AM25" i="1" a="1"/>
  <c r="AM25" i="1" s="1"/>
  <c r="G24" i="13" s="1"/>
  <c r="AM24" i="1" a="1"/>
  <c r="AM24" i="1" s="1"/>
  <c r="G23" i="13" s="1"/>
  <c r="AM17" i="1" a="1"/>
  <c r="AM17" i="1" s="1"/>
  <c r="G16" i="13" s="1"/>
  <c r="AK28" i="1" a="1"/>
  <c r="AK28" i="1" s="1"/>
  <c r="E27" i="13" s="1"/>
  <c r="AO20" i="1" a="1"/>
  <c r="AO20" i="1" s="1"/>
  <c r="I19" i="13" s="1"/>
  <c r="AM10" i="1" a="1"/>
  <c r="AM10" i="1" s="1"/>
  <c r="G9" i="13" s="1"/>
  <c r="AN29" i="1" a="1"/>
  <c r="AN29" i="1" s="1"/>
  <c r="H28" i="13" s="1"/>
  <c r="AN11" i="1" a="1"/>
  <c r="AN11" i="1" s="1"/>
  <c r="H10" i="13" s="1"/>
  <c r="AK11" i="1" a="1"/>
  <c r="AK11" i="1" s="1"/>
  <c r="E10" i="13" s="1"/>
  <c r="AK31" i="1" a="1"/>
  <c r="AK31" i="1" s="1"/>
  <c r="E30" i="13" s="1"/>
  <c r="AK18" i="1" a="1"/>
  <c r="AK18" i="1" s="1"/>
  <c r="E17" i="13" s="1"/>
  <c r="AK24" i="1" a="1"/>
  <c r="AK24" i="1" s="1"/>
  <c r="E23" i="13" s="1"/>
  <c r="AK16" i="1" a="1"/>
  <c r="AK16" i="1" s="1"/>
  <c r="E15" i="13" s="1"/>
  <c r="AL18" i="1" a="1"/>
  <c r="AL18" i="1" s="1"/>
  <c r="AL11" i="1" a="1"/>
  <c r="AL11" i="1" s="1"/>
  <c r="F10" i="13" s="1"/>
  <c r="AK30" i="1" a="1"/>
  <c r="AK30" i="1" s="1"/>
  <c r="E29" i="13" s="1"/>
  <c r="AO28" i="1" a="1"/>
  <c r="AO28" i="1" s="1"/>
  <c r="I27" i="13" s="1"/>
  <c r="AO35" i="1" a="1"/>
  <c r="AO35" i="1" s="1"/>
  <c r="I34" i="13" s="1"/>
  <c r="AN10" i="1" a="1"/>
  <c r="AN10" i="1" s="1"/>
  <c r="H9" i="13" s="1"/>
  <c r="AM29" i="1" a="1"/>
  <c r="AM29" i="1" s="1"/>
  <c r="G28" i="13" s="1"/>
  <c r="AO24" i="1" a="1"/>
  <c r="AO24" i="1" s="1"/>
  <c r="I23" i="13" s="1"/>
  <c r="AM11" i="1" a="1"/>
  <c r="AM11" i="1" s="1"/>
  <c r="G10" i="13" s="1"/>
  <c r="AN28" i="1" a="1"/>
  <c r="AN28" i="1" s="1"/>
  <c r="H27" i="13" s="1"/>
  <c r="AO13" i="1" a="1"/>
  <c r="AO13" i="1" s="1"/>
  <c r="I12" i="13" s="1"/>
  <c r="AN27" i="1" a="1"/>
  <c r="AN27" i="1" s="1"/>
  <c r="H26" i="13" s="1"/>
  <c r="AL31" i="1" a="1"/>
  <c r="AL31" i="1" s="1"/>
  <c r="AN19" i="1" a="1"/>
  <c r="AN19" i="1" s="1"/>
  <c r="H18" i="13" s="1"/>
  <c r="AO33" i="1" a="1"/>
  <c r="AO33" i="1" s="1"/>
  <c r="I32" i="13" s="1"/>
  <c r="AM20" i="1" a="1"/>
  <c r="AM20" i="1" s="1"/>
  <c r="G19" i="13" s="1"/>
  <c r="AK19" i="1" a="1"/>
  <c r="AK19" i="1" s="1"/>
  <c r="E18" i="13" s="1"/>
  <c r="AO11" i="1" a="1"/>
  <c r="AO11" i="1" s="1"/>
  <c r="I10" i="13" s="1"/>
  <c r="AO23" i="1" a="1"/>
  <c r="AO23" i="1" s="1"/>
  <c r="I22" i="13" s="1"/>
  <c r="AN24" i="1" a="1"/>
  <c r="AN24" i="1" s="1"/>
  <c r="H23" i="13" s="1"/>
  <c r="AM26" i="1" a="1"/>
  <c r="AM26" i="1" s="1"/>
  <c r="G25" i="13" s="1"/>
  <c r="AK34" i="1" a="1"/>
  <c r="AK34" i="1" s="1"/>
  <c r="E33" i="13" s="1"/>
  <c r="AO18" i="1" a="1"/>
  <c r="AO18" i="1" s="1"/>
  <c r="I17" i="13" s="1"/>
  <c r="AK13" i="1" a="1"/>
  <c r="AK13" i="1" s="1"/>
  <c r="E12" i="13" s="1"/>
  <c r="AL12" i="1" a="1"/>
  <c r="AL12" i="1" s="1"/>
  <c r="AM21" i="1" a="1"/>
  <c r="AM21" i="1" s="1"/>
  <c r="G20" i="13" s="1"/>
  <c r="AK12" i="1" a="1"/>
  <c r="AK12" i="1" s="1"/>
  <c r="E11" i="13" s="1"/>
  <c r="AO10" i="1" a="1"/>
  <c r="AO10" i="1" s="1"/>
  <c r="I9" i="13" s="1"/>
  <c r="AO31" i="1" a="1"/>
  <c r="AO31" i="1" s="1"/>
  <c r="I30" i="13" s="1"/>
  <c r="AL15" i="1" a="1"/>
  <c r="AL15" i="1" s="1"/>
  <c r="AL20" i="1" a="1"/>
  <c r="AL20" i="1" s="1"/>
  <c r="F19" i="13" s="1"/>
  <c r="AK29" i="1" a="1"/>
  <c r="AK29" i="1" s="1"/>
  <c r="E28" i="13" s="1"/>
  <c r="AO29" i="1" a="1"/>
  <c r="AO29" i="1" s="1"/>
  <c r="I28" i="13" s="1"/>
  <c r="AL28" i="1" a="1"/>
  <c r="AL28" i="1" s="1"/>
  <c r="AO19" i="1" a="1"/>
  <c r="AO19" i="1" s="1"/>
  <c r="I18" i="13" s="1"/>
  <c r="AK35" i="1" a="1"/>
  <c r="AK35" i="1" s="1"/>
  <c r="E34" i="13" s="1"/>
  <c r="AO27" i="1" a="1"/>
  <c r="AO27" i="1" s="1"/>
  <c r="I26" i="13" s="1"/>
  <c r="AN22" i="1" a="1"/>
  <c r="AN22" i="1" s="1"/>
  <c r="H21" i="13" s="1"/>
  <c r="AL19" i="1" a="1"/>
  <c r="AL19" i="1" s="1"/>
  <c r="AN21" i="1" a="1"/>
  <c r="AN21" i="1" s="1"/>
  <c r="H20" i="13" s="1"/>
  <c r="AM16" i="1" a="1"/>
  <c r="AM16" i="1" s="1"/>
  <c r="G15" i="13" s="1"/>
  <c r="AK26" i="1" a="1"/>
  <c r="AK26" i="1" s="1"/>
  <c r="E25" i="13" s="1"/>
  <c r="AN30" i="1" a="1"/>
  <c r="AN30" i="1" s="1"/>
  <c r="H29" i="13" s="1"/>
  <c r="AM34" i="1" a="1"/>
  <c r="AM34" i="1" s="1"/>
  <c r="G33" i="13" s="1"/>
  <c r="AL10" i="1" a="1"/>
  <c r="AL10" i="1" s="1"/>
  <c r="F9" i="13" s="1"/>
  <c r="J19" i="13" l="1"/>
  <c r="H35" i="13"/>
  <c r="I35" i="13"/>
  <c r="G35" i="13"/>
  <c r="E35" i="13"/>
  <c r="J12" i="13"/>
  <c r="J22" i="13"/>
  <c r="AQ18" i="1"/>
  <c r="F17" i="13"/>
  <c r="J17" i="13" s="1"/>
  <c r="AQ15" i="1"/>
  <c r="F14" i="13"/>
  <c r="J14" i="13" s="1"/>
  <c r="J25" i="13"/>
  <c r="AQ31" i="1"/>
  <c r="F30" i="13"/>
  <c r="J30" i="13" s="1"/>
  <c r="J13" i="13"/>
  <c r="J28" i="13"/>
  <c r="AQ12" i="1"/>
  <c r="F11" i="13"/>
  <c r="J11" i="13" s="1"/>
  <c r="AQ19" i="1"/>
  <c r="F18" i="13"/>
  <c r="J18" i="13" s="1"/>
  <c r="J15" i="13"/>
  <c r="J16" i="13"/>
  <c r="J23" i="13"/>
  <c r="J29" i="13"/>
  <c r="AQ28" i="1"/>
  <c r="F27" i="13"/>
  <c r="J27" i="13" s="1"/>
  <c r="J10" i="13"/>
  <c r="J34" i="13"/>
  <c r="J26" i="13"/>
  <c r="J21" i="13"/>
  <c r="J20" i="13"/>
  <c r="J32" i="13"/>
  <c r="J24" i="13"/>
  <c r="J9" i="13"/>
  <c r="AQ13" i="1"/>
  <c r="AQ23" i="1"/>
  <c r="AQ14" i="1"/>
  <c r="AQ29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Q27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43963DDE-0738-4E35-8EFF-D1D2032F0B9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BF931154-BCBC-454F-A32F-055F809DE598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8A6F19A7-C466-4D1B-9754-F1202562CA8E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930EA48B-121E-4F99-BB6D-6860762C241D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62445475-9F8B-490F-A896-BCBC8BCF86A4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C37726B3-142C-4C3D-974F-4B9EB3C540E1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957792F8-D338-469D-8734-E333D5C8470A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30D1A7C0-3542-4317-9EC9-5A3FF7359E96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A9F8876D-8943-46E5-B496-8CBEADE4F641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FE49A4FD-E69F-4209-87AA-DAC11F751ED1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A9CB992C-5E93-44AF-895E-7C44CBE6BDC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AC4CBBAA-B5F9-48A1-958E-A795C9A9C72F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F9B8BF61-47E1-4B89-BD8A-8FCA660B25EC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9BCA39F4-4430-49C8-BEE2-037DA7D45AC4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5E75BAB1-8C3B-446B-A765-D91E80AF965C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90AA06C4-5F19-469E-A405-EE276C28B013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52D26622-3B87-4157-B86B-B55CD6DDE208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71215129-D939-4764-89E1-97837F2C4F77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9C983F33-9CDD-4557-8475-277983D2E4EC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3C164CED-4A8A-4A8E-AAB3-80060EE13823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3512B7BC-1628-4AE4-9C99-102B0F302138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F73343B2-CFD8-49D5-9EE4-D3F4B0A772F9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C77CC7BD-E976-4BC6-80BF-F172ADF2FD87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A397F20C-F007-4B39-9ACB-7C3D52EBD9E9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2973F22A-3DB4-4095-8341-F376F2CF3059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1D6F216C-E89D-40CB-AADD-B3290013A8F4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D588A0DE-3547-458C-8414-296D8751FFFA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D27984BC-122C-417F-B5F2-E3385BD9E8AE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C0BA79B4-5DDB-40F8-BC93-B3F58F7D5E1D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56F59788-A43F-4194-89D1-CA4EC0E123E9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1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AAFD147B-7C5C-4644-8326-D70E076A896C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8D17DAA0-5BEE-4013-BBB4-86FFF438B09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5F80A654-52F3-4A7F-8C82-1CB1D5D58447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comments1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34867DC5-F631-409F-9219-1BF92D73616A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16A7A4A-74B2-4E8A-822D-5A41882241F3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5819F46B-FDEA-46A0-8B65-BC2BE41F76D5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<sst xmlns="http://schemas.openxmlformats.org/spreadsheetml/2006/main" count="229" uniqueCount="88">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</sst>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5" formatCode="dd\ mmm\ yy"/>
    <numFmt numFmtId="166" formatCode="dd"/>
    <numFmt numFmtId="167" formatCode="dddd\ dd\ mmmm"/>
    <numFmt numFmtId="168" formatCode="ddd"/>
    <numFmt numFmtId="173" formatCode="mmm\ yyyy"/>
  </numFmts>
  <fonts count="4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11"/>
      <color theme="0"/>
      <name val="Calibri"/>
      <family val="2"/>
      <scheme val="minor"/>
    </font>
    <font>
      <sz val="30"/>
      <name val="Arial"/>
      <family val="2"/>
    </font>
    <font>
      <b/>
      <sz val="14"/>
      <color theme="1"/>
      <name val="Calibri"/>
      <family val="2"/>
      <scheme val="minor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8"/>
      <color theme="1"/>
      <name val="Calibri"/>
      <family val="2"/>
      <scheme val="minor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20"/>
      <name val="Calibri"/>
      <family val="2"/>
      <scheme val="minor"/>
    </font>
    <font>
      <sz val="11"/>
      <color indexed="48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b/>
      <sz val="18"/>
      <name val="Calibri"/>
      <family val="2"/>
      <scheme val="minor"/>
    </font>
    <font>
      <sz val="9"/>
      <color rgb="FF00206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0" fillId="0" borderId="12" xfId="0" applyBorder="1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5" fontId="11" fillId="0" borderId="23" xfId="0" applyNumberFormat="1" applyFont="1" applyBorder="1" applyAlignment="1">
      <alignment vertical="center"/>
    </xf>
    <xf numFmtId="165" fontId="3" fillId="0" borderId="23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165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" xfId="0" applyFont="1" applyFill="1" applyBorder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7" fontId="11" fillId="0" borderId="1" xfId="0" applyNumberFormat="1" applyFont="1" applyBorder="1" applyAlignment="1">
      <alignment horizontal="center" vertical="center"/>
    </xf>
    <xf numFmtId="167" fontId="11" fillId="0" borderId="7" xfId="0" applyNumberFormat="1" applyFont="1" applyBorder="1" applyAlignment="1">
      <alignment horizontal="center" vertical="center"/>
    </xf>
    <xf numFmtId="167" fontId="11" fillId="0" borderId="5" xfId="0" applyNumberFormat="1" applyFont="1" applyBorder="1" applyAlignment="1">
      <alignment horizontal="center" vertical="center"/>
    </xf>
    <xf numFmtId="167" fontId="11" fillId="0" borderId="8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0" fontId="16" fillId="7" borderId="10" xfId="0" applyFont="1" applyFill="1" applyBorder="1" applyAlignment="1">
      <alignment horizontal="center" vertical="center"/>
    </xf>
    <xf numFmtId="0" fontId="16" fillId="7" borderId="11" xfId="0" applyFont="1" applyFill="1" applyBorder="1" applyAlignment="1">
      <alignment horizontal="center" vertical="center"/>
    </xf>
    <xf numFmtId="166" fontId="0" fillId="0" borderId="12" xfId="0" applyNumberFormat="1" applyBorder="1" applyAlignment="1"/>
    <xf numFmtId="0" fontId="1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0" fillId="0" borderId="32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5" fontId="19" fillId="0" borderId="15" xfId="0" applyNumberFormat="1" applyFont="1" applyBorder="1" applyAlignment="1">
      <alignment horizontal="center" vertical="center"/>
    </xf>
    <xf numFmtId="0" fontId="11" fillId="0" borderId="1" xfId="0" applyFont="1" applyFill="1" applyBorder="1"/>
    <xf numFmtId="0" fontId="11" fillId="0" borderId="15" xfId="0" applyFont="1" applyFill="1" applyBorder="1"/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11" fillId="11" borderId="15" xfId="0" applyFont="1" applyFill="1" applyBorder="1"/>
    <xf numFmtId="168" fontId="0" fillId="0" borderId="28" xfId="0" applyNumberFormat="1" applyBorder="1" applyAlignment="1">
      <alignment horizontal="center" vertical="center"/>
    </xf>
    <xf numFmtId="168" fontId="0" fillId="0" borderId="29" xfId="0" applyNumberFormat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2" fillId="2" borderId="3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27" xfId="0" applyBorder="1"/>
    <xf numFmtId="0" fontId="0" fillId="0" borderId="4" xfId="0" applyBorder="1"/>
    <xf numFmtId="166" fontId="0" fillId="0" borderId="5" xfId="0" applyNumberFormat="1" applyBorder="1" applyAlignment="1">
      <alignment horizontal="center" vertical="center"/>
    </xf>
    <xf numFmtId="0" fontId="21" fillId="9" borderId="4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/>
    </xf>
    <xf numFmtId="0" fontId="22" fillId="9" borderId="4" xfId="0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 vertical="center"/>
    </xf>
    <xf numFmtId="165" fontId="3" fillId="13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12" fillId="0" borderId="1" xfId="0" applyFont="1" applyFill="1" applyBorder="1"/>
    <xf numFmtId="165" fontId="11" fillId="0" borderId="23" xfId="0" applyNumberFormat="1" applyFont="1" applyFill="1" applyBorder="1" applyAlignment="1">
      <alignment vertical="center"/>
    </xf>
    <xf numFmtId="165" fontId="11" fillId="0" borderId="1" xfId="0" applyNumberFormat="1" applyFont="1" applyFill="1" applyBorder="1" applyAlignment="1">
      <alignment vertical="center"/>
    </xf>
    <xf numFmtId="166" fontId="8" fillId="0" borderId="1" xfId="0" applyNumberFormat="1" applyFont="1" applyFill="1" applyBorder="1" applyAlignment="1">
      <alignment horizontal="center" vertical="center"/>
    </xf>
    <xf numFmtId="0" fontId="23" fillId="0" borderId="0" xfId="0" applyFont="1" applyFill="1"/>
    <xf numFmtId="0" fontId="23" fillId="0" borderId="15" xfId="0" applyFont="1" applyFill="1" applyBorder="1"/>
    <xf numFmtId="0" fontId="3" fillId="3" borderId="15" xfId="0" applyFont="1" applyFill="1" applyBorder="1"/>
    <xf numFmtId="0" fontId="23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6" fillId="0" borderId="0" xfId="0" applyFont="1" applyFill="1"/>
    <xf numFmtId="0" fontId="26" fillId="0" borderId="0" xfId="0" applyFont="1" applyFill="1" applyAlignment="1">
      <alignment horizontal="center" vertical="center"/>
    </xf>
    <xf numFmtId="0" fontId="29" fillId="15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9" fillId="0" borderId="1" xfId="0" applyFont="1" applyFill="1" applyBorder="1" applyAlignment="1">
      <alignment horizontal="center" vertical="center"/>
    </xf>
    <xf numFmtId="0" fontId="30" fillId="0" borderId="1" xfId="0" applyFont="1" applyFill="1" applyBorder="1" applyAlignment="1">
      <alignment horizontal="center"/>
    </xf>
    <xf numFmtId="0" fontId="30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3" fillId="16" borderId="1" xfId="0" applyFont="1" applyFill="1" applyBorder="1" applyAlignment="1">
      <alignment horizontal="center"/>
    </xf>
    <xf numFmtId="0" fontId="23" fillId="16" borderId="21" xfId="0" applyFont="1" applyFill="1" applyBorder="1" applyAlignment="1">
      <alignment horizontal="center"/>
    </xf>
    <xf numFmtId="0" fontId="23" fillId="0" borderId="7" xfId="0" applyFont="1" applyFill="1" applyBorder="1" applyAlignment="1">
      <alignment horizontal="center" vertical="center"/>
    </xf>
    <xf numFmtId="0" fontId="23" fillId="0" borderId="8" xfId="0" applyFont="1" applyFill="1" applyBorder="1" applyAlignment="1">
      <alignment horizontal="center" vertical="center"/>
    </xf>
    <xf numFmtId="0" fontId="23" fillId="0" borderId="13" xfId="0" applyFont="1" applyFill="1" applyBorder="1"/>
    <xf numFmtId="0" fontId="31" fillId="0" borderId="4" xfId="0" applyFont="1" applyFill="1" applyBorder="1"/>
    <xf numFmtId="0" fontId="31" fillId="11" borderId="4" xfId="0" applyFont="1" applyFill="1" applyBorder="1"/>
    <xf numFmtId="0" fontId="31" fillId="0" borderId="4" xfId="0" applyFont="1" applyBorder="1"/>
    <xf numFmtId="0" fontId="31" fillId="0" borderId="6" xfId="0" applyFont="1" applyFill="1" applyBorder="1"/>
    <xf numFmtId="0" fontId="23" fillId="16" borderId="4" xfId="0" applyFont="1" applyFill="1" applyBorder="1" applyAlignment="1">
      <alignment horizontal="center"/>
    </xf>
    <xf numFmtId="0" fontId="23" fillId="16" borderId="5" xfId="0" applyFont="1" applyFill="1" applyBorder="1" applyAlignment="1">
      <alignment horizontal="center"/>
    </xf>
    <xf numFmtId="0" fontId="23" fillId="0" borderId="4" xfId="0" applyFont="1" applyFill="1" applyBorder="1"/>
    <xf numFmtId="0" fontId="23" fillId="16" borderId="22" xfId="0" applyFont="1" applyFill="1" applyBorder="1" applyAlignment="1">
      <alignment horizontal="center"/>
    </xf>
    <xf numFmtId="0" fontId="23" fillId="16" borderId="34" xfId="0" applyFont="1" applyFill="1" applyBorder="1" applyAlignment="1">
      <alignment horizontal="center"/>
    </xf>
    <xf numFmtId="0" fontId="28" fillId="3" borderId="6" xfId="0" applyFont="1" applyFill="1" applyBorder="1"/>
    <xf numFmtId="0" fontId="23" fillId="0" borderId="1" xfId="0" applyFont="1" applyFill="1" applyBorder="1"/>
    <xf numFmtId="0" fontId="7" fillId="0" borderId="27" xfId="0" applyFont="1" applyFill="1" applyBorder="1" applyAlignment="1">
      <alignment horizontal="center" vertical="center" wrapText="1"/>
    </xf>
    <xf numFmtId="166" fontId="8" fillId="0" borderId="28" xfId="0" applyNumberFormat="1" applyFont="1" applyFill="1" applyBorder="1" applyAlignment="1">
      <alignment horizontal="center" vertical="center" wrapText="1"/>
    </xf>
    <xf numFmtId="165" fontId="9" fillId="0" borderId="36" xfId="0" applyNumberFormat="1" applyFont="1" applyFill="1" applyBorder="1" applyAlignment="1">
      <alignment horizontal="center" vertical="center" wrapText="1"/>
    </xf>
    <xf numFmtId="165" fontId="19" fillId="0" borderId="36" xfId="0" applyNumberFormat="1" applyFont="1" applyFill="1" applyBorder="1" applyAlignment="1">
      <alignment horizontal="center" vertical="center" wrapText="1"/>
    </xf>
    <xf numFmtId="0" fontId="35" fillId="3" borderId="7" xfId="0" applyFont="1" applyFill="1" applyBorder="1"/>
    <xf numFmtId="0" fontId="34" fillId="6" borderId="8" xfId="0" applyFont="1" applyFill="1" applyBorder="1"/>
    <xf numFmtId="0" fontId="23" fillId="18" borderId="5" xfId="0" applyFont="1" applyFill="1" applyBorder="1"/>
    <xf numFmtId="0" fontId="23" fillId="18" borderId="34" xfId="0" applyFont="1" applyFill="1" applyBorder="1"/>
    <xf numFmtId="0" fontId="37" fillId="3" borderId="31" xfId="0" applyFont="1" applyFill="1" applyBorder="1" applyAlignment="1">
      <alignment horizontal="center" vertical="center" wrapText="1"/>
    </xf>
    <xf numFmtId="0" fontId="37" fillId="3" borderId="2" xfId="0" applyFont="1" applyFill="1" applyBorder="1" applyAlignment="1">
      <alignment horizontal="center" vertical="center" wrapText="1"/>
    </xf>
    <xf numFmtId="0" fontId="37" fillId="3" borderId="3" xfId="0" applyFont="1" applyFill="1" applyBorder="1" applyAlignment="1">
      <alignment horizontal="center" vertical="center" wrapText="1"/>
    </xf>
    <xf numFmtId="0" fontId="37" fillId="3" borderId="26" xfId="0" applyFont="1" applyFill="1" applyBorder="1" applyAlignment="1">
      <alignment horizontal="center" vertical="center" wrapText="1"/>
    </xf>
    <xf numFmtId="0" fontId="37" fillId="3" borderId="30" xfId="0" applyFont="1" applyFill="1" applyBorder="1" applyAlignment="1">
      <alignment horizontal="center" vertical="center" wrapText="1"/>
    </xf>
    <xf numFmtId="0" fontId="37" fillId="3" borderId="13" xfId="0" applyFont="1" applyFill="1" applyBorder="1" applyAlignment="1">
      <alignment horizontal="center" vertical="center" wrapText="1"/>
    </xf>
    <xf numFmtId="0" fontId="37" fillId="3" borderId="16" xfId="0" applyFont="1" applyFill="1" applyBorder="1" applyAlignment="1">
      <alignment horizontal="center" vertical="center" wrapText="1"/>
    </xf>
    <xf numFmtId="0" fontId="37" fillId="3" borderId="17" xfId="0" applyFont="1" applyFill="1" applyBorder="1" applyAlignment="1">
      <alignment horizontal="center" vertical="center" wrapText="1"/>
    </xf>
    <xf numFmtId="0" fontId="37" fillId="3" borderId="18" xfId="0" applyFont="1" applyFill="1" applyBorder="1" applyAlignment="1">
      <alignment horizontal="center" vertical="center" wrapText="1"/>
    </xf>
    <xf numFmtId="0" fontId="37" fillId="3" borderId="20" xfId="0" applyFont="1" applyFill="1" applyBorder="1" applyAlignment="1">
      <alignment horizontal="center" vertical="center" wrapText="1"/>
    </xf>
    <xf numFmtId="0" fontId="37" fillId="0" borderId="31" xfId="0" applyFont="1" applyFill="1" applyBorder="1" applyAlignment="1">
      <alignment horizontal="center" vertical="center" wrapText="1"/>
    </xf>
    <xf numFmtId="0" fontId="38" fillId="3" borderId="9" xfId="0" applyFont="1" applyFill="1" applyBorder="1" applyAlignment="1">
      <alignment horizontal="center" vertical="center"/>
    </xf>
    <xf numFmtId="0" fontId="38" fillId="3" borderId="10" xfId="0" applyFont="1" applyFill="1" applyBorder="1" applyAlignment="1">
      <alignment horizontal="center" vertical="center"/>
    </xf>
    <xf numFmtId="0" fontId="38" fillId="3" borderId="11" xfId="0" applyFont="1" applyFill="1" applyBorder="1" applyAlignment="1">
      <alignment horizontal="center" vertical="center"/>
    </xf>
    <xf numFmtId="0" fontId="23" fillId="0" borderId="25" xfId="0" applyFont="1" applyFill="1" applyBorder="1"/>
    <xf numFmtId="0" fontId="6" fillId="18" borderId="5" xfId="0" applyFont="1" applyFill="1" applyBorder="1" applyAlignment="1">
      <alignment horizontal="center" vertical="center" wrapText="1"/>
    </xf>
    <xf numFmtId="0" fontId="33" fillId="0" borderId="26" xfId="0" applyFont="1" applyFill="1" applyBorder="1"/>
    <xf numFmtId="0" fontId="23" fillId="16" borderId="14" xfId="0" applyFont="1" applyFill="1" applyBorder="1" applyAlignment="1">
      <alignment horizontal="center"/>
    </xf>
    <xf numFmtId="0" fontId="23" fillId="0" borderId="14" xfId="0" applyFont="1" applyFill="1" applyBorder="1"/>
    <xf numFmtId="0" fontId="23" fillId="0" borderId="21" xfId="0" applyFont="1" applyFill="1" applyBorder="1"/>
    <xf numFmtId="0" fontId="35" fillId="0" borderId="35" xfId="0" applyFont="1" applyFill="1" applyBorder="1"/>
    <xf numFmtId="0" fontId="38" fillId="3" borderId="2" xfId="0" applyFont="1" applyFill="1" applyBorder="1" applyAlignment="1">
      <alignment horizontal="center" vertical="center"/>
    </xf>
    <xf numFmtId="0" fontId="27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73" fontId="2" fillId="2" borderId="2" xfId="0" applyNumberFormat="1" applyFont="1" applyFill="1" applyBorder="1" applyAlignment="1">
      <alignment horizontal="center"/>
    </xf>
    <xf numFmtId="173" fontId="2" fillId="2" borderId="3" xfId="0" applyNumberFormat="1" applyFont="1" applyFill="1" applyBorder="1" applyAlignment="1">
      <alignment horizontal="center"/>
    </xf>
    <xf numFmtId="0" fontId="15" fillId="0" borderId="0" xfId="0" applyFont="1" applyFill="1"/>
    <xf numFmtId="166" fontId="23" fillId="0" borderId="1" xfId="0" applyNumberFormat="1" applyFont="1" applyFill="1" applyBorder="1" applyAlignment="1">
      <alignment horizontal="center" vertical="center"/>
    </xf>
    <xf numFmtId="166" fontId="23" fillId="0" borderId="5" xfId="0" applyNumberFormat="1" applyFont="1" applyFill="1" applyBorder="1" applyAlignment="1">
      <alignment horizontal="center" vertical="center"/>
    </xf>
    <xf numFmtId="168" fontId="23" fillId="0" borderId="28" xfId="0" applyNumberFormat="1" applyFont="1" applyFill="1" applyBorder="1" applyAlignment="1">
      <alignment horizontal="center" vertical="center"/>
    </xf>
    <xf numFmtId="168" fontId="23" fillId="0" borderId="29" xfId="0" applyNumberFormat="1" applyFont="1" applyFill="1" applyBorder="1" applyAlignment="1">
      <alignment horizontal="center" vertical="center"/>
    </xf>
    <xf numFmtId="168" fontId="23" fillId="0" borderId="0" xfId="0" applyNumberFormat="1" applyFont="1" applyFill="1"/>
    <xf numFmtId="0" fontId="23" fillId="0" borderId="0" xfId="0" applyNumberFormat="1" applyFont="1" applyFill="1"/>
    <xf numFmtId="0" fontId="23" fillId="0" borderId="1" xfId="0" applyNumberFormat="1" applyFont="1" applyFill="1" applyBorder="1" applyAlignment="1">
      <alignment horizontal="center" vertical="center"/>
    </xf>
    <xf numFmtId="165" fontId="12" fillId="0" borderId="4" xfId="0" applyNumberFormat="1" applyFont="1" applyFill="1" applyBorder="1" applyAlignment="1">
      <alignment horizontal="center" vertical="center"/>
    </xf>
    <xf numFmtId="0" fontId="23" fillId="0" borderId="5" xfId="0" applyFont="1" applyFill="1" applyBorder="1" applyAlignment="1">
      <alignment horizontal="center" vertical="center"/>
    </xf>
    <xf numFmtId="165" fontId="12" fillId="0" borderId="6" xfId="0" applyNumberFormat="1" applyFont="1" applyFill="1" applyBorder="1" applyAlignment="1">
      <alignment horizontal="center" vertical="center"/>
    </xf>
    <xf numFmtId="0" fontId="41" fillId="3" borderId="37" xfId="0" applyFont="1" applyFill="1" applyBorder="1" applyAlignment="1">
      <alignment horizontal="center" vertical="center"/>
    </xf>
    <xf numFmtId="0" fontId="41" fillId="3" borderId="38" xfId="0" applyFont="1" applyFill="1" applyBorder="1" applyAlignment="1">
      <alignment horizontal="center" vertical="center"/>
    </xf>
    <xf numFmtId="0" fontId="29" fillId="0" borderId="15" xfId="0" applyFont="1" applyFill="1" applyBorder="1"/>
    <xf numFmtId="0" fontId="36" fillId="3" borderId="15" xfId="0" applyFont="1" applyFill="1" applyBorder="1"/>
    <xf numFmtId="173" fontId="40" fillId="2" borderId="31" xfId="0" applyNumberFormat="1" applyFont="1" applyFill="1" applyBorder="1" applyAlignment="1">
      <alignment horizontal="center"/>
    </xf>
    <xf numFmtId="14" fontId="12" fillId="17" borderId="24" xfId="0" applyNumberFormat="1" applyFont="1" applyFill="1" applyBorder="1" applyProtection="1">
      <protection hidden="1"/>
    </xf>
    <xf numFmtId="167" fontId="11" fillId="17" borderId="1" xfId="0" applyNumberFormat="1" applyFont="1" applyFill="1" applyBorder="1" applyAlignment="1">
      <alignment horizontal="center" vertical="center"/>
    </xf>
    <xf numFmtId="0" fontId="0" fillId="17" borderId="22" xfId="0" applyFill="1" applyBorder="1" applyProtection="1">
      <protection hidden="1"/>
    </xf>
    <xf numFmtId="0" fontId="29" fillId="15" borderId="5" xfId="0" applyFont="1" applyFill="1" applyBorder="1" applyAlignment="1">
      <alignment horizontal="center" vertical="center"/>
    </xf>
    <xf numFmtId="0" fontId="32" fillId="3" borderId="39" xfId="0" applyFont="1" applyFill="1" applyBorder="1" applyAlignment="1">
      <alignment horizontal="center"/>
    </xf>
    <xf numFmtId="0" fontId="32" fillId="0" borderId="40" xfId="0" applyFont="1" applyFill="1" applyBorder="1" applyAlignment="1">
      <alignment horizontal="center"/>
    </xf>
    <xf numFmtId="49" fontId="23" fillId="0" borderId="0" xfId="0" applyNumberFormat="1" applyFont="1" applyFill="1"/>
    <xf numFmtId="0" fontId="29" fillId="0" borderId="5" xfId="0" applyFont="1" applyFill="1" applyBorder="1" applyAlignment="1">
      <alignment horizontal="center" vertical="center"/>
    </xf>
    <xf numFmtId="0" fontId="31" fillId="0" borderId="1" xfId="0" applyFont="1" applyFill="1" applyBorder="1"/>
    <xf numFmtId="0" fontId="17" fillId="0" borderId="33" xfId="0" applyFont="1" applyFill="1" applyBorder="1" applyAlignment="1">
      <alignment horizontal="center" vertical="center"/>
    </xf>
    <xf numFmtId="0" fontId="20" fillId="0" borderId="33" xfId="0" applyFont="1" applyFill="1" applyBorder="1" applyAlignment="1">
      <alignment horizontal="center" wrapText="1"/>
    </xf>
    <xf numFmtId="0" fontId="16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88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2EDE6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ialisation_classeur_Comple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1D6BE6B-3C09-4E24-8581-A263F4020844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E048A480-8921-4796-B24D-0022CF6B5DED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11A72-28AE-466C-B0C9-5C8ADE4B7EBF}">
  <sheetPr codeName="Feuil0"/>
  <dimension ref="B2:W36"/>
  <sheetViews>
    <sheetView tabSelected="1" workbookViewId="0">
      <selection activeCell="A4" sqref="A4"/>
    </sheetView>
  </sheetViews>
  <sheetFormatPr baseColWidth="10" defaultRowHeight="15" x14ac:dyDescent="0.25"/>
  <cols>
    <col min="2" max="2" width="24.42578125" customWidth="1"/>
    <col min="3" max="3" width="16.5703125" bestFit="1" customWidth="1"/>
    <col min="4" max="4" width="16.5703125" style="73" customWidth="1"/>
    <col min="5" max="5" width="11.42578125" style="73"/>
    <col min="9" max="9" width="11.42578125" style="73"/>
    <col min="11" max="11" width="8.7109375" customWidth="1"/>
    <col min="12" max="12" width="18.28515625" bestFit="1" customWidth="1"/>
    <col min="13" max="13" width="23.28515625" bestFit="1" customWidth="1"/>
    <col min="14" max="14" width="19.140625" bestFit="1" customWidth="1"/>
    <col min="15" max="15" width="2.5703125" customWidth="1"/>
    <col min="16" max="16" width="18" bestFit="1" customWidth="1"/>
    <col min="17" max="17" width="9.85546875" bestFit="1" customWidth="1"/>
    <col min="18" max="18" width="2.5703125" customWidth="1"/>
    <col min="19" max="19" width="6.85546875" customWidth="1"/>
    <col min="20" max="20" width="5.42578125" customWidth="1"/>
    <col min="21" max="21" width="2.7109375" customWidth="1"/>
    <col min="22" max="22" width="9.7109375" customWidth="1"/>
    <col min="23" max="23" width="6.42578125" customWidth="1"/>
    <col min="31" max="33" width="0" hidden="1" customWidth="1"/>
  </cols>
  <sheetData>
    <row r="2" spans="2:23" ht="18" x14ac:dyDescent="0.25">
      <c r="B2" s="29" t="s">
        <v>0</v>
      </c>
      <c r="C2" s="31"/>
      <c r="D2" s="31"/>
      <c r="E2" s="30"/>
      <c r="F2" s="137">
        <v>2021</v>
      </c>
    </row>
    <row r="3" spans="2:23" ht="15.75" thickBot="1" x14ac:dyDescent="0.3"/>
    <row r="4" spans="2:23" ht="15.75" thickBot="1" x14ac:dyDescent="0.3">
      <c r="S4" s="151" t="s">
        <v>56</v>
      </c>
      <c r="T4" s="152"/>
      <c r="V4" s="160" t="s">
        <v>58</v>
      </c>
    </row>
    <row r="5" spans="2:23" ht="15" customHeight="1" x14ac:dyDescent="0.25">
      <c r="B5" s="124" t="s">
        <v>57</v>
      </c>
      <c r="C5" s="115"/>
      <c r="D5" s="115"/>
      <c r="E5" s="115"/>
      <c r="F5" s="115"/>
      <c r="G5" s="115"/>
      <c r="H5" s="115"/>
      <c r="I5" s="115"/>
      <c r="J5" s="116"/>
      <c r="L5" s="114" t="str">
        <f xml:space="preserve"> "Fériés et congés " &amp; An</f>
        <v>Fériés et congés 2021</v>
      </c>
      <c r="M5" s="115"/>
      <c r="N5" s="116"/>
      <c r="P5" s="120" t="s">
        <v>1</v>
      </c>
      <c r="Q5" s="121"/>
      <c r="S5" s="148" t="s">
        <v>44</v>
      </c>
      <c r="T5" s="149">
        <v>1</v>
      </c>
      <c r="V5" s="161" t="s">
        <v>60</v>
      </c>
      <c r="W5" s="73"/>
    </row>
    <row r="6" spans="2:23" ht="15.75" thickBot="1" x14ac:dyDescent="0.3">
      <c r="B6" s="117"/>
      <c r="C6" s="118"/>
      <c r="D6" s="118"/>
      <c r="E6" s="118"/>
      <c r="F6" s="118"/>
      <c r="G6" s="118"/>
      <c r="H6" s="118"/>
      <c r="I6" s="118"/>
      <c r="J6" s="119"/>
      <c r="L6" s="117"/>
      <c r="M6" s="118"/>
      <c r="N6" s="119"/>
      <c r="P6" s="122"/>
      <c r="Q6" s="123"/>
      <c r="S6" s="148" t="s">
        <v>45</v>
      </c>
      <c r="T6" s="149">
        <v>2</v>
      </c>
      <c r="V6" s="161" t="s">
        <v>61</v>
      </c>
      <c r="W6" s="73"/>
    </row>
    <row r="7" spans="2:23" ht="25.5" x14ac:dyDescent="0.25">
      <c r="B7" s="2" t="s">
        <v>2</v>
      </c>
      <c r="C7" s="2" t="s">
        <v>34</v>
      </c>
      <c r="D7" s="77" t="s">
        <v>59</v>
      </c>
      <c r="E7" s="89" t="s">
        <v>3</v>
      </c>
      <c r="F7" s="3" t="str">
        <f>"Nbre jours "&amp;Q10</f>
        <v>Nbre jours MT1</v>
      </c>
      <c r="G7" s="4" t="str">
        <f>"Nbre jours "&amp; Q11</f>
        <v>Nbre jours MT2</v>
      </c>
      <c r="H7" s="5" t="str">
        <f xml:space="preserve"> "Nbre jours " &amp;Q12</f>
        <v>Nbre jours MT3</v>
      </c>
      <c r="I7" s="87" t="str">
        <f xml:space="preserve"> "Nbre jours " &amp;Q13</f>
        <v>Nbre jours TLT</v>
      </c>
      <c r="J7" s="6" t="s">
        <v>4</v>
      </c>
      <c r="L7" s="21" t="s">
        <v>30</v>
      </c>
      <c r="M7" s="22" t="s">
        <v>5</v>
      </c>
      <c r="N7" s="23" t="s">
        <v>6</v>
      </c>
      <c r="P7" s="2" t="s">
        <v>7</v>
      </c>
      <c r="Q7" s="2" t="s">
        <v>8</v>
      </c>
      <c r="S7" s="148" t="s">
        <v>46</v>
      </c>
      <c r="T7" s="149">
        <v>3</v>
      </c>
      <c r="V7" s="161" t="s">
        <v>62</v>
      </c>
      <c r="W7" s="73"/>
    </row>
    <row r="8" spans="2:23" ht="18.75" x14ac:dyDescent="0.25">
      <c r="B8" s="165" t="s">
        <v>69</v>
      </c>
      <c r="C8" s="48"/>
      <c r="D8" s="48"/>
      <c r="E8" s="48"/>
      <c r="F8" s="48"/>
      <c r="G8" s="48"/>
      <c r="H8" s="48"/>
      <c r="I8" s="48"/>
      <c r="J8" s="49"/>
      <c r="L8" s="8" t="s">
        <v>9</v>
      </c>
      <c r="M8" s="25">
        <f>DATE(An,1,1)</f>
        <v>44197</v>
      </c>
      <c r="N8" s="27" t="str">
        <f t="shared" ref="N8:N20" si="0">IF(WEEKDAY(M8,1)=7,M8-1,"")</f>
        <v/>
      </c>
      <c r="P8" s="9" t="s">
        <v>10</v>
      </c>
      <c r="Q8" s="10" t="s">
        <v>11</v>
      </c>
      <c r="S8" s="148" t="s">
        <v>47</v>
      </c>
      <c r="T8" s="149">
        <v>4</v>
      </c>
      <c r="V8" s="73"/>
    </row>
    <row r="9" spans="2:23" x14ac:dyDescent="0.25">
      <c r="B9" s="46" t="s">
        <v>63</v>
      </c>
      <c r="C9" s="32"/>
      <c r="D9" s="88"/>
      <c r="E9" s="74">
        <f ca="1">SUM(JAN:DEC!$AK10)</f>
        <v>0</v>
      </c>
      <c r="F9" s="153">
        <f ca="1">SUM(JAN:DEC!$AL10)</f>
        <v>0</v>
      </c>
      <c r="G9" s="153">
        <f ca="1">SUM(JAN:DEC!$AM10)</f>
        <v>0</v>
      </c>
      <c r="H9" s="153">
        <f ca="1">SUM(JAN:DEC!$AN10)</f>
        <v>0</v>
      </c>
      <c r="I9" s="153">
        <f ca="1">SUM(JAN:DEC!$AO10)</f>
        <v>4</v>
      </c>
      <c r="J9" s="7">
        <f ca="1">SUM(F9:H9)</f>
        <v>0</v>
      </c>
      <c r="L9" s="156" t="s">
        <v>12</v>
      </c>
      <c r="M9" s="157">
        <f>FLOOR(DAY(MINUTE(An/38)/2+56)&amp;"/5/"&amp;An,7)-"34"</f>
        <v>44290</v>
      </c>
      <c r="N9" s="27" t="str">
        <f t="shared" si="0"/>
        <v/>
      </c>
      <c r="P9" s="9" t="s">
        <v>13</v>
      </c>
      <c r="Q9" s="10" t="s">
        <v>14</v>
      </c>
      <c r="S9" s="148" t="s">
        <v>48</v>
      </c>
      <c r="T9" s="149">
        <v>5</v>
      </c>
      <c r="V9" s="73"/>
    </row>
    <row r="10" spans="2:23" x14ac:dyDescent="0.25">
      <c r="B10" s="46" t="s">
        <v>64</v>
      </c>
      <c r="C10" s="33"/>
      <c r="D10" s="88"/>
      <c r="E10" s="74">
        <f ca="1">SUM(JAN:DEC!$AK11)</f>
        <v>0</v>
      </c>
      <c r="F10" s="74">
        <f ca="1">SUM(JAN:DEC!$AL11)</f>
        <v>0</v>
      </c>
      <c r="G10" s="74">
        <f ca="1">SUM(JAN:DEC!$AM11)</f>
        <v>0</v>
      </c>
      <c r="H10" s="74">
        <f ca="1">SUM(JAN:DEC!$AN11)</f>
        <v>0</v>
      </c>
      <c r="I10" s="74">
        <f ca="1">SUM(JAN:DEC!$AO11)</f>
        <v>0</v>
      </c>
      <c r="J10" s="7">
        <f t="shared" ref="J10:J34" ca="1" si="1">SUM(F10:H10)</f>
        <v>0</v>
      </c>
      <c r="L10" s="8" t="s">
        <v>15</v>
      </c>
      <c r="M10" s="25">
        <f>ROUND(DATE(An,4,MOD(234-11*MOD(An,19),30))/7,0)*7-5</f>
        <v>44291</v>
      </c>
      <c r="N10" s="27" t="str">
        <f t="shared" si="0"/>
        <v/>
      </c>
      <c r="P10" s="70" t="s">
        <v>36</v>
      </c>
      <c r="Q10" s="72" t="s">
        <v>16</v>
      </c>
      <c r="S10" s="148" t="s">
        <v>49</v>
      </c>
      <c r="T10" s="149">
        <v>6</v>
      </c>
      <c r="V10" s="73"/>
    </row>
    <row r="11" spans="2:23" x14ac:dyDescent="0.25">
      <c r="B11" s="164" t="s">
        <v>65</v>
      </c>
      <c r="C11" s="32"/>
      <c r="D11" s="88"/>
      <c r="E11" s="74">
        <f ca="1">SUM(JAN:DEC!$AK12)</f>
        <v>0</v>
      </c>
      <c r="F11" s="74">
        <f ca="1">SUM(JAN:DEC!$AL12)</f>
        <v>0</v>
      </c>
      <c r="G11" s="74">
        <f ca="1">SUM(JAN:DEC!$AM12)</f>
        <v>0</v>
      </c>
      <c r="H11" s="74">
        <f ca="1">SUM(JAN:DEC!$AN12)</f>
        <v>0</v>
      </c>
      <c r="I11" s="74">
        <f ca="1">SUM(JAN:DEC!$AO12)</f>
        <v>0</v>
      </c>
      <c r="J11" s="7">
        <f t="shared" ca="1" si="1"/>
        <v>0</v>
      </c>
      <c r="L11" s="8" t="s">
        <v>17</v>
      </c>
      <c r="M11" s="25">
        <f>DATE(An,5,1)</f>
        <v>44317</v>
      </c>
      <c r="N11" s="27">
        <f t="shared" si="0"/>
        <v>44316</v>
      </c>
      <c r="P11" s="71" t="s">
        <v>37</v>
      </c>
      <c r="Q11" s="12" t="s">
        <v>18</v>
      </c>
      <c r="S11" s="148" t="s">
        <v>50</v>
      </c>
      <c r="T11" s="149">
        <v>7</v>
      </c>
      <c r="V11" s="73"/>
    </row>
    <row r="12" spans="2:23" x14ac:dyDescent="0.25">
      <c r="B12" s="46" t="s">
        <v>66</v>
      </c>
      <c r="C12" s="33"/>
      <c r="D12" s="88"/>
      <c r="E12" s="74">
        <f ca="1">SUM(JAN:DEC!$AK13)</f>
        <v>0</v>
      </c>
      <c r="F12" s="74">
        <f ca="1">SUM(JAN:DEC!$AL13)</f>
        <v>0</v>
      </c>
      <c r="G12" s="74">
        <f ca="1">SUM(JAN:DEC!$AM13)</f>
        <v>0</v>
      </c>
      <c r="H12" s="74">
        <f ca="1">SUM(JAN:DEC!$AN13)</f>
        <v>0</v>
      </c>
      <c r="I12" s="74">
        <f ca="1">SUM(JAN:DEC!$AO13)</f>
        <v>0</v>
      </c>
      <c r="J12" s="7">
        <f t="shared" ca="1" si="1"/>
        <v>0</v>
      </c>
      <c r="L12" s="8" t="s">
        <v>19</v>
      </c>
      <c r="M12" s="25">
        <f>DATE(An,5,8)</f>
        <v>44324</v>
      </c>
      <c r="N12" s="27">
        <f t="shared" si="0"/>
        <v>44323</v>
      </c>
      <c r="P12" s="71" t="s">
        <v>38</v>
      </c>
      <c r="Q12" s="13" t="s">
        <v>20</v>
      </c>
      <c r="S12" s="148" t="s">
        <v>51</v>
      </c>
      <c r="T12" s="149">
        <v>8</v>
      </c>
    </row>
    <row r="13" spans="2:23" x14ac:dyDescent="0.25">
      <c r="B13" s="164" t="s">
        <v>67</v>
      </c>
      <c r="C13" s="32"/>
      <c r="D13" s="88"/>
      <c r="E13" s="74">
        <f ca="1">SUM(JAN:DEC!$AK14)</f>
        <v>0</v>
      </c>
      <c r="F13" s="74">
        <f ca="1">SUM(JAN:DEC!$AL14)</f>
        <v>0</v>
      </c>
      <c r="G13" s="74">
        <f ca="1">SUM(JAN:DEC!$AM14)</f>
        <v>0</v>
      </c>
      <c r="H13" s="74">
        <f ca="1">SUM(JAN:DEC!$AN14)</f>
        <v>0</v>
      </c>
      <c r="I13" s="74">
        <f ca="1">SUM(JAN:DEC!$AO14)</f>
        <v>0</v>
      </c>
      <c r="J13" s="7">
        <f t="shared" ca="1" si="1"/>
        <v>0</v>
      </c>
      <c r="L13" s="8" t="s">
        <v>21</v>
      </c>
      <c r="M13" s="25">
        <f>M10+38</f>
        <v>44329</v>
      </c>
      <c r="N13" s="27" t="str">
        <f t="shared" si="0"/>
        <v/>
      </c>
      <c r="P13" s="71" t="s">
        <v>40</v>
      </c>
      <c r="Q13" s="86" t="s">
        <v>39</v>
      </c>
      <c r="S13" s="148" t="s">
        <v>52</v>
      </c>
      <c r="T13" s="149">
        <v>9</v>
      </c>
    </row>
    <row r="14" spans="2:23" x14ac:dyDescent="0.25">
      <c r="B14" s="46" t="s">
        <v>68</v>
      </c>
      <c r="C14" s="33"/>
      <c r="D14" s="88"/>
      <c r="E14" s="74">
        <f ca="1">SUM(JAN:DEC!$AK15)</f>
        <v>0</v>
      </c>
      <c r="F14" s="74">
        <f ca="1">SUM(JAN:DEC!$AL15)</f>
        <v>0</v>
      </c>
      <c r="G14" s="74">
        <f ca="1">SUM(JAN:DEC!$AM15)</f>
        <v>0</v>
      </c>
      <c r="H14" s="74">
        <f ca="1">SUM(JAN:DEC!$AN15)</f>
        <v>0</v>
      </c>
      <c r="I14" s="74">
        <f ca="1">SUM(JAN:DEC!$AO15)</f>
        <v>0</v>
      </c>
      <c r="J14" s="7">
        <f t="shared" ca="1" si="1"/>
        <v>0</v>
      </c>
      <c r="L14" s="158" t="s">
        <v>22</v>
      </c>
      <c r="M14" s="157">
        <f>M9+49</f>
        <v>44339</v>
      </c>
      <c r="N14" s="27" t="str">
        <f t="shared" si="0"/>
        <v/>
      </c>
      <c r="S14" s="148" t="s">
        <v>53</v>
      </c>
      <c r="T14" s="149">
        <v>10</v>
      </c>
    </row>
    <row r="15" spans="2:23" x14ac:dyDescent="0.25">
      <c r="B15" s="164" t="s">
        <v>71</v>
      </c>
      <c r="C15" s="32"/>
      <c r="D15" s="88"/>
      <c r="E15" s="74">
        <f ca="1">SUM(JAN:DEC!$AK16)</f>
        <v>0</v>
      </c>
      <c r="F15" s="74">
        <f ca="1">SUM(JAN:DEC!$AL16)</f>
        <v>0</v>
      </c>
      <c r="G15" s="74">
        <f ca="1">SUM(JAN:DEC!$AM16)</f>
        <v>0</v>
      </c>
      <c r="H15" s="74">
        <f ca="1">SUM(JAN:DEC!$AN16)</f>
        <v>0</v>
      </c>
      <c r="I15" s="74">
        <f ca="1">SUM(JAN:DEC!$AO16)</f>
        <v>0</v>
      </c>
      <c r="J15" s="7">
        <f t="shared" ca="1" si="1"/>
        <v>0</v>
      </c>
      <c r="L15" s="8" t="s">
        <v>23</v>
      </c>
      <c r="M15" s="25">
        <f>M10+49</f>
        <v>44340</v>
      </c>
      <c r="N15" s="27" t="str">
        <f t="shared" si="0"/>
        <v/>
      </c>
      <c r="P15" s="73"/>
      <c r="Q15" s="73"/>
      <c r="S15" s="148" t="s">
        <v>54</v>
      </c>
      <c r="T15" s="149">
        <v>11</v>
      </c>
    </row>
    <row r="16" spans="2:23" ht="15.75" thickBot="1" x14ac:dyDescent="0.3">
      <c r="B16" s="46" t="s">
        <v>84</v>
      </c>
      <c r="C16" s="33"/>
      <c r="D16" s="88"/>
      <c r="E16" s="74">
        <f ca="1">SUM(JAN:DEC!$AK17)</f>
        <v>0</v>
      </c>
      <c r="F16" s="74">
        <f ca="1">SUM(JAN:DEC!$AL17)</f>
        <v>0</v>
      </c>
      <c r="G16" s="74">
        <f ca="1">SUM(JAN:DEC!$AM17)</f>
        <v>0</v>
      </c>
      <c r="H16" s="74">
        <f ca="1">SUM(JAN:DEC!$AN17)</f>
        <v>0</v>
      </c>
      <c r="I16" s="74">
        <f ca="1">SUM(JAN:DEC!$AO17)</f>
        <v>0</v>
      </c>
      <c r="J16" s="7">
        <f t="shared" ca="1" si="1"/>
        <v>0</v>
      </c>
      <c r="L16" s="14" t="s">
        <v>24</v>
      </c>
      <c r="M16" s="25">
        <f>DATE(An,7,14)</f>
        <v>44391</v>
      </c>
      <c r="N16" s="27" t="str">
        <f t="shared" si="0"/>
        <v/>
      </c>
      <c r="P16" s="73"/>
      <c r="Q16" s="73"/>
      <c r="R16" s="73"/>
      <c r="S16" s="150" t="s">
        <v>55</v>
      </c>
      <c r="T16" s="93">
        <v>12</v>
      </c>
    </row>
    <row r="17" spans="2:17" x14ac:dyDescent="0.25">
      <c r="B17" s="46" t="s">
        <v>72</v>
      </c>
      <c r="C17" s="32"/>
      <c r="D17" s="88"/>
      <c r="E17" s="74">
        <f ca="1">SUM(JAN:DEC!$AK18)</f>
        <v>0</v>
      </c>
      <c r="F17" s="74">
        <f ca="1">SUM(JAN:DEC!$AL18)</f>
        <v>0</v>
      </c>
      <c r="G17" s="74">
        <f ca="1">SUM(JAN:DEC!$AM18)</f>
        <v>0</v>
      </c>
      <c r="H17" s="74">
        <f ca="1">SUM(JAN:DEC!$AN18)</f>
        <v>0</v>
      </c>
      <c r="I17" s="74">
        <f ca="1">SUM(JAN:DEC!$AO18)</f>
        <v>0</v>
      </c>
      <c r="J17" s="7">
        <f t="shared" ca="1" si="1"/>
        <v>0</v>
      </c>
      <c r="L17" s="8" t="s">
        <v>25</v>
      </c>
      <c r="M17" s="25">
        <f>DATE(An,8,15)</f>
        <v>44423</v>
      </c>
      <c r="N17" s="27" t="str">
        <f t="shared" si="0"/>
        <v/>
      </c>
      <c r="P17" s="73"/>
      <c r="Q17" s="73"/>
    </row>
    <row r="18" spans="2:17" x14ac:dyDescent="0.25">
      <c r="B18" s="46" t="s">
        <v>73</v>
      </c>
      <c r="C18" s="33"/>
      <c r="D18" s="88"/>
      <c r="E18" s="74">
        <f ca="1">SUM(JAN:DEC!$AK19)</f>
        <v>0</v>
      </c>
      <c r="F18" s="74">
        <f ca="1">SUM(JAN:DEC!$AL19)</f>
        <v>0</v>
      </c>
      <c r="G18" s="74">
        <f ca="1">SUM(JAN:DEC!$AM19)</f>
        <v>0</v>
      </c>
      <c r="H18" s="74">
        <f ca="1">SUM(JAN:DEC!$AN19)</f>
        <v>0</v>
      </c>
      <c r="I18" s="74">
        <f ca="1">SUM(JAN:DEC!$AO19)</f>
        <v>0</v>
      </c>
      <c r="J18" s="7">
        <f t="shared" ca="1" si="1"/>
        <v>0</v>
      </c>
      <c r="L18" s="14" t="s">
        <v>26</v>
      </c>
      <c r="M18" s="25">
        <f>DATE(An,11,1)</f>
        <v>44501</v>
      </c>
      <c r="N18" s="27" t="str">
        <f t="shared" si="0"/>
        <v/>
      </c>
      <c r="P18" s="73"/>
      <c r="Q18" s="73"/>
    </row>
    <row r="19" spans="2:17" x14ac:dyDescent="0.25">
      <c r="B19" s="46" t="s">
        <v>74</v>
      </c>
      <c r="C19" s="47"/>
      <c r="D19" s="88"/>
      <c r="E19" s="74">
        <f ca="1">SUM(JAN:DEC!$AK20)</f>
        <v>0</v>
      </c>
      <c r="F19" s="74">
        <f ca="1">SUM(JAN:DEC!$AL20)</f>
        <v>0</v>
      </c>
      <c r="G19" s="74">
        <f ca="1">SUM(JAN:DEC!$AM20)</f>
        <v>0</v>
      </c>
      <c r="H19" s="74">
        <f ca="1">SUM(JAN:DEC!$AN20)</f>
        <v>0</v>
      </c>
      <c r="I19" s="74">
        <f ca="1">SUM(JAN:DEC!$AO20)</f>
        <v>0</v>
      </c>
      <c r="J19" s="7">
        <f t="shared" ca="1" si="1"/>
        <v>0</v>
      </c>
      <c r="L19" s="8" t="s">
        <v>27</v>
      </c>
      <c r="M19" s="25">
        <f>DATE(An,11,11)</f>
        <v>44511</v>
      </c>
      <c r="N19" s="27" t="str">
        <f t="shared" si="0"/>
        <v/>
      </c>
      <c r="P19" s="73"/>
      <c r="Q19" s="73"/>
    </row>
    <row r="20" spans="2:17" ht="15.75" thickBot="1" x14ac:dyDescent="0.3">
      <c r="B20" s="46" t="s">
        <v>75</v>
      </c>
      <c r="C20" s="33"/>
      <c r="D20" s="88"/>
      <c r="E20" s="74">
        <f ca="1">SUM(JAN:DEC!$AK21)</f>
        <v>0</v>
      </c>
      <c r="F20" s="74">
        <f ca="1">SUM(JAN:DEC!$AL21)</f>
        <v>0</v>
      </c>
      <c r="G20" s="74">
        <f ca="1">SUM(JAN:DEC!$AM21)</f>
        <v>0</v>
      </c>
      <c r="H20" s="74">
        <f ca="1">SUM(JAN:DEC!$AN21)</f>
        <v>0</v>
      </c>
      <c r="I20" s="74">
        <f ca="1">SUM(JAN:DEC!$AO21)</f>
        <v>0</v>
      </c>
      <c r="J20" s="7">
        <f t="shared" ca="1" si="1"/>
        <v>0</v>
      </c>
      <c r="L20" s="15" t="s">
        <v>28</v>
      </c>
      <c r="M20" s="26">
        <f>DATE(An,12,25)</f>
        <v>44555</v>
      </c>
      <c r="N20" s="28">
        <f t="shared" si="0"/>
        <v>44554</v>
      </c>
      <c r="P20" s="73"/>
      <c r="Q20" s="73"/>
    </row>
    <row r="21" spans="2:17" x14ac:dyDescent="0.25">
      <c r="B21" s="46" t="s">
        <v>76</v>
      </c>
      <c r="C21" s="32"/>
      <c r="D21" s="88"/>
      <c r="E21" s="74">
        <f ca="1">SUM(JAN:DEC!$AK22)</f>
        <v>0</v>
      </c>
      <c r="F21" s="74">
        <f ca="1">SUM(JAN:DEC!$AL22)</f>
        <v>0</v>
      </c>
      <c r="G21" s="74">
        <f ca="1">SUM(JAN:DEC!$AM22)</f>
        <v>0</v>
      </c>
      <c r="H21" s="74">
        <f ca="1">SUM(JAN:DEC!$AN22)</f>
        <v>0</v>
      </c>
      <c r="I21" s="74">
        <f ca="1">SUM(JAN:DEC!$AO22)</f>
        <v>0</v>
      </c>
      <c r="J21" s="7">
        <f t="shared" ca="1" si="1"/>
        <v>0</v>
      </c>
      <c r="P21" s="73"/>
      <c r="Q21" s="73"/>
    </row>
    <row r="22" spans="2:17" x14ac:dyDescent="0.25">
      <c r="B22" s="46" t="s">
        <v>77</v>
      </c>
      <c r="C22" s="33"/>
      <c r="D22" s="88"/>
      <c r="E22" s="74">
        <f ca="1">SUM(JAN:DEC!$AK23)</f>
        <v>0</v>
      </c>
      <c r="F22" s="74">
        <f ca="1">SUM(JAN:DEC!$AL23)</f>
        <v>0</v>
      </c>
      <c r="G22" s="74">
        <f ca="1">SUM(JAN:DEC!$AM23)</f>
        <v>0</v>
      </c>
      <c r="H22" s="74">
        <f ca="1">SUM(JAN:DEC!$AN23)</f>
        <v>0</v>
      </c>
      <c r="I22" s="74">
        <f ca="1">SUM(JAN:DEC!$AO23)</f>
        <v>0</v>
      </c>
      <c r="J22" s="7">
        <f t="shared" ca="1" si="1"/>
        <v>0</v>
      </c>
      <c r="P22" s="73"/>
      <c r="Q22" s="73"/>
    </row>
    <row r="23" spans="2:17" x14ac:dyDescent="0.25">
      <c r="B23" s="164" t="s">
        <v>78</v>
      </c>
      <c r="C23" s="32"/>
      <c r="D23" s="88"/>
      <c r="E23" s="74">
        <f ca="1">SUM(JAN:DEC!$AK24)</f>
        <v>0</v>
      </c>
      <c r="F23" s="74">
        <f ca="1">SUM(JAN:DEC!$AL24)</f>
        <v>0</v>
      </c>
      <c r="G23" s="74">
        <f ca="1">SUM(JAN:DEC!$AM24)</f>
        <v>0</v>
      </c>
      <c r="H23" s="74">
        <f ca="1">SUM(JAN:DEC!$AN24)</f>
        <v>0</v>
      </c>
      <c r="I23" s="74">
        <f ca="1">SUM(JAN:DEC!$AO24)</f>
        <v>0</v>
      </c>
      <c r="J23" s="7">
        <f t="shared" ca="1" si="1"/>
        <v>0</v>
      </c>
      <c r="P23" s="73"/>
      <c r="Q23" s="73"/>
    </row>
    <row r="24" spans="2:17" x14ac:dyDescent="0.25">
      <c r="B24" s="46" t="s">
        <v>79</v>
      </c>
      <c r="C24" s="33"/>
      <c r="D24" s="88"/>
      <c r="E24" s="74">
        <f ca="1">SUM(JAN:DEC!$AK25)</f>
        <v>0</v>
      </c>
      <c r="F24" s="74">
        <f ca="1">SUM(JAN:DEC!$AL25)</f>
        <v>0</v>
      </c>
      <c r="G24" s="74">
        <f ca="1">SUM(JAN:DEC!$AM25)</f>
        <v>0</v>
      </c>
      <c r="H24" s="74">
        <f ca="1">SUM(JAN:DEC!$AN25)</f>
        <v>0</v>
      </c>
      <c r="I24" s="74">
        <f ca="1">SUM(JAN:DEC!$AO25)</f>
        <v>0</v>
      </c>
      <c r="J24" s="7">
        <f t="shared" ca="1" si="1"/>
        <v>0</v>
      </c>
      <c r="P24" s="73"/>
      <c r="Q24" s="73"/>
    </row>
    <row r="25" spans="2:17" x14ac:dyDescent="0.25">
      <c r="B25" s="46" t="s">
        <v>80</v>
      </c>
      <c r="C25" s="32"/>
      <c r="D25" s="88"/>
      <c r="E25" s="74">
        <f ca="1">SUM(JAN:DEC!$AK26)</f>
        <v>0</v>
      </c>
      <c r="F25" s="74">
        <f ca="1">SUM(JAN:DEC!$AL26)</f>
        <v>0</v>
      </c>
      <c r="G25" s="74">
        <f ca="1">SUM(JAN:DEC!$AM26)</f>
        <v>0</v>
      </c>
      <c r="H25" s="74">
        <f ca="1">SUM(JAN:DEC!$AN26)</f>
        <v>0</v>
      </c>
      <c r="I25" s="74">
        <f ca="1">SUM(JAN:DEC!$AO26)</f>
        <v>0</v>
      </c>
      <c r="J25" s="7">
        <f t="shared" ca="1" si="1"/>
        <v>0</v>
      </c>
      <c r="P25" s="73"/>
      <c r="Q25" s="73"/>
    </row>
    <row r="26" spans="2:17" x14ac:dyDescent="0.25">
      <c r="B26" s="46" t="s">
        <v>81</v>
      </c>
      <c r="C26" s="33"/>
      <c r="D26" s="88"/>
      <c r="E26" s="74">
        <f ca="1">SUM(JAN:DEC!$AK27)</f>
        <v>0</v>
      </c>
      <c r="F26" s="74">
        <f ca="1">SUM(JAN:DEC!$AL27)</f>
        <v>0</v>
      </c>
      <c r="G26" s="74">
        <f ca="1">SUM(JAN:DEC!$AM27)</f>
        <v>0</v>
      </c>
      <c r="H26" s="74">
        <f ca="1">SUM(JAN:DEC!$AN27)</f>
        <v>0</v>
      </c>
      <c r="I26" s="74">
        <f ca="1">SUM(JAN:DEC!$AO27)</f>
        <v>0</v>
      </c>
      <c r="J26" s="7">
        <f t="shared" ca="1" si="1"/>
        <v>0</v>
      </c>
      <c r="P26" s="73"/>
      <c r="Q26" s="73"/>
    </row>
    <row r="27" spans="2:17" x14ac:dyDescent="0.25">
      <c r="B27" s="46" t="s">
        <v>82</v>
      </c>
      <c r="C27" s="47" t="s">
        <v>87</v>
      </c>
      <c r="D27" s="88"/>
      <c r="E27" s="74">
        <f ca="1">SUM(JAN:DEC!$AK28)</f>
        <v>0</v>
      </c>
      <c r="F27" s="74">
        <f ca="1">SUM(JAN:DEC!$AL28)</f>
        <v>0</v>
      </c>
      <c r="G27" s="74">
        <f ca="1">SUM(JAN:DEC!$AM28)</f>
        <v>0</v>
      </c>
      <c r="H27" s="74">
        <f ca="1">SUM(JAN:DEC!$AN28)</f>
        <v>0</v>
      </c>
      <c r="I27" s="74">
        <f ca="1">SUM(JAN:DEC!$AO28)</f>
        <v>0</v>
      </c>
      <c r="J27" s="7">
        <f t="shared" ca="1" si="1"/>
        <v>0</v>
      </c>
    </row>
    <row r="28" spans="2:17" x14ac:dyDescent="0.25">
      <c r="B28" s="164" t="s">
        <v>83</v>
      </c>
      <c r="C28" s="33"/>
      <c r="D28" s="88"/>
      <c r="E28" s="74">
        <f ca="1">SUM(JAN:DEC!$AK29)</f>
        <v>0</v>
      </c>
      <c r="F28" s="74">
        <f ca="1">SUM(JAN:DEC!$AL29)</f>
        <v>0</v>
      </c>
      <c r="G28" s="74">
        <f ca="1">SUM(JAN:DEC!$AM29)</f>
        <v>0</v>
      </c>
      <c r="H28" s="74">
        <f ca="1">SUM(JAN:DEC!$AN29)</f>
        <v>0</v>
      </c>
      <c r="I28" s="74">
        <f ca="1">SUM(JAN:DEC!$AO29)</f>
        <v>0</v>
      </c>
      <c r="J28" s="7">
        <f t="shared" ca="1" si="1"/>
        <v>0</v>
      </c>
    </row>
    <row r="29" spans="2:17" x14ac:dyDescent="0.25">
      <c r="B29" s="69"/>
      <c r="C29" s="88"/>
      <c r="D29" s="88"/>
      <c r="E29" s="74">
        <f ca="1">SUM(JAN:DEC!$AK30)</f>
        <v>0</v>
      </c>
      <c r="F29" s="74">
        <f ca="1">SUM(JAN:DEC!$AL30)</f>
        <v>0</v>
      </c>
      <c r="G29" s="74">
        <f ca="1">SUM(JAN:DEC!$AM30)</f>
        <v>0</v>
      </c>
      <c r="H29" s="74">
        <f ca="1">SUM(JAN:DEC!$AN30)</f>
        <v>0</v>
      </c>
      <c r="I29" s="74">
        <f ca="1">SUM(JAN:DEC!$AO30)</f>
        <v>0</v>
      </c>
      <c r="J29" s="7">
        <f t="shared" ca="1" si="1"/>
        <v>0</v>
      </c>
    </row>
    <row r="30" spans="2:17" x14ac:dyDescent="0.25">
      <c r="B30" s="69"/>
      <c r="C30" s="33"/>
      <c r="D30" s="88"/>
      <c r="E30" s="74">
        <f ca="1">SUM(JAN:DEC!$AK31)</f>
        <v>0</v>
      </c>
      <c r="F30" s="74">
        <f ca="1">SUM(JAN:DEC!$AL31)</f>
        <v>0</v>
      </c>
      <c r="G30" s="74">
        <f ca="1">SUM(JAN:DEC!$AM31)</f>
        <v>0</v>
      </c>
      <c r="H30" s="74">
        <f ca="1">SUM(JAN:DEC!$AN31)</f>
        <v>0</v>
      </c>
      <c r="I30" s="74">
        <f ca="1">SUM(JAN:DEC!$AO31)</f>
        <v>0</v>
      </c>
      <c r="J30" s="7">
        <f t="shared" ca="1" si="1"/>
        <v>0</v>
      </c>
    </row>
    <row r="31" spans="2:17" ht="24" customHeight="1" x14ac:dyDescent="0.25">
      <c r="B31" s="166" t="s">
        <v>70</v>
      </c>
      <c r="C31" s="48"/>
      <c r="D31" s="48"/>
      <c r="E31" s="48"/>
      <c r="F31" s="48"/>
      <c r="G31" s="48"/>
      <c r="H31" s="48"/>
      <c r="I31" s="48"/>
      <c r="J31" s="49"/>
      <c r="L31" s="73"/>
    </row>
    <row r="32" spans="2:17" x14ac:dyDescent="0.25">
      <c r="B32" s="46" t="s">
        <v>85</v>
      </c>
      <c r="C32" s="47"/>
      <c r="D32" s="88"/>
      <c r="E32" s="74">
        <f ca="1">SUM(JAN:DEC!$AK33)</f>
        <v>0</v>
      </c>
      <c r="F32" s="74">
        <f ca="1">SUM(JAN:DEC!$AL33)</f>
        <v>0</v>
      </c>
      <c r="G32" s="74">
        <f ca="1">SUM(JAN:DEC!$AM33)</f>
        <v>0</v>
      </c>
      <c r="H32" s="74">
        <f ca="1">SUM(JAN:DEC!$AN33)</f>
        <v>0</v>
      </c>
      <c r="I32" s="74">
        <f ca="1">SUM(JAN:DEC!$AO33)</f>
        <v>0</v>
      </c>
      <c r="J32" s="7">
        <f t="shared" ca="1" si="1"/>
        <v>0</v>
      </c>
    </row>
    <row r="33" spans="2:18" x14ac:dyDescent="0.25">
      <c r="B33" s="69"/>
      <c r="C33" s="50"/>
      <c r="D33" s="88"/>
      <c r="E33" s="74">
        <f ca="1">SUM(JAN:DEC!$AK34)</f>
        <v>0</v>
      </c>
      <c r="F33" s="74">
        <f ca="1">SUM(JAN:DEC!$AL34)</f>
        <v>0</v>
      </c>
      <c r="G33" s="74">
        <f ca="1">SUM(JAN:DEC!$AM34)</f>
        <v>0</v>
      </c>
      <c r="H33" s="74">
        <f ca="1">SUM(JAN:DEC!$AN34)</f>
        <v>0</v>
      </c>
      <c r="I33" s="74">
        <f ca="1">SUM(JAN:DEC!$AO34)</f>
        <v>0</v>
      </c>
      <c r="J33" s="7"/>
    </row>
    <row r="34" spans="2:18" x14ac:dyDescent="0.25">
      <c r="B34" s="46" t="s">
        <v>86</v>
      </c>
      <c r="C34" s="50"/>
      <c r="D34" s="88"/>
      <c r="E34" s="74">
        <f ca="1">SUM(JAN:DEC!$AK35)</f>
        <v>0</v>
      </c>
      <c r="F34" s="74">
        <f ca="1">SUM(JAN:DEC!$AL35)</f>
        <v>0</v>
      </c>
      <c r="G34" s="74">
        <f ca="1">SUM(JAN:DEC!$AM35)</f>
        <v>0</v>
      </c>
      <c r="H34" s="74">
        <f ca="1">SUM(JAN:DEC!$AN35)</f>
        <v>0</v>
      </c>
      <c r="I34" s="74">
        <f ca="1">SUM(JAN:DEC!$AO35)</f>
        <v>0</v>
      </c>
      <c r="J34" s="7">
        <f t="shared" ca="1" si="1"/>
        <v>0</v>
      </c>
      <c r="K34" s="16"/>
      <c r="P34" s="16"/>
      <c r="Q34" s="16"/>
      <c r="R34" s="16"/>
    </row>
    <row r="35" spans="2:18" x14ac:dyDescent="0.25">
      <c r="B35" s="17" t="s">
        <v>29</v>
      </c>
      <c r="C35" s="18"/>
      <c r="D35" s="75"/>
      <c r="E35" s="75">
        <f ca="1">SUM(E9:E30,E32:E34)</f>
        <v>0</v>
      </c>
      <c r="F35" s="154">
        <f t="shared" ref="F35:I35" ca="1" si="2">SUM(F9:F30,F32:F34)</f>
        <v>0</v>
      </c>
      <c r="G35" s="154">
        <f t="shared" ca="1" si="2"/>
        <v>0</v>
      </c>
      <c r="H35" s="154">
        <f t="shared" ca="1" si="2"/>
        <v>0</v>
      </c>
      <c r="I35" s="154">
        <f t="shared" ca="1" si="2"/>
        <v>4</v>
      </c>
      <c r="J35" s="19">
        <f ca="1">SUM(J9:J30,J32:J34)</f>
        <v>0</v>
      </c>
    </row>
    <row r="36" spans="2:18" x14ac:dyDescent="0.25">
      <c r="P36" s="20"/>
    </row>
  </sheetData>
  <mergeCells count="7">
    <mergeCell ref="C31:J31"/>
    <mergeCell ref="S4:T4"/>
    <mergeCell ref="B2:E2"/>
    <mergeCell ref="B5:J6"/>
    <mergeCell ref="P5:Q6"/>
    <mergeCell ref="L5:N6"/>
    <mergeCell ref="C8:J8"/>
  </mergeCells>
  <phoneticPr fontId="1" type="noConversion"/>
  <conditionalFormatting sqref="Q12:Q13">
    <cfRule type="expression" dxfId="87" priority="2" stopIfTrue="1">
      <formula>WEEKDAY(Q$7,2)&gt;5</formula>
    </cfRule>
    <cfRule type="expression" dxfId="86" priority="3" stopIfTrue="1">
      <formula>AND(Q$7&lt;&gt;"",COUNTIF(Feries,Q$7)&gt;0)</formula>
    </cfRule>
    <cfRule type="expression" dxfId="85" priority="4" stopIfTrue="1">
      <formula>AND(Q$7&lt;&gt;"",COUNTIF(Recup_FN,Q$7)&gt;0)</formula>
    </cfRule>
  </conditionalFormatting>
  <conditionalFormatting sqref="B9:I30 B32:I34">
    <cfRule type="expression" dxfId="84" priority="1" stopIfTrue="1">
      <formula>MOD(ROW(),2)=0</formula>
    </cfRule>
  </conditionalFormatting>
  <pageMargins left="0.7" right="0.7" top="0.75" bottom="0.75" header="0.3" footer="0.3"/>
  <pageSetup paperSize="9" orientation="portrait" r:id="rId1"/>
  <ignoredErrors>
    <ignoredError sqref="J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EB0E9-31F5-4FA0-A4F0-7721460D3887}">
  <sheetPr codeName="Feuil1"/>
  <dimension ref="B1:AR37"/>
  <sheetViews>
    <sheetView showGridLines="0" workbookViewId="0">
      <pane ySplit="5" topLeftCell="A6" activePane="bottomLeft" state="frozen"/>
      <selection pane="bottomLeft" activeCell="AH5" sqref="AH5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9.5703125" bestFit="1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JAN</v>
      </c>
      <c r="D1" s="73"/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  <c r="AK2" s="162"/>
    </row>
    <row r="3" spans="2:44" ht="12" customHeight="1" x14ac:dyDescent="0.25">
      <c r="AH3" s="37"/>
      <c r="AK3" s="145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  <c r="AK4" s="145"/>
    </row>
    <row r="5" spans="2:44" ht="14.25" customHeight="1" thickBot="1" x14ac:dyDescent="0.3"/>
    <row r="6" spans="2:44" ht="24" thickBot="1" x14ac:dyDescent="0.4">
      <c r="B6" s="56" t="str">
        <f ca="1">UPPER(TEXT(C8,"MMMM AAAA"))</f>
        <v>JANVIER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44197</v>
      </c>
      <c r="D7" s="51">
        <f t="shared" ref="D7:AG7" ca="1" si="0">D8</f>
        <v>44198</v>
      </c>
      <c r="E7" s="51">
        <f t="shared" ca="1" si="0"/>
        <v>44199</v>
      </c>
      <c r="F7" s="51">
        <f t="shared" ca="1" si="0"/>
        <v>44200</v>
      </c>
      <c r="G7" s="51">
        <f t="shared" ca="1" si="0"/>
        <v>44201</v>
      </c>
      <c r="H7" s="51">
        <f t="shared" ca="1" si="0"/>
        <v>44202</v>
      </c>
      <c r="I7" s="51">
        <f t="shared" ca="1" si="0"/>
        <v>44203</v>
      </c>
      <c r="J7" s="51">
        <f t="shared" ca="1" si="0"/>
        <v>44204</v>
      </c>
      <c r="K7" s="51">
        <f t="shared" ca="1" si="0"/>
        <v>44205</v>
      </c>
      <c r="L7" s="51">
        <f t="shared" ca="1" si="0"/>
        <v>44206</v>
      </c>
      <c r="M7" s="51">
        <f t="shared" ca="1" si="0"/>
        <v>44207</v>
      </c>
      <c r="N7" s="51">
        <f t="shared" ca="1" si="0"/>
        <v>44208</v>
      </c>
      <c r="O7" s="51">
        <f t="shared" ca="1" si="0"/>
        <v>44209</v>
      </c>
      <c r="P7" s="51">
        <f t="shared" ca="1" si="0"/>
        <v>44210</v>
      </c>
      <c r="Q7" s="51">
        <f t="shared" ca="1" si="0"/>
        <v>44211</v>
      </c>
      <c r="R7" s="51">
        <f t="shared" ca="1" si="0"/>
        <v>44212</v>
      </c>
      <c r="S7" s="51">
        <f t="shared" ca="1" si="0"/>
        <v>44213</v>
      </c>
      <c r="T7" s="51">
        <f t="shared" ca="1" si="0"/>
        <v>44214</v>
      </c>
      <c r="U7" s="51">
        <f t="shared" ca="1" si="0"/>
        <v>44215</v>
      </c>
      <c r="V7" s="51">
        <f t="shared" ca="1" si="0"/>
        <v>44216</v>
      </c>
      <c r="W7" s="51">
        <f t="shared" ca="1" si="0"/>
        <v>44217</v>
      </c>
      <c r="X7" s="51">
        <f t="shared" ca="1" si="0"/>
        <v>44218</v>
      </c>
      <c r="Y7" s="51">
        <f t="shared" ca="1" si="0"/>
        <v>44219</v>
      </c>
      <c r="Z7" s="51">
        <f t="shared" ca="1" si="0"/>
        <v>44220</v>
      </c>
      <c r="AA7" s="51">
        <f t="shared" ca="1" si="0"/>
        <v>44221</v>
      </c>
      <c r="AB7" s="51">
        <f t="shared" ca="1" si="0"/>
        <v>44222</v>
      </c>
      <c r="AC7" s="51">
        <f t="shared" ca="1" si="0"/>
        <v>44223</v>
      </c>
      <c r="AD7" s="51">
        <f t="shared" ca="1" si="0"/>
        <v>44224</v>
      </c>
      <c r="AE7" s="51">
        <f t="shared" ca="1" si="0"/>
        <v>44225</v>
      </c>
      <c r="AF7" s="51">
        <f t="shared" ca="1" si="0"/>
        <v>44226</v>
      </c>
      <c r="AG7" s="52">
        <f t="shared" ca="1" si="0"/>
        <v>44227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141">
        <f ca="1">DATE(An,VLOOKUP(B1,ADMIN!S5:T16,2,FALSE),1)</f>
        <v>44197</v>
      </c>
      <c r="D8" s="54">
        <f ca="1">C8+1</f>
        <v>44198</v>
      </c>
      <c r="E8" s="54">
        <f t="shared" ref="E8:AG8" ca="1" si="1">D8+1</f>
        <v>44199</v>
      </c>
      <c r="F8" s="54">
        <f t="shared" ca="1" si="1"/>
        <v>44200</v>
      </c>
      <c r="G8" s="54">
        <f t="shared" ca="1" si="1"/>
        <v>44201</v>
      </c>
      <c r="H8" s="54">
        <f t="shared" ca="1" si="1"/>
        <v>44202</v>
      </c>
      <c r="I8" s="54">
        <f t="shared" ca="1" si="1"/>
        <v>44203</v>
      </c>
      <c r="J8" s="54">
        <f t="shared" ca="1" si="1"/>
        <v>44204</v>
      </c>
      <c r="K8" s="54">
        <f t="shared" ca="1" si="1"/>
        <v>44205</v>
      </c>
      <c r="L8" s="54">
        <f t="shared" ca="1" si="1"/>
        <v>44206</v>
      </c>
      <c r="M8" s="54">
        <f t="shared" ca="1" si="1"/>
        <v>44207</v>
      </c>
      <c r="N8" s="54">
        <f t="shared" ca="1" si="1"/>
        <v>44208</v>
      </c>
      <c r="O8" s="54">
        <f t="shared" ca="1" si="1"/>
        <v>44209</v>
      </c>
      <c r="P8" s="54">
        <f t="shared" ca="1" si="1"/>
        <v>44210</v>
      </c>
      <c r="Q8" s="54">
        <f t="shared" ca="1" si="1"/>
        <v>44211</v>
      </c>
      <c r="R8" s="54">
        <f t="shared" ca="1" si="1"/>
        <v>44212</v>
      </c>
      <c r="S8" s="54">
        <f t="shared" ca="1" si="1"/>
        <v>44213</v>
      </c>
      <c r="T8" s="54">
        <f t="shared" ca="1" si="1"/>
        <v>44214</v>
      </c>
      <c r="U8" s="54">
        <f t="shared" ca="1" si="1"/>
        <v>44215</v>
      </c>
      <c r="V8" s="54">
        <f t="shared" ca="1" si="1"/>
        <v>44216</v>
      </c>
      <c r="W8" s="54">
        <f t="shared" ca="1" si="1"/>
        <v>44217</v>
      </c>
      <c r="X8" s="54">
        <f t="shared" ca="1" si="1"/>
        <v>44218</v>
      </c>
      <c r="Y8" s="54">
        <f t="shared" ca="1" si="1"/>
        <v>44219</v>
      </c>
      <c r="Z8" s="54">
        <f t="shared" ca="1" si="1"/>
        <v>44220</v>
      </c>
      <c r="AA8" s="54">
        <f t="shared" ca="1" si="1"/>
        <v>44221</v>
      </c>
      <c r="AB8" s="54">
        <f t="shared" ca="1" si="1"/>
        <v>44222</v>
      </c>
      <c r="AC8" s="54">
        <f t="shared" ca="1" si="1"/>
        <v>44223</v>
      </c>
      <c r="AD8" s="54">
        <f t="shared" ca="1" si="1"/>
        <v>44224</v>
      </c>
      <c r="AE8" s="54">
        <f t="shared" ca="1" si="1"/>
        <v>44225</v>
      </c>
      <c r="AF8" s="54">
        <f t="shared" ca="1" si="1"/>
        <v>44226</v>
      </c>
      <c r="AG8" s="60">
        <f t="shared" ca="1" si="1"/>
        <v>44227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I9" s="73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64"/>
      <c r="E10" s="85"/>
      <c r="F10" s="64"/>
      <c r="G10" s="64"/>
      <c r="H10" s="64"/>
      <c r="I10" s="85"/>
      <c r="J10" s="64"/>
      <c r="K10" s="64"/>
      <c r="L10" s="64"/>
      <c r="M10" s="64"/>
      <c r="N10" s="64"/>
      <c r="O10" s="64"/>
      <c r="P10" s="85"/>
      <c r="Q10" s="64"/>
      <c r="R10" s="64"/>
      <c r="S10" s="64"/>
      <c r="T10" s="64"/>
      <c r="U10" s="64"/>
      <c r="V10" s="64"/>
      <c r="W10" s="85"/>
      <c r="X10" s="64"/>
      <c r="Y10" s="64"/>
      <c r="Z10" s="64"/>
      <c r="AA10" s="64"/>
      <c r="AB10" s="64"/>
      <c r="AC10" s="64"/>
      <c r="AD10" s="85"/>
      <c r="AE10" s="64"/>
      <c r="AF10" s="64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64"/>
      <c r="D11" s="64"/>
      <c r="E11" s="85"/>
      <c r="F11" s="64"/>
      <c r="G11" s="64"/>
      <c r="H11" s="64"/>
      <c r="I11" s="64"/>
      <c r="J11" s="64"/>
      <c r="K11" s="64"/>
      <c r="L11" s="85"/>
      <c r="M11" s="64"/>
      <c r="N11" s="64"/>
      <c r="O11" s="64"/>
      <c r="P11" s="64"/>
      <c r="Q11" s="64"/>
      <c r="R11" s="64"/>
      <c r="S11" s="85"/>
      <c r="T11" s="64"/>
      <c r="U11" s="64"/>
      <c r="V11" s="64"/>
      <c r="W11" s="64"/>
      <c r="X11" s="64"/>
      <c r="Y11" s="64"/>
      <c r="Z11" s="85"/>
      <c r="AA11" s="64"/>
      <c r="AB11" s="64"/>
      <c r="AC11" s="64"/>
      <c r="AD11" s="64"/>
      <c r="AE11" s="64"/>
      <c r="AF11" s="64"/>
      <c r="AG11" s="163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6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5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2"/>
        <v>0</v>
      </c>
    </row>
    <row r="37" spans="2:44" s="73" customFormat="1" x14ac:dyDescent="0.25"/>
  </sheetData>
  <mergeCells count="9">
    <mergeCell ref="AJ7:AQ7"/>
    <mergeCell ref="C32:AG32"/>
    <mergeCell ref="AK9:AQ9"/>
    <mergeCell ref="AK32:AQ32"/>
    <mergeCell ref="C9:AG9"/>
    <mergeCell ref="B2:AH2"/>
    <mergeCell ref="C4:D4"/>
    <mergeCell ref="H4:I4"/>
    <mergeCell ref="B6:AH6"/>
  </mergeCells>
  <phoneticPr fontId="1" type="noConversion"/>
  <conditionalFormatting sqref="B10:AG31 B33:AG35 AK33:AP35 AK10:AP31">
    <cfRule type="expression" dxfId="13" priority="51" stopIfTrue="1">
      <formula>MOD(ROW(),2)=0</formula>
    </cfRule>
  </conditionalFormatting>
  <conditionalFormatting sqref="C7:AG8 C10:AG31 C33:AG35">
    <cfRule type="expression" dxfId="12" priority="13" stopIfTrue="1">
      <formula>WEEKDAY(C$8,2)&gt;5</formula>
    </cfRule>
    <cfRule type="expression" dxfId="11" priority="14" stopIfTrue="1">
      <formula>AND(C$8&lt;&gt;"",COUNTIF(Feries,C$8)&gt;0)</formula>
    </cfRule>
    <cfRule type="expression" dxfId="10" priority="18" stopIfTrue="1">
      <formula>AND(C$8&lt;&gt;"",COUNTIF(Recup_FN,C$8)&gt;0)</formula>
    </cfRule>
  </conditionalFormatting>
  <conditionalFormatting sqref="B10:B31 B33:B35">
    <cfRule type="expression" dxfId="9" priority="43">
      <formula>MOD(ROW(),2)=0</formula>
    </cfRule>
  </conditionalFormatting>
  <conditionalFormatting sqref="C10:AG31 C33:AG35">
    <cfRule type="containsText" dxfId="8" priority="40" stopIfTrue="1" operator="containsText" text="TLT">
      <formula>NOT(ISERROR(SEARCH("TLT",C10)))</formula>
    </cfRule>
    <cfRule type="beginsWith" dxfId="7" priority="42" stopIfTrue="1" operator="beginsWith" text="C">
      <formula>LEFT(C10,LEN("C"))="C"</formula>
    </cfRule>
  </conditionalFormatting>
  <dataValidations count="1">
    <dataValidation type="list" allowBlank="1" showInputMessage="1" sqref="C10:AG31 C33:AG35" xr:uid="{3CA84480-B0AE-41C7-A2DB-5C9F01CE7DDB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5912B-0B3C-4FF1-9466-AAB48606A62D}">
  <sheetPr codeName="Feuil2"/>
  <dimension ref="B1:AR38"/>
  <sheetViews>
    <sheetView showGridLines="0" workbookViewId="0">
      <pane ySplit="5" topLeftCell="A6" activePane="bottomLeft" state="frozen"/>
      <selection activeCell="B8" sqref="B8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1" width="4.7109375" customWidth="1"/>
    <col min="32" max="33" width="4.7109375" hidden="1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FEV</v>
      </c>
      <c r="C1" s="146"/>
      <c r="D1" s="73"/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FÉVRIER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44228</v>
      </c>
      <c r="D7" s="51">
        <f t="shared" ref="D7:AG7" ca="1" si="0">D8</f>
        <v>44229</v>
      </c>
      <c r="E7" s="51">
        <f t="shared" ca="1" si="0"/>
        <v>44230</v>
      </c>
      <c r="F7" s="51">
        <f t="shared" ca="1" si="0"/>
        <v>44231</v>
      </c>
      <c r="G7" s="51">
        <f t="shared" ca="1" si="0"/>
        <v>44232</v>
      </c>
      <c r="H7" s="51">
        <f t="shared" ca="1" si="0"/>
        <v>44233</v>
      </c>
      <c r="I7" s="51">
        <f t="shared" ca="1" si="0"/>
        <v>44234</v>
      </c>
      <c r="J7" s="51">
        <f t="shared" ca="1" si="0"/>
        <v>44235</v>
      </c>
      <c r="K7" s="51">
        <f t="shared" ca="1" si="0"/>
        <v>44236</v>
      </c>
      <c r="L7" s="51">
        <f t="shared" ca="1" si="0"/>
        <v>44237</v>
      </c>
      <c r="M7" s="51">
        <f t="shared" ca="1" si="0"/>
        <v>44238</v>
      </c>
      <c r="N7" s="51">
        <f t="shared" ca="1" si="0"/>
        <v>44239</v>
      </c>
      <c r="O7" s="51">
        <f t="shared" ca="1" si="0"/>
        <v>44240</v>
      </c>
      <c r="P7" s="51">
        <f t="shared" ca="1" si="0"/>
        <v>44241</v>
      </c>
      <c r="Q7" s="51">
        <f t="shared" ca="1" si="0"/>
        <v>44242</v>
      </c>
      <c r="R7" s="51">
        <f t="shared" ca="1" si="0"/>
        <v>44243</v>
      </c>
      <c r="S7" s="51">
        <f t="shared" ca="1" si="0"/>
        <v>44244</v>
      </c>
      <c r="T7" s="51">
        <f t="shared" ca="1" si="0"/>
        <v>44245</v>
      </c>
      <c r="U7" s="51">
        <f t="shared" ca="1" si="0"/>
        <v>44246</v>
      </c>
      <c r="V7" s="51">
        <f t="shared" ca="1" si="0"/>
        <v>44247</v>
      </c>
      <c r="W7" s="51">
        <f t="shared" ca="1" si="0"/>
        <v>44248</v>
      </c>
      <c r="X7" s="51">
        <f t="shared" ca="1" si="0"/>
        <v>44249</v>
      </c>
      <c r="Y7" s="51">
        <f t="shared" ca="1" si="0"/>
        <v>44250</v>
      </c>
      <c r="Z7" s="51">
        <f t="shared" ca="1" si="0"/>
        <v>44251</v>
      </c>
      <c r="AA7" s="51">
        <f t="shared" ca="1" si="0"/>
        <v>44252</v>
      </c>
      <c r="AB7" s="51">
        <f t="shared" ca="1" si="0"/>
        <v>44253</v>
      </c>
      <c r="AC7" s="51">
        <f t="shared" ca="1" si="0"/>
        <v>44254</v>
      </c>
      <c r="AD7" s="51">
        <f t="shared" ca="1" si="0"/>
        <v>44255</v>
      </c>
      <c r="AE7" s="51" t="str">
        <f t="shared" ca="1" si="0"/>
        <v/>
      </c>
      <c r="AF7" s="143"/>
      <c r="AG7" s="144"/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44228</v>
      </c>
      <c r="D8" s="54">
        <f ca="1">C8+1</f>
        <v>44229</v>
      </c>
      <c r="E8" s="54">
        <f t="shared" ref="E8:AG8" ca="1" si="1">D8+1</f>
        <v>44230</v>
      </c>
      <c r="F8" s="54">
        <f t="shared" ca="1" si="1"/>
        <v>44231</v>
      </c>
      <c r="G8" s="54">
        <f t="shared" ca="1" si="1"/>
        <v>44232</v>
      </c>
      <c r="H8" s="54">
        <f t="shared" ca="1" si="1"/>
        <v>44233</v>
      </c>
      <c r="I8" s="54">
        <f t="shared" ca="1" si="1"/>
        <v>44234</v>
      </c>
      <c r="J8" s="54">
        <f t="shared" ca="1" si="1"/>
        <v>44235</v>
      </c>
      <c r="K8" s="54">
        <f t="shared" ca="1" si="1"/>
        <v>44236</v>
      </c>
      <c r="L8" s="54">
        <f t="shared" ca="1" si="1"/>
        <v>44237</v>
      </c>
      <c r="M8" s="54">
        <f t="shared" ca="1" si="1"/>
        <v>44238</v>
      </c>
      <c r="N8" s="54">
        <f t="shared" ca="1" si="1"/>
        <v>44239</v>
      </c>
      <c r="O8" s="54">
        <f t="shared" ca="1" si="1"/>
        <v>44240</v>
      </c>
      <c r="P8" s="54">
        <f t="shared" ca="1" si="1"/>
        <v>44241</v>
      </c>
      <c r="Q8" s="54">
        <f t="shared" ca="1" si="1"/>
        <v>44242</v>
      </c>
      <c r="R8" s="54">
        <f t="shared" ca="1" si="1"/>
        <v>44243</v>
      </c>
      <c r="S8" s="54">
        <f t="shared" ca="1" si="1"/>
        <v>44244</v>
      </c>
      <c r="T8" s="54">
        <f t="shared" ca="1" si="1"/>
        <v>44245</v>
      </c>
      <c r="U8" s="54">
        <f t="shared" ca="1" si="1"/>
        <v>44246</v>
      </c>
      <c r="V8" s="54">
        <f t="shared" ca="1" si="1"/>
        <v>44247</v>
      </c>
      <c r="W8" s="54">
        <f t="shared" ca="1" si="1"/>
        <v>44248</v>
      </c>
      <c r="X8" s="54">
        <f t="shared" ca="1" si="1"/>
        <v>44249</v>
      </c>
      <c r="Y8" s="54">
        <f t="shared" ca="1" si="1"/>
        <v>44250</v>
      </c>
      <c r="Z8" s="54">
        <f t="shared" ca="1" si="1"/>
        <v>44251</v>
      </c>
      <c r="AA8" s="54">
        <f t="shared" ca="1" si="1"/>
        <v>44252</v>
      </c>
      <c r="AB8" s="54">
        <f t="shared" ca="1" si="1"/>
        <v>44253</v>
      </c>
      <c r="AC8" s="54">
        <f t="shared" ca="1" si="1"/>
        <v>44254</v>
      </c>
      <c r="AD8" s="54">
        <f t="shared" ca="1" si="1"/>
        <v>44255</v>
      </c>
      <c r="AE8" s="141" t="str">
        <f ca="1">IF(DAY(DATE(An,VLOOKUP(B1,ADMIN!S5:T16,2,FALSE)+1,))+1&lt;&gt;29,AD8+1,"")</f>
        <v/>
      </c>
      <c r="AF8" s="147"/>
      <c r="AG8" s="142"/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64"/>
      <c r="E10" s="64"/>
      <c r="F10" s="85"/>
      <c r="G10" s="64"/>
      <c r="H10" s="64"/>
      <c r="I10" s="64"/>
      <c r="J10" s="64"/>
      <c r="K10" s="64"/>
      <c r="L10" s="64"/>
      <c r="M10" s="85"/>
      <c r="N10" s="64"/>
      <c r="O10" s="64"/>
      <c r="P10" s="64"/>
      <c r="Q10" s="64"/>
      <c r="R10" s="64"/>
      <c r="S10" s="64"/>
      <c r="T10" s="85"/>
      <c r="U10" s="64"/>
      <c r="V10" s="64"/>
      <c r="W10" s="64"/>
      <c r="X10" s="64"/>
      <c r="Y10" s="64"/>
      <c r="Z10" s="64"/>
      <c r="AA10" s="85"/>
      <c r="AB10" s="64"/>
      <c r="AC10" s="64"/>
      <c r="AD10" s="64"/>
      <c r="AE10" s="64"/>
      <c r="AF10" s="64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85"/>
      <c r="D11" s="64"/>
      <c r="E11" s="64"/>
      <c r="F11" s="64"/>
      <c r="G11" s="64"/>
      <c r="H11" s="64"/>
      <c r="I11" s="85"/>
      <c r="J11" s="64"/>
      <c r="K11" s="64"/>
      <c r="L11" s="64"/>
      <c r="M11" s="64"/>
      <c r="N11" s="64"/>
      <c r="O11" s="64"/>
      <c r="P11" s="85"/>
      <c r="Q11" s="64"/>
      <c r="R11" s="64"/>
      <c r="S11" s="64"/>
      <c r="T11" s="64"/>
      <c r="U11" s="64"/>
      <c r="V11" s="64"/>
      <c r="W11" s="85"/>
      <c r="X11" s="64"/>
      <c r="Y11" s="64"/>
      <c r="Z11" s="64"/>
      <c r="AA11" s="64"/>
      <c r="AB11" s="64"/>
      <c r="AC11" s="64"/>
      <c r="AD11" s="85"/>
      <c r="AE11" s="64"/>
      <c r="AF11" s="64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  <c r="E38" s="73"/>
      <c r="J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83" priority="7" stopIfTrue="1">
      <formula>MOD(ROW(),2)=0</formula>
    </cfRule>
  </conditionalFormatting>
  <conditionalFormatting sqref="C10:AG31 C33:AG35 C7:AG8">
    <cfRule type="expression" dxfId="82" priority="1" stopIfTrue="1">
      <formula>WEEKDAY(C$8,2)&gt;5</formula>
    </cfRule>
    <cfRule type="expression" dxfId="81" priority="2" stopIfTrue="1">
      <formula>AND(C$8&lt;&gt;"",COUNTIF(Feries,C$8)&gt;0)</formula>
    </cfRule>
    <cfRule type="expression" dxfId="80" priority="3" stopIfTrue="1">
      <formula>AND(C$8&lt;&gt;"",COUNTIF(Recup_FN,C$8)&gt;0)</formula>
    </cfRule>
  </conditionalFormatting>
  <conditionalFormatting sqref="B10:B31 B33:B35">
    <cfRule type="expression" dxfId="79" priority="6">
      <formula>MOD(ROW(),2)=0</formula>
    </cfRule>
  </conditionalFormatting>
  <conditionalFormatting sqref="C10:AG31 C33:AG35">
    <cfRule type="containsText" dxfId="78" priority="4" stopIfTrue="1" operator="containsText" text="TLT">
      <formula>NOT(ISERROR(SEARCH("TLT",C10)))</formula>
    </cfRule>
    <cfRule type="beginsWith" dxfId="77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3D229354-3D9C-401D-B119-A5574BD0DB73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5D30C-781E-4468-95C9-ADE67D5AB3D2}">
  <sheetPr codeName="Feuil3"/>
  <dimension ref="B1:AR38"/>
  <sheetViews>
    <sheetView showGridLines="0" workbookViewId="0">
      <pane ySplit="5" topLeftCell="A6" activePane="bottomLeft" state="frozen"/>
      <selection activeCell="B2" sqref="B2:AH2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MAR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155" t="str">
        <f ca="1">UPPER(TEXT(C8,"MMMM AAAA"))</f>
        <v>MARS 2021</v>
      </c>
      <c r="C6" s="138"/>
      <c r="D6" s="138"/>
      <c r="E6" s="138"/>
      <c r="F6" s="138"/>
      <c r="G6" s="138"/>
      <c r="H6" s="138"/>
      <c r="I6" s="138"/>
      <c r="J6" s="138"/>
      <c r="K6" s="138"/>
      <c r="L6" s="138"/>
      <c r="M6" s="138"/>
      <c r="N6" s="138"/>
      <c r="O6" s="138"/>
      <c r="P6" s="138"/>
      <c r="Q6" s="138"/>
      <c r="R6" s="138"/>
      <c r="S6" s="138"/>
      <c r="T6" s="138"/>
      <c r="U6" s="138"/>
      <c r="V6" s="138"/>
      <c r="W6" s="138"/>
      <c r="X6" s="138"/>
      <c r="Y6" s="138"/>
      <c r="Z6" s="138"/>
      <c r="AA6" s="138"/>
      <c r="AB6" s="138"/>
      <c r="AC6" s="138"/>
      <c r="AD6" s="138"/>
      <c r="AE6" s="138"/>
      <c r="AF6" s="138"/>
      <c r="AG6" s="138"/>
      <c r="AH6" s="139"/>
    </row>
    <row r="7" spans="2:44" ht="24" thickBot="1" x14ac:dyDescent="0.4">
      <c r="B7" s="58"/>
      <c r="C7" s="51">
        <f ca="1">C8</f>
        <v>44256</v>
      </c>
      <c r="D7" s="51">
        <f t="shared" ref="D7:AG7" ca="1" si="0">D8</f>
        <v>44257</v>
      </c>
      <c r="E7" s="51">
        <f t="shared" ca="1" si="0"/>
        <v>44258</v>
      </c>
      <c r="F7" s="51">
        <f t="shared" ca="1" si="0"/>
        <v>44259</v>
      </c>
      <c r="G7" s="51">
        <f t="shared" ca="1" si="0"/>
        <v>44260</v>
      </c>
      <c r="H7" s="51">
        <f t="shared" ca="1" si="0"/>
        <v>44261</v>
      </c>
      <c r="I7" s="51">
        <f t="shared" ca="1" si="0"/>
        <v>44262</v>
      </c>
      <c r="J7" s="51">
        <f t="shared" ca="1" si="0"/>
        <v>44263</v>
      </c>
      <c r="K7" s="51">
        <f t="shared" ca="1" si="0"/>
        <v>44264</v>
      </c>
      <c r="L7" s="51">
        <f t="shared" ca="1" si="0"/>
        <v>44265</v>
      </c>
      <c r="M7" s="51">
        <f t="shared" ca="1" si="0"/>
        <v>44266</v>
      </c>
      <c r="N7" s="51">
        <f t="shared" ca="1" si="0"/>
        <v>44267</v>
      </c>
      <c r="O7" s="51">
        <f t="shared" ca="1" si="0"/>
        <v>44268</v>
      </c>
      <c r="P7" s="51">
        <f t="shared" ca="1" si="0"/>
        <v>44269</v>
      </c>
      <c r="Q7" s="51">
        <f t="shared" ca="1" si="0"/>
        <v>44270</v>
      </c>
      <c r="R7" s="51">
        <f t="shared" ca="1" si="0"/>
        <v>44271</v>
      </c>
      <c r="S7" s="51">
        <f t="shared" ca="1" si="0"/>
        <v>44272</v>
      </c>
      <c r="T7" s="51">
        <f t="shared" ca="1" si="0"/>
        <v>44273</v>
      </c>
      <c r="U7" s="51">
        <f t="shared" ca="1" si="0"/>
        <v>44274</v>
      </c>
      <c r="V7" s="51">
        <f t="shared" ca="1" si="0"/>
        <v>44275</v>
      </c>
      <c r="W7" s="51">
        <f t="shared" ca="1" si="0"/>
        <v>44276</v>
      </c>
      <c r="X7" s="51">
        <f t="shared" ca="1" si="0"/>
        <v>44277</v>
      </c>
      <c r="Y7" s="51">
        <f t="shared" ca="1" si="0"/>
        <v>44278</v>
      </c>
      <c r="Z7" s="51">
        <f t="shared" ca="1" si="0"/>
        <v>44279</v>
      </c>
      <c r="AA7" s="51">
        <f t="shared" ca="1" si="0"/>
        <v>44280</v>
      </c>
      <c r="AB7" s="51">
        <f t="shared" ca="1" si="0"/>
        <v>44281</v>
      </c>
      <c r="AC7" s="51">
        <f t="shared" ca="1" si="0"/>
        <v>44282</v>
      </c>
      <c r="AD7" s="51">
        <f t="shared" ca="1" si="0"/>
        <v>44283</v>
      </c>
      <c r="AE7" s="51">
        <f t="shared" ca="1" si="0"/>
        <v>44284</v>
      </c>
      <c r="AF7" s="51">
        <f t="shared" ca="1" si="0"/>
        <v>44285</v>
      </c>
      <c r="AG7" s="52">
        <f t="shared" ca="1" si="0"/>
        <v>44286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44256</v>
      </c>
      <c r="D8" s="54">
        <f ca="1">C8+1</f>
        <v>44257</v>
      </c>
      <c r="E8" s="54">
        <f t="shared" ref="E8:AG8" ca="1" si="1">D8+1</f>
        <v>44258</v>
      </c>
      <c r="F8" s="54">
        <f t="shared" ca="1" si="1"/>
        <v>44259</v>
      </c>
      <c r="G8" s="54">
        <f t="shared" ca="1" si="1"/>
        <v>44260</v>
      </c>
      <c r="H8" s="54">
        <f t="shared" ca="1" si="1"/>
        <v>44261</v>
      </c>
      <c r="I8" s="54">
        <f t="shared" ca="1" si="1"/>
        <v>44262</v>
      </c>
      <c r="J8" s="54">
        <f t="shared" ca="1" si="1"/>
        <v>44263</v>
      </c>
      <c r="K8" s="54">
        <f t="shared" ca="1" si="1"/>
        <v>44264</v>
      </c>
      <c r="L8" s="54">
        <f t="shared" ca="1" si="1"/>
        <v>44265</v>
      </c>
      <c r="M8" s="54">
        <f t="shared" ca="1" si="1"/>
        <v>44266</v>
      </c>
      <c r="N8" s="54">
        <f t="shared" ca="1" si="1"/>
        <v>44267</v>
      </c>
      <c r="O8" s="54">
        <f t="shared" ca="1" si="1"/>
        <v>44268</v>
      </c>
      <c r="P8" s="54">
        <f t="shared" ca="1" si="1"/>
        <v>44269</v>
      </c>
      <c r="Q8" s="54">
        <f t="shared" ca="1" si="1"/>
        <v>44270</v>
      </c>
      <c r="R8" s="54">
        <f t="shared" ca="1" si="1"/>
        <v>44271</v>
      </c>
      <c r="S8" s="54">
        <f t="shared" ca="1" si="1"/>
        <v>44272</v>
      </c>
      <c r="T8" s="54">
        <f t="shared" ca="1" si="1"/>
        <v>44273</v>
      </c>
      <c r="U8" s="54">
        <f t="shared" ca="1" si="1"/>
        <v>44274</v>
      </c>
      <c r="V8" s="54">
        <f t="shared" ca="1" si="1"/>
        <v>44275</v>
      </c>
      <c r="W8" s="54">
        <f t="shared" ca="1" si="1"/>
        <v>44276</v>
      </c>
      <c r="X8" s="54">
        <f t="shared" ca="1" si="1"/>
        <v>44277</v>
      </c>
      <c r="Y8" s="54">
        <f t="shared" ca="1" si="1"/>
        <v>44278</v>
      </c>
      <c r="Z8" s="54">
        <f t="shared" ca="1" si="1"/>
        <v>44279</v>
      </c>
      <c r="AA8" s="54">
        <f t="shared" ca="1" si="1"/>
        <v>44280</v>
      </c>
      <c r="AB8" s="54">
        <f t="shared" ca="1" si="1"/>
        <v>44281</v>
      </c>
      <c r="AC8" s="54">
        <f t="shared" ca="1" si="1"/>
        <v>44282</v>
      </c>
      <c r="AD8" s="54">
        <f t="shared" ca="1" si="1"/>
        <v>44283</v>
      </c>
      <c r="AE8" s="54">
        <f t="shared" ca="1" si="1"/>
        <v>44284</v>
      </c>
      <c r="AF8" s="54">
        <f t="shared" ca="1" si="1"/>
        <v>44285</v>
      </c>
      <c r="AG8" s="60">
        <f t="shared" ca="1" si="1"/>
        <v>44286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64"/>
      <c r="E10" s="64"/>
      <c r="F10" s="85"/>
      <c r="G10" s="64"/>
      <c r="H10" s="64"/>
      <c r="I10" s="64"/>
      <c r="J10" s="64"/>
      <c r="K10" s="64"/>
      <c r="L10" s="64"/>
      <c r="M10" s="85"/>
      <c r="N10" s="64"/>
      <c r="O10" s="64"/>
      <c r="P10" s="64"/>
      <c r="Q10" s="64"/>
      <c r="R10" s="64"/>
      <c r="S10" s="64"/>
      <c r="T10" s="85"/>
      <c r="U10" s="64"/>
      <c r="V10" s="64"/>
      <c r="W10" s="64"/>
      <c r="X10" s="64"/>
      <c r="Y10" s="64"/>
      <c r="Z10" s="64"/>
      <c r="AA10" s="85"/>
      <c r="AB10" s="64"/>
      <c r="AC10" s="64"/>
      <c r="AD10" s="64"/>
      <c r="AE10" s="64"/>
      <c r="AF10" s="64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85"/>
      <c r="D11" s="64"/>
      <c r="E11" s="64"/>
      <c r="F11" s="64"/>
      <c r="G11" s="64"/>
      <c r="H11" s="64"/>
      <c r="I11" s="85"/>
      <c r="J11" s="64"/>
      <c r="K11" s="64"/>
      <c r="L11" s="64"/>
      <c r="M11" s="64"/>
      <c r="N11" s="64"/>
      <c r="O11" s="64"/>
      <c r="P11" s="85"/>
      <c r="Q11" s="64"/>
      <c r="R11" s="64"/>
      <c r="S11" s="64"/>
      <c r="T11" s="64"/>
      <c r="U11" s="64"/>
      <c r="V11" s="64"/>
      <c r="W11" s="85"/>
      <c r="X11" s="64"/>
      <c r="Y11" s="64"/>
      <c r="Z11" s="64"/>
      <c r="AA11" s="64"/>
      <c r="AB11" s="64"/>
      <c r="AC11" s="64"/>
      <c r="AD11" s="85"/>
      <c r="AE11" s="64"/>
      <c r="AF11" s="64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6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6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76" priority="7" stopIfTrue="1">
      <formula>MOD(ROW(),2)=0</formula>
    </cfRule>
  </conditionalFormatting>
  <conditionalFormatting sqref="C7:AG8 C10:AG31 C33:AG35">
    <cfRule type="expression" dxfId="75" priority="1" stopIfTrue="1">
      <formula>WEEKDAY(C$8,2)&gt;5</formula>
    </cfRule>
    <cfRule type="expression" dxfId="74" priority="2" stopIfTrue="1">
      <formula>AND(C$8&lt;&gt;"",COUNTIF(Feries,C$8)&gt;0)</formula>
    </cfRule>
    <cfRule type="expression" dxfId="73" priority="3" stopIfTrue="1">
      <formula>AND(C$8&lt;&gt;"",COUNTIF(Recup_FN,C$8)&gt;0)</formula>
    </cfRule>
  </conditionalFormatting>
  <conditionalFormatting sqref="B10:B31 B33:B35">
    <cfRule type="expression" dxfId="72" priority="6">
      <formula>MOD(ROW(),2)=0</formula>
    </cfRule>
  </conditionalFormatting>
  <conditionalFormatting sqref="C10:AG31 C33:AG35">
    <cfRule type="containsText" dxfId="71" priority="4" stopIfTrue="1" operator="containsText" text="TLT">
      <formula>NOT(ISERROR(SEARCH("TLT",C10)))</formula>
    </cfRule>
    <cfRule type="beginsWith" dxfId="70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42CC9AA5-8ABF-4322-BC10-06C4E9A56D1D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1E86E-E3D5-4C52-9803-303B40E6C07D}">
  <sheetPr codeName="Feuil4"/>
  <dimension ref="B1:AR38"/>
  <sheetViews>
    <sheetView showGridLines="0" workbookViewId="0">
      <pane ySplit="5" topLeftCell="A6" activePane="bottomLeft" state="frozen"/>
      <selection activeCell="B2" sqref="B2:AH2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AVR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AVRIL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44287</v>
      </c>
      <c r="D7" s="51">
        <f t="shared" ref="D7:AG7" ca="1" si="0">D8</f>
        <v>44288</v>
      </c>
      <c r="E7" s="51">
        <f t="shared" ca="1" si="0"/>
        <v>44289</v>
      </c>
      <c r="F7" s="51">
        <f t="shared" ca="1" si="0"/>
        <v>44290</v>
      </c>
      <c r="G7" s="51">
        <f t="shared" ca="1" si="0"/>
        <v>44291</v>
      </c>
      <c r="H7" s="51">
        <f t="shared" ca="1" si="0"/>
        <v>44292</v>
      </c>
      <c r="I7" s="51">
        <f t="shared" ca="1" si="0"/>
        <v>44293</v>
      </c>
      <c r="J7" s="51">
        <f t="shared" ca="1" si="0"/>
        <v>44294</v>
      </c>
      <c r="K7" s="51">
        <f t="shared" ca="1" si="0"/>
        <v>44295</v>
      </c>
      <c r="L7" s="51">
        <f t="shared" ca="1" si="0"/>
        <v>44296</v>
      </c>
      <c r="M7" s="51">
        <f t="shared" ca="1" si="0"/>
        <v>44297</v>
      </c>
      <c r="N7" s="51">
        <f t="shared" ca="1" si="0"/>
        <v>44298</v>
      </c>
      <c r="O7" s="51">
        <f t="shared" ca="1" si="0"/>
        <v>44299</v>
      </c>
      <c r="P7" s="51">
        <f t="shared" ca="1" si="0"/>
        <v>44300</v>
      </c>
      <c r="Q7" s="51">
        <f t="shared" ca="1" si="0"/>
        <v>44301</v>
      </c>
      <c r="R7" s="51">
        <f t="shared" ca="1" si="0"/>
        <v>44302</v>
      </c>
      <c r="S7" s="51">
        <f t="shared" ca="1" si="0"/>
        <v>44303</v>
      </c>
      <c r="T7" s="51">
        <f t="shared" ca="1" si="0"/>
        <v>44304</v>
      </c>
      <c r="U7" s="51">
        <f t="shared" ca="1" si="0"/>
        <v>44305</v>
      </c>
      <c r="V7" s="51">
        <f t="shared" ca="1" si="0"/>
        <v>44306</v>
      </c>
      <c r="W7" s="51">
        <f t="shared" ca="1" si="0"/>
        <v>44307</v>
      </c>
      <c r="X7" s="51">
        <f t="shared" ca="1" si="0"/>
        <v>44308</v>
      </c>
      <c r="Y7" s="51">
        <f t="shared" ca="1" si="0"/>
        <v>44309</v>
      </c>
      <c r="Z7" s="51">
        <f t="shared" ca="1" si="0"/>
        <v>44310</v>
      </c>
      <c r="AA7" s="51">
        <f t="shared" ca="1" si="0"/>
        <v>44311</v>
      </c>
      <c r="AB7" s="51">
        <f t="shared" ca="1" si="0"/>
        <v>44312</v>
      </c>
      <c r="AC7" s="51">
        <f t="shared" ca="1" si="0"/>
        <v>44313</v>
      </c>
      <c r="AD7" s="51">
        <f t="shared" ca="1" si="0"/>
        <v>44314</v>
      </c>
      <c r="AE7" s="51">
        <f t="shared" ca="1" si="0"/>
        <v>44315</v>
      </c>
      <c r="AF7" s="51">
        <f t="shared" ca="1" si="0"/>
        <v>44316</v>
      </c>
      <c r="AG7" s="52">
        <f t="shared" ca="1" si="0"/>
        <v>44317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44287</v>
      </c>
      <c r="D8" s="54">
        <f ca="1">C8+1</f>
        <v>44288</v>
      </c>
      <c r="E8" s="54">
        <f t="shared" ref="E8:AG8" ca="1" si="1">D8+1</f>
        <v>44289</v>
      </c>
      <c r="F8" s="54">
        <f t="shared" ca="1" si="1"/>
        <v>44290</v>
      </c>
      <c r="G8" s="54">
        <f t="shared" ca="1" si="1"/>
        <v>44291</v>
      </c>
      <c r="H8" s="54">
        <f t="shared" ca="1" si="1"/>
        <v>44292</v>
      </c>
      <c r="I8" s="54">
        <f t="shared" ca="1" si="1"/>
        <v>44293</v>
      </c>
      <c r="J8" s="54">
        <f t="shared" ca="1" si="1"/>
        <v>44294</v>
      </c>
      <c r="K8" s="54">
        <f t="shared" ca="1" si="1"/>
        <v>44295</v>
      </c>
      <c r="L8" s="54">
        <f t="shared" ca="1" si="1"/>
        <v>44296</v>
      </c>
      <c r="M8" s="54">
        <f t="shared" ca="1" si="1"/>
        <v>44297</v>
      </c>
      <c r="N8" s="54">
        <f t="shared" ca="1" si="1"/>
        <v>44298</v>
      </c>
      <c r="O8" s="54">
        <f t="shared" ca="1" si="1"/>
        <v>44299</v>
      </c>
      <c r="P8" s="54">
        <f t="shared" ca="1" si="1"/>
        <v>44300</v>
      </c>
      <c r="Q8" s="54">
        <f t="shared" ca="1" si="1"/>
        <v>44301</v>
      </c>
      <c r="R8" s="54">
        <f t="shared" ca="1" si="1"/>
        <v>44302</v>
      </c>
      <c r="S8" s="54">
        <f t="shared" ca="1" si="1"/>
        <v>44303</v>
      </c>
      <c r="T8" s="54">
        <f t="shared" ca="1" si="1"/>
        <v>44304</v>
      </c>
      <c r="U8" s="54">
        <f t="shared" ca="1" si="1"/>
        <v>44305</v>
      </c>
      <c r="V8" s="54">
        <f t="shared" ca="1" si="1"/>
        <v>44306</v>
      </c>
      <c r="W8" s="54">
        <f t="shared" ca="1" si="1"/>
        <v>44307</v>
      </c>
      <c r="X8" s="54">
        <f t="shared" ca="1" si="1"/>
        <v>44308</v>
      </c>
      <c r="Y8" s="54">
        <f t="shared" ca="1" si="1"/>
        <v>44309</v>
      </c>
      <c r="Z8" s="54">
        <f t="shared" ca="1" si="1"/>
        <v>44310</v>
      </c>
      <c r="AA8" s="54">
        <f t="shared" ca="1" si="1"/>
        <v>44311</v>
      </c>
      <c r="AB8" s="54">
        <f t="shared" ca="1" si="1"/>
        <v>44312</v>
      </c>
      <c r="AC8" s="54">
        <f t="shared" ca="1" si="1"/>
        <v>44313</v>
      </c>
      <c r="AD8" s="54">
        <f t="shared" ca="1" si="1"/>
        <v>44314</v>
      </c>
      <c r="AE8" s="54">
        <f t="shared" ca="1" si="1"/>
        <v>44315</v>
      </c>
      <c r="AF8" s="54">
        <f t="shared" ca="1" si="1"/>
        <v>44316</v>
      </c>
      <c r="AG8" s="60">
        <f t="shared" ca="1" si="1"/>
        <v>44317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85"/>
      <c r="D10" s="64"/>
      <c r="E10" s="64"/>
      <c r="F10" s="64"/>
      <c r="G10" s="64"/>
      <c r="H10" s="64"/>
      <c r="I10" s="64"/>
      <c r="J10" s="85"/>
      <c r="K10" s="64"/>
      <c r="L10" s="64"/>
      <c r="M10" s="64"/>
      <c r="N10" s="64"/>
      <c r="O10" s="64"/>
      <c r="P10" s="64"/>
      <c r="Q10" s="85"/>
      <c r="R10" s="64"/>
      <c r="S10" s="64"/>
      <c r="T10" s="64"/>
      <c r="U10" s="64"/>
      <c r="V10" s="64"/>
      <c r="W10" s="64"/>
      <c r="X10" s="85"/>
      <c r="Y10" s="64"/>
      <c r="Z10" s="64"/>
      <c r="AA10" s="64"/>
      <c r="AB10" s="64"/>
      <c r="AC10" s="64"/>
      <c r="AD10" s="64"/>
      <c r="AE10" s="85"/>
      <c r="AF10" s="64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64"/>
      <c r="D11" s="64"/>
      <c r="E11" s="64"/>
      <c r="F11" s="85"/>
      <c r="G11" s="64"/>
      <c r="H11" s="64"/>
      <c r="I11" s="64"/>
      <c r="J11" s="64"/>
      <c r="K11" s="64"/>
      <c r="L11" s="64"/>
      <c r="M11" s="85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85"/>
      <c r="AB11" s="64"/>
      <c r="AC11" s="64"/>
      <c r="AD11" s="64"/>
      <c r="AE11" s="64"/>
      <c r="AF11" s="64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69" priority="7" stopIfTrue="1">
      <formula>MOD(ROW(),2)=0</formula>
    </cfRule>
  </conditionalFormatting>
  <conditionalFormatting sqref="C7:AG8 C10:AG31 C33:AG35">
    <cfRule type="expression" dxfId="68" priority="1" stopIfTrue="1">
      <formula>WEEKDAY(C$8,2)&gt;5</formula>
    </cfRule>
    <cfRule type="expression" dxfId="67" priority="2" stopIfTrue="1">
      <formula>AND(C$8&lt;&gt;"",COUNTIF(Feries,C$8)&gt;0)</formula>
    </cfRule>
    <cfRule type="expression" dxfId="66" priority="3" stopIfTrue="1">
      <formula>AND(C$8&lt;&gt;"",COUNTIF(Recup_FN,C$8)&gt;0)</formula>
    </cfRule>
  </conditionalFormatting>
  <conditionalFormatting sqref="B10:B31 B33:B35">
    <cfRule type="expression" dxfId="65" priority="6">
      <formula>MOD(ROW(),2)=0</formula>
    </cfRule>
  </conditionalFormatting>
  <conditionalFormatting sqref="C10:AG31 C33:AG35">
    <cfRule type="containsText" dxfId="64" priority="4" stopIfTrue="1" operator="containsText" text="TLT">
      <formula>NOT(ISERROR(SEARCH("TLT",C10)))</formula>
    </cfRule>
    <cfRule type="beginsWith" dxfId="63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07F31846-C051-455A-8C6F-1A17898BBDD2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6F7C8C-9CA5-4EF7-8D24-E3219C6661DC}">
  <sheetPr codeName="Feuil5"/>
  <dimension ref="B1:AR38"/>
  <sheetViews>
    <sheetView showGridLines="0" workbookViewId="0">
      <pane ySplit="5" topLeftCell="A6" activePane="bottomLeft" state="frozen"/>
      <selection activeCell="B2" sqref="B2:AH2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MAI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MAI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44317</v>
      </c>
      <c r="D7" s="51">
        <f t="shared" ref="D7:AG7" ca="1" si="0">D8</f>
        <v>44318</v>
      </c>
      <c r="E7" s="51">
        <f t="shared" ca="1" si="0"/>
        <v>44319</v>
      </c>
      <c r="F7" s="51">
        <f t="shared" ca="1" si="0"/>
        <v>44320</v>
      </c>
      <c r="G7" s="51">
        <f t="shared" ca="1" si="0"/>
        <v>44321</v>
      </c>
      <c r="H7" s="51">
        <f t="shared" ca="1" si="0"/>
        <v>44322</v>
      </c>
      <c r="I7" s="51">
        <f t="shared" ca="1" si="0"/>
        <v>44323</v>
      </c>
      <c r="J7" s="51">
        <f t="shared" ca="1" si="0"/>
        <v>44324</v>
      </c>
      <c r="K7" s="51">
        <f t="shared" ca="1" si="0"/>
        <v>44325</v>
      </c>
      <c r="L7" s="51">
        <f t="shared" ca="1" si="0"/>
        <v>44326</v>
      </c>
      <c r="M7" s="51">
        <f t="shared" ca="1" si="0"/>
        <v>44327</v>
      </c>
      <c r="N7" s="51">
        <f t="shared" ca="1" si="0"/>
        <v>44328</v>
      </c>
      <c r="O7" s="51">
        <f t="shared" ca="1" si="0"/>
        <v>44329</v>
      </c>
      <c r="P7" s="51">
        <f t="shared" ca="1" si="0"/>
        <v>44330</v>
      </c>
      <c r="Q7" s="51">
        <f t="shared" ca="1" si="0"/>
        <v>44331</v>
      </c>
      <c r="R7" s="51">
        <f t="shared" ca="1" si="0"/>
        <v>44332</v>
      </c>
      <c r="S7" s="51">
        <f t="shared" ca="1" si="0"/>
        <v>44333</v>
      </c>
      <c r="T7" s="51">
        <f t="shared" ca="1" si="0"/>
        <v>44334</v>
      </c>
      <c r="U7" s="51">
        <f t="shared" ca="1" si="0"/>
        <v>44335</v>
      </c>
      <c r="V7" s="51">
        <f t="shared" ca="1" si="0"/>
        <v>44336</v>
      </c>
      <c r="W7" s="51">
        <f t="shared" ca="1" si="0"/>
        <v>44337</v>
      </c>
      <c r="X7" s="51">
        <f t="shared" ca="1" si="0"/>
        <v>44338</v>
      </c>
      <c r="Y7" s="51">
        <f t="shared" ca="1" si="0"/>
        <v>44339</v>
      </c>
      <c r="Z7" s="51">
        <f t="shared" ca="1" si="0"/>
        <v>44340</v>
      </c>
      <c r="AA7" s="51">
        <f t="shared" ca="1" si="0"/>
        <v>44341</v>
      </c>
      <c r="AB7" s="51">
        <f t="shared" ca="1" si="0"/>
        <v>44342</v>
      </c>
      <c r="AC7" s="51">
        <f t="shared" ca="1" si="0"/>
        <v>44343</v>
      </c>
      <c r="AD7" s="51">
        <f t="shared" ca="1" si="0"/>
        <v>44344</v>
      </c>
      <c r="AE7" s="51">
        <f t="shared" ca="1" si="0"/>
        <v>44345</v>
      </c>
      <c r="AF7" s="51">
        <f t="shared" ca="1" si="0"/>
        <v>44346</v>
      </c>
      <c r="AG7" s="52">
        <f t="shared" ca="1" si="0"/>
        <v>44347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44317</v>
      </c>
      <c r="D8" s="54">
        <f ca="1">C8+1</f>
        <v>44318</v>
      </c>
      <c r="E8" s="54">
        <f t="shared" ref="E8:AG8" ca="1" si="1">D8+1</f>
        <v>44319</v>
      </c>
      <c r="F8" s="54">
        <f t="shared" ca="1" si="1"/>
        <v>44320</v>
      </c>
      <c r="G8" s="54">
        <f t="shared" ca="1" si="1"/>
        <v>44321</v>
      </c>
      <c r="H8" s="54">
        <f t="shared" ca="1" si="1"/>
        <v>44322</v>
      </c>
      <c r="I8" s="54">
        <f t="shared" ca="1" si="1"/>
        <v>44323</v>
      </c>
      <c r="J8" s="54">
        <f t="shared" ca="1" si="1"/>
        <v>44324</v>
      </c>
      <c r="K8" s="54">
        <f t="shared" ca="1" si="1"/>
        <v>44325</v>
      </c>
      <c r="L8" s="54">
        <f t="shared" ca="1" si="1"/>
        <v>44326</v>
      </c>
      <c r="M8" s="54">
        <f t="shared" ca="1" si="1"/>
        <v>44327</v>
      </c>
      <c r="N8" s="54">
        <f t="shared" ca="1" si="1"/>
        <v>44328</v>
      </c>
      <c r="O8" s="54">
        <f t="shared" ca="1" si="1"/>
        <v>44329</v>
      </c>
      <c r="P8" s="54">
        <f t="shared" ca="1" si="1"/>
        <v>44330</v>
      </c>
      <c r="Q8" s="54">
        <f t="shared" ca="1" si="1"/>
        <v>44331</v>
      </c>
      <c r="R8" s="54">
        <f t="shared" ca="1" si="1"/>
        <v>44332</v>
      </c>
      <c r="S8" s="54">
        <f t="shared" ca="1" si="1"/>
        <v>44333</v>
      </c>
      <c r="T8" s="54">
        <f t="shared" ca="1" si="1"/>
        <v>44334</v>
      </c>
      <c r="U8" s="54">
        <f t="shared" ca="1" si="1"/>
        <v>44335</v>
      </c>
      <c r="V8" s="54">
        <f t="shared" ca="1" si="1"/>
        <v>44336</v>
      </c>
      <c r="W8" s="54">
        <f t="shared" ca="1" si="1"/>
        <v>44337</v>
      </c>
      <c r="X8" s="54">
        <f t="shared" ca="1" si="1"/>
        <v>44338</v>
      </c>
      <c r="Y8" s="54">
        <f t="shared" ca="1" si="1"/>
        <v>44339</v>
      </c>
      <c r="Z8" s="54">
        <f t="shared" ca="1" si="1"/>
        <v>44340</v>
      </c>
      <c r="AA8" s="54">
        <f t="shared" ca="1" si="1"/>
        <v>44341</v>
      </c>
      <c r="AB8" s="54">
        <f t="shared" ca="1" si="1"/>
        <v>44342</v>
      </c>
      <c r="AC8" s="54">
        <f t="shared" ca="1" si="1"/>
        <v>44343</v>
      </c>
      <c r="AD8" s="54">
        <f t="shared" ca="1" si="1"/>
        <v>44344</v>
      </c>
      <c r="AE8" s="54">
        <f t="shared" ca="1" si="1"/>
        <v>44345</v>
      </c>
      <c r="AF8" s="54">
        <f t="shared" ca="1" si="1"/>
        <v>44346</v>
      </c>
      <c r="AG8" s="60">
        <f t="shared" ca="1" si="1"/>
        <v>44347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64"/>
      <c r="E10" s="64"/>
      <c r="F10" s="64"/>
      <c r="G10" s="64"/>
      <c r="H10" s="85"/>
      <c r="I10" s="64"/>
      <c r="J10" s="64"/>
      <c r="K10" s="64"/>
      <c r="L10" s="64"/>
      <c r="M10" s="64"/>
      <c r="N10" s="64"/>
      <c r="O10" s="85"/>
      <c r="P10" s="64"/>
      <c r="Q10" s="64"/>
      <c r="R10" s="64"/>
      <c r="S10" s="64"/>
      <c r="T10" s="64"/>
      <c r="U10" s="64"/>
      <c r="V10" s="85"/>
      <c r="W10" s="64"/>
      <c r="X10" s="64"/>
      <c r="Y10" s="64"/>
      <c r="Z10" s="64"/>
      <c r="AA10" s="64"/>
      <c r="AB10" s="64"/>
      <c r="AC10" s="85"/>
      <c r="AD10" s="64"/>
      <c r="AE10" s="64"/>
      <c r="AF10" s="64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64"/>
      <c r="D11" s="85"/>
      <c r="E11" s="64"/>
      <c r="F11" s="64"/>
      <c r="G11" s="64"/>
      <c r="H11" s="64"/>
      <c r="I11" s="64"/>
      <c r="J11" s="64"/>
      <c r="K11" s="85"/>
      <c r="L11" s="64"/>
      <c r="M11" s="64"/>
      <c r="N11" s="64"/>
      <c r="O11" s="64"/>
      <c r="P11" s="64"/>
      <c r="Q11" s="64"/>
      <c r="R11" s="85"/>
      <c r="S11" s="64"/>
      <c r="T11" s="64"/>
      <c r="U11" s="64"/>
      <c r="V11" s="64"/>
      <c r="W11" s="64"/>
      <c r="X11" s="64"/>
      <c r="Y11" s="85"/>
      <c r="Z11" s="64"/>
      <c r="AA11" s="64"/>
      <c r="AB11" s="64"/>
      <c r="AC11" s="64"/>
      <c r="AD11" s="64"/>
      <c r="AE11" s="64"/>
      <c r="AF11" s="85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62" priority="7" stopIfTrue="1">
      <formula>MOD(ROW(),2)=0</formula>
    </cfRule>
  </conditionalFormatting>
  <conditionalFormatting sqref="C7:AG8 C10:AG31 C33:AG35">
    <cfRule type="expression" dxfId="61" priority="1" stopIfTrue="1">
      <formula>WEEKDAY(C$8,2)&gt;5</formula>
    </cfRule>
    <cfRule type="expression" dxfId="60" priority="2" stopIfTrue="1">
      <formula>AND(C$8&lt;&gt;"",COUNTIF(Feries,C$8)&gt;0)</formula>
    </cfRule>
    <cfRule type="expression" dxfId="59" priority="3" stopIfTrue="1">
      <formula>AND(C$8&lt;&gt;"",COUNTIF(Recup_FN,C$8)&gt;0)</formula>
    </cfRule>
  </conditionalFormatting>
  <conditionalFormatting sqref="B10:B31 B33:B35">
    <cfRule type="expression" dxfId="58" priority="6">
      <formula>MOD(ROW(),2)=0</formula>
    </cfRule>
  </conditionalFormatting>
  <conditionalFormatting sqref="C10:AG31 C33:AG35">
    <cfRule type="containsText" dxfId="57" priority="4" stopIfTrue="1" operator="containsText" text="TLT">
      <formula>NOT(ISERROR(SEARCH("TLT",C10)))</formula>
    </cfRule>
    <cfRule type="beginsWith" dxfId="56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63A4C0F8-474A-453F-AD1F-63B74257AEDA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9B9C1-E43E-4126-AF3E-E6648D2A6472}">
  <sheetPr codeName="Feuil6"/>
  <dimension ref="B1:AR38"/>
  <sheetViews>
    <sheetView showGridLines="0" workbookViewId="0">
      <pane ySplit="5" topLeftCell="A6" activePane="bottomLeft" state="frozen"/>
      <selection activeCell="B2" sqref="B2:AH2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JUIN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JUIN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44348</v>
      </c>
      <c r="D7" s="51">
        <f t="shared" ref="D7:AG7" ca="1" si="0">D8</f>
        <v>44349</v>
      </c>
      <c r="E7" s="51">
        <f t="shared" ca="1" si="0"/>
        <v>44350</v>
      </c>
      <c r="F7" s="51">
        <f t="shared" ca="1" si="0"/>
        <v>44351</v>
      </c>
      <c r="G7" s="51">
        <f t="shared" ca="1" si="0"/>
        <v>44352</v>
      </c>
      <c r="H7" s="51">
        <f t="shared" ca="1" si="0"/>
        <v>44353</v>
      </c>
      <c r="I7" s="51">
        <f t="shared" ca="1" si="0"/>
        <v>44354</v>
      </c>
      <c r="J7" s="51">
        <f t="shared" ca="1" si="0"/>
        <v>44355</v>
      </c>
      <c r="K7" s="51">
        <f t="shared" ca="1" si="0"/>
        <v>44356</v>
      </c>
      <c r="L7" s="51">
        <f t="shared" ca="1" si="0"/>
        <v>44357</v>
      </c>
      <c r="M7" s="51">
        <f t="shared" ca="1" si="0"/>
        <v>44358</v>
      </c>
      <c r="N7" s="51">
        <f t="shared" ca="1" si="0"/>
        <v>44359</v>
      </c>
      <c r="O7" s="51">
        <f t="shared" ca="1" si="0"/>
        <v>44360</v>
      </c>
      <c r="P7" s="51">
        <f t="shared" ca="1" si="0"/>
        <v>44361</v>
      </c>
      <c r="Q7" s="51">
        <f t="shared" ca="1" si="0"/>
        <v>44362</v>
      </c>
      <c r="R7" s="51">
        <f t="shared" ca="1" si="0"/>
        <v>44363</v>
      </c>
      <c r="S7" s="51">
        <f t="shared" ca="1" si="0"/>
        <v>44364</v>
      </c>
      <c r="T7" s="51">
        <f t="shared" ca="1" si="0"/>
        <v>44365</v>
      </c>
      <c r="U7" s="51">
        <f t="shared" ca="1" si="0"/>
        <v>44366</v>
      </c>
      <c r="V7" s="51">
        <f t="shared" ca="1" si="0"/>
        <v>44367</v>
      </c>
      <c r="W7" s="51">
        <f t="shared" ca="1" si="0"/>
        <v>44368</v>
      </c>
      <c r="X7" s="51">
        <f t="shared" ca="1" si="0"/>
        <v>44369</v>
      </c>
      <c r="Y7" s="51">
        <f t="shared" ca="1" si="0"/>
        <v>44370</v>
      </c>
      <c r="Z7" s="51">
        <f t="shared" ca="1" si="0"/>
        <v>44371</v>
      </c>
      <c r="AA7" s="51">
        <f t="shared" ca="1" si="0"/>
        <v>44372</v>
      </c>
      <c r="AB7" s="51">
        <f t="shared" ca="1" si="0"/>
        <v>44373</v>
      </c>
      <c r="AC7" s="51">
        <f t="shared" ca="1" si="0"/>
        <v>44374</v>
      </c>
      <c r="AD7" s="51">
        <f t="shared" ca="1" si="0"/>
        <v>44375</v>
      </c>
      <c r="AE7" s="51">
        <f t="shared" ca="1" si="0"/>
        <v>44376</v>
      </c>
      <c r="AF7" s="51">
        <f t="shared" ca="1" si="0"/>
        <v>44377</v>
      </c>
      <c r="AG7" s="52">
        <f t="shared" ca="1" si="0"/>
        <v>44378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44348</v>
      </c>
      <c r="D8" s="54">
        <f ca="1">C8+1</f>
        <v>44349</v>
      </c>
      <c r="E8" s="54">
        <f t="shared" ref="E8:AG8" ca="1" si="1">D8+1</f>
        <v>44350</v>
      </c>
      <c r="F8" s="54">
        <f t="shared" ca="1" si="1"/>
        <v>44351</v>
      </c>
      <c r="G8" s="54">
        <f t="shared" ca="1" si="1"/>
        <v>44352</v>
      </c>
      <c r="H8" s="54">
        <f t="shared" ca="1" si="1"/>
        <v>44353</v>
      </c>
      <c r="I8" s="54">
        <f t="shared" ca="1" si="1"/>
        <v>44354</v>
      </c>
      <c r="J8" s="54">
        <f t="shared" ca="1" si="1"/>
        <v>44355</v>
      </c>
      <c r="K8" s="54">
        <f t="shared" ca="1" si="1"/>
        <v>44356</v>
      </c>
      <c r="L8" s="54">
        <f t="shared" ca="1" si="1"/>
        <v>44357</v>
      </c>
      <c r="M8" s="54">
        <f t="shared" ca="1" si="1"/>
        <v>44358</v>
      </c>
      <c r="N8" s="54">
        <f t="shared" ca="1" si="1"/>
        <v>44359</v>
      </c>
      <c r="O8" s="54">
        <f t="shared" ca="1" si="1"/>
        <v>44360</v>
      </c>
      <c r="P8" s="54">
        <f t="shared" ca="1" si="1"/>
        <v>44361</v>
      </c>
      <c r="Q8" s="54">
        <f t="shared" ca="1" si="1"/>
        <v>44362</v>
      </c>
      <c r="R8" s="54">
        <f t="shared" ca="1" si="1"/>
        <v>44363</v>
      </c>
      <c r="S8" s="54">
        <f t="shared" ca="1" si="1"/>
        <v>44364</v>
      </c>
      <c r="T8" s="54">
        <f t="shared" ca="1" si="1"/>
        <v>44365</v>
      </c>
      <c r="U8" s="54">
        <f t="shared" ca="1" si="1"/>
        <v>44366</v>
      </c>
      <c r="V8" s="54">
        <f t="shared" ca="1" si="1"/>
        <v>44367</v>
      </c>
      <c r="W8" s="54">
        <f t="shared" ca="1" si="1"/>
        <v>44368</v>
      </c>
      <c r="X8" s="54">
        <f t="shared" ca="1" si="1"/>
        <v>44369</v>
      </c>
      <c r="Y8" s="54">
        <f t="shared" ca="1" si="1"/>
        <v>44370</v>
      </c>
      <c r="Z8" s="54">
        <f t="shared" ca="1" si="1"/>
        <v>44371</v>
      </c>
      <c r="AA8" s="54">
        <f t="shared" ca="1" si="1"/>
        <v>44372</v>
      </c>
      <c r="AB8" s="54">
        <f t="shared" ca="1" si="1"/>
        <v>44373</v>
      </c>
      <c r="AC8" s="54">
        <f t="shared" ca="1" si="1"/>
        <v>44374</v>
      </c>
      <c r="AD8" s="54">
        <f t="shared" ca="1" si="1"/>
        <v>44375</v>
      </c>
      <c r="AE8" s="54">
        <f t="shared" ca="1" si="1"/>
        <v>44376</v>
      </c>
      <c r="AF8" s="54">
        <f t="shared" ca="1" si="1"/>
        <v>44377</v>
      </c>
      <c r="AG8" s="60">
        <f t="shared" ca="1" si="1"/>
        <v>44378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64"/>
      <c r="E10" s="85"/>
      <c r="F10" s="64"/>
      <c r="G10" s="64"/>
      <c r="H10" s="64"/>
      <c r="I10" s="64"/>
      <c r="J10" s="64"/>
      <c r="K10" s="64"/>
      <c r="L10" s="85"/>
      <c r="M10" s="64"/>
      <c r="N10" s="64"/>
      <c r="O10" s="64"/>
      <c r="P10" s="64"/>
      <c r="Q10" s="64"/>
      <c r="R10" s="64"/>
      <c r="S10" s="85"/>
      <c r="T10" s="64"/>
      <c r="U10" s="64"/>
      <c r="V10" s="64"/>
      <c r="W10" s="64"/>
      <c r="X10" s="64"/>
      <c r="Y10" s="64"/>
      <c r="Z10" s="85"/>
      <c r="AA10" s="64"/>
      <c r="AB10" s="64"/>
      <c r="AC10" s="64"/>
      <c r="AD10" s="64"/>
      <c r="AE10" s="64"/>
      <c r="AF10" s="64"/>
      <c r="AG10" s="163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85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85"/>
      <c r="P11" s="64"/>
      <c r="Q11" s="64"/>
      <c r="R11" s="64"/>
      <c r="S11" s="64"/>
      <c r="T11" s="64"/>
      <c r="U11" s="64"/>
      <c r="V11" s="85"/>
      <c r="W11" s="64"/>
      <c r="X11" s="64"/>
      <c r="Y11" s="64"/>
      <c r="Z11" s="64"/>
      <c r="AA11" s="64"/>
      <c r="AB11" s="64"/>
      <c r="AC11" s="85"/>
      <c r="AD11" s="64"/>
      <c r="AE11" s="64"/>
      <c r="AF11" s="64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5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55" priority="7" stopIfTrue="1">
      <formula>MOD(ROW(),2)=0</formula>
    </cfRule>
  </conditionalFormatting>
  <conditionalFormatting sqref="C7:AG8 C10:AG31 C33:AG35">
    <cfRule type="expression" dxfId="54" priority="1" stopIfTrue="1">
      <formula>WEEKDAY(C$8,2)&gt;5</formula>
    </cfRule>
    <cfRule type="expression" dxfId="53" priority="2" stopIfTrue="1">
      <formula>AND(C$8&lt;&gt;"",COUNTIF(Feries,C$8)&gt;0)</formula>
    </cfRule>
    <cfRule type="expression" dxfId="52" priority="3" stopIfTrue="1">
      <formula>AND(C$8&lt;&gt;"",COUNTIF(Recup_FN,C$8)&gt;0)</formula>
    </cfRule>
  </conditionalFormatting>
  <conditionalFormatting sqref="B10:B31 B33:B35">
    <cfRule type="expression" dxfId="51" priority="6">
      <formula>MOD(ROW(),2)=0</formula>
    </cfRule>
  </conditionalFormatting>
  <conditionalFormatting sqref="C10:AG31 C33:AG35">
    <cfRule type="containsText" dxfId="50" priority="4" stopIfTrue="1" operator="containsText" text="TLT">
      <formula>NOT(ISERROR(SEARCH("TLT",C10)))</formula>
    </cfRule>
    <cfRule type="beginsWith" dxfId="49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2DEB334E-7563-4767-ACD9-BAB07E7C4395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28D0F-FB57-4DBE-9BB4-AC1CBA4A3441}">
  <sheetPr codeName="Feuil7"/>
  <dimension ref="B1:AR38"/>
  <sheetViews>
    <sheetView showGridLines="0" workbookViewId="0">
      <pane ySplit="5" topLeftCell="A6" activePane="bottomLeft" state="frozen"/>
      <selection activeCell="B2" sqref="B2:AH2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JUIL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JUILLET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44378</v>
      </c>
      <c r="D7" s="51">
        <f t="shared" ref="D7:AG7" ca="1" si="0">D8</f>
        <v>44379</v>
      </c>
      <c r="E7" s="51">
        <f t="shared" ca="1" si="0"/>
        <v>44380</v>
      </c>
      <c r="F7" s="51">
        <f t="shared" ca="1" si="0"/>
        <v>44381</v>
      </c>
      <c r="G7" s="51">
        <f t="shared" ca="1" si="0"/>
        <v>44382</v>
      </c>
      <c r="H7" s="51">
        <f t="shared" ca="1" si="0"/>
        <v>44383</v>
      </c>
      <c r="I7" s="51">
        <f t="shared" ca="1" si="0"/>
        <v>44384</v>
      </c>
      <c r="J7" s="51">
        <f t="shared" ca="1" si="0"/>
        <v>44385</v>
      </c>
      <c r="K7" s="51">
        <f t="shared" ca="1" si="0"/>
        <v>44386</v>
      </c>
      <c r="L7" s="51">
        <f t="shared" ca="1" si="0"/>
        <v>44387</v>
      </c>
      <c r="M7" s="51">
        <f t="shared" ca="1" si="0"/>
        <v>44388</v>
      </c>
      <c r="N7" s="51">
        <f t="shared" ca="1" si="0"/>
        <v>44389</v>
      </c>
      <c r="O7" s="51">
        <f t="shared" ca="1" si="0"/>
        <v>44390</v>
      </c>
      <c r="P7" s="51">
        <f t="shared" ca="1" si="0"/>
        <v>44391</v>
      </c>
      <c r="Q7" s="51">
        <f t="shared" ca="1" si="0"/>
        <v>44392</v>
      </c>
      <c r="R7" s="51">
        <f t="shared" ca="1" si="0"/>
        <v>44393</v>
      </c>
      <c r="S7" s="51">
        <f t="shared" ca="1" si="0"/>
        <v>44394</v>
      </c>
      <c r="T7" s="51">
        <f t="shared" ca="1" si="0"/>
        <v>44395</v>
      </c>
      <c r="U7" s="51">
        <f t="shared" ca="1" si="0"/>
        <v>44396</v>
      </c>
      <c r="V7" s="51">
        <f t="shared" ca="1" si="0"/>
        <v>44397</v>
      </c>
      <c r="W7" s="51">
        <f t="shared" ca="1" si="0"/>
        <v>44398</v>
      </c>
      <c r="X7" s="51">
        <f t="shared" ca="1" si="0"/>
        <v>44399</v>
      </c>
      <c r="Y7" s="51">
        <f t="shared" ca="1" si="0"/>
        <v>44400</v>
      </c>
      <c r="Z7" s="51">
        <f t="shared" ca="1" si="0"/>
        <v>44401</v>
      </c>
      <c r="AA7" s="51">
        <f t="shared" ca="1" si="0"/>
        <v>44402</v>
      </c>
      <c r="AB7" s="51">
        <f t="shared" ca="1" si="0"/>
        <v>44403</v>
      </c>
      <c r="AC7" s="51">
        <f t="shared" ca="1" si="0"/>
        <v>44404</v>
      </c>
      <c r="AD7" s="51">
        <f t="shared" ca="1" si="0"/>
        <v>44405</v>
      </c>
      <c r="AE7" s="51">
        <f t="shared" ca="1" si="0"/>
        <v>44406</v>
      </c>
      <c r="AF7" s="51">
        <f t="shared" ca="1" si="0"/>
        <v>44407</v>
      </c>
      <c r="AG7" s="52">
        <f t="shared" ca="1" si="0"/>
        <v>44408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44378</v>
      </c>
      <c r="D8" s="54">
        <f ca="1">C8+1</f>
        <v>44379</v>
      </c>
      <c r="E8" s="54">
        <f t="shared" ref="E8:AG8" ca="1" si="1">D8+1</f>
        <v>44380</v>
      </c>
      <c r="F8" s="54">
        <f t="shared" ca="1" si="1"/>
        <v>44381</v>
      </c>
      <c r="G8" s="54">
        <f t="shared" ca="1" si="1"/>
        <v>44382</v>
      </c>
      <c r="H8" s="54">
        <f t="shared" ca="1" si="1"/>
        <v>44383</v>
      </c>
      <c r="I8" s="54">
        <f t="shared" ca="1" si="1"/>
        <v>44384</v>
      </c>
      <c r="J8" s="54">
        <f t="shared" ca="1" si="1"/>
        <v>44385</v>
      </c>
      <c r="K8" s="54">
        <f t="shared" ca="1" si="1"/>
        <v>44386</v>
      </c>
      <c r="L8" s="54">
        <f t="shared" ca="1" si="1"/>
        <v>44387</v>
      </c>
      <c r="M8" s="54">
        <f t="shared" ca="1" si="1"/>
        <v>44388</v>
      </c>
      <c r="N8" s="54">
        <f t="shared" ca="1" si="1"/>
        <v>44389</v>
      </c>
      <c r="O8" s="54">
        <f t="shared" ca="1" si="1"/>
        <v>44390</v>
      </c>
      <c r="P8" s="54">
        <f t="shared" ca="1" si="1"/>
        <v>44391</v>
      </c>
      <c r="Q8" s="54">
        <f t="shared" ca="1" si="1"/>
        <v>44392</v>
      </c>
      <c r="R8" s="54">
        <f t="shared" ca="1" si="1"/>
        <v>44393</v>
      </c>
      <c r="S8" s="54">
        <f t="shared" ca="1" si="1"/>
        <v>44394</v>
      </c>
      <c r="T8" s="54">
        <f t="shared" ca="1" si="1"/>
        <v>44395</v>
      </c>
      <c r="U8" s="54">
        <f t="shared" ca="1" si="1"/>
        <v>44396</v>
      </c>
      <c r="V8" s="54">
        <f t="shared" ca="1" si="1"/>
        <v>44397</v>
      </c>
      <c r="W8" s="54">
        <f t="shared" ca="1" si="1"/>
        <v>44398</v>
      </c>
      <c r="X8" s="54">
        <f t="shared" ca="1" si="1"/>
        <v>44399</v>
      </c>
      <c r="Y8" s="54">
        <f t="shared" ca="1" si="1"/>
        <v>44400</v>
      </c>
      <c r="Z8" s="54">
        <f t="shared" ca="1" si="1"/>
        <v>44401</v>
      </c>
      <c r="AA8" s="54">
        <f t="shared" ca="1" si="1"/>
        <v>44402</v>
      </c>
      <c r="AB8" s="54">
        <f t="shared" ca="1" si="1"/>
        <v>44403</v>
      </c>
      <c r="AC8" s="54">
        <f t="shared" ca="1" si="1"/>
        <v>44404</v>
      </c>
      <c r="AD8" s="54">
        <f t="shared" ca="1" si="1"/>
        <v>44405</v>
      </c>
      <c r="AE8" s="54">
        <f t="shared" ca="1" si="1"/>
        <v>44406</v>
      </c>
      <c r="AF8" s="54">
        <f t="shared" ca="1" si="1"/>
        <v>44407</v>
      </c>
      <c r="AG8" s="60">
        <f t="shared" ca="1" si="1"/>
        <v>44408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85"/>
      <c r="D10" s="64"/>
      <c r="E10" s="64"/>
      <c r="F10" s="64"/>
      <c r="G10" s="64"/>
      <c r="H10" s="64"/>
      <c r="I10" s="64"/>
      <c r="J10" s="85"/>
      <c r="K10" s="64"/>
      <c r="L10" s="64"/>
      <c r="M10" s="64"/>
      <c r="N10" s="64"/>
      <c r="O10" s="64"/>
      <c r="P10" s="64"/>
      <c r="Q10" s="85"/>
      <c r="R10" s="64"/>
      <c r="S10" s="64"/>
      <c r="T10" s="64"/>
      <c r="U10" s="64"/>
      <c r="V10" s="64"/>
      <c r="W10" s="64"/>
      <c r="X10" s="85"/>
      <c r="Y10" s="64"/>
      <c r="Z10" s="64"/>
      <c r="AA10" s="64"/>
      <c r="AB10" s="64"/>
      <c r="AC10" s="64"/>
      <c r="AD10" s="64"/>
      <c r="AE10" s="85"/>
      <c r="AF10" s="64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64"/>
      <c r="D11" s="64"/>
      <c r="E11" s="64"/>
      <c r="F11" s="85"/>
      <c r="G11" s="64"/>
      <c r="H11" s="64"/>
      <c r="I11" s="64"/>
      <c r="J11" s="64"/>
      <c r="K11" s="64"/>
      <c r="L11" s="64"/>
      <c r="M11" s="85"/>
      <c r="N11" s="64"/>
      <c r="O11" s="64"/>
      <c r="P11" s="64"/>
      <c r="Q11" s="64"/>
      <c r="R11" s="64"/>
      <c r="S11" s="64"/>
      <c r="T11" s="85"/>
      <c r="U11" s="64"/>
      <c r="V11" s="64"/>
      <c r="W11" s="64"/>
      <c r="X11" s="64"/>
      <c r="Y11" s="64"/>
      <c r="Z11" s="64"/>
      <c r="AA11" s="85"/>
      <c r="AB11" s="64"/>
      <c r="AC11" s="64"/>
      <c r="AD11" s="64"/>
      <c r="AE11" s="64"/>
      <c r="AF11" s="64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48" priority="7" stopIfTrue="1">
      <formula>MOD(ROW(),2)=0</formula>
    </cfRule>
  </conditionalFormatting>
  <conditionalFormatting sqref="C7:AG8 C10:AG31 C33:AG35">
    <cfRule type="expression" dxfId="47" priority="1" stopIfTrue="1">
      <formula>WEEKDAY(C$8,2)&gt;5</formula>
    </cfRule>
    <cfRule type="expression" dxfId="46" priority="2" stopIfTrue="1">
      <formula>AND(C$8&lt;&gt;"",COUNTIF(Feries,C$8)&gt;0)</formula>
    </cfRule>
    <cfRule type="expression" dxfId="45" priority="3" stopIfTrue="1">
      <formula>AND(C$8&lt;&gt;"",COUNTIF(Recup_FN,C$8)&gt;0)</formula>
    </cfRule>
  </conditionalFormatting>
  <conditionalFormatting sqref="B10:B31 B33:B35">
    <cfRule type="expression" dxfId="44" priority="6">
      <formula>MOD(ROW(),2)=0</formula>
    </cfRule>
  </conditionalFormatting>
  <conditionalFormatting sqref="C10:AG31 C33:AG35">
    <cfRule type="containsText" dxfId="43" priority="4" stopIfTrue="1" operator="containsText" text="TLT">
      <formula>NOT(ISERROR(SEARCH("TLT",C10)))</formula>
    </cfRule>
    <cfRule type="beginsWith" dxfId="42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3F57EAED-B23F-4777-BD40-505241431D4A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2D9ED-F59E-4C09-A6D6-5E517A6949CC}">
  <sheetPr codeName="Feuil8"/>
  <dimension ref="B1:AR38"/>
  <sheetViews>
    <sheetView showGridLines="0" workbookViewId="0">
      <pane ySplit="5" topLeftCell="A6" activePane="bottomLeft" state="frozen"/>
      <selection activeCell="B2" sqref="B2:AH2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AOUT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AOÛT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44409</v>
      </c>
      <c r="D7" s="51">
        <f t="shared" ref="D7:AG7" ca="1" si="0">D8</f>
        <v>44410</v>
      </c>
      <c r="E7" s="51">
        <f t="shared" ca="1" si="0"/>
        <v>44411</v>
      </c>
      <c r="F7" s="51">
        <f t="shared" ca="1" si="0"/>
        <v>44412</v>
      </c>
      <c r="G7" s="51">
        <f t="shared" ca="1" si="0"/>
        <v>44413</v>
      </c>
      <c r="H7" s="51">
        <f t="shared" ca="1" si="0"/>
        <v>44414</v>
      </c>
      <c r="I7" s="51">
        <f t="shared" ca="1" si="0"/>
        <v>44415</v>
      </c>
      <c r="J7" s="51">
        <f t="shared" ca="1" si="0"/>
        <v>44416</v>
      </c>
      <c r="K7" s="51">
        <f t="shared" ca="1" si="0"/>
        <v>44417</v>
      </c>
      <c r="L7" s="51">
        <f t="shared" ca="1" si="0"/>
        <v>44418</v>
      </c>
      <c r="M7" s="51">
        <f t="shared" ca="1" si="0"/>
        <v>44419</v>
      </c>
      <c r="N7" s="51">
        <f t="shared" ca="1" si="0"/>
        <v>44420</v>
      </c>
      <c r="O7" s="51">
        <f t="shared" ca="1" si="0"/>
        <v>44421</v>
      </c>
      <c r="P7" s="51">
        <f t="shared" ca="1" si="0"/>
        <v>44422</v>
      </c>
      <c r="Q7" s="51">
        <f t="shared" ca="1" si="0"/>
        <v>44423</v>
      </c>
      <c r="R7" s="51">
        <f t="shared" ca="1" si="0"/>
        <v>44424</v>
      </c>
      <c r="S7" s="51">
        <f t="shared" ca="1" si="0"/>
        <v>44425</v>
      </c>
      <c r="T7" s="51">
        <f t="shared" ca="1" si="0"/>
        <v>44426</v>
      </c>
      <c r="U7" s="51">
        <f t="shared" ca="1" si="0"/>
        <v>44427</v>
      </c>
      <c r="V7" s="51">
        <f t="shared" ca="1" si="0"/>
        <v>44428</v>
      </c>
      <c r="W7" s="51">
        <f t="shared" ca="1" si="0"/>
        <v>44429</v>
      </c>
      <c r="X7" s="51">
        <f t="shared" ca="1" si="0"/>
        <v>44430</v>
      </c>
      <c r="Y7" s="51">
        <f t="shared" ca="1" si="0"/>
        <v>44431</v>
      </c>
      <c r="Z7" s="51">
        <f t="shared" ca="1" si="0"/>
        <v>44432</v>
      </c>
      <c r="AA7" s="51">
        <f t="shared" ca="1" si="0"/>
        <v>44433</v>
      </c>
      <c r="AB7" s="51">
        <f t="shared" ca="1" si="0"/>
        <v>44434</v>
      </c>
      <c r="AC7" s="51">
        <f t="shared" ca="1" si="0"/>
        <v>44435</v>
      </c>
      <c r="AD7" s="51">
        <f t="shared" ca="1" si="0"/>
        <v>44436</v>
      </c>
      <c r="AE7" s="51">
        <f t="shared" ca="1" si="0"/>
        <v>44437</v>
      </c>
      <c r="AF7" s="51">
        <f t="shared" ca="1" si="0"/>
        <v>44438</v>
      </c>
      <c r="AG7" s="52">
        <f t="shared" ca="1" si="0"/>
        <v>44439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44409</v>
      </c>
      <c r="D8" s="54">
        <f ca="1">C8+1</f>
        <v>44410</v>
      </c>
      <c r="E8" s="54">
        <f t="shared" ref="E8:AG8" ca="1" si="1">D8+1</f>
        <v>44411</v>
      </c>
      <c r="F8" s="54">
        <f t="shared" ca="1" si="1"/>
        <v>44412</v>
      </c>
      <c r="G8" s="54">
        <f t="shared" ca="1" si="1"/>
        <v>44413</v>
      </c>
      <c r="H8" s="54">
        <f t="shared" ca="1" si="1"/>
        <v>44414</v>
      </c>
      <c r="I8" s="54">
        <f t="shared" ca="1" si="1"/>
        <v>44415</v>
      </c>
      <c r="J8" s="54">
        <f t="shared" ca="1" si="1"/>
        <v>44416</v>
      </c>
      <c r="K8" s="54">
        <f t="shared" ca="1" si="1"/>
        <v>44417</v>
      </c>
      <c r="L8" s="54">
        <f t="shared" ca="1" si="1"/>
        <v>44418</v>
      </c>
      <c r="M8" s="54">
        <f t="shared" ca="1" si="1"/>
        <v>44419</v>
      </c>
      <c r="N8" s="54">
        <f t="shared" ca="1" si="1"/>
        <v>44420</v>
      </c>
      <c r="O8" s="54">
        <f t="shared" ca="1" si="1"/>
        <v>44421</v>
      </c>
      <c r="P8" s="54">
        <f t="shared" ca="1" si="1"/>
        <v>44422</v>
      </c>
      <c r="Q8" s="54">
        <f t="shared" ca="1" si="1"/>
        <v>44423</v>
      </c>
      <c r="R8" s="54">
        <f t="shared" ca="1" si="1"/>
        <v>44424</v>
      </c>
      <c r="S8" s="54">
        <f t="shared" ca="1" si="1"/>
        <v>44425</v>
      </c>
      <c r="T8" s="54">
        <f t="shared" ca="1" si="1"/>
        <v>44426</v>
      </c>
      <c r="U8" s="54">
        <f t="shared" ca="1" si="1"/>
        <v>44427</v>
      </c>
      <c r="V8" s="54">
        <f t="shared" ca="1" si="1"/>
        <v>44428</v>
      </c>
      <c r="W8" s="54">
        <f t="shared" ca="1" si="1"/>
        <v>44429</v>
      </c>
      <c r="X8" s="54">
        <f t="shared" ca="1" si="1"/>
        <v>44430</v>
      </c>
      <c r="Y8" s="54">
        <f t="shared" ca="1" si="1"/>
        <v>44431</v>
      </c>
      <c r="Z8" s="54">
        <f t="shared" ca="1" si="1"/>
        <v>44432</v>
      </c>
      <c r="AA8" s="54">
        <f t="shared" ca="1" si="1"/>
        <v>44433</v>
      </c>
      <c r="AB8" s="54">
        <f t="shared" ca="1" si="1"/>
        <v>44434</v>
      </c>
      <c r="AC8" s="54">
        <f t="shared" ca="1" si="1"/>
        <v>44435</v>
      </c>
      <c r="AD8" s="54">
        <f t="shared" ca="1" si="1"/>
        <v>44436</v>
      </c>
      <c r="AE8" s="54">
        <f t="shared" ca="1" si="1"/>
        <v>44437</v>
      </c>
      <c r="AF8" s="54">
        <f t="shared" ca="1" si="1"/>
        <v>44438</v>
      </c>
      <c r="AG8" s="60">
        <f t="shared" ca="1" si="1"/>
        <v>44439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64"/>
      <c r="E10" s="64"/>
      <c r="F10" s="64"/>
      <c r="G10" s="85"/>
      <c r="H10" s="64"/>
      <c r="I10" s="64"/>
      <c r="J10" s="64"/>
      <c r="K10" s="64"/>
      <c r="L10" s="64"/>
      <c r="M10" s="64"/>
      <c r="N10" s="85"/>
      <c r="O10" s="64"/>
      <c r="P10" s="64"/>
      <c r="Q10" s="64"/>
      <c r="R10" s="64"/>
      <c r="S10" s="64"/>
      <c r="T10" s="64"/>
      <c r="U10" s="85"/>
      <c r="V10" s="64"/>
      <c r="W10" s="64"/>
      <c r="X10" s="64"/>
      <c r="Y10" s="64"/>
      <c r="Z10" s="64"/>
      <c r="AA10" s="64"/>
      <c r="AB10" s="85"/>
      <c r="AC10" s="64"/>
      <c r="AD10" s="64"/>
      <c r="AE10" s="64"/>
      <c r="AF10" s="64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85"/>
      <c r="D11" s="64"/>
      <c r="E11" s="64"/>
      <c r="F11" s="64"/>
      <c r="G11" s="64"/>
      <c r="H11" s="64"/>
      <c r="I11" s="64"/>
      <c r="J11" s="85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85"/>
      <c r="Y11" s="64"/>
      <c r="Z11" s="64"/>
      <c r="AA11" s="64"/>
      <c r="AB11" s="64"/>
      <c r="AC11" s="64"/>
      <c r="AD11" s="64"/>
      <c r="AE11" s="85"/>
      <c r="AF11" s="64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41" priority="7" stopIfTrue="1">
      <formula>MOD(ROW(),2)=0</formula>
    </cfRule>
  </conditionalFormatting>
  <conditionalFormatting sqref="C7:AG8 C10:AG31 C33:AG35">
    <cfRule type="expression" dxfId="40" priority="1" stopIfTrue="1">
      <formula>WEEKDAY(C$8,2)&gt;5</formula>
    </cfRule>
    <cfRule type="expression" dxfId="39" priority="2" stopIfTrue="1">
      <formula>AND(C$8&lt;&gt;"",COUNTIF(Feries,C$8)&gt;0)</formula>
    </cfRule>
    <cfRule type="expression" dxfId="38" priority="3" stopIfTrue="1">
      <formula>AND(C$8&lt;&gt;"",COUNTIF(Recup_FN,C$8)&gt;0)</formula>
    </cfRule>
  </conditionalFormatting>
  <conditionalFormatting sqref="B10:B31 B33:B35">
    <cfRule type="expression" dxfId="37" priority="6">
      <formula>MOD(ROW(),2)=0</formula>
    </cfRule>
  </conditionalFormatting>
  <conditionalFormatting sqref="C10:AG31 C33:AG35">
    <cfRule type="containsText" dxfId="36" priority="4" stopIfTrue="1" operator="containsText" text="TLT">
      <formula>NOT(ISERROR(SEARCH("TLT",C10)))</formula>
    </cfRule>
    <cfRule type="beginsWith" dxfId="35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7B0E5434-7706-4597-837B-20E604387CE1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53162-5F1B-4EA0-97D0-12450ACD70FC}">
  <sheetPr codeName="Feuil9"/>
  <dimension ref="B1:AR38"/>
  <sheetViews>
    <sheetView showGridLines="0" workbookViewId="0">
      <pane ySplit="5" topLeftCell="A6" activePane="bottomLeft" state="frozen"/>
      <selection activeCell="B2" sqref="B2:AH2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SEPT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SEPTEMBRE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44440</v>
      </c>
      <c r="D7" s="51">
        <f t="shared" ref="D7:AG7" ca="1" si="0">D8</f>
        <v>44441</v>
      </c>
      <c r="E7" s="51">
        <f t="shared" ca="1" si="0"/>
        <v>44442</v>
      </c>
      <c r="F7" s="51">
        <f t="shared" ca="1" si="0"/>
        <v>44443</v>
      </c>
      <c r="G7" s="51">
        <f t="shared" ca="1" si="0"/>
        <v>44444</v>
      </c>
      <c r="H7" s="51">
        <f t="shared" ca="1" si="0"/>
        <v>44445</v>
      </c>
      <c r="I7" s="51">
        <f t="shared" ca="1" si="0"/>
        <v>44446</v>
      </c>
      <c r="J7" s="51">
        <f t="shared" ca="1" si="0"/>
        <v>44447</v>
      </c>
      <c r="K7" s="51">
        <f t="shared" ca="1" si="0"/>
        <v>44448</v>
      </c>
      <c r="L7" s="51">
        <f t="shared" ca="1" si="0"/>
        <v>44449</v>
      </c>
      <c r="M7" s="51">
        <f t="shared" ca="1" si="0"/>
        <v>44450</v>
      </c>
      <c r="N7" s="51">
        <f t="shared" ca="1" si="0"/>
        <v>44451</v>
      </c>
      <c r="O7" s="51">
        <f t="shared" ca="1" si="0"/>
        <v>44452</v>
      </c>
      <c r="P7" s="51">
        <f t="shared" ca="1" si="0"/>
        <v>44453</v>
      </c>
      <c r="Q7" s="51">
        <f t="shared" ca="1" si="0"/>
        <v>44454</v>
      </c>
      <c r="R7" s="51">
        <f t="shared" ca="1" si="0"/>
        <v>44455</v>
      </c>
      <c r="S7" s="51">
        <f t="shared" ca="1" si="0"/>
        <v>44456</v>
      </c>
      <c r="T7" s="51">
        <f t="shared" ca="1" si="0"/>
        <v>44457</v>
      </c>
      <c r="U7" s="51">
        <f t="shared" ca="1" si="0"/>
        <v>44458</v>
      </c>
      <c r="V7" s="51">
        <f t="shared" ca="1" si="0"/>
        <v>44459</v>
      </c>
      <c r="W7" s="51">
        <f t="shared" ca="1" si="0"/>
        <v>44460</v>
      </c>
      <c r="X7" s="51">
        <f t="shared" ca="1" si="0"/>
        <v>44461</v>
      </c>
      <c r="Y7" s="51">
        <f t="shared" ca="1" si="0"/>
        <v>44462</v>
      </c>
      <c r="Z7" s="51">
        <f t="shared" ca="1" si="0"/>
        <v>44463</v>
      </c>
      <c r="AA7" s="51">
        <f t="shared" ca="1" si="0"/>
        <v>44464</v>
      </c>
      <c r="AB7" s="51">
        <f t="shared" ca="1" si="0"/>
        <v>44465</v>
      </c>
      <c r="AC7" s="51">
        <f t="shared" ca="1" si="0"/>
        <v>44466</v>
      </c>
      <c r="AD7" s="51">
        <f t="shared" ca="1" si="0"/>
        <v>44467</v>
      </c>
      <c r="AE7" s="51">
        <f t="shared" ca="1" si="0"/>
        <v>44468</v>
      </c>
      <c r="AF7" s="51">
        <f t="shared" ca="1" si="0"/>
        <v>44469</v>
      </c>
      <c r="AG7" s="52">
        <f t="shared" ca="1" si="0"/>
        <v>44470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44440</v>
      </c>
      <c r="D8" s="54">
        <f ca="1">C8+1</f>
        <v>44441</v>
      </c>
      <c r="E8" s="54">
        <f t="shared" ref="E8:AG8" ca="1" si="1">D8+1</f>
        <v>44442</v>
      </c>
      <c r="F8" s="54">
        <f t="shared" ca="1" si="1"/>
        <v>44443</v>
      </c>
      <c r="G8" s="54">
        <f t="shared" ca="1" si="1"/>
        <v>44444</v>
      </c>
      <c r="H8" s="54">
        <f t="shared" ca="1" si="1"/>
        <v>44445</v>
      </c>
      <c r="I8" s="54">
        <f t="shared" ca="1" si="1"/>
        <v>44446</v>
      </c>
      <c r="J8" s="54">
        <f t="shared" ca="1" si="1"/>
        <v>44447</v>
      </c>
      <c r="K8" s="54">
        <f t="shared" ca="1" si="1"/>
        <v>44448</v>
      </c>
      <c r="L8" s="54">
        <f t="shared" ca="1" si="1"/>
        <v>44449</v>
      </c>
      <c r="M8" s="54">
        <f t="shared" ca="1" si="1"/>
        <v>44450</v>
      </c>
      <c r="N8" s="54">
        <f t="shared" ca="1" si="1"/>
        <v>44451</v>
      </c>
      <c r="O8" s="54">
        <f t="shared" ca="1" si="1"/>
        <v>44452</v>
      </c>
      <c r="P8" s="54">
        <f t="shared" ca="1" si="1"/>
        <v>44453</v>
      </c>
      <c r="Q8" s="54">
        <f t="shared" ca="1" si="1"/>
        <v>44454</v>
      </c>
      <c r="R8" s="54">
        <f t="shared" ca="1" si="1"/>
        <v>44455</v>
      </c>
      <c r="S8" s="54">
        <f t="shared" ca="1" si="1"/>
        <v>44456</v>
      </c>
      <c r="T8" s="54">
        <f t="shared" ca="1" si="1"/>
        <v>44457</v>
      </c>
      <c r="U8" s="54">
        <f t="shared" ca="1" si="1"/>
        <v>44458</v>
      </c>
      <c r="V8" s="54">
        <f t="shared" ca="1" si="1"/>
        <v>44459</v>
      </c>
      <c r="W8" s="54">
        <f t="shared" ca="1" si="1"/>
        <v>44460</v>
      </c>
      <c r="X8" s="54">
        <f t="shared" ca="1" si="1"/>
        <v>44461</v>
      </c>
      <c r="Y8" s="54">
        <f t="shared" ca="1" si="1"/>
        <v>44462</v>
      </c>
      <c r="Z8" s="54">
        <f t="shared" ca="1" si="1"/>
        <v>44463</v>
      </c>
      <c r="AA8" s="54">
        <f t="shared" ca="1" si="1"/>
        <v>44464</v>
      </c>
      <c r="AB8" s="54">
        <f t="shared" ca="1" si="1"/>
        <v>44465</v>
      </c>
      <c r="AC8" s="54">
        <f t="shared" ca="1" si="1"/>
        <v>44466</v>
      </c>
      <c r="AD8" s="54">
        <f t="shared" ca="1" si="1"/>
        <v>44467</v>
      </c>
      <c r="AE8" s="54">
        <f t="shared" ca="1" si="1"/>
        <v>44468</v>
      </c>
      <c r="AF8" s="54">
        <f t="shared" ca="1" si="1"/>
        <v>44469</v>
      </c>
      <c r="AG8" s="60">
        <f t="shared" ca="1" si="1"/>
        <v>44470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85"/>
      <c r="E10" s="64"/>
      <c r="F10" s="64"/>
      <c r="G10" s="64"/>
      <c r="H10" s="64"/>
      <c r="I10" s="64"/>
      <c r="J10" s="64"/>
      <c r="K10" s="85"/>
      <c r="L10" s="64"/>
      <c r="M10" s="64"/>
      <c r="N10" s="64"/>
      <c r="O10" s="64"/>
      <c r="P10" s="64"/>
      <c r="Q10" s="64"/>
      <c r="R10" s="85"/>
      <c r="S10" s="64"/>
      <c r="T10" s="64"/>
      <c r="U10" s="64"/>
      <c r="V10" s="64"/>
      <c r="W10" s="64"/>
      <c r="X10" s="64"/>
      <c r="Y10" s="85"/>
      <c r="Z10" s="64"/>
      <c r="AA10" s="64"/>
      <c r="AB10" s="64"/>
      <c r="AC10" s="64"/>
      <c r="AD10" s="64"/>
      <c r="AE10" s="64"/>
      <c r="AF10" s="85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64"/>
      <c r="D11" s="64"/>
      <c r="E11" s="64"/>
      <c r="F11" s="64"/>
      <c r="G11" s="85"/>
      <c r="H11" s="64"/>
      <c r="I11" s="64"/>
      <c r="J11" s="64"/>
      <c r="K11" s="64"/>
      <c r="L11" s="64"/>
      <c r="M11" s="64"/>
      <c r="N11" s="85"/>
      <c r="O11" s="64"/>
      <c r="P11" s="64"/>
      <c r="Q11" s="64"/>
      <c r="R11" s="64"/>
      <c r="S11" s="64"/>
      <c r="T11" s="64"/>
      <c r="U11" s="85"/>
      <c r="V11" s="64"/>
      <c r="W11" s="64"/>
      <c r="X11" s="64"/>
      <c r="Y11" s="64"/>
      <c r="Z11" s="64"/>
      <c r="AA11" s="64"/>
      <c r="AB11" s="85"/>
      <c r="AC11" s="64"/>
      <c r="AD11" s="64"/>
      <c r="AE11" s="64"/>
      <c r="AF11" s="64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34" priority="7" stopIfTrue="1">
      <formula>MOD(ROW(),2)=0</formula>
    </cfRule>
  </conditionalFormatting>
  <conditionalFormatting sqref="C7:AG8 C10:AG31 C33:AG35">
    <cfRule type="expression" dxfId="33" priority="1" stopIfTrue="1">
      <formula>WEEKDAY(C$8,2)&gt;5</formula>
    </cfRule>
    <cfRule type="expression" dxfId="32" priority="2" stopIfTrue="1">
      <formula>AND(C$8&lt;&gt;"",COUNTIF(Feries,C$8)&gt;0)</formula>
    </cfRule>
    <cfRule type="expression" dxfId="31" priority="3" stopIfTrue="1">
      <formula>AND(C$8&lt;&gt;"",COUNTIF(Recup_FN,C$8)&gt;0)</formula>
    </cfRule>
  </conditionalFormatting>
  <conditionalFormatting sqref="B10:B31 B33:B35">
    <cfRule type="expression" dxfId="30" priority="6">
      <formula>MOD(ROW(),2)=0</formula>
    </cfRule>
  </conditionalFormatting>
  <conditionalFormatting sqref="C10:AG31 C33:AG35">
    <cfRule type="containsText" dxfId="29" priority="4" stopIfTrue="1" operator="containsText" text="TLT">
      <formula>NOT(ISERROR(SEARCH("TLT",C10)))</formula>
    </cfRule>
    <cfRule type="beginsWith" dxfId="28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A7A56E53-5D6A-42E8-8AFA-6390D30F2D09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60FAF-B79D-4298-A596-66B0DAB775FB}">
  <sheetPr codeName="Feuil10"/>
  <dimension ref="B1:AR38"/>
  <sheetViews>
    <sheetView showGridLines="0" workbookViewId="0">
      <pane ySplit="5" topLeftCell="A6" activePane="bottomLeft" state="frozen"/>
      <selection activeCell="B2" sqref="B2:AH2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OCT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OCTOBRE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44470</v>
      </c>
      <c r="D7" s="51">
        <f t="shared" ref="D7:AG7" ca="1" si="0">D8</f>
        <v>44471</v>
      </c>
      <c r="E7" s="51">
        <f t="shared" ca="1" si="0"/>
        <v>44472</v>
      </c>
      <c r="F7" s="51">
        <f t="shared" ca="1" si="0"/>
        <v>44473</v>
      </c>
      <c r="G7" s="51">
        <f t="shared" ca="1" si="0"/>
        <v>44474</v>
      </c>
      <c r="H7" s="51">
        <f t="shared" ca="1" si="0"/>
        <v>44475</v>
      </c>
      <c r="I7" s="51">
        <f t="shared" ca="1" si="0"/>
        <v>44476</v>
      </c>
      <c r="J7" s="51">
        <f t="shared" ca="1" si="0"/>
        <v>44477</v>
      </c>
      <c r="K7" s="51">
        <f t="shared" ca="1" si="0"/>
        <v>44478</v>
      </c>
      <c r="L7" s="51">
        <f t="shared" ca="1" si="0"/>
        <v>44479</v>
      </c>
      <c r="M7" s="51">
        <f t="shared" ca="1" si="0"/>
        <v>44480</v>
      </c>
      <c r="N7" s="51">
        <f t="shared" ca="1" si="0"/>
        <v>44481</v>
      </c>
      <c r="O7" s="51">
        <f t="shared" ca="1" si="0"/>
        <v>44482</v>
      </c>
      <c r="P7" s="51">
        <f t="shared" ca="1" si="0"/>
        <v>44483</v>
      </c>
      <c r="Q7" s="51">
        <f t="shared" ca="1" si="0"/>
        <v>44484</v>
      </c>
      <c r="R7" s="51">
        <f t="shared" ca="1" si="0"/>
        <v>44485</v>
      </c>
      <c r="S7" s="51">
        <f t="shared" ca="1" si="0"/>
        <v>44486</v>
      </c>
      <c r="T7" s="51">
        <f t="shared" ca="1" si="0"/>
        <v>44487</v>
      </c>
      <c r="U7" s="51">
        <f t="shared" ca="1" si="0"/>
        <v>44488</v>
      </c>
      <c r="V7" s="51">
        <f t="shared" ca="1" si="0"/>
        <v>44489</v>
      </c>
      <c r="W7" s="51">
        <f t="shared" ca="1" si="0"/>
        <v>44490</v>
      </c>
      <c r="X7" s="51">
        <f t="shared" ca="1" si="0"/>
        <v>44491</v>
      </c>
      <c r="Y7" s="51">
        <f t="shared" ca="1" si="0"/>
        <v>44492</v>
      </c>
      <c r="Z7" s="51">
        <f t="shared" ca="1" si="0"/>
        <v>44493</v>
      </c>
      <c r="AA7" s="51">
        <f t="shared" ca="1" si="0"/>
        <v>44494</v>
      </c>
      <c r="AB7" s="51">
        <f t="shared" ca="1" si="0"/>
        <v>44495</v>
      </c>
      <c r="AC7" s="51">
        <f t="shared" ca="1" si="0"/>
        <v>44496</v>
      </c>
      <c r="AD7" s="51">
        <f t="shared" ca="1" si="0"/>
        <v>44497</v>
      </c>
      <c r="AE7" s="51">
        <f t="shared" ca="1" si="0"/>
        <v>44498</v>
      </c>
      <c r="AF7" s="51">
        <f t="shared" ca="1" si="0"/>
        <v>44499</v>
      </c>
      <c r="AG7" s="52">
        <f t="shared" ca="1" si="0"/>
        <v>44500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44470</v>
      </c>
      <c r="D8" s="54">
        <f ca="1">C8+1</f>
        <v>44471</v>
      </c>
      <c r="E8" s="54">
        <f t="shared" ref="E8:AG8" ca="1" si="1">D8+1</f>
        <v>44472</v>
      </c>
      <c r="F8" s="54">
        <f t="shared" ca="1" si="1"/>
        <v>44473</v>
      </c>
      <c r="G8" s="54">
        <f t="shared" ca="1" si="1"/>
        <v>44474</v>
      </c>
      <c r="H8" s="54">
        <f t="shared" ca="1" si="1"/>
        <v>44475</v>
      </c>
      <c r="I8" s="54">
        <f t="shared" ca="1" si="1"/>
        <v>44476</v>
      </c>
      <c r="J8" s="54">
        <f t="shared" ca="1" si="1"/>
        <v>44477</v>
      </c>
      <c r="K8" s="54">
        <f t="shared" ca="1" si="1"/>
        <v>44478</v>
      </c>
      <c r="L8" s="54">
        <f t="shared" ca="1" si="1"/>
        <v>44479</v>
      </c>
      <c r="M8" s="54">
        <f t="shared" ca="1" si="1"/>
        <v>44480</v>
      </c>
      <c r="N8" s="54">
        <f t="shared" ca="1" si="1"/>
        <v>44481</v>
      </c>
      <c r="O8" s="54">
        <f t="shared" ca="1" si="1"/>
        <v>44482</v>
      </c>
      <c r="P8" s="54">
        <f t="shared" ca="1" si="1"/>
        <v>44483</v>
      </c>
      <c r="Q8" s="54">
        <f t="shared" ca="1" si="1"/>
        <v>44484</v>
      </c>
      <c r="R8" s="54">
        <f t="shared" ca="1" si="1"/>
        <v>44485</v>
      </c>
      <c r="S8" s="54">
        <f t="shared" ca="1" si="1"/>
        <v>44486</v>
      </c>
      <c r="T8" s="54">
        <f t="shared" ca="1" si="1"/>
        <v>44487</v>
      </c>
      <c r="U8" s="54">
        <f t="shared" ca="1" si="1"/>
        <v>44488</v>
      </c>
      <c r="V8" s="54">
        <f t="shared" ca="1" si="1"/>
        <v>44489</v>
      </c>
      <c r="W8" s="54">
        <f t="shared" ca="1" si="1"/>
        <v>44490</v>
      </c>
      <c r="X8" s="54">
        <f t="shared" ca="1" si="1"/>
        <v>44491</v>
      </c>
      <c r="Y8" s="54">
        <f t="shared" ca="1" si="1"/>
        <v>44492</v>
      </c>
      <c r="Z8" s="54">
        <f t="shared" ca="1" si="1"/>
        <v>44493</v>
      </c>
      <c r="AA8" s="54">
        <f t="shared" ca="1" si="1"/>
        <v>44494</v>
      </c>
      <c r="AB8" s="54">
        <f t="shared" ca="1" si="1"/>
        <v>44495</v>
      </c>
      <c r="AC8" s="54">
        <f t="shared" ca="1" si="1"/>
        <v>44496</v>
      </c>
      <c r="AD8" s="54">
        <f t="shared" ca="1" si="1"/>
        <v>44497</v>
      </c>
      <c r="AE8" s="54">
        <f t="shared" ca="1" si="1"/>
        <v>44498</v>
      </c>
      <c r="AF8" s="54">
        <f t="shared" ca="1" si="1"/>
        <v>44499</v>
      </c>
      <c r="AG8" s="60">
        <f t="shared" ca="1" si="1"/>
        <v>44500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64"/>
      <c r="E10" s="64"/>
      <c r="F10" s="64"/>
      <c r="G10" s="64"/>
      <c r="H10" s="64"/>
      <c r="I10" s="85"/>
      <c r="J10" s="64"/>
      <c r="K10" s="64"/>
      <c r="L10" s="64"/>
      <c r="M10" s="64"/>
      <c r="N10" s="64"/>
      <c r="O10" s="64"/>
      <c r="P10" s="85"/>
      <c r="Q10" s="64"/>
      <c r="R10" s="64"/>
      <c r="S10" s="64"/>
      <c r="T10" s="64"/>
      <c r="U10" s="64"/>
      <c r="V10" s="64"/>
      <c r="W10" s="85"/>
      <c r="X10" s="64"/>
      <c r="Y10" s="64"/>
      <c r="Z10" s="64"/>
      <c r="AA10" s="64"/>
      <c r="AB10" s="64"/>
      <c r="AC10" s="64"/>
      <c r="AD10" s="85"/>
      <c r="AE10" s="64"/>
      <c r="AF10" s="64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64"/>
      <c r="D11" s="64"/>
      <c r="E11" s="85"/>
      <c r="F11" s="64"/>
      <c r="G11" s="64"/>
      <c r="H11" s="64"/>
      <c r="I11" s="64"/>
      <c r="J11" s="64"/>
      <c r="K11" s="64"/>
      <c r="L11" s="85"/>
      <c r="M11" s="64"/>
      <c r="N11" s="64"/>
      <c r="O11" s="64"/>
      <c r="P11" s="64"/>
      <c r="Q11" s="64"/>
      <c r="R11" s="64"/>
      <c r="S11" s="85"/>
      <c r="T11" s="64"/>
      <c r="U11" s="64"/>
      <c r="V11" s="64"/>
      <c r="W11" s="64"/>
      <c r="X11" s="64"/>
      <c r="Y11" s="64"/>
      <c r="Z11" s="85"/>
      <c r="AA11" s="64"/>
      <c r="AB11" s="64"/>
      <c r="AC11" s="64"/>
      <c r="AD11" s="64"/>
      <c r="AE11" s="64"/>
      <c r="AF11" s="64"/>
      <c r="AG11" s="163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85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5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27" priority="7" stopIfTrue="1">
      <formula>MOD(ROW(),2)=0</formula>
    </cfRule>
  </conditionalFormatting>
  <conditionalFormatting sqref="C7:AG8 C10:AG31 C33:AG35">
    <cfRule type="expression" dxfId="26" priority="1" stopIfTrue="1">
      <formula>WEEKDAY(C$8,2)&gt;5</formula>
    </cfRule>
    <cfRule type="expression" dxfId="25" priority="2" stopIfTrue="1">
      <formula>AND(C$8&lt;&gt;"",COUNTIF(Feries,C$8)&gt;0)</formula>
    </cfRule>
    <cfRule type="expression" dxfId="24" priority="3" stopIfTrue="1">
      <formula>AND(C$8&lt;&gt;"",COUNTIF(Recup_FN,C$8)&gt;0)</formula>
    </cfRule>
  </conditionalFormatting>
  <conditionalFormatting sqref="B10:B31 B33:B35">
    <cfRule type="expression" dxfId="23" priority="6">
      <formula>MOD(ROW(),2)=0</formula>
    </cfRule>
  </conditionalFormatting>
  <conditionalFormatting sqref="C10:AG31 C33:AG35">
    <cfRule type="containsText" dxfId="22" priority="4" stopIfTrue="1" operator="containsText" text="TLT">
      <formula>NOT(ISERROR(SEARCH("TLT",C10)))</formula>
    </cfRule>
    <cfRule type="beginsWith" dxfId="21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5214D303-FA5D-46B4-B13A-08C689C8A099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FFFEC-5653-44D4-AB46-17FB09DAB94B}">
  <sheetPr codeName="Feuil11"/>
  <dimension ref="B1:AR38"/>
  <sheetViews>
    <sheetView showGridLines="0" workbookViewId="0">
      <pane ySplit="5" topLeftCell="A6" activePane="bottomLeft" state="frozen"/>
      <selection activeCell="B2" sqref="B2:AH2"/>
      <selection pane="bottomLeft" activeCell="B2" sqref="B2:AH2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NOV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NOVEMBRE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44501</v>
      </c>
      <c r="D7" s="51">
        <f t="shared" ref="D7:AG7" ca="1" si="0">D8</f>
        <v>44502</v>
      </c>
      <c r="E7" s="51">
        <f t="shared" ca="1" si="0"/>
        <v>44503</v>
      </c>
      <c r="F7" s="51">
        <f t="shared" ca="1" si="0"/>
        <v>44504</v>
      </c>
      <c r="G7" s="51">
        <f t="shared" ca="1" si="0"/>
        <v>44505</v>
      </c>
      <c r="H7" s="51">
        <f t="shared" ca="1" si="0"/>
        <v>44506</v>
      </c>
      <c r="I7" s="51">
        <f t="shared" ca="1" si="0"/>
        <v>44507</v>
      </c>
      <c r="J7" s="51">
        <f t="shared" ca="1" si="0"/>
        <v>44508</v>
      </c>
      <c r="K7" s="51">
        <f t="shared" ca="1" si="0"/>
        <v>44509</v>
      </c>
      <c r="L7" s="51">
        <f t="shared" ca="1" si="0"/>
        <v>44510</v>
      </c>
      <c r="M7" s="51">
        <f t="shared" ca="1" si="0"/>
        <v>44511</v>
      </c>
      <c r="N7" s="51">
        <f t="shared" ca="1" si="0"/>
        <v>44512</v>
      </c>
      <c r="O7" s="51">
        <f t="shared" ca="1" si="0"/>
        <v>44513</v>
      </c>
      <c r="P7" s="51">
        <f t="shared" ca="1" si="0"/>
        <v>44514</v>
      </c>
      <c r="Q7" s="51">
        <f t="shared" ca="1" si="0"/>
        <v>44515</v>
      </c>
      <c r="R7" s="51">
        <f t="shared" ca="1" si="0"/>
        <v>44516</v>
      </c>
      <c r="S7" s="51">
        <f t="shared" ca="1" si="0"/>
        <v>44517</v>
      </c>
      <c r="T7" s="51">
        <f t="shared" ca="1" si="0"/>
        <v>44518</v>
      </c>
      <c r="U7" s="51">
        <f t="shared" ca="1" si="0"/>
        <v>44519</v>
      </c>
      <c r="V7" s="51">
        <f t="shared" ca="1" si="0"/>
        <v>44520</v>
      </c>
      <c r="W7" s="51">
        <f t="shared" ca="1" si="0"/>
        <v>44521</v>
      </c>
      <c r="X7" s="51">
        <f t="shared" ca="1" si="0"/>
        <v>44522</v>
      </c>
      <c r="Y7" s="51">
        <f t="shared" ca="1" si="0"/>
        <v>44523</v>
      </c>
      <c r="Z7" s="51">
        <f t="shared" ca="1" si="0"/>
        <v>44524</v>
      </c>
      <c r="AA7" s="51">
        <f t="shared" ca="1" si="0"/>
        <v>44525</v>
      </c>
      <c r="AB7" s="51">
        <f t="shared" ca="1" si="0"/>
        <v>44526</v>
      </c>
      <c r="AC7" s="51">
        <f t="shared" ca="1" si="0"/>
        <v>44527</v>
      </c>
      <c r="AD7" s="51">
        <f t="shared" ca="1" si="0"/>
        <v>44528</v>
      </c>
      <c r="AE7" s="51">
        <f t="shared" ca="1" si="0"/>
        <v>44529</v>
      </c>
      <c r="AF7" s="51">
        <f t="shared" ca="1" si="0"/>
        <v>44530</v>
      </c>
      <c r="AG7" s="52">
        <f t="shared" ca="1" si="0"/>
        <v>44531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44501</v>
      </c>
      <c r="D8" s="54">
        <f ca="1">C8+1</f>
        <v>44502</v>
      </c>
      <c r="E8" s="54">
        <f t="shared" ref="E8:AG8" ca="1" si="1">D8+1</f>
        <v>44503</v>
      </c>
      <c r="F8" s="54">
        <f t="shared" ca="1" si="1"/>
        <v>44504</v>
      </c>
      <c r="G8" s="54">
        <f t="shared" ca="1" si="1"/>
        <v>44505</v>
      </c>
      <c r="H8" s="54">
        <f t="shared" ca="1" si="1"/>
        <v>44506</v>
      </c>
      <c r="I8" s="54">
        <f t="shared" ca="1" si="1"/>
        <v>44507</v>
      </c>
      <c r="J8" s="54">
        <f t="shared" ca="1" si="1"/>
        <v>44508</v>
      </c>
      <c r="K8" s="54">
        <f t="shared" ca="1" si="1"/>
        <v>44509</v>
      </c>
      <c r="L8" s="54">
        <f t="shared" ca="1" si="1"/>
        <v>44510</v>
      </c>
      <c r="M8" s="54">
        <f t="shared" ca="1" si="1"/>
        <v>44511</v>
      </c>
      <c r="N8" s="54">
        <f t="shared" ca="1" si="1"/>
        <v>44512</v>
      </c>
      <c r="O8" s="54">
        <f t="shared" ca="1" si="1"/>
        <v>44513</v>
      </c>
      <c r="P8" s="54">
        <f t="shared" ca="1" si="1"/>
        <v>44514</v>
      </c>
      <c r="Q8" s="54">
        <f t="shared" ca="1" si="1"/>
        <v>44515</v>
      </c>
      <c r="R8" s="54">
        <f t="shared" ca="1" si="1"/>
        <v>44516</v>
      </c>
      <c r="S8" s="54">
        <f t="shared" ca="1" si="1"/>
        <v>44517</v>
      </c>
      <c r="T8" s="54">
        <f t="shared" ca="1" si="1"/>
        <v>44518</v>
      </c>
      <c r="U8" s="54">
        <f t="shared" ca="1" si="1"/>
        <v>44519</v>
      </c>
      <c r="V8" s="54">
        <f t="shared" ca="1" si="1"/>
        <v>44520</v>
      </c>
      <c r="W8" s="54">
        <f t="shared" ca="1" si="1"/>
        <v>44521</v>
      </c>
      <c r="X8" s="54">
        <f t="shared" ca="1" si="1"/>
        <v>44522</v>
      </c>
      <c r="Y8" s="54">
        <f t="shared" ca="1" si="1"/>
        <v>44523</v>
      </c>
      <c r="Z8" s="54">
        <f t="shared" ca="1" si="1"/>
        <v>44524</v>
      </c>
      <c r="AA8" s="54">
        <f t="shared" ca="1" si="1"/>
        <v>44525</v>
      </c>
      <c r="AB8" s="54">
        <f t="shared" ca="1" si="1"/>
        <v>44526</v>
      </c>
      <c r="AC8" s="54">
        <f t="shared" ca="1" si="1"/>
        <v>44527</v>
      </c>
      <c r="AD8" s="54">
        <f t="shared" ca="1" si="1"/>
        <v>44528</v>
      </c>
      <c r="AE8" s="54">
        <f t="shared" ca="1" si="1"/>
        <v>44529</v>
      </c>
      <c r="AF8" s="54">
        <f t="shared" ca="1" si="1"/>
        <v>44530</v>
      </c>
      <c r="AG8" s="60">
        <f t="shared" ca="1" si="1"/>
        <v>44531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64"/>
      <c r="E10" s="64"/>
      <c r="F10" s="85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85"/>
      <c r="U10" s="64"/>
      <c r="V10" s="64"/>
      <c r="W10" s="64"/>
      <c r="X10" s="64"/>
      <c r="Y10" s="64"/>
      <c r="Z10" s="64"/>
      <c r="AA10" s="85"/>
      <c r="AB10" s="64"/>
      <c r="AC10" s="64"/>
      <c r="AD10" s="64"/>
      <c r="AE10" s="64"/>
      <c r="AF10" s="64"/>
      <c r="AG10" s="149"/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0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64"/>
      <c r="D11" s="64"/>
      <c r="E11" s="64"/>
      <c r="F11" s="64"/>
      <c r="G11" s="64"/>
      <c r="H11" s="64"/>
      <c r="I11" s="85"/>
      <c r="J11" s="64"/>
      <c r="K11" s="64"/>
      <c r="L11" s="64"/>
      <c r="M11" s="64"/>
      <c r="N11" s="64"/>
      <c r="O11" s="64"/>
      <c r="P11" s="85"/>
      <c r="Q11" s="64"/>
      <c r="R11" s="64"/>
      <c r="S11" s="64"/>
      <c r="T11" s="64"/>
      <c r="U11" s="64"/>
      <c r="V11" s="64"/>
      <c r="W11" s="85"/>
      <c r="X11" s="64"/>
      <c r="Y11" s="64"/>
      <c r="Z11" s="64"/>
      <c r="AA11" s="64"/>
      <c r="AB11" s="64"/>
      <c r="AC11" s="64"/>
      <c r="AD11" s="85"/>
      <c r="AE11" s="64"/>
      <c r="AF11" s="64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0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6" priority="8" stopIfTrue="1">
      <formula>MOD(ROW(),2)=0</formula>
    </cfRule>
  </conditionalFormatting>
  <conditionalFormatting sqref="C7:AG8 C10:AG31 C33:AG35">
    <cfRule type="expression" dxfId="5" priority="2" stopIfTrue="1">
      <formula>WEEKDAY(C$8,2)&gt;5</formula>
    </cfRule>
    <cfRule type="expression" dxfId="4" priority="3" stopIfTrue="1">
      <formula>AND(C$8&lt;&gt;"",COUNTIF(Feries,C$8)&gt;0)</formula>
    </cfRule>
    <cfRule type="expression" dxfId="3" priority="4" stopIfTrue="1">
      <formula>AND(C$8&lt;&gt;"",COUNTIF(Recup_FN,C$8)&gt;0)</formula>
    </cfRule>
  </conditionalFormatting>
  <conditionalFormatting sqref="B10:B31 B33:B35">
    <cfRule type="expression" dxfId="2" priority="7">
      <formula>MOD(ROW(),2)=0</formula>
    </cfRule>
  </conditionalFormatting>
  <conditionalFormatting sqref="C10:AG31 C33:AG35">
    <cfRule type="containsText" dxfId="1" priority="5" stopIfTrue="1" operator="containsText" text="TLT">
      <formula>NOT(ISERROR(SEARCH("TLT",C10)))</formula>
    </cfRule>
    <cfRule type="beginsWith" dxfId="0" priority="6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A9EA7D25-CC31-4CFC-B2C8-5CDCCB30494F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A99DD-C4FD-4B28-8753-7C26DBD66ED6}">
  <sheetPr codeName="Feuil12"/>
  <dimension ref="B1:AR38"/>
  <sheetViews>
    <sheetView showGridLines="0" workbookViewId="0">
      <pane ySplit="5" topLeftCell="A15" activePane="bottomLeft" state="frozen"/>
      <selection activeCell="B2" sqref="B2:AH2"/>
      <selection pane="bottomLeft" activeCell="R14" sqref="R14"/>
    </sheetView>
  </sheetViews>
  <sheetFormatPr baseColWidth="10" defaultRowHeight="15" x14ac:dyDescent="0.25"/>
  <cols>
    <col min="1" max="1" width="4" customWidth="1"/>
    <col min="2" max="2" width="24.140625" bestFit="1" customWidth="1"/>
    <col min="3" max="33" width="4.7109375" customWidth="1"/>
    <col min="34" max="34" width="6.85546875" customWidth="1"/>
    <col min="35" max="35" width="6.5703125" customWidth="1"/>
    <col min="36" max="36" width="6.5703125" style="73" customWidth="1"/>
    <col min="37" max="37" width="11.42578125" style="73"/>
    <col min="42" max="42" width="11.42578125" style="73"/>
  </cols>
  <sheetData>
    <row r="1" spans="2:44" ht="15.75" thickBot="1" x14ac:dyDescent="0.3">
      <c r="B1" s="140" t="str" cm="1">
        <f t="array" aca="1" ref="B1" ca="1">RIGHT(CELL("nomfichier",A1),LEN(CELL("nomfichier",A1))-FIND("]",CELL("nomfichier",A1)))</f>
        <v>DEC</v>
      </c>
    </row>
    <row r="2" spans="2:44" ht="38.25" thickBot="1" x14ac:dyDescent="0.3">
      <c r="B2" s="167" t="str">
        <f>" Planning " &amp;An</f>
        <v xml:space="preserve"> Planning 2021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5"/>
    </row>
    <row r="3" spans="2:44" ht="12" customHeight="1" x14ac:dyDescent="0.25">
      <c r="AH3" s="37"/>
    </row>
    <row r="4" spans="2:44" ht="20.100000000000001" customHeight="1" x14ac:dyDescent="0.25">
      <c r="B4" s="44" t="s">
        <v>31</v>
      </c>
      <c r="C4" s="38" t="s">
        <v>10</v>
      </c>
      <c r="D4" s="38"/>
      <c r="E4" s="67" t="s">
        <v>11</v>
      </c>
      <c r="F4" s="67" t="str">
        <f>ADMIN!Q9</f>
        <v>C/2</v>
      </c>
      <c r="G4" s="39"/>
      <c r="H4" s="38" t="s">
        <v>32</v>
      </c>
      <c r="I4" s="40"/>
      <c r="J4" s="11" t="str">
        <f>ADMIN!Q10</f>
        <v>MT1</v>
      </c>
      <c r="K4" s="12" t="str">
        <f>ADMIN!Q11</f>
        <v>MT2</v>
      </c>
      <c r="L4" s="45" t="str">
        <f>ADMIN!Q12</f>
        <v>MT3</v>
      </c>
      <c r="N4" s="41" t="s">
        <v>5</v>
      </c>
      <c r="O4" s="78"/>
      <c r="R4" s="41" t="s">
        <v>33</v>
      </c>
      <c r="S4" s="42"/>
      <c r="T4" s="39"/>
      <c r="W4" s="41" t="s">
        <v>35</v>
      </c>
      <c r="X4" s="84" t="str">
        <f>ADMIN!Q13</f>
        <v>TLT</v>
      </c>
      <c r="Y4" s="39"/>
      <c r="Z4" s="76"/>
      <c r="AA4" s="43"/>
      <c r="AB4" s="79"/>
      <c r="AC4" s="79"/>
      <c r="AD4" s="82"/>
      <c r="AE4" s="80"/>
      <c r="AF4" s="39"/>
      <c r="AG4" s="39"/>
      <c r="AH4" s="37"/>
      <c r="AI4" s="81"/>
    </row>
    <row r="5" spans="2:44" ht="14.25" customHeight="1" thickBot="1" x14ac:dyDescent="0.3"/>
    <row r="6" spans="2:44" ht="24" thickBot="1" x14ac:dyDescent="0.4">
      <c r="B6" s="56" t="str">
        <f ca="1">UPPER(TEXT(C8,"MMMM AAAA"))</f>
        <v>DÉCEMBRE 2021</v>
      </c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7"/>
    </row>
    <row r="7" spans="2:44" ht="24" thickBot="1" x14ac:dyDescent="0.4">
      <c r="B7" s="58"/>
      <c r="C7" s="51">
        <f ca="1">C8</f>
        <v>44531</v>
      </c>
      <c r="D7" s="51">
        <f t="shared" ref="D7:AG7" ca="1" si="0">D8</f>
        <v>44532</v>
      </c>
      <c r="E7" s="51">
        <f t="shared" ca="1" si="0"/>
        <v>44533</v>
      </c>
      <c r="F7" s="51">
        <f t="shared" ca="1" si="0"/>
        <v>44534</v>
      </c>
      <c r="G7" s="51">
        <f t="shared" ca="1" si="0"/>
        <v>44535</v>
      </c>
      <c r="H7" s="51">
        <f t="shared" ca="1" si="0"/>
        <v>44536</v>
      </c>
      <c r="I7" s="51">
        <f t="shared" ca="1" si="0"/>
        <v>44537</v>
      </c>
      <c r="J7" s="51">
        <f t="shared" ca="1" si="0"/>
        <v>44538</v>
      </c>
      <c r="K7" s="51">
        <f t="shared" ca="1" si="0"/>
        <v>44539</v>
      </c>
      <c r="L7" s="51">
        <f t="shared" ca="1" si="0"/>
        <v>44540</v>
      </c>
      <c r="M7" s="51">
        <f t="shared" ca="1" si="0"/>
        <v>44541</v>
      </c>
      <c r="N7" s="51">
        <f t="shared" ca="1" si="0"/>
        <v>44542</v>
      </c>
      <c r="O7" s="51">
        <f t="shared" ca="1" si="0"/>
        <v>44543</v>
      </c>
      <c r="P7" s="51">
        <f t="shared" ca="1" si="0"/>
        <v>44544</v>
      </c>
      <c r="Q7" s="51">
        <f t="shared" ca="1" si="0"/>
        <v>44545</v>
      </c>
      <c r="R7" s="51">
        <f t="shared" ca="1" si="0"/>
        <v>44546</v>
      </c>
      <c r="S7" s="51">
        <f t="shared" ca="1" si="0"/>
        <v>44547</v>
      </c>
      <c r="T7" s="51">
        <f t="shared" ca="1" si="0"/>
        <v>44548</v>
      </c>
      <c r="U7" s="51">
        <f t="shared" ca="1" si="0"/>
        <v>44549</v>
      </c>
      <c r="V7" s="51">
        <f t="shared" ca="1" si="0"/>
        <v>44550</v>
      </c>
      <c r="W7" s="51">
        <f t="shared" ca="1" si="0"/>
        <v>44551</v>
      </c>
      <c r="X7" s="51">
        <f t="shared" ca="1" si="0"/>
        <v>44552</v>
      </c>
      <c r="Y7" s="51">
        <f t="shared" ca="1" si="0"/>
        <v>44553</v>
      </c>
      <c r="Z7" s="51">
        <f t="shared" ca="1" si="0"/>
        <v>44554</v>
      </c>
      <c r="AA7" s="51">
        <f t="shared" ca="1" si="0"/>
        <v>44555</v>
      </c>
      <c r="AB7" s="51">
        <f t="shared" ca="1" si="0"/>
        <v>44556</v>
      </c>
      <c r="AC7" s="51">
        <f t="shared" ca="1" si="0"/>
        <v>44557</v>
      </c>
      <c r="AD7" s="51">
        <f t="shared" ca="1" si="0"/>
        <v>44558</v>
      </c>
      <c r="AE7" s="51">
        <f t="shared" ca="1" si="0"/>
        <v>44559</v>
      </c>
      <c r="AF7" s="51">
        <f t="shared" ca="1" si="0"/>
        <v>44560</v>
      </c>
      <c r="AG7" s="52">
        <f t="shared" ca="1" si="0"/>
        <v>44561</v>
      </c>
      <c r="AH7" s="24"/>
      <c r="AJ7" s="125" t="s">
        <v>42</v>
      </c>
      <c r="AK7" s="126"/>
      <c r="AL7" s="126"/>
      <c r="AM7" s="126"/>
      <c r="AN7" s="126"/>
      <c r="AO7" s="135"/>
      <c r="AP7" s="126"/>
      <c r="AQ7" s="127"/>
      <c r="AR7" s="73"/>
    </row>
    <row r="8" spans="2:44" ht="36.75" x14ac:dyDescent="0.25">
      <c r="B8" s="59"/>
      <c r="C8" s="68">
        <f ca="1">DATE(An,VLOOKUP(B1,ADMIN!S5:T16,2,FALSE),1)</f>
        <v>44531</v>
      </c>
      <c r="D8" s="54">
        <f ca="1">C8+1</f>
        <v>44532</v>
      </c>
      <c r="E8" s="54">
        <f t="shared" ref="E8:AG8" ca="1" si="1">D8+1</f>
        <v>44533</v>
      </c>
      <c r="F8" s="54">
        <f t="shared" ca="1" si="1"/>
        <v>44534</v>
      </c>
      <c r="G8" s="54">
        <f t="shared" ca="1" si="1"/>
        <v>44535</v>
      </c>
      <c r="H8" s="54">
        <f t="shared" ca="1" si="1"/>
        <v>44536</v>
      </c>
      <c r="I8" s="54">
        <f t="shared" ca="1" si="1"/>
        <v>44537</v>
      </c>
      <c r="J8" s="54">
        <f t="shared" ca="1" si="1"/>
        <v>44538</v>
      </c>
      <c r="K8" s="54">
        <f t="shared" ca="1" si="1"/>
        <v>44539</v>
      </c>
      <c r="L8" s="54">
        <f t="shared" ca="1" si="1"/>
        <v>44540</v>
      </c>
      <c r="M8" s="54">
        <f t="shared" ca="1" si="1"/>
        <v>44541</v>
      </c>
      <c r="N8" s="54">
        <f t="shared" ca="1" si="1"/>
        <v>44542</v>
      </c>
      <c r="O8" s="54">
        <f t="shared" ca="1" si="1"/>
        <v>44543</v>
      </c>
      <c r="P8" s="54">
        <f t="shared" ca="1" si="1"/>
        <v>44544</v>
      </c>
      <c r="Q8" s="54">
        <f t="shared" ca="1" si="1"/>
        <v>44545</v>
      </c>
      <c r="R8" s="54">
        <f t="shared" ca="1" si="1"/>
        <v>44546</v>
      </c>
      <c r="S8" s="54">
        <f t="shared" ca="1" si="1"/>
        <v>44547</v>
      </c>
      <c r="T8" s="54">
        <f t="shared" ca="1" si="1"/>
        <v>44548</v>
      </c>
      <c r="U8" s="54">
        <f t="shared" ca="1" si="1"/>
        <v>44549</v>
      </c>
      <c r="V8" s="54">
        <f t="shared" ca="1" si="1"/>
        <v>44550</v>
      </c>
      <c r="W8" s="54">
        <f t="shared" ca="1" si="1"/>
        <v>44551</v>
      </c>
      <c r="X8" s="54">
        <f t="shared" ca="1" si="1"/>
        <v>44552</v>
      </c>
      <c r="Y8" s="54">
        <f t="shared" ca="1" si="1"/>
        <v>44553</v>
      </c>
      <c r="Z8" s="54">
        <f t="shared" ca="1" si="1"/>
        <v>44554</v>
      </c>
      <c r="AA8" s="54">
        <f t="shared" ca="1" si="1"/>
        <v>44555</v>
      </c>
      <c r="AB8" s="54">
        <f t="shared" ca="1" si="1"/>
        <v>44556</v>
      </c>
      <c r="AC8" s="54">
        <f t="shared" ca="1" si="1"/>
        <v>44557</v>
      </c>
      <c r="AD8" s="54">
        <f t="shared" ca="1" si="1"/>
        <v>44558</v>
      </c>
      <c r="AE8" s="54">
        <f t="shared" ca="1" si="1"/>
        <v>44559</v>
      </c>
      <c r="AF8" s="54">
        <f t="shared" ca="1" si="1"/>
        <v>44560</v>
      </c>
      <c r="AG8" s="60">
        <f t="shared" ca="1" si="1"/>
        <v>44561</v>
      </c>
      <c r="AH8" s="36"/>
      <c r="AJ8" s="128"/>
      <c r="AK8" s="106" t="s">
        <v>3</v>
      </c>
      <c r="AL8" s="107" t="str">
        <f>"Nbre jours " &amp;J4</f>
        <v>Nbre jours MT1</v>
      </c>
      <c r="AM8" s="108" t="str">
        <f>"Nbre jours "&amp; K4</f>
        <v>Nbre jours MT2</v>
      </c>
      <c r="AN8" s="109" t="str">
        <f xml:space="preserve"> "Nbre jours " &amp;L4</f>
        <v>Nbre jours MT3</v>
      </c>
      <c r="AO8" s="89" t="str">
        <f xml:space="preserve"> "Nbre jours " &amp;X4</f>
        <v>Nbre jours TLT</v>
      </c>
      <c r="AP8" s="136" t="s">
        <v>43</v>
      </c>
      <c r="AQ8" s="129" t="s">
        <v>4</v>
      </c>
      <c r="AR8" s="73"/>
    </row>
    <row r="9" spans="2:44" ht="11.25" customHeight="1" x14ac:dyDescent="0.25">
      <c r="B9" s="61" t="str">
        <f>ADMIN!B8</f>
        <v>EQUIPE1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62"/>
      <c r="AH9" s="36"/>
      <c r="AJ9" s="128"/>
      <c r="AK9" s="99"/>
      <c r="AL9" s="90"/>
      <c r="AM9" s="90"/>
      <c r="AN9" s="90"/>
      <c r="AO9" s="90"/>
      <c r="AP9" s="131"/>
      <c r="AQ9" s="100"/>
      <c r="AR9" s="73"/>
    </row>
    <row r="10" spans="2:44" x14ac:dyDescent="0.25">
      <c r="B10" s="97" t="str">
        <f>IF(ADMIN!B9="","",ADMIN!B9)</f>
        <v>AA MARI</v>
      </c>
      <c r="C10" s="64"/>
      <c r="D10" s="85"/>
      <c r="E10" s="83" t="s">
        <v>39</v>
      </c>
      <c r="F10" s="64"/>
      <c r="G10" s="64"/>
      <c r="H10" s="64"/>
      <c r="I10" s="64"/>
      <c r="J10" s="64"/>
      <c r="K10" s="85"/>
      <c r="L10" s="83" t="s">
        <v>39</v>
      </c>
      <c r="M10" s="64"/>
      <c r="N10" s="64"/>
      <c r="O10" s="64"/>
      <c r="P10" s="64"/>
      <c r="Q10" s="64"/>
      <c r="R10" s="85"/>
      <c r="S10" s="83" t="s">
        <v>39</v>
      </c>
      <c r="T10" s="64"/>
      <c r="U10" s="64"/>
      <c r="V10" s="64"/>
      <c r="W10" s="64"/>
      <c r="X10" s="64"/>
      <c r="Y10" s="85"/>
      <c r="Z10" s="64"/>
      <c r="AA10" s="64"/>
      <c r="AB10" s="64"/>
      <c r="AC10" s="64"/>
      <c r="AD10" s="64"/>
      <c r="AE10" s="64"/>
      <c r="AF10" s="85"/>
      <c r="AG10" s="159" t="s">
        <v>39</v>
      </c>
      <c r="AH10" s="1"/>
      <c r="AJ10" s="128"/>
      <c r="AK10" s="101" cm="1">
        <f t="array" aca="1" ref="AK10" ca="1">SUMPRODUCT(($B$8:$B$35 = ADMIN!$B9)*($B$8:$AG$35=ADMIN!$Q$8)+($B$8:$B$35 = ADMIN!$B9)*($B$8:$AG$35=ADMIN!$Q$9)/2)</f>
        <v>0</v>
      </c>
      <c r="AL10" s="105" cm="1">
        <f t="array" aca="1" ref="AL10" ca="1">SUMPRODUCT(($B$8:$B$35=ADMIN!$B9)*($B$8:$AG$35=ADMIN!$Q$10))</f>
        <v>0</v>
      </c>
      <c r="AM10" s="105" cm="1">
        <f t="array" aca="1" ref="AM10" ca="1">SUMPRODUCT(($B$8:$B$35=ADMIN!$B9)*($B$8:$AG$35=ADMIN!$Q$11))</f>
        <v>0</v>
      </c>
      <c r="AN10" s="105" cm="1">
        <f t="array" aca="1" ref="AN10" ca="1">SUMPRODUCT(($B$8:$B$35=ADMIN!$B9)*($B$8:$AG$35=ADMIN!$Q$12))</f>
        <v>0</v>
      </c>
      <c r="AO10" s="105" cm="1">
        <f t="array" aca="1" ref="AO10" ca="1">SUMPRODUCT(($B$8:$B$35=ADMIN!$B9)*($B$8:$AG$35=ADMIN!$Q$13))</f>
        <v>4</v>
      </c>
      <c r="AP10" s="132"/>
      <c r="AQ10" s="112">
        <f ca="1">SUM(AL10:AN10)</f>
        <v>0</v>
      </c>
      <c r="AR10" s="73"/>
    </row>
    <row r="11" spans="2:44" x14ac:dyDescent="0.25">
      <c r="B11" s="96" t="str">
        <f>IF(ADMIN!B10="","",ADMIN!B10)</f>
        <v>BB MOMO</v>
      </c>
      <c r="C11" s="64"/>
      <c r="D11" s="64"/>
      <c r="E11" s="64"/>
      <c r="F11" s="64"/>
      <c r="G11" s="85"/>
      <c r="H11" s="64"/>
      <c r="I11" s="64"/>
      <c r="J11" s="64"/>
      <c r="K11" s="64"/>
      <c r="L11" s="64"/>
      <c r="M11" s="64"/>
      <c r="N11" s="85"/>
      <c r="O11" s="64"/>
      <c r="P11" s="64"/>
      <c r="Q11" s="64"/>
      <c r="R11" s="64"/>
      <c r="S11" s="64"/>
      <c r="T11" s="64"/>
      <c r="U11" s="85"/>
      <c r="V11" s="64"/>
      <c r="W11" s="64"/>
      <c r="X11" s="64"/>
      <c r="Y11" s="64"/>
      <c r="Z11" s="64"/>
      <c r="AA11" s="64"/>
      <c r="AB11" s="85"/>
      <c r="AC11" s="64"/>
      <c r="AD11" s="64"/>
      <c r="AE11" s="64"/>
      <c r="AF11" s="64"/>
      <c r="AG11" s="149"/>
      <c r="AH11" s="1"/>
      <c r="AJ11" s="128"/>
      <c r="AK11" s="101" cm="1">
        <f t="array" aca="1" ref="AK11" ca="1">SUMPRODUCT(($B$8:$B$35 = ADMIN!$B10)*($B$8:$AG$35=ADMIN!$Q$8)+($B$8:$B$35 = ADMIN!$B10)*($B$8:$AG$35=ADMIN!$Q$9)/2)</f>
        <v>0</v>
      </c>
      <c r="AL11" s="105" cm="1">
        <f t="array" aca="1" ref="AL11" ca="1">SUMPRODUCT(($B$8:$B$35=ADMIN!$B10)*($B$8:$AG$35=ADMIN!$Q$10))</f>
        <v>0</v>
      </c>
      <c r="AM11" s="105" cm="1">
        <f t="array" aca="1" ref="AM11" ca="1">SUMPRODUCT(($B$8:$B$35=ADMIN!$B10)*($B$8:$AG$35=ADMIN!$Q$11))</f>
        <v>0</v>
      </c>
      <c r="AN11" s="105" cm="1">
        <f t="array" aca="1" ref="AN11" ca="1">SUMPRODUCT(($B$8:$B$35=ADMIN!$B10)*($B$8:$AG$35=ADMIN!$Q$12))</f>
        <v>0</v>
      </c>
      <c r="AO11" s="105" cm="1">
        <f t="array" aca="1" ref="AO11" ca="1">SUMPRODUCT(($B$8:$B$35=ADMIN!$B10)*($B$8:$AG$35=ADMIN!$Q$13))</f>
        <v>0</v>
      </c>
      <c r="AP11" s="132"/>
      <c r="AQ11" s="112">
        <f t="shared" ref="AQ11:AQ31" ca="1" si="2">SUM(AL11:AN11)</f>
        <v>0</v>
      </c>
      <c r="AR11" s="73"/>
    </row>
    <row r="12" spans="2:44" x14ac:dyDescent="0.25">
      <c r="B12" s="97" t="str">
        <f>IF(ADMIN!B11="","",ADMIN!B11)</f>
        <v>CC MIMI</v>
      </c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149"/>
      <c r="AH12" s="1"/>
      <c r="AJ12" s="128"/>
      <c r="AK12" s="101" cm="1">
        <f t="array" aca="1" ref="AK12" ca="1">SUMPRODUCT(($B$8:$B$35 = ADMIN!$B11)*($B$8:$AG$35=ADMIN!$Q$8)+($B$8:$B$35 = ADMIN!$B11)*($B$8:$AG$35=ADMIN!$Q$9)/2)</f>
        <v>0</v>
      </c>
      <c r="AL12" s="105" cm="1">
        <f t="array" aca="1" ref="AL12" ca="1">SUMPRODUCT(($B$8:$B$35=ADMIN!$B11)*($B$8:$AG$35=ADMIN!$Q$10))</f>
        <v>0</v>
      </c>
      <c r="AM12" s="105" cm="1">
        <f t="array" aca="1" ref="AM12" ca="1">SUMPRODUCT(($B$8:$B$35=ADMIN!$B11)*($B$8:$AG$35=ADMIN!$Q$11))</f>
        <v>0</v>
      </c>
      <c r="AN12" s="105" cm="1">
        <f t="array" aca="1" ref="AN12" ca="1">SUMPRODUCT(($B$8:$B$35=ADMIN!$B11)*($B$8:$AG$35=ADMIN!$Q$12))</f>
        <v>0</v>
      </c>
      <c r="AO12" s="105" cm="1">
        <f t="array" aca="1" ref="AO12" ca="1">SUMPRODUCT(($B$8:$B$35=ADMIN!$B11)*($B$8:$AG$35=ADMIN!$Q$13))</f>
        <v>0</v>
      </c>
      <c r="AP12" s="132"/>
      <c r="AQ12" s="112">
        <f t="shared" ca="1" si="2"/>
        <v>0</v>
      </c>
      <c r="AR12" s="73"/>
    </row>
    <row r="13" spans="2:44" x14ac:dyDescent="0.25">
      <c r="B13" s="96" t="str">
        <f>IF(ADMIN!B12="","",ADMIN!B12)</f>
        <v>DD POPO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149"/>
      <c r="AH13" s="1"/>
      <c r="AJ13" s="128"/>
      <c r="AK13" s="101" cm="1">
        <f t="array" aca="1" ref="AK13" ca="1">SUMPRODUCT(($B$8:$B$35 = ADMIN!$B12)*($B$8:$AG$35=ADMIN!$Q$8)+($B$8:$B$35 = ADMIN!$B12)*($B$8:$AG$35=ADMIN!$Q$9)/2)</f>
        <v>0</v>
      </c>
      <c r="AL13" s="105" cm="1">
        <f t="array" aca="1" ref="AL13" ca="1">SUMPRODUCT(($B$8:$B$35=ADMIN!$B12)*($B$8:$AG$35=ADMIN!$Q$10))</f>
        <v>0</v>
      </c>
      <c r="AM13" s="105" cm="1">
        <f t="array" aca="1" ref="AM13" ca="1">SUMPRODUCT(($B$8:$B$35=ADMIN!$B12)*($B$8:$AG$35=ADMIN!$Q$11))</f>
        <v>0</v>
      </c>
      <c r="AN13" s="105" cm="1">
        <f t="array" aca="1" ref="AN13" ca="1">SUMPRODUCT(($B$8:$B$35=ADMIN!$B12)*($B$8:$AG$35=ADMIN!$Q$12))</f>
        <v>0</v>
      </c>
      <c r="AO13" s="105" cm="1">
        <f t="array" aca="1" ref="AO13" ca="1">SUMPRODUCT(($B$8:$B$35=ADMIN!$B12)*($B$8:$AG$35=ADMIN!$Q$13))</f>
        <v>0</v>
      </c>
      <c r="AP13" s="132"/>
      <c r="AQ13" s="112">
        <f t="shared" ca="1" si="2"/>
        <v>0</v>
      </c>
      <c r="AR13" s="73"/>
    </row>
    <row r="14" spans="2:44" x14ac:dyDescent="0.25">
      <c r="B14" s="97" t="str">
        <f>IF(ADMIN!B13="","",ADMIN!B13)</f>
        <v>EE TOTO</v>
      </c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149"/>
      <c r="AH14" s="1"/>
      <c r="AJ14" s="128"/>
      <c r="AK14" s="101" cm="1">
        <f t="array" aca="1" ref="AK14" ca="1">SUMPRODUCT(($B$8:$B$35 = ADMIN!$B13)*($B$8:$AG$35=ADMIN!$Q$8)+($B$8:$B$35 = ADMIN!$B13)*($B$8:$AG$35=ADMIN!$Q$9)/2)</f>
        <v>0</v>
      </c>
      <c r="AL14" s="105" cm="1">
        <f t="array" aca="1" ref="AL14" ca="1">SUMPRODUCT(($B$8:$B$35=ADMIN!$B13)*($B$8:$AG$35=ADMIN!$Q$10))</f>
        <v>0</v>
      </c>
      <c r="AM14" s="105" cm="1">
        <f t="array" aca="1" ref="AM14" ca="1">SUMPRODUCT(($B$8:$B$35=ADMIN!$B13)*($B$8:$AG$35=ADMIN!$Q$11))</f>
        <v>0</v>
      </c>
      <c r="AN14" s="105" cm="1">
        <f t="array" aca="1" ref="AN14" ca="1">SUMPRODUCT(($B$8:$B$35=ADMIN!$B13)*($B$8:$AG$35=ADMIN!$Q$12))</f>
        <v>0</v>
      </c>
      <c r="AO14" s="105" cm="1">
        <f t="array" aca="1" ref="AO14" ca="1">SUMPRODUCT(($B$8:$B$35=ADMIN!$B13)*($B$8:$AG$35=ADMIN!$Q$13))</f>
        <v>0</v>
      </c>
      <c r="AP14" s="132"/>
      <c r="AQ14" s="112">
        <f t="shared" ca="1" si="2"/>
        <v>0</v>
      </c>
      <c r="AR14" s="73"/>
    </row>
    <row r="15" spans="2:44" x14ac:dyDescent="0.25">
      <c r="B15" s="96" t="str">
        <f>IF(ADMIN!B14="","",ADMIN!B14)</f>
        <v>FF MOMO</v>
      </c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149"/>
      <c r="AH15" s="1"/>
      <c r="AJ15" s="128"/>
      <c r="AK15" s="101" cm="1">
        <f t="array" aca="1" ref="AK15" ca="1">SUMPRODUCT(($B$8:$B$35 = ADMIN!$B14)*($B$8:$AG$35=ADMIN!$Q$8)+($B$8:$B$35 = ADMIN!$B14)*($B$8:$AG$35=ADMIN!$Q$9)/2)</f>
        <v>0</v>
      </c>
      <c r="AL15" s="105" cm="1">
        <f t="array" aca="1" ref="AL15" ca="1">SUMPRODUCT(($B$8:$B$35=ADMIN!$B14)*($B$8:$AG$35=ADMIN!$Q$10))</f>
        <v>0</v>
      </c>
      <c r="AM15" s="105" cm="1">
        <f t="array" aca="1" ref="AM15" ca="1">SUMPRODUCT(($B$8:$B$35=ADMIN!$B14)*($B$8:$AG$35=ADMIN!$Q$11))</f>
        <v>0</v>
      </c>
      <c r="AN15" s="105" cm="1">
        <f t="array" aca="1" ref="AN15" ca="1">SUMPRODUCT(($B$8:$B$35=ADMIN!$B14)*($B$8:$AG$35=ADMIN!$Q$12))</f>
        <v>0</v>
      </c>
      <c r="AO15" s="105" cm="1">
        <f t="array" aca="1" ref="AO15" ca="1">SUMPRODUCT(($B$8:$B$35=ADMIN!$B14)*($B$8:$AG$35=ADMIN!$Q$13))</f>
        <v>0</v>
      </c>
      <c r="AP15" s="132"/>
      <c r="AQ15" s="112">
        <f t="shared" ca="1" si="2"/>
        <v>0</v>
      </c>
      <c r="AR15" s="73"/>
    </row>
    <row r="16" spans="2:44" x14ac:dyDescent="0.25">
      <c r="B16" s="97" t="str">
        <f>IF(ADMIN!B15="","",ADMIN!B15)</f>
        <v>ZZ POPO</v>
      </c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149"/>
      <c r="AH16" s="1"/>
      <c r="AJ16" s="128"/>
      <c r="AK16" s="101" cm="1">
        <f t="array" aca="1" ref="AK16" ca="1">SUMPRODUCT(($B$8:$B$35 = ADMIN!$B15)*($B$8:$AG$35=ADMIN!$Q$8)+($B$8:$B$35 = ADMIN!$B15)*($B$8:$AG$35=ADMIN!$Q$9)/2)</f>
        <v>0</v>
      </c>
      <c r="AL16" s="105" cm="1">
        <f t="array" aca="1" ref="AL16" ca="1">SUMPRODUCT(($B$8:$B$35=ADMIN!$B15)*($B$8:$AG$35=ADMIN!$Q$10))</f>
        <v>0</v>
      </c>
      <c r="AM16" s="105" cm="1">
        <f t="array" aca="1" ref="AM16" ca="1">SUMPRODUCT(($B$8:$B$35=ADMIN!$B15)*($B$8:$AG$35=ADMIN!$Q$11))</f>
        <v>0</v>
      </c>
      <c r="AN16" s="105" cm="1">
        <f t="array" aca="1" ref="AN16" ca="1">SUMPRODUCT(($B$8:$B$35=ADMIN!$B15)*($B$8:$AG$35=ADMIN!$Q$12))</f>
        <v>0</v>
      </c>
      <c r="AO16" s="105" cm="1">
        <f t="array" aca="1" ref="AO16" ca="1">SUMPRODUCT(($B$8:$B$35=ADMIN!$B15)*($B$8:$AG$35=ADMIN!$Q$13))</f>
        <v>0</v>
      </c>
      <c r="AP16" s="132"/>
      <c r="AQ16" s="112">
        <f t="shared" ca="1" si="2"/>
        <v>0</v>
      </c>
      <c r="AR16" s="73"/>
    </row>
    <row r="17" spans="2:44" x14ac:dyDescent="0.25">
      <c r="B17" s="96" t="str">
        <f>IF(ADMIN!B16="","",ADMIN!B16)</f>
        <v>EP BIBI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149"/>
      <c r="AH17" s="1"/>
      <c r="AJ17" s="128"/>
      <c r="AK17" s="101" cm="1">
        <f t="array" aca="1" ref="AK17" ca="1">SUMPRODUCT(($B$8:$B$35 = ADMIN!$B16)*($B$8:$AG$35=ADMIN!$Q$8)+($B$8:$B$35 = ADMIN!$B16)*($B$8:$AG$35=ADMIN!$Q$9)/2)</f>
        <v>0</v>
      </c>
      <c r="AL17" s="105" cm="1">
        <f t="array" aca="1" ref="AL17" ca="1">SUMPRODUCT(($B$8:$B$35=ADMIN!$B16)*($B$8:$AG$35=ADMIN!$Q$10))</f>
        <v>0</v>
      </c>
      <c r="AM17" s="105" cm="1">
        <f t="array" aca="1" ref="AM17" ca="1">SUMPRODUCT(($B$8:$B$35=ADMIN!$B16)*($B$8:$AG$35=ADMIN!$Q$11))</f>
        <v>0</v>
      </c>
      <c r="AN17" s="105" cm="1">
        <f t="array" aca="1" ref="AN17" ca="1">SUMPRODUCT(($B$8:$B$35=ADMIN!$B16)*($B$8:$AG$35=ADMIN!$Q$12))</f>
        <v>0</v>
      </c>
      <c r="AO17" s="105" cm="1">
        <f t="array" aca="1" ref="AO17" ca="1">SUMPRODUCT(($B$8:$B$35=ADMIN!$B16)*($B$8:$AG$35=ADMIN!$Q$13))</f>
        <v>0</v>
      </c>
      <c r="AP17" s="132"/>
      <c r="AQ17" s="112">
        <f t="shared" ca="1" si="2"/>
        <v>0</v>
      </c>
      <c r="AR17" s="73"/>
    </row>
    <row r="18" spans="2:44" x14ac:dyDescent="0.25">
      <c r="B18" s="97" t="str">
        <f>IF(ADMIN!B17="","",ADMIN!B17)</f>
        <v>WW ERE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149"/>
      <c r="AH18" s="1"/>
      <c r="AJ18" s="128"/>
      <c r="AK18" s="101" cm="1">
        <f t="array" aca="1" ref="AK18" ca="1">SUMPRODUCT(($B$8:$B$35 = ADMIN!$B17)*($B$8:$AG$35=ADMIN!$Q$8)+($B$8:$B$35 = ADMIN!$B17)*($B$8:$AG$35=ADMIN!$Q$9)/2)</f>
        <v>0</v>
      </c>
      <c r="AL18" s="105" cm="1">
        <f t="array" aca="1" ref="AL18" ca="1">SUMPRODUCT(($B$8:$B$35=ADMIN!$B17)*($B$8:$AG$35=ADMIN!$Q$10))</f>
        <v>0</v>
      </c>
      <c r="AM18" s="105" cm="1">
        <f t="array" aca="1" ref="AM18" ca="1">SUMPRODUCT(($B$8:$B$35=ADMIN!$B17)*($B$8:$AG$35=ADMIN!$Q$11))</f>
        <v>0</v>
      </c>
      <c r="AN18" s="105" cm="1">
        <f t="array" aca="1" ref="AN18" ca="1">SUMPRODUCT(($B$8:$B$35=ADMIN!$B17)*($B$8:$AG$35=ADMIN!$Q$12))</f>
        <v>0</v>
      </c>
      <c r="AO18" s="105" cm="1">
        <f t="array" aca="1" ref="AO18" ca="1">SUMPRODUCT(($B$8:$B$35=ADMIN!$B17)*($B$8:$AG$35=ADMIN!$Q$13))</f>
        <v>0</v>
      </c>
      <c r="AP18" s="132"/>
      <c r="AQ18" s="112">
        <f t="shared" ca="1" si="2"/>
        <v>0</v>
      </c>
      <c r="AR18" s="73"/>
    </row>
    <row r="19" spans="2:44" x14ac:dyDescent="0.25">
      <c r="B19" s="96" t="str">
        <f>IF(ADMIN!B18="","",ADMIN!B18)</f>
        <v>MM KELY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5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149"/>
      <c r="AH19" s="1"/>
      <c r="AJ19" s="128"/>
      <c r="AK19" s="101" cm="1">
        <f t="array" aca="1" ref="AK19" ca="1">SUMPRODUCT(($B$8:$B$35 = ADMIN!$B18)*($B$8:$AG$35=ADMIN!$Q$8)+($B$8:$B$35 = ADMIN!$B18)*($B$8:$AG$35=ADMIN!$Q$9)/2)</f>
        <v>0</v>
      </c>
      <c r="AL19" s="105" cm="1">
        <f t="array" aca="1" ref="AL19" ca="1">SUMPRODUCT(($B$8:$B$35=ADMIN!$B18)*($B$8:$AG$35=ADMIN!$Q$10))</f>
        <v>0</v>
      </c>
      <c r="AM19" s="105" cm="1">
        <f t="array" aca="1" ref="AM19" ca="1">SUMPRODUCT(($B$8:$B$35=ADMIN!$B18)*($B$8:$AG$35=ADMIN!$Q$11))</f>
        <v>0</v>
      </c>
      <c r="AN19" s="105" cm="1">
        <f t="array" aca="1" ref="AN19" ca="1">SUMPRODUCT(($B$8:$B$35=ADMIN!$B18)*($B$8:$AG$35=ADMIN!$Q$12))</f>
        <v>0</v>
      </c>
      <c r="AO19" s="105" cm="1">
        <f t="array" aca="1" ref="AO19" ca="1">SUMPRODUCT(($B$8:$B$35=ADMIN!$B18)*($B$8:$AG$35=ADMIN!$Q$13))</f>
        <v>0</v>
      </c>
      <c r="AP19" s="132"/>
      <c r="AQ19" s="112">
        <f t="shared" ca="1" si="2"/>
        <v>0</v>
      </c>
      <c r="AR19" s="73"/>
    </row>
    <row r="20" spans="2:44" x14ac:dyDescent="0.25">
      <c r="B20" s="95" t="str">
        <f>IF(ADMIN!B19="","",ADMIN!B19)</f>
        <v>PP NINI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149"/>
      <c r="AH20" s="1"/>
      <c r="AJ20" s="128"/>
      <c r="AK20" s="101" cm="1">
        <f t="array" aca="1" ref="AK20" ca="1">SUMPRODUCT(($B$8:$B$35 = ADMIN!$B19)*($B$8:$AG$35=ADMIN!$Q$8)+($B$8:$B$35 = ADMIN!$B19)*($B$8:$AG$35=ADMIN!$Q$9)/2)</f>
        <v>0</v>
      </c>
      <c r="AL20" s="105" cm="1">
        <f t="array" aca="1" ref="AL20" ca="1">SUMPRODUCT(($B$8:$B$35=ADMIN!$B19)*($B$8:$AG$35=ADMIN!$Q$10))</f>
        <v>0</v>
      </c>
      <c r="AM20" s="105" cm="1">
        <f t="array" aca="1" ref="AM20" ca="1">SUMPRODUCT(($B$8:$B$35=ADMIN!$B19)*($B$8:$AG$35=ADMIN!$Q$11))</f>
        <v>0</v>
      </c>
      <c r="AN20" s="105" cm="1">
        <f t="array" aca="1" ref="AN20" ca="1">SUMPRODUCT(($B$8:$B$35=ADMIN!$B19)*($B$8:$AG$35=ADMIN!$Q$12))</f>
        <v>0</v>
      </c>
      <c r="AO20" s="105" cm="1">
        <f t="array" aca="1" ref="AO20" ca="1">SUMPRODUCT(($B$8:$B$35=ADMIN!$B19)*($B$8:$AG$35=ADMIN!$Q$13))</f>
        <v>0</v>
      </c>
      <c r="AP20" s="132"/>
      <c r="AQ20" s="112">
        <f t="shared" ca="1" si="2"/>
        <v>0</v>
      </c>
      <c r="AR20" s="73"/>
    </row>
    <row r="21" spans="2:44" x14ac:dyDescent="0.25">
      <c r="B21" s="96" t="str">
        <f>IF(ADMIN!B20="","",ADMIN!B20)</f>
        <v>RE POLI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149"/>
      <c r="AH21" s="1"/>
      <c r="AJ21" s="128"/>
      <c r="AK21" s="101" cm="1">
        <f t="array" aca="1" ref="AK21" ca="1">SUMPRODUCT(($B$8:$B$35 = ADMIN!$B20)*($B$8:$AG$35=ADMIN!$Q$8)+($B$8:$B$35 = ADMIN!$B20)*($B$8:$AG$35=ADMIN!$Q$9)/2)</f>
        <v>0</v>
      </c>
      <c r="AL21" s="105" cm="1">
        <f t="array" aca="1" ref="AL21" ca="1">SUMPRODUCT(($B$8:$B$35=ADMIN!$B20)*($B$8:$AG$35=ADMIN!$Q$10))</f>
        <v>0</v>
      </c>
      <c r="AM21" s="105" cm="1">
        <f t="array" aca="1" ref="AM21" ca="1">SUMPRODUCT(($B$8:$B$35=ADMIN!$B20)*($B$8:$AG$35=ADMIN!$Q$11))</f>
        <v>0</v>
      </c>
      <c r="AN21" s="105" cm="1">
        <f t="array" aca="1" ref="AN21" ca="1">SUMPRODUCT(($B$8:$B$35=ADMIN!$B20)*($B$8:$AG$35=ADMIN!$Q$12))</f>
        <v>0</v>
      </c>
      <c r="AO21" s="105" cm="1">
        <f t="array" aca="1" ref="AO21" ca="1">SUMPRODUCT(($B$8:$B$35=ADMIN!$B20)*($B$8:$AG$35=ADMIN!$Q$13))</f>
        <v>0</v>
      </c>
      <c r="AP21" s="132"/>
      <c r="AQ21" s="112">
        <f t="shared" ca="1" si="2"/>
        <v>0</v>
      </c>
      <c r="AR21" s="73"/>
    </row>
    <row r="22" spans="2:44" x14ac:dyDescent="0.25">
      <c r="B22" s="97" t="str">
        <f>IF(ADMIN!B21="","",ADMIN!B21)</f>
        <v>ZU MILI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149"/>
      <c r="AH22" s="1"/>
      <c r="AJ22" s="128"/>
      <c r="AK22" s="101" cm="1">
        <f t="array" aca="1" ref="AK22" ca="1">SUMPRODUCT(($B$8:$B$35 = ADMIN!$B21)*($B$8:$AG$35=ADMIN!$Q$8)+($B$8:$B$35 = ADMIN!$B21)*($B$8:$AG$35=ADMIN!$Q$9)/2)</f>
        <v>0</v>
      </c>
      <c r="AL22" s="105" cm="1">
        <f t="array" aca="1" ref="AL22" ca="1">SUMPRODUCT(($B$8:$B$35=ADMIN!$B21)*($B$8:$AG$35=ADMIN!$Q$10))</f>
        <v>0</v>
      </c>
      <c r="AM22" s="105" cm="1">
        <f t="array" aca="1" ref="AM22" ca="1">SUMPRODUCT(($B$8:$B$35=ADMIN!$B21)*($B$8:$AG$35=ADMIN!$Q$11))</f>
        <v>0</v>
      </c>
      <c r="AN22" s="105" cm="1">
        <f t="array" aca="1" ref="AN22" ca="1">SUMPRODUCT(($B$8:$B$35=ADMIN!$B21)*($B$8:$AG$35=ADMIN!$Q$12))</f>
        <v>0</v>
      </c>
      <c r="AO22" s="105" cm="1">
        <f t="array" aca="1" ref="AO22" ca="1">SUMPRODUCT(($B$8:$B$35=ADMIN!$B21)*($B$8:$AG$35=ADMIN!$Q$13))</f>
        <v>0</v>
      </c>
      <c r="AP22" s="132"/>
      <c r="AQ22" s="112">
        <f t="shared" ca="1" si="2"/>
        <v>0</v>
      </c>
      <c r="AR22" s="73"/>
    </row>
    <row r="23" spans="2:44" x14ac:dyDescent="0.25">
      <c r="B23" s="96" t="str">
        <f>IF(ADMIN!B22="","",ADMIN!B22)</f>
        <v>XI XOXO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149"/>
      <c r="AH23" s="1"/>
      <c r="AJ23" s="128"/>
      <c r="AK23" s="101" cm="1">
        <f t="array" aca="1" ref="AK23" ca="1">SUMPRODUCT(($B$8:$B$35 = ADMIN!$B22)*($B$8:$AG$35=ADMIN!$Q$8)+($B$8:$B$35 = ADMIN!$B22)*($B$8:$AG$35=ADMIN!$Q$9)/2)</f>
        <v>0</v>
      </c>
      <c r="AL23" s="105" cm="1">
        <f t="array" aca="1" ref="AL23" ca="1">SUMPRODUCT(($B$8:$B$35=ADMIN!$B22)*($B$8:$AG$35=ADMIN!$Q$10))</f>
        <v>0</v>
      </c>
      <c r="AM23" s="105" cm="1">
        <f t="array" aca="1" ref="AM23" ca="1">SUMPRODUCT(($B$8:$B$35=ADMIN!$B22)*($B$8:$AG$35=ADMIN!$Q$11))</f>
        <v>0</v>
      </c>
      <c r="AN23" s="105" cm="1">
        <f t="array" aca="1" ref="AN23" ca="1">SUMPRODUCT(($B$8:$B$35=ADMIN!$B22)*($B$8:$AG$35=ADMIN!$Q$12))</f>
        <v>0</v>
      </c>
      <c r="AO23" s="105" cm="1">
        <f t="array" aca="1" ref="AO23" ca="1">SUMPRODUCT(($B$8:$B$35=ADMIN!$B22)*($B$8:$AG$35=ADMIN!$Q$13))</f>
        <v>0</v>
      </c>
      <c r="AP23" s="132"/>
      <c r="AQ23" s="112">
        <f t="shared" ca="1" si="2"/>
        <v>0</v>
      </c>
      <c r="AR23" s="73"/>
    </row>
    <row r="24" spans="2:44" x14ac:dyDescent="0.25">
      <c r="B24" s="97" t="str">
        <f>IF(ADMIN!B23="","",ADMIN!B23)</f>
        <v>VE VIVI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149"/>
      <c r="AH24" s="1"/>
      <c r="AJ24" s="128"/>
      <c r="AK24" s="101" cm="1">
        <f t="array" aca="1" ref="AK24" ca="1">SUMPRODUCT(($B$8:$B$35 = ADMIN!$B23)*($B$8:$AG$35=ADMIN!$Q$8)+($B$8:$B$35 = ADMIN!$B23)*($B$8:$AG$35=ADMIN!$Q$9)/2)</f>
        <v>0</v>
      </c>
      <c r="AL24" s="105" cm="1">
        <f t="array" aca="1" ref="AL24" ca="1">SUMPRODUCT(($B$8:$B$35=ADMIN!$B23)*($B$8:$AG$35=ADMIN!$Q$10))</f>
        <v>0</v>
      </c>
      <c r="AM24" s="105" cm="1">
        <f t="array" aca="1" ref="AM24" ca="1">SUMPRODUCT(($B$8:$B$35=ADMIN!$B23)*($B$8:$AG$35=ADMIN!$Q$11))</f>
        <v>0</v>
      </c>
      <c r="AN24" s="105" cm="1">
        <f t="array" aca="1" ref="AN24" ca="1">SUMPRODUCT(($B$8:$B$35=ADMIN!$B23)*($B$8:$AG$35=ADMIN!$Q$12))</f>
        <v>0</v>
      </c>
      <c r="AO24" s="105" cm="1">
        <f t="array" aca="1" ref="AO24" ca="1">SUMPRODUCT(($B$8:$B$35=ADMIN!$B23)*($B$8:$AG$35=ADMIN!$Q$13))</f>
        <v>0</v>
      </c>
      <c r="AP24" s="132"/>
      <c r="AQ24" s="112">
        <f t="shared" ca="1" si="2"/>
        <v>0</v>
      </c>
      <c r="AR24" s="73"/>
    </row>
    <row r="25" spans="2:44" x14ac:dyDescent="0.25">
      <c r="B25" s="96" t="str">
        <f>IF(ADMIN!B24="","",ADMIN!B24)</f>
        <v>PI MALI</v>
      </c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149"/>
      <c r="AH25" s="1"/>
      <c r="AJ25" s="128"/>
      <c r="AK25" s="101" cm="1">
        <f t="array" aca="1" ref="AK25" ca="1">SUMPRODUCT(($B$8:$B$35 = ADMIN!$B24)*($B$8:$AG$35=ADMIN!$Q$8)+($B$8:$B$35 = ADMIN!$B24)*($B$8:$AG$35=ADMIN!$Q$9)/2)</f>
        <v>0</v>
      </c>
      <c r="AL25" s="105" cm="1">
        <f t="array" aca="1" ref="AL25" ca="1">SUMPRODUCT(($B$8:$B$35=ADMIN!$B24)*($B$8:$AG$35=ADMIN!$Q$10))</f>
        <v>0</v>
      </c>
      <c r="AM25" s="105" cm="1">
        <f t="array" aca="1" ref="AM25" ca="1">SUMPRODUCT(($B$8:$B$35=ADMIN!$B24)*($B$8:$AG$35=ADMIN!$Q$11))</f>
        <v>0</v>
      </c>
      <c r="AN25" s="105" cm="1">
        <f t="array" aca="1" ref="AN25" ca="1">SUMPRODUCT(($B$8:$B$35=ADMIN!$B24)*($B$8:$AG$35=ADMIN!$Q$12))</f>
        <v>0</v>
      </c>
      <c r="AO25" s="105" cm="1">
        <f t="array" aca="1" ref="AO25" ca="1">SUMPRODUCT(($B$8:$B$35=ADMIN!$B24)*($B$8:$AG$35=ADMIN!$Q$13))</f>
        <v>0</v>
      </c>
      <c r="AP25" s="132"/>
      <c r="AQ25" s="112">
        <f t="shared" ca="1" si="2"/>
        <v>0</v>
      </c>
      <c r="AR25" s="73"/>
    </row>
    <row r="26" spans="2:44" x14ac:dyDescent="0.25">
      <c r="B26" s="97" t="str">
        <f>IF(ADMIN!B25="","",ADMIN!B25)</f>
        <v>NO NINA</v>
      </c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149"/>
      <c r="AH26" s="1"/>
      <c r="AJ26" s="128"/>
      <c r="AK26" s="101" cm="1">
        <f t="array" aca="1" ref="AK26" ca="1">SUMPRODUCT(($B$8:$B$35 = ADMIN!$B25)*($B$8:$AG$35=ADMIN!$Q$8)+($B$8:$B$35 = ADMIN!$B25)*($B$8:$AG$35=ADMIN!$Q$9)/2)</f>
        <v>0</v>
      </c>
      <c r="AL26" s="105" cm="1">
        <f t="array" aca="1" ref="AL26" ca="1">SUMPRODUCT(($B$8:$B$35=ADMIN!$B25)*($B$8:$AG$35=ADMIN!$Q$10))</f>
        <v>0</v>
      </c>
      <c r="AM26" s="105" cm="1">
        <f t="array" aca="1" ref="AM26" ca="1">SUMPRODUCT(($B$8:$B$35=ADMIN!$B25)*($B$8:$AG$35=ADMIN!$Q$11))</f>
        <v>0</v>
      </c>
      <c r="AN26" s="105" cm="1">
        <f t="array" aca="1" ref="AN26" ca="1">SUMPRODUCT(($B$8:$B$35=ADMIN!$B25)*($B$8:$AG$35=ADMIN!$Q$12))</f>
        <v>0</v>
      </c>
      <c r="AO26" s="105" cm="1">
        <f t="array" aca="1" ref="AO26" ca="1">SUMPRODUCT(($B$8:$B$35=ADMIN!$B25)*($B$8:$AG$35=ADMIN!$Q$13))</f>
        <v>0</v>
      </c>
      <c r="AP26" s="132"/>
      <c r="AQ26" s="112">
        <f t="shared" ca="1" si="2"/>
        <v>0</v>
      </c>
      <c r="AR26" s="73"/>
    </row>
    <row r="27" spans="2:44" x14ac:dyDescent="0.25">
      <c r="B27" s="96" t="str">
        <f>IF(ADMIN!B26="","",ADMIN!B26)</f>
        <v>MI NONO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149"/>
      <c r="AH27" s="1"/>
      <c r="AJ27" s="128"/>
      <c r="AK27" s="101" cm="1">
        <f t="array" aca="1" ref="AK27" ca="1">SUMPRODUCT(($B$8:$B$35 = ADMIN!$B26)*($B$8:$AG$35=ADMIN!$Q$8)+($B$8:$B$35 = ADMIN!$B26)*($B$8:$AG$35=ADMIN!$Q$9)/2)</f>
        <v>0</v>
      </c>
      <c r="AL27" s="105" cm="1">
        <f t="array" aca="1" ref="AL27" ca="1">SUMPRODUCT(($B$8:$B$35=ADMIN!$B26)*($B$8:$AG$35=ADMIN!$Q$10))</f>
        <v>0</v>
      </c>
      <c r="AM27" s="105" cm="1">
        <f t="array" aca="1" ref="AM27" ca="1">SUMPRODUCT(($B$8:$B$35=ADMIN!$B26)*($B$8:$AG$35=ADMIN!$Q$11))</f>
        <v>0</v>
      </c>
      <c r="AN27" s="105" cm="1">
        <f t="array" aca="1" ref="AN27" ca="1">SUMPRODUCT(($B$8:$B$35=ADMIN!$B26)*($B$8:$AG$35=ADMIN!$Q$12))</f>
        <v>0</v>
      </c>
      <c r="AO27" s="105" cm="1">
        <f t="array" aca="1" ref="AO27" ca="1">SUMPRODUCT(($B$8:$B$35=ADMIN!$B26)*($B$8:$AG$35=ADMIN!$Q$13))</f>
        <v>0</v>
      </c>
      <c r="AP27" s="132"/>
      <c r="AQ27" s="112">
        <f t="shared" ca="1" si="2"/>
        <v>0</v>
      </c>
      <c r="AR27" s="73"/>
    </row>
    <row r="28" spans="2:44" x14ac:dyDescent="0.25">
      <c r="B28" s="97" t="str">
        <f>IF(ADMIN!B27="","",ADMIN!B27)</f>
        <v>TO MARIO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149"/>
      <c r="AH28" s="1"/>
      <c r="AJ28" s="128"/>
      <c r="AK28" s="101" cm="1">
        <f t="array" aca="1" ref="AK28" ca="1">SUMPRODUCT(($B$8:$B$35 = ADMIN!$B27)*($B$8:$AG$35=ADMIN!$Q$8)+($B$8:$B$35 = ADMIN!$B27)*($B$8:$AG$35=ADMIN!$Q$9)/2)</f>
        <v>0</v>
      </c>
      <c r="AL28" s="105" cm="1">
        <f t="array" aca="1" ref="AL28" ca="1">SUMPRODUCT(($B$8:$B$35=ADMIN!$B27)*($B$8:$AG$35=ADMIN!$Q$10))</f>
        <v>0</v>
      </c>
      <c r="AM28" s="105" cm="1">
        <f t="array" aca="1" ref="AM28" ca="1">SUMPRODUCT(($B$8:$B$35=ADMIN!$B27)*($B$8:$AG$35=ADMIN!$Q$11))</f>
        <v>0</v>
      </c>
      <c r="AN28" s="105" cm="1">
        <f t="array" aca="1" ref="AN28" ca="1">SUMPRODUCT(($B$8:$B$35=ADMIN!$B27)*($B$8:$AG$35=ADMIN!$Q$12))</f>
        <v>0</v>
      </c>
      <c r="AO28" s="105" cm="1">
        <f t="array" aca="1" ref="AO28" ca="1">SUMPRODUCT(($B$8:$B$35=ADMIN!$B27)*($B$8:$AG$35=ADMIN!$Q$13))</f>
        <v>0</v>
      </c>
      <c r="AP28" s="132"/>
      <c r="AQ28" s="112">
        <f t="shared" ca="1" si="2"/>
        <v>0</v>
      </c>
      <c r="AR28" s="73"/>
    </row>
    <row r="29" spans="2:44" x14ac:dyDescent="0.25">
      <c r="B29" s="96" t="str">
        <f>IF(ADMIN!B28="","",ADMIN!B28)</f>
        <v>ZA POIO</v>
      </c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149"/>
      <c r="AH29" s="1"/>
      <c r="AJ29" s="128"/>
      <c r="AK29" s="101" cm="1">
        <f t="array" aca="1" ref="AK29" ca="1">SUMPRODUCT(($B$8:$B$35 = ADMIN!$B28)*($B$8:$AG$35=ADMIN!$Q$8)+($B$8:$B$35 = ADMIN!$B28)*($B$8:$AG$35=ADMIN!$Q$9)/2)</f>
        <v>0</v>
      </c>
      <c r="AL29" s="105" cm="1">
        <f t="array" aca="1" ref="AL29" ca="1">SUMPRODUCT(($B$8:$B$35=ADMIN!$B28)*($B$8:$AG$35=ADMIN!$Q$10))</f>
        <v>0</v>
      </c>
      <c r="AM29" s="105" cm="1">
        <f t="array" aca="1" ref="AM29" ca="1">SUMPRODUCT(($B$8:$B$35=ADMIN!$B28)*($B$8:$AG$35=ADMIN!$Q$11))</f>
        <v>0</v>
      </c>
      <c r="AN29" s="105" cm="1">
        <f t="array" aca="1" ref="AN29" ca="1">SUMPRODUCT(($B$8:$B$35=ADMIN!$B28)*($B$8:$AG$35=ADMIN!$Q$12))</f>
        <v>0</v>
      </c>
      <c r="AO29" s="105" cm="1">
        <f t="array" aca="1" ref="AO29" ca="1">SUMPRODUCT(($B$8:$B$35=ADMIN!$B28)*($B$8:$AG$35=ADMIN!$Q$13))</f>
        <v>0</v>
      </c>
      <c r="AP29" s="132"/>
      <c r="AQ29" s="112">
        <f t="shared" ca="1" si="2"/>
        <v>0</v>
      </c>
      <c r="AR29" s="73"/>
    </row>
    <row r="30" spans="2:44" x14ac:dyDescent="0.25">
      <c r="B30" s="96" t="str">
        <f>IF(ADMIN!B29="","",ADMIN!B29)</f>
        <v/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149"/>
      <c r="AH30" s="1"/>
      <c r="AJ30" s="128"/>
      <c r="AK30" s="101" cm="1">
        <f t="array" aca="1" ref="AK30" ca="1">SUMPRODUCT(($B$8:$B$35 = ADMIN!$B29)*($B$8:$AG$35=ADMIN!$Q$8)+($B$8:$B$35 = ADMIN!$B29)*($B$8:$AG$35=ADMIN!$Q$9)/2)</f>
        <v>0</v>
      </c>
      <c r="AL30" s="105" cm="1">
        <f t="array" aca="1" ref="AL30" ca="1">SUMPRODUCT(($B$8:$B$35=ADMIN!$B29)*($B$8:$AG$35=ADMIN!$Q$10))</f>
        <v>0</v>
      </c>
      <c r="AM30" s="105" cm="1">
        <f t="array" aca="1" ref="AM30" ca="1">SUMPRODUCT(($B$8:$B$35=ADMIN!$B29)*($B$8:$AG$35=ADMIN!$Q$11))</f>
        <v>0</v>
      </c>
      <c r="AN30" s="105" cm="1">
        <f t="array" aca="1" ref="AN30" ca="1">SUMPRODUCT(($B$8:$B$35=ADMIN!$B29)*($B$8:$AG$35=ADMIN!$Q$12))</f>
        <v>0</v>
      </c>
      <c r="AO30" s="105" cm="1">
        <f t="array" aca="1" ref="AO30" ca="1">SUMPRODUCT(($B$8:$B$35=ADMIN!$B29)*($B$8:$AG$35=ADMIN!$Q$13))</f>
        <v>0</v>
      </c>
      <c r="AP30" s="132"/>
      <c r="AQ30" s="112">
        <f t="shared" ca="1" si="2"/>
        <v>0</v>
      </c>
      <c r="AR30" s="73"/>
    </row>
    <row r="31" spans="2:44" x14ac:dyDescent="0.25">
      <c r="B31" s="96" t="str">
        <f>IF(ADMIN!B30="","",ADMIN!B30)</f>
        <v/>
      </c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149"/>
      <c r="AH31" s="1"/>
      <c r="AJ31" s="128"/>
      <c r="AK31" s="101" cm="1">
        <f t="array" aca="1" ref="AK31" ca="1">SUMPRODUCT(($B$8:$B$35 = ADMIN!$B30)*($B$8:$AG$35=ADMIN!$Q$8)+($B$8:$B$35 = ADMIN!$B30)*($B$8:$AG$35=ADMIN!$Q$9)/2)</f>
        <v>0</v>
      </c>
      <c r="AL31" s="105" cm="1">
        <f t="array" aca="1" ref="AL31" ca="1">SUMPRODUCT(($B$8:$B$35=ADMIN!$B30)*($B$8:$AG$35=ADMIN!$Q$10))</f>
        <v>0</v>
      </c>
      <c r="AM31" s="105" cm="1">
        <f t="array" aca="1" ref="AM31" ca="1">SUMPRODUCT(($B$8:$B$35=ADMIN!$B30)*($B$8:$AG$35=ADMIN!$Q$11))</f>
        <v>0</v>
      </c>
      <c r="AN31" s="105" cm="1">
        <f t="array" aca="1" ref="AN31" ca="1">SUMPRODUCT(($B$8:$B$35=ADMIN!$B30)*($B$8:$AG$35=ADMIN!$Q$12))</f>
        <v>0</v>
      </c>
      <c r="AO31" s="105" cm="1">
        <f t="array" aca="1" ref="AO31" ca="1">SUMPRODUCT(($B$8:$B$35=ADMIN!$B30)*($B$8:$AG$35=ADMIN!$Q$13))</f>
        <v>0</v>
      </c>
      <c r="AP31" s="132"/>
      <c r="AQ31" s="112">
        <f t="shared" ca="1" si="2"/>
        <v>0</v>
      </c>
      <c r="AR31" s="73"/>
    </row>
    <row r="32" spans="2:44" ht="11.25" customHeight="1" x14ac:dyDescent="0.25">
      <c r="B32" s="63" t="str">
        <f>ADMIN!B31</f>
        <v>EQUIPE 2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62"/>
      <c r="AH32" s="36"/>
      <c r="AJ32" s="128"/>
      <c r="AK32" s="102"/>
      <c r="AL32" s="91"/>
      <c r="AM32" s="91"/>
      <c r="AN32" s="91"/>
      <c r="AO32" s="91"/>
      <c r="AP32" s="91"/>
      <c r="AQ32" s="103"/>
      <c r="AR32" s="73"/>
    </row>
    <row r="33" spans="2:44" x14ac:dyDescent="0.25">
      <c r="B33" s="95" t="str">
        <f>IF(ADMIN!B32="","",ADMIN!B32)</f>
        <v>BIBI MOMO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149"/>
      <c r="AH33" s="1"/>
      <c r="AJ33" s="128"/>
      <c r="AK33" s="101" cm="1">
        <f t="array" aca="1" ref="AK33" ca="1">SUMPRODUCT(($B$8:$B$35 = ADMIN!$B32)*($B$8:$AG$35=ADMIN!$Q$8)+($B$8:$B$35 = ADMIN!$B32)*($B$8:$AG$35=ADMIN!$Q$9)/2)</f>
        <v>0</v>
      </c>
      <c r="AL33" s="74" cm="1">
        <f t="array" aca="1" ref="AL33" ca="1">SUMPRODUCT(($B$8:$B$35=ADMIN!$B32)*($B$8:$AG$35=ADMIN!$Q$10))</f>
        <v>0</v>
      </c>
      <c r="AM33" s="74" cm="1">
        <f t="array" aca="1" ref="AM33" ca="1">SUMPRODUCT(($B$8:$B$35=ADMIN!$B32)*($B$8:$AG$35=ADMIN!$Q$11))</f>
        <v>0</v>
      </c>
      <c r="AN33" s="74" cm="1">
        <f t="array" aca="1" ref="AN33" ca="1">SUMPRODUCT(($B$8:$B$35=ADMIN!$B32)*($B$8:$AG$35=ADMIN!$Q$12))</f>
        <v>0</v>
      </c>
      <c r="AO33" s="74" cm="1">
        <f t="array" aca="1" ref="AO33" ca="1">SUMPRODUCT(($B$8:$B$35=ADMIN!$B32)*($B$8:$AG$35=ADMIN!$Q$13))</f>
        <v>0</v>
      </c>
      <c r="AP33" s="133"/>
      <c r="AQ33" s="113">
        <f t="shared" ref="AQ33:AQ36" ca="1" si="3">SUM(AL33:AN33)</f>
        <v>0</v>
      </c>
      <c r="AR33" s="73"/>
    </row>
    <row r="34" spans="2:44" x14ac:dyDescent="0.25">
      <c r="B34" s="95" t="str">
        <f>IF(ADMIN!B33="","",ADMIN!B33)</f>
        <v/>
      </c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149"/>
      <c r="AH34" s="1"/>
      <c r="AJ34" s="128"/>
      <c r="AK34" s="101" cm="1">
        <f t="array" aca="1" ref="AK34" ca="1">SUMPRODUCT(($B$8:$B$35 = ADMIN!$B33)*($B$8:$AG$35=ADMIN!$Q$8)+($B$8:$B$35 = ADMIN!$B33)*($B$8:$AG$35=ADMIN!$Q$9)/2)</f>
        <v>0</v>
      </c>
      <c r="AL34" s="74" cm="1">
        <f t="array" aca="1" ref="AL34" ca="1">SUMPRODUCT(($B$8:$B$35=ADMIN!$B33)*($B$8:$AG$35=ADMIN!$Q$10))</f>
        <v>0</v>
      </c>
      <c r="AM34" s="74" cm="1">
        <f t="array" aca="1" ref="AM34" ca="1">SUMPRODUCT(($B$8:$B$35=ADMIN!$B33)*($B$8:$AG$35=ADMIN!$Q$11))</f>
        <v>0</v>
      </c>
      <c r="AN34" s="74" cm="1">
        <f t="array" aca="1" ref="AN34" ca="1">SUMPRODUCT(($B$8:$B$35=ADMIN!$B33)*($B$8:$AG$35=ADMIN!$Q$12))</f>
        <v>0</v>
      </c>
      <c r="AO34" s="74" cm="1">
        <f t="array" aca="1" ref="AO34" ca="1">SUMPRODUCT(($B$8:$B$35=ADMIN!$B33)*($B$8:$AG$35=ADMIN!$Q$13))</f>
        <v>0</v>
      </c>
      <c r="AP34" s="133"/>
      <c r="AQ34" s="113">
        <f t="shared" ca="1" si="3"/>
        <v>0</v>
      </c>
      <c r="AR34" s="73"/>
    </row>
    <row r="35" spans="2:44" s="73" customFormat="1" ht="15.75" thickBot="1" x14ac:dyDescent="0.3">
      <c r="B35" s="98" t="str">
        <f>IF(ADMIN!B34="","",ADMIN!B34)</f>
        <v>BABA MAMA</v>
      </c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3"/>
      <c r="AH35" s="94"/>
      <c r="AJ35" s="128"/>
      <c r="AK35" s="101" cm="1">
        <f t="array" aca="1" ref="AK35" ca="1">SUMPRODUCT(($B$8:$B$35 = ADMIN!$B34)*($B$8:$AG$35=ADMIN!$Q$8)+($B$8:$B$35 = ADMIN!$B34)*($B$8:$AG$35=ADMIN!$Q$9)/2)</f>
        <v>0</v>
      </c>
      <c r="AL35" s="74" cm="1">
        <f t="array" aca="1" ref="AL35" ca="1">SUMPRODUCT(($B$8:$B$35=ADMIN!$B34)*($B$8:$AG$35=ADMIN!$Q$10))</f>
        <v>0</v>
      </c>
      <c r="AM35" s="74" cm="1">
        <f t="array" aca="1" ref="AM35" ca="1">SUMPRODUCT(($B$8:$B$35=ADMIN!$B34)*($B$8:$AG$35=ADMIN!$Q$11))</f>
        <v>0</v>
      </c>
      <c r="AN35" s="74" cm="1">
        <f t="array" aca="1" ref="AN35" ca="1">SUMPRODUCT(($B$8:$B$35=ADMIN!$B34)*($B$8:$AG$35=ADMIN!$Q$12))</f>
        <v>0</v>
      </c>
      <c r="AO35" s="74" cm="1">
        <f t="array" aca="1" ref="AO35" ca="1">SUMPRODUCT(($B$8:$B$35=ADMIN!$B34)*($B$8:$AG$35=ADMIN!$Q$13))</f>
        <v>0</v>
      </c>
      <c r="AP35" s="133"/>
      <c r="AQ35" s="113">
        <f t="shared" ca="1" si="3"/>
        <v>0</v>
      </c>
    </row>
    <row r="36" spans="2:44" s="73" customFormat="1" ht="15.75" thickBot="1" x14ac:dyDescent="0.3">
      <c r="AJ36" s="130" t="s">
        <v>41</v>
      </c>
      <c r="AK36" s="104">
        <f ca="1">SUM(AK10:AK31,AK33:AK35)</f>
        <v>0</v>
      </c>
      <c r="AL36" s="110">
        <f t="shared" ref="AL36:AO36" ca="1" si="4">SUM(AL10:AL31,AL33:AL35)</f>
        <v>0</v>
      </c>
      <c r="AM36" s="110">
        <f t="shared" ca="1" si="4"/>
        <v>0</v>
      </c>
      <c r="AN36" s="110">
        <f t="shared" ca="1" si="4"/>
        <v>0</v>
      </c>
      <c r="AO36" s="110">
        <f t="shared" ca="1" si="4"/>
        <v>4</v>
      </c>
      <c r="AP36" s="134"/>
      <c r="AQ36" s="111">
        <f t="shared" ca="1" si="3"/>
        <v>0</v>
      </c>
    </row>
    <row r="37" spans="2:44" s="73" customFormat="1" x14ac:dyDescent="0.25"/>
    <row r="38" spans="2:44" x14ac:dyDescent="0.25">
      <c r="B38" s="73"/>
    </row>
  </sheetData>
  <mergeCells count="9">
    <mergeCell ref="C32:AG32"/>
    <mergeCell ref="AK32:AQ32"/>
    <mergeCell ref="B2:AH2"/>
    <mergeCell ref="C4:D4"/>
    <mergeCell ref="H4:I4"/>
    <mergeCell ref="B6:AH6"/>
    <mergeCell ref="AJ7:AQ7"/>
    <mergeCell ref="C9:AG9"/>
    <mergeCell ref="AK9:AQ9"/>
  </mergeCells>
  <conditionalFormatting sqref="B10:AG31 B33:AG35 AK33:AP35 AK10:AP31">
    <cfRule type="expression" dxfId="20" priority="7" stopIfTrue="1">
      <formula>MOD(ROW(),2)=0</formula>
    </cfRule>
  </conditionalFormatting>
  <conditionalFormatting sqref="C7:AG8 C10:AG31 C33:AG35">
    <cfRule type="expression" dxfId="19" priority="1" stopIfTrue="1">
      <formula>WEEKDAY(C$8,2)&gt;5</formula>
    </cfRule>
    <cfRule type="expression" dxfId="18" priority="2" stopIfTrue="1">
      <formula>AND(C$8&lt;&gt;"",COUNTIF(Feries,C$8)&gt;0)</formula>
    </cfRule>
    <cfRule type="expression" dxfId="17" priority="3" stopIfTrue="1">
      <formula>AND(C$8&lt;&gt;"",COUNTIF(Recup_FN,C$8)&gt;0)</formula>
    </cfRule>
  </conditionalFormatting>
  <conditionalFormatting sqref="B10:B31 B33:B35">
    <cfRule type="expression" dxfId="16" priority="6">
      <formula>MOD(ROW(),2)=0</formula>
    </cfRule>
  </conditionalFormatting>
  <conditionalFormatting sqref="C10:AG31 C33:AG35">
    <cfRule type="containsText" dxfId="15" priority="4" stopIfTrue="1" operator="containsText" text="TLT">
      <formula>NOT(ISERROR(SEARCH("TLT",C10)))</formula>
    </cfRule>
    <cfRule type="beginsWith" dxfId="14" priority="5" stopIfTrue="1" operator="beginsWith" text="C">
      <formula>LEFT(C10,LEN("C"))="C"</formula>
    </cfRule>
  </conditionalFormatting>
  <dataValidations count="1">
    <dataValidation type="list" allowBlank="1" showInputMessage="1" showErrorMessage="1" sqref="C10:AG31 C33:AG35" xr:uid="{35D65843-8D7C-4416-85AC-99D9A4ED8EA5}">
      <formula1>legende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44</vt:i4>
      </vt:variant>
    </vt:vector>
  </HeadingPairs>
  <TitlesOfParts>
    <vt:vector size="57" baseType="lpstr">
      <vt:lpstr>ADMIN</vt:lpstr>
      <vt:lpstr>JAN</vt:lpstr>
      <vt:lpstr>FEV</vt:lpstr>
      <vt:lpstr>MAR</vt:lpstr>
      <vt:lpstr>AVR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An</vt:lpstr>
      <vt:lpstr>AOUT!Date_en_tete</vt:lpstr>
      <vt:lpstr>AVR!Date_en_tete</vt:lpstr>
      <vt:lpstr>DEC!Date_en_tete</vt:lpstr>
      <vt:lpstr>FEV!Date_en_tete</vt:lpstr>
      <vt:lpstr>JUIL!Date_en_tete</vt:lpstr>
      <vt:lpstr>JUIN!Date_en_tete</vt:lpstr>
      <vt:lpstr>MAI!Date_en_tete</vt:lpstr>
      <vt:lpstr>MAR!Date_en_tete</vt:lpstr>
      <vt:lpstr>NOV!Date_en_tete</vt:lpstr>
      <vt:lpstr>OCT!Date_en_tete</vt:lpstr>
      <vt:lpstr>SEPT!Date_en_tete</vt:lpstr>
      <vt:lpstr>Date_en_tete</vt:lpstr>
      <vt:lpstr>AOUT!Donnee_planning</vt:lpstr>
      <vt:lpstr>AVR!Donnee_planning</vt:lpstr>
      <vt:lpstr>DEC!Donnee_planning</vt:lpstr>
      <vt:lpstr>FEV!Donnee_planning</vt:lpstr>
      <vt:lpstr>JUIL!Donnee_planning</vt:lpstr>
      <vt:lpstr>JUIN!Donnee_planning</vt:lpstr>
      <vt:lpstr>MAI!Donnee_planning</vt:lpstr>
      <vt:lpstr>MAR!Donnee_planning</vt:lpstr>
      <vt:lpstr>NOV!Donnee_planning</vt:lpstr>
      <vt:lpstr>OCT!Donnee_planning</vt:lpstr>
      <vt:lpstr>SEPT!Donnee_planning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AOUT!Plage_mois</vt:lpstr>
      <vt:lpstr>AVR!Plage_mois</vt:lpstr>
      <vt:lpstr>DEC!Plage_mois</vt:lpstr>
      <vt:lpstr>FEV!Plage_mois</vt:lpstr>
      <vt:lpstr>JUIL!Plage_mois</vt:lpstr>
      <vt:lpstr>JUIN!Plage_mois</vt:lpstr>
      <vt:lpstr>MAI!Plage_mois</vt:lpstr>
      <vt:lpstr>MAR!Plage_mois</vt:lpstr>
      <vt:lpstr>NOV!Plage_mois</vt:lpstr>
      <vt:lpstr>OCT!Plage_mois</vt:lpstr>
      <vt:lpstr>SEPT!Plage_mois</vt:lpstr>
      <vt:lpstr>Plage_mois</vt:lpstr>
      <vt:lpstr>Recup_FN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Lionel T</cp:lastModifiedBy>
  <dcterms:created xsi:type="dcterms:W3CDTF">2021-11-05T22:39:50Z</dcterms:created>
  <dcterms:modified xsi:type="dcterms:W3CDTF">2021-11-07T23:34:08Z</dcterms:modified>
</cp:coreProperties>
</file>