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artin\Desktop\"/>
    </mc:Choice>
  </mc:AlternateContent>
  <bookViews>
    <workbookView xWindow="12960" yWindow="30" windowWidth="16395" windowHeight="10995" tabRatio="749"/>
  </bookViews>
  <sheets>
    <sheet name="Note explicative" sheetId="24" r:id="rId1"/>
    <sheet name="MODELE" sheetId="37" r:id="rId2"/>
  </sheets>
  <definedNames>
    <definedName name="_xlnm._FilterDatabase" localSheetId="0" hidden="1">'Note explicative'!$E$3:$E$82</definedName>
    <definedName name="a">#REF!</definedName>
    <definedName name="AAAAA" localSheetId="0">#REF!</definedName>
    <definedName name="AAAAA">#REF!</definedName>
    <definedName name="aaaaaa" localSheetId="0">#REF!</definedName>
    <definedName name="aaaaaa">#REF!</definedName>
    <definedName name="ChabHEL" localSheetId="0">#REF!</definedName>
    <definedName name="ChabHEL">#REF!</definedName>
    <definedName name="Chabliere" localSheetId="0">#REF!</definedName>
    <definedName name="Chabliere">#REF!</definedName>
    <definedName name="Chablierehel" localSheetId="0">#REF!</definedName>
    <definedName name="Chablierehel">#REF!</definedName>
    <definedName name="Chablir" localSheetId="0">#REF!</definedName>
    <definedName name="Chablir">#REF!</definedName>
    <definedName name="Echallens" localSheetId="0">#REF!</definedName>
    <definedName name="Echallens">#REF!</definedName>
    <definedName name="eeeee" localSheetId="0">#REF!</definedName>
    <definedName name="eeeee">#REF!</definedName>
    <definedName name="EntreBois" localSheetId="0">#REF!</definedName>
    <definedName name="EntreBois">#REF!</definedName>
    <definedName name="Etat" localSheetId="0">#REF!</definedName>
    <definedName name="Etat">#REF!</definedName>
    <definedName name="Gare" localSheetId="0">#REF!</definedName>
    <definedName name="Gare">#REF!</definedName>
    <definedName name="Gare34" localSheetId="0">#REF!</definedName>
    <definedName name="Gare34">#REF!</definedName>
    <definedName name="HEL" localSheetId="0">#REF!</definedName>
    <definedName name="HEL">#REF!</definedName>
    <definedName name="HELCHAB" localSheetId="0">#REF!</definedName>
    <definedName name="HELCHAB">#REF!</definedName>
    <definedName name="Liste_UB" localSheetId="0">#REF!</definedName>
    <definedName name="Liste_UB">#REF!</definedName>
    <definedName name="MartinST" localSheetId="0">#REF!</definedName>
    <definedName name="MartinST">#REF!</definedName>
    <definedName name="Mont" localSheetId="0">#REF!</definedName>
    <definedName name="Mont">#REF!</definedName>
    <definedName name="Montet" localSheetId="0">#REF!</definedName>
    <definedName name="Montet">#REF!</definedName>
    <definedName name="Montet." localSheetId="0">#REF!</definedName>
    <definedName name="Montet.">#REF!</definedName>
    <definedName name="Monteton" localSheetId="0">#REF!</definedName>
    <definedName name="Monteton">#REF!</definedName>
    <definedName name="Morges" localSheetId="0">#REF!</definedName>
    <definedName name="Morges">#REF!</definedName>
    <definedName name="Morges10" localSheetId="0">#REF!</definedName>
    <definedName name="Morges10">#REF!</definedName>
    <definedName name="PC" localSheetId="0">#REF!</definedName>
    <definedName name="PC">#REF!</definedName>
    <definedName name="PlaceChauderon" localSheetId="0">#REF!</definedName>
    <definedName name="PlaceChauderon">#REF!</definedName>
    <definedName name="Print_Area" localSheetId="0">'Note explicative'!#REF!</definedName>
    <definedName name="Print_Titles" localSheetId="0">'Note explicative'!#REF!</definedName>
    <definedName name="Provence" localSheetId="0">#REF!</definedName>
    <definedName name="Provence">#REF!</definedName>
    <definedName name="Recordon" localSheetId="0">#REF!</definedName>
    <definedName name="Recordon">#REF!</definedName>
    <definedName name="Recordon40" localSheetId="0">#REF!</definedName>
    <definedName name="Recordon40">#REF!</definedName>
    <definedName name="RouteTunnel" localSheetId="0">#REF!</definedName>
    <definedName name="RouteTunnel">#REF!</definedName>
    <definedName name="Rue_Tunnel" localSheetId="0">#REF!</definedName>
    <definedName name="Rue_Tunnel">#REF!</definedName>
    <definedName name="RueTunnel" localSheetId="0">#REF!</definedName>
    <definedName name="RueTunnel">#REF!</definedName>
    <definedName name="Saint__Martin" localSheetId="0">#REF!</definedName>
    <definedName name="Saint__Martin">#REF!</definedName>
    <definedName name="Saint_Martin" localSheetId="0">#REF!</definedName>
    <definedName name="Saint_Martin">#REF!</definedName>
    <definedName name="SaintMartin" localSheetId="0">#REF!</definedName>
    <definedName name="SaintMartin">#REF!</definedName>
    <definedName name="SaintMartin03" localSheetId="0">#REF!</definedName>
    <definedName name="SaintMartin03">#REF!</definedName>
    <definedName name="STM" localSheetId="0">#REF!</definedName>
    <definedName name="STM">#REF!</definedName>
    <definedName name="STMartin" localSheetId="0">#REF!</definedName>
    <definedName name="STMartin">#REF!</definedName>
    <definedName name="STMartin26" localSheetId="0">#REF!</definedName>
    <definedName name="STMartin26">#REF!</definedName>
    <definedName name="STMN" localSheetId="0">#REF!</definedName>
    <definedName name="STMN">#REF!</definedName>
    <definedName name="Type_info" localSheetId="0">#REF!</definedName>
    <definedName name="Type_info">#REF!</definedName>
    <definedName name="Type_séance" localSheetId="0">#REF!</definedName>
    <definedName name="Type_séance">#REF!</definedName>
    <definedName name="_xlnm.Print_Area" localSheetId="0">'Note explicative'!#REF!</definedName>
  </definedNames>
  <calcPr calcId="162913"/>
</workbook>
</file>

<file path=xl/calcChain.xml><?xml version="1.0" encoding="utf-8"?>
<calcChain xmlns="http://schemas.openxmlformats.org/spreadsheetml/2006/main">
  <c r="H3" i="24" l="1"/>
  <c r="G3" i="24" s="1"/>
  <c r="E8" i="37"/>
  <c r="D8" i="37" s="1"/>
  <c r="E7" i="37"/>
  <c r="D7" i="37"/>
  <c r="E6" i="37"/>
  <c r="D6" i="37" s="1"/>
  <c r="E5" i="37"/>
  <c r="D5" i="37" s="1"/>
  <c r="E4" i="37"/>
  <c r="D4" i="37" s="1"/>
  <c r="E3" i="37"/>
  <c r="D3" i="37" s="1"/>
  <c r="D46" i="37"/>
  <c r="D47" i="37"/>
  <c r="D48" i="37"/>
  <c r="E48" i="37" s="1"/>
  <c r="D49" i="37"/>
  <c r="E49" i="37" s="1"/>
  <c r="D50" i="37"/>
  <c r="E50" i="37" s="1"/>
  <c r="D51" i="37"/>
  <c r="E51" i="37" s="1"/>
  <c r="D52" i="37"/>
  <c r="E52" i="37" s="1"/>
  <c r="D53" i="37"/>
  <c r="E53" i="37" s="1"/>
  <c r="D54" i="37"/>
  <c r="E54" i="37" s="1"/>
  <c r="D55" i="37"/>
  <c r="D56" i="37"/>
  <c r="E56" i="37" s="1"/>
  <c r="D45" i="37"/>
  <c r="E45" i="37" s="1"/>
  <c r="D57" i="37" l="1"/>
  <c r="E47" i="37" s="1"/>
  <c r="E55" i="37" l="1"/>
  <c r="E46" i="37"/>
  <c r="E59" i="37" l="1"/>
  <c r="E57" i="37"/>
</calcChain>
</file>

<file path=xl/sharedStrings.xml><?xml version="1.0" encoding="utf-8"?>
<sst xmlns="http://schemas.openxmlformats.org/spreadsheetml/2006/main" count="218" uniqueCount="134">
  <si>
    <t>Niveau</t>
  </si>
  <si>
    <t>Code type</t>
  </si>
  <si>
    <t>Type local</t>
  </si>
  <si>
    <t>Nom usuel</t>
  </si>
  <si>
    <t>Attente</t>
  </si>
  <si>
    <t>Réception, expédition</t>
  </si>
  <si>
    <t>Détente</t>
  </si>
  <si>
    <t>Bureaux</t>
  </si>
  <si>
    <t>Contrôle</t>
  </si>
  <si>
    <t>Cuisines</t>
  </si>
  <si>
    <t>Sanitaires</t>
  </si>
  <si>
    <t>Stockage</t>
  </si>
  <si>
    <t>Ateliers</t>
  </si>
  <si>
    <t>Alim. en courant électrique</t>
  </si>
  <si>
    <t>Conférence</t>
  </si>
  <si>
    <t>Couloirs, halles</t>
  </si>
  <si>
    <t>Scènes, studio</t>
  </si>
  <si>
    <t>Bureautique</t>
  </si>
  <si>
    <t>Escaliers</t>
  </si>
  <si>
    <t>Restauration</t>
  </si>
  <si>
    <t>Archives, collections</t>
  </si>
  <si>
    <t>Ens. ex. g sans mob. fixe</t>
  </si>
  <si>
    <t>Gaines installations transport</t>
  </si>
  <si>
    <t>Renouvellement d'air</t>
  </si>
  <si>
    <t>Autres instal. tech. d'expl.</t>
  </si>
  <si>
    <t>Débarras</t>
  </si>
  <si>
    <t>Ascenseurs inst. de transport</t>
  </si>
  <si>
    <t>Chauffage, prép. eau chaude</t>
  </si>
  <si>
    <t>Protection civile</t>
  </si>
  <si>
    <t>Loc. avec équip. méd. g.</t>
  </si>
  <si>
    <t>Travaux spéciaux</t>
  </si>
  <si>
    <t>Vestiaires</t>
  </si>
  <si>
    <t>Bibliothèque</t>
  </si>
  <si>
    <t>Guichets</t>
  </si>
  <si>
    <t>Alimentation en eau</t>
  </si>
  <si>
    <t>Gaz (exc. chauffage), fluides</t>
  </si>
  <si>
    <t>Réfrig. - congélation</t>
  </si>
  <si>
    <t>Cultes</t>
  </si>
  <si>
    <t>Enseign. mob. fixe</t>
  </si>
  <si>
    <t>Labo. de physique, électro.</t>
  </si>
  <si>
    <t>Réunion</t>
  </si>
  <si>
    <t>Culture</t>
  </si>
  <si>
    <t>Type de sol</t>
  </si>
  <si>
    <t>Date d'entrée en vigueur</t>
  </si>
  <si>
    <t>Raison du changement</t>
  </si>
  <si>
    <t xml:space="preserve">Fréquence mensuelle </t>
  </si>
  <si>
    <t>N°Local</t>
  </si>
  <si>
    <t>Surface en m2</t>
  </si>
  <si>
    <t>Type de surface</t>
  </si>
  <si>
    <t>Coût annuel TTC</t>
  </si>
  <si>
    <t>Communautaires</t>
  </si>
  <si>
    <t>Stationnement intérieur</t>
  </si>
  <si>
    <t>Surface pour véhicules</t>
  </si>
  <si>
    <t>Autre SUP3</t>
  </si>
  <si>
    <t>Labo. chim. - bact. - morpho</t>
  </si>
  <si>
    <t>Technique de communication</t>
  </si>
  <si>
    <t>Autre SD</t>
  </si>
  <si>
    <t>Autre SI</t>
  </si>
  <si>
    <t>Surface végétalisée</t>
  </si>
  <si>
    <t>Commentaire</t>
  </si>
  <si>
    <t xml:space="preserve">Total : </t>
  </si>
  <si>
    <t>Habitat</t>
  </si>
  <si>
    <t>Bureaux paysagers</t>
  </si>
  <si>
    <t>Halles de fabrication</t>
  </si>
  <si>
    <t>Locaux d'exposition</t>
  </si>
  <si>
    <t>Enseign. spéc.</t>
  </si>
  <si>
    <t>Autre SUP1</t>
  </si>
  <si>
    <t>Détention</t>
  </si>
  <si>
    <t>Dessin</t>
  </si>
  <si>
    <t>Surveillance</t>
  </si>
  <si>
    <t>Autre SUP2</t>
  </si>
  <si>
    <t>Labo. de technologie</t>
  </si>
  <si>
    <t>Élevages</t>
  </si>
  <si>
    <t>Vente</t>
  </si>
  <si>
    <t>Exposition</t>
  </si>
  <si>
    <t>Sport</t>
  </si>
  <si>
    <t>Autre SUP4</t>
  </si>
  <si>
    <t>Autre SUP5</t>
  </si>
  <si>
    <t>Loc. avec équip. méd. s.</t>
  </si>
  <si>
    <t>Radioscopie</t>
  </si>
  <si>
    <t>Radiothérapie</t>
  </si>
  <si>
    <t>Physiothérapie</t>
  </si>
  <si>
    <t>Convalescence</t>
  </si>
  <si>
    <t>Loc. avec lits et équip. s.</t>
  </si>
  <si>
    <t>Autre SUP6</t>
  </si>
  <si>
    <t>Voyage</t>
  </si>
  <si>
    <t>Centrales techniques</t>
  </si>
  <si>
    <t>Collecte eau</t>
  </si>
  <si>
    <t>Autre SUS</t>
  </si>
  <si>
    <t>Stationnement extérieur</t>
  </si>
  <si>
    <t>Autre SAA</t>
  </si>
  <si>
    <t>Calcul de la fréquence moyenne</t>
  </si>
  <si>
    <t>Fréquence</t>
  </si>
  <si>
    <t>m2</t>
  </si>
  <si>
    <t>%</t>
  </si>
  <si>
    <t>1 x /an</t>
  </si>
  <si>
    <t>1 x /mois</t>
  </si>
  <si>
    <t>2 x /mois</t>
  </si>
  <si>
    <t>1 x /semaine</t>
  </si>
  <si>
    <t>5 x /semaine</t>
  </si>
  <si>
    <t>Fréquence moyenne :</t>
  </si>
  <si>
    <t>6 x /an</t>
  </si>
  <si>
    <t>Par mois</t>
  </si>
  <si>
    <t>2 x /semaine</t>
  </si>
  <si>
    <t>Types de locaux 
selon ordre alphabétique</t>
  </si>
  <si>
    <t>Type de surface
selon DIN277</t>
  </si>
  <si>
    <t>Code type
selon DIN277</t>
  </si>
  <si>
    <t>Surface utile principale - Habitat et séjour</t>
  </si>
  <si>
    <t>Surface utile principale - Travail de bureau</t>
  </si>
  <si>
    <t>Surface utile principale - Production, travaux d'artisanat et à la machine, recherche</t>
  </si>
  <si>
    <t>Définition 
selon SIA416</t>
  </si>
  <si>
    <t>Surface utile principale - Stockage, distribution et vente</t>
  </si>
  <si>
    <t>Surface utile principale - Formation, enseignement</t>
  </si>
  <si>
    <t>Surface utile principale - Soins et convalescence</t>
  </si>
  <si>
    <t>Types de locaux 
selon DIN277 (simplifié CiLo)</t>
  </si>
  <si>
    <t>Surface utile secondaire - Autres affectations</t>
  </si>
  <si>
    <t>Surface d'installations - Installations techniques d'exploitation</t>
  </si>
  <si>
    <t>Surface de dégagement - Circulation et issues de secours</t>
  </si>
  <si>
    <t>Surfaces des abords aménagés ou non - Affectations diverses</t>
  </si>
  <si>
    <t>Interventions chirurg.</t>
  </si>
  <si>
    <t>Revêtements durs</t>
  </si>
  <si>
    <t>Revêtements durs instal. sport.</t>
  </si>
  <si>
    <t>Forêt</t>
  </si>
  <si>
    <t>Code type automatique</t>
  </si>
  <si>
    <t>Type de surface automatique</t>
  </si>
  <si>
    <t>Type local liste</t>
  </si>
  <si>
    <t>Mis à jour le xx.xx.xxxx par "initiales"</t>
  </si>
  <si>
    <t>REMARQUE GLOBALE</t>
  </si>
  <si>
    <t>2 x /an</t>
  </si>
  <si>
    <t>4 x /an</t>
  </si>
  <si>
    <t>3 x /semaine</t>
  </si>
  <si>
    <t>7 x /semaine</t>
  </si>
  <si>
    <t>2 x /jour</t>
  </si>
  <si>
    <r>
      <t xml:space="preserve">"Bâtiment" ("INITIALES") </t>
    </r>
    <r>
      <rPr>
        <b/>
        <sz val="14"/>
        <color theme="0"/>
        <rFont val="Arial"/>
        <family val="2"/>
      </rPr>
      <t>avec le cahier des charges du CHUV V.2020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</si>
</sst>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.0"/>
    <numFmt numFmtId="165" formatCode="000"/>
    <numFmt numFmtId="166" formatCode="0.0\ &quot;m2&quot;"/>
    <numFmt numFmtId="168" formatCode="0.000"/>
    <numFmt numFmtId="169" formatCode="00"/>
  </numFmts>
  <fonts count="11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1"/>
      <color theme="1"/>
      <name val="Arial"/>
      <family val="2"/>
    </font>
    <font>
      <b/>
      <sz val="10"/>
      <name val="Arial"/>
      <family val="2"/>
    </font>
    <font>
      <b/>
      <sz val="14"/>
      <color theme="0"/>
      <name val="Arial"/>
      <family val="2"/>
    </font>
    <font>
      <b/>
      <sz val="11"/>
      <color theme="0"/>
      <name val="Arial"/>
      <family val="2"/>
    </font>
    <font>
      <b/>
      <sz val="18"/>
      <color theme="0"/>
      <name val="Arial"/>
      <family val="2"/>
    </font>
    <font>
      <sz val="10"/>
      <color theme="1"/>
      <name val="Arial"/>
      <family val="2"/>
    </font>
    <font>
      <b/>
      <sz val="9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1" applyNumberFormat="0" applyFont="0" applyFill="0" applyAlignment="0" applyProtection="0"/>
    <xf numFmtId="9" fontId="9" fillId="0" borderId="0" applyFont="0" applyFill="0" applyBorder="0" applyAlignment="0" applyProtection="0"/>
  </cellStyleXfs>
  <cellXfs count="185">
    <xf numFmtId="0" fontId="0" fillId="0" borderId="0" xfId="0"/>
    <xf numFmtId="0" fontId="0" fillId="0" borderId="0" xfId="0" applyFont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left" vertical="center" wrapText="1"/>
    </xf>
    <xf numFmtId="0" fontId="0" fillId="3" borderId="0" xfId="0" applyFont="1" applyFill="1" applyAlignment="1">
      <alignment horizontal="center" vertical="center" wrapText="1"/>
    </xf>
    <xf numFmtId="0" fontId="0" fillId="3" borderId="12" xfId="0" applyFont="1" applyFill="1" applyBorder="1" applyAlignment="1">
      <alignment horizontal="left" vertical="center" wrapText="1"/>
    </xf>
    <xf numFmtId="0" fontId="3" fillId="3" borderId="17" xfId="0" applyFont="1" applyFill="1" applyBorder="1" applyAlignment="1">
      <alignment horizontal="center" vertical="center" wrapText="1"/>
    </xf>
    <xf numFmtId="0" fontId="0" fillId="3" borderId="17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0" fillId="3" borderId="19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left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0" fillId="3" borderId="21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12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0" fontId="0" fillId="3" borderId="25" xfId="0" applyFont="1" applyFill="1" applyBorder="1" applyAlignment="1">
      <alignment horizontal="left" vertical="center" wrapText="1"/>
    </xf>
    <xf numFmtId="0" fontId="0" fillId="3" borderId="0" xfId="0" applyFill="1" applyBorder="1"/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left" vertical="center" wrapText="1"/>
    </xf>
    <xf numFmtId="164" fontId="0" fillId="3" borderId="0" xfId="0" applyNumberFormat="1" applyFont="1" applyFill="1" applyBorder="1" applyAlignment="1">
      <alignment horizontal="right" vertical="center" wrapText="1"/>
    </xf>
    <xf numFmtId="0" fontId="0" fillId="3" borderId="0" xfId="0" applyFill="1"/>
    <xf numFmtId="164" fontId="0" fillId="3" borderId="18" xfId="0" applyNumberFormat="1" applyFont="1" applyFill="1" applyBorder="1" applyAlignment="1">
      <alignment horizontal="right" vertical="center" wrapText="1"/>
    </xf>
    <xf numFmtId="164" fontId="0" fillId="3" borderId="21" xfId="0" applyNumberFormat="1" applyFont="1" applyFill="1" applyBorder="1" applyAlignment="1">
      <alignment horizontal="right" vertical="center" wrapText="1"/>
    </xf>
    <xf numFmtId="164" fontId="0" fillId="3" borderId="20" xfId="0" applyNumberFormat="1" applyFont="1" applyFill="1" applyBorder="1" applyAlignment="1">
      <alignment horizontal="right" vertical="center" wrapText="1"/>
    </xf>
    <xf numFmtId="164" fontId="0" fillId="3" borderId="0" xfId="0" applyNumberFormat="1" applyFont="1" applyFill="1" applyBorder="1" applyAlignment="1">
      <alignment horizontal="center" vertical="center" wrapText="1"/>
    </xf>
    <xf numFmtId="164" fontId="0" fillId="3" borderId="0" xfId="0" applyNumberFormat="1" applyFill="1"/>
    <xf numFmtId="0" fontId="1" fillId="3" borderId="17" xfId="0" applyFont="1" applyFill="1" applyBorder="1"/>
    <xf numFmtId="0" fontId="0" fillId="3" borderId="8" xfId="0" applyFont="1" applyFill="1" applyBorder="1" applyAlignment="1">
      <alignment horizontal="left" vertical="center" wrapText="1"/>
    </xf>
    <xf numFmtId="0" fontId="0" fillId="3" borderId="29" xfId="0" applyFont="1" applyFill="1" applyBorder="1" applyAlignment="1">
      <alignment horizontal="center" vertical="center" wrapText="1"/>
    </xf>
    <xf numFmtId="0" fontId="0" fillId="3" borderId="31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0" xfId="0" applyFont="1" applyFill="1" applyBorder="1"/>
    <xf numFmtId="164" fontId="1" fillId="3" borderId="18" xfId="0" applyNumberFormat="1" applyFont="1" applyFill="1" applyBorder="1" applyAlignment="1">
      <alignment horizontal="right" vertical="center" wrapText="1"/>
    </xf>
    <xf numFmtId="0" fontId="1" fillId="3" borderId="2" xfId="0" applyFont="1" applyFill="1" applyBorder="1"/>
    <xf numFmtId="0" fontId="1" fillId="3" borderId="18" xfId="0" applyFont="1" applyFill="1" applyBorder="1"/>
    <xf numFmtId="164" fontId="1" fillId="3" borderId="21" xfId="0" applyNumberFormat="1" applyFont="1" applyFill="1" applyBorder="1" applyAlignment="1">
      <alignment horizontal="right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left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left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left" vertical="center" wrapText="1"/>
    </xf>
    <xf numFmtId="165" fontId="0" fillId="3" borderId="15" xfId="0" applyNumberFormat="1" applyFill="1" applyBorder="1" applyAlignment="1"/>
    <xf numFmtId="165" fontId="0" fillId="3" borderId="16" xfId="0" applyNumberFormat="1" applyFill="1" applyBorder="1" applyAlignment="1"/>
    <xf numFmtId="165" fontId="0" fillId="3" borderId="24" xfId="0" applyNumberFormat="1" applyFill="1" applyBorder="1" applyAlignment="1"/>
    <xf numFmtId="0" fontId="5" fillId="7" borderId="36" xfId="0" applyFont="1" applyFill="1" applyBorder="1" applyAlignment="1">
      <alignment horizontal="center" vertical="center" wrapText="1"/>
    </xf>
    <xf numFmtId="2" fontId="5" fillId="8" borderId="38" xfId="0" applyNumberFormat="1" applyFont="1" applyFill="1" applyBorder="1" applyAlignment="1">
      <alignment horizontal="center" vertical="center" wrapText="1"/>
    </xf>
    <xf numFmtId="2" fontId="5" fillId="8" borderId="25" xfId="0" applyNumberFormat="1" applyFont="1" applyFill="1" applyBorder="1" applyAlignment="1">
      <alignment horizontal="center" vertical="center" wrapText="1"/>
    </xf>
    <xf numFmtId="0" fontId="5" fillId="8" borderId="25" xfId="0" applyFont="1" applyFill="1" applyBorder="1" applyAlignment="1">
      <alignment horizontal="center" vertical="center" wrapText="1"/>
    </xf>
    <xf numFmtId="0" fontId="5" fillId="8" borderId="37" xfId="0" applyFont="1" applyFill="1" applyBorder="1" applyAlignment="1">
      <alignment horizontal="center" vertical="center" wrapText="1"/>
    </xf>
    <xf numFmtId="2" fontId="2" fillId="6" borderId="25" xfId="0" applyNumberFormat="1" applyFont="1" applyFill="1" applyBorder="1" applyAlignment="1">
      <alignment horizontal="center" vertical="center" wrapText="1"/>
    </xf>
    <xf numFmtId="0" fontId="2" fillId="5" borderId="36" xfId="0" applyFont="1" applyFill="1" applyBorder="1" applyAlignment="1">
      <alignment horizontal="center" vertical="center" wrapText="1"/>
    </xf>
    <xf numFmtId="0" fontId="2" fillId="5" borderId="37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1" fillId="3" borderId="12" xfId="0" applyFont="1" applyFill="1" applyBorder="1"/>
    <xf numFmtId="0" fontId="1" fillId="3" borderId="23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/>
    </xf>
    <xf numFmtId="1" fontId="0" fillId="3" borderId="2" xfId="0" applyNumberFormat="1" applyFill="1" applyBorder="1" applyAlignment="1"/>
    <xf numFmtId="0" fontId="0" fillId="3" borderId="15" xfId="0" applyFill="1" applyBorder="1"/>
    <xf numFmtId="164" fontId="0" fillId="3" borderId="15" xfId="0" applyNumberFormat="1" applyFill="1" applyBorder="1"/>
    <xf numFmtId="10" fontId="0" fillId="3" borderId="16" xfId="2" applyNumberFormat="1" applyFont="1" applyFill="1" applyBorder="1"/>
    <xf numFmtId="0" fontId="0" fillId="3" borderId="0" xfId="0" applyFill="1" applyBorder="1" applyAlignment="1">
      <alignment horizontal="right"/>
    </xf>
    <xf numFmtId="164" fontId="0" fillId="3" borderId="0" xfId="0" applyNumberFormat="1" applyFill="1" applyBorder="1"/>
    <xf numFmtId="10" fontId="0" fillId="3" borderId="0" xfId="2" applyNumberFormat="1" applyFont="1" applyFill="1" applyBorder="1"/>
    <xf numFmtId="168" fontId="2" fillId="3" borderId="16" xfId="2" applyNumberFormat="1" applyFont="1" applyFill="1" applyBorder="1"/>
    <xf numFmtId="165" fontId="2" fillId="3" borderId="36" xfId="0" applyNumberFormat="1" applyFont="1" applyFill="1" applyBorder="1" applyAlignment="1"/>
    <xf numFmtId="165" fontId="2" fillId="3" borderId="25" xfId="0" applyNumberFormat="1" applyFont="1" applyFill="1" applyBorder="1" applyAlignment="1"/>
    <xf numFmtId="165" fontId="2" fillId="3" borderId="25" xfId="0" applyNumberFormat="1" applyFont="1" applyFill="1" applyBorder="1" applyAlignment="1">
      <alignment horizontal="center"/>
    </xf>
    <xf numFmtId="166" fontId="2" fillId="3" borderId="25" xfId="0" applyNumberFormat="1" applyFont="1" applyFill="1" applyBorder="1" applyAlignment="1">
      <alignment horizontal="center"/>
    </xf>
    <xf numFmtId="166" fontId="2" fillId="3" borderId="37" xfId="0" applyNumberFormat="1" applyFont="1" applyFill="1" applyBorder="1" applyAlignment="1">
      <alignment horizontal="center"/>
    </xf>
    <xf numFmtId="2" fontId="0" fillId="3" borderId="2" xfId="0" applyNumberFormat="1" applyFill="1" applyBorder="1" applyAlignment="1"/>
    <xf numFmtId="164" fontId="0" fillId="3" borderId="2" xfId="0" applyNumberFormat="1" applyFill="1" applyBorder="1" applyAlignment="1">
      <alignment horizontal="right"/>
    </xf>
    <xf numFmtId="10" fontId="0" fillId="3" borderId="18" xfId="2" applyNumberFormat="1" applyFont="1" applyFill="1" applyBorder="1" applyAlignment="1">
      <alignment horizontal="right"/>
    </xf>
    <xf numFmtId="164" fontId="0" fillId="3" borderId="2" xfId="0" applyNumberFormat="1" applyFill="1" applyBorder="1" applyAlignment="1"/>
    <xf numFmtId="0" fontId="1" fillId="3" borderId="8" xfId="0" applyFont="1" applyFill="1" applyBorder="1"/>
    <xf numFmtId="0" fontId="2" fillId="3" borderId="0" xfId="0" applyFont="1" applyFill="1" applyBorder="1" applyAlignment="1">
      <alignment horizontal="right"/>
    </xf>
    <xf numFmtId="164" fontId="2" fillId="3" borderId="0" xfId="0" applyNumberFormat="1" applyFont="1" applyFill="1" applyBorder="1"/>
    <xf numFmtId="0" fontId="0" fillId="3" borderId="0" xfId="0" applyFill="1" applyAlignment="1"/>
    <xf numFmtId="169" fontId="0" fillId="3" borderId="7" xfId="0" applyNumberFormat="1" applyFont="1" applyFill="1" applyBorder="1" applyAlignment="1">
      <alignment horizontal="center" vertical="center" wrapText="1"/>
    </xf>
    <xf numFmtId="169" fontId="0" fillId="3" borderId="17" xfId="0" applyNumberFormat="1" applyFont="1" applyFill="1" applyBorder="1" applyAlignment="1">
      <alignment horizontal="center" vertical="center" wrapText="1"/>
    </xf>
    <xf numFmtId="169" fontId="0" fillId="3" borderId="19" xfId="0" applyNumberFormat="1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1" fillId="3" borderId="19" xfId="0" applyFont="1" applyFill="1" applyBorder="1"/>
    <xf numFmtId="0" fontId="1" fillId="3" borderId="20" xfId="0" applyFont="1" applyFill="1" applyBorder="1"/>
    <xf numFmtId="169" fontId="1" fillId="3" borderId="17" xfId="0" applyNumberFormat="1" applyFont="1" applyFill="1" applyBorder="1" applyAlignment="1">
      <alignment horizontal="center" vertical="center" wrapText="1"/>
    </xf>
    <xf numFmtId="14" fontId="1" fillId="3" borderId="17" xfId="0" applyNumberFormat="1" applyFont="1" applyFill="1" applyBorder="1" applyAlignment="1">
      <alignment horizontal="center"/>
    </xf>
    <xf numFmtId="2" fontId="0" fillId="3" borderId="27" xfId="0" applyNumberFormat="1" applyFont="1" applyFill="1" applyBorder="1" applyAlignment="1">
      <alignment horizontal="center" vertical="center" wrapText="1"/>
    </xf>
    <xf numFmtId="0" fontId="3" fillId="3" borderId="23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0" fillId="3" borderId="30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 wrapText="1"/>
    </xf>
    <xf numFmtId="0" fontId="5" fillId="7" borderId="32" xfId="0" applyFont="1" applyFill="1" applyBorder="1" applyAlignment="1">
      <alignment horizontal="center" vertical="center" wrapText="1"/>
    </xf>
    <xf numFmtId="2" fontId="2" fillId="6" borderId="32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/>
    <xf numFmtId="0" fontId="1" fillId="3" borderId="23" xfId="0" applyFont="1" applyFill="1" applyBorder="1"/>
    <xf numFmtId="0" fontId="3" fillId="3" borderId="9" xfId="0" applyFont="1" applyFill="1" applyBorder="1"/>
    <xf numFmtId="2" fontId="2" fillId="6" borderId="13" xfId="0" applyNumberFormat="1" applyFont="1" applyFill="1" applyBorder="1" applyAlignment="1">
      <alignment horizontal="center" vertical="center" wrapText="1"/>
    </xf>
    <xf numFmtId="0" fontId="3" fillId="3" borderId="7" xfId="0" applyFont="1" applyFill="1" applyBorder="1"/>
    <xf numFmtId="0" fontId="3" fillId="3" borderId="21" xfId="0" applyFont="1" applyFill="1" applyBorder="1"/>
    <xf numFmtId="164" fontId="1" fillId="3" borderId="16" xfId="0" applyNumberFormat="1" applyFont="1" applyFill="1" applyBorder="1" applyAlignment="1">
      <alignment horizontal="right" vertical="center" wrapText="1"/>
    </xf>
    <xf numFmtId="14" fontId="0" fillId="3" borderId="14" xfId="0" applyNumberFormat="1" applyFill="1" applyBorder="1" applyAlignment="1"/>
    <xf numFmtId="0" fontId="0" fillId="3" borderId="34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 wrapText="1"/>
    </xf>
    <xf numFmtId="0" fontId="0" fillId="3" borderId="0" xfId="0" applyFont="1" applyFill="1" applyBorder="1" applyAlignment="1">
      <alignment vertical="center" wrapText="1"/>
    </xf>
    <xf numFmtId="0" fontId="0" fillId="3" borderId="41" xfId="0" applyFont="1" applyFill="1" applyBorder="1" applyAlignment="1">
      <alignment vertical="center" wrapText="1"/>
    </xf>
    <xf numFmtId="0" fontId="2" fillId="3" borderId="39" xfId="0" applyFont="1" applyFill="1" applyBorder="1" applyAlignment="1">
      <alignment horizontal="center" vertical="center" wrapText="1"/>
    </xf>
    <xf numFmtId="0" fontId="0" fillId="3" borderId="44" xfId="0" applyFont="1" applyFill="1" applyBorder="1" applyAlignment="1">
      <alignment vertical="center" wrapText="1"/>
    </xf>
    <xf numFmtId="0" fontId="2" fillId="3" borderId="45" xfId="0" applyFont="1" applyFill="1" applyBorder="1" applyAlignment="1">
      <alignment horizontal="center" vertical="center" wrapText="1"/>
    </xf>
    <xf numFmtId="0" fontId="0" fillId="3" borderId="41" xfId="0" applyFont="1" applyFill="1" applyBorder="1" applyAlignment="1">
      <alignment horizontal="center" vertical="center" wrapText="1"/>
    </xf>
    <xf numFmtId="0" fontId="0" fillId="3" borderId="42" xfId="0" applyFont="1" applyFill="1" applyBorder="1" applyAlignment="1">
      <alignment horizontal="center" vertical="center" wrapText="1"/>
    </xf>
    <xf numFmtId="0" fontId="2" fillId="3" borderId="38" xfId="0" applyFont="1" applyFill="1" applyBorder="1" applyAlignment="1">
      <alignment horizontal="center" vertical="center" wrapText="1"/>
    </xf>
    <xf numFmtId="0" fontId="2" fillId="3" borderId="45" xfId="0" applyFont="1" applyFill="1" applyBorder="1" applyAlignment="1">
      <alignment horizontal="center" vertical="center"/>
    </xf>
    <xf numFmtId="0" fontId="0" fillId="3" borderId="40" xfId="0" applyFont="1" applyFill="1" applyBorder="1" applyAlignment="1">
      <alignment vertical="center" wrapText="1"/>
    </xf>
    <xf numFmtId="0" fontId="0" fillId="3" borderId="41" xfId="0" applyFont="1" applyFill="1" applyBorder="1" applyAlignment="1">
      <alignment horizontal="left" vertical="center" wrapText="1"/>
    </xf>
    <xf numFmtId="0" fontId="0" fillId="3" borderId="42" xfId="0" applyFont="1" applyFill="1" applyBorder="1" applyAlignment="1">
      <alignment horizontal="left" vertical="center" wrapText="1"/>
    </xf>
    <xf numFmtId="2" fontId="0" fillId="3" borderId="41" xfId="0" applyNumberFormat="1" applyFont="1" applyFill="1" applyBorder="1" applyAlignment="1">
      <alignment horizontal="center" vertical="center" wrapText="1"/>
    </xf>
    <xf numFmtId="0" fontId="0" fillId="3" borderId="46" xfId="0" applyFont="1" applyFill="1" applyBorder="1" applyAlignment="1">
      <alignment vertical="center" wrapText="1"/>
    </xf>
    <xf numFmtId="0" fontId="0" fillId="3" borderId="47" xfId="0" applyFont="1" applyFill="1" applyBorder="1" applyAlignment="1">
      <alignment horizontal="center" vertical="center" wrapText="1"/>
    </xf>
    <xf numFmtId="0" fontId="0" fillId="3" borderId="40" xfId="0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vertical="center" wrapText="1"/>
    </xf>
    <xf numFmtId="0" fontId="1" fillId="3" borderId="44" xfId="0" applyFont="1" applyFill="1" applyBorder="1" applyAlignment="1">
      <alignment vertical="center" wrapText="1"/>
    </xf>
    <xf numFmtId="0" fontId="0" fillId="3" borderId="43" xfId="0" applyFont="1" applyFill="1" applyBorder="1" applyAlignment="1">
      <alignment vertical="center" wrapText="1"/>
    </xf>
    <xf numFmtId="0" fontId="1" fillId="3" borderId="46" xfId="0" applyFont="1" applyFill="1" applyBorder="1" applyAlignment="1">
      <alignment vertical="center" wrapText="1"/>
    </xf>
    <xf numFmtId="165" fontId="0" fillId="3" borderId="9" xfId="0" applyNumberFormat="1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3" borderId="14" xfId="0" applyFont="1" applyFill="1" applyBorder="1" applyAlignment="1">
      <alignment horizontal="center" vertical="center" wrapText="1"/>
    </xf>
    <xf numFmtId="0" fontId="0" fillId="3" borderId="15" xfId="0" applyFont="1" applyFill="1" applyBorder="1" applyAlignment="1">
      <alignment horizontal="center" vertical="center" wrapText="1"/>
    </xf>
    <xf numFmtId="0" fontId="0" fillId="3" borderId="16" xfId="0" applyFont="1" applyFill="1" applyBorder="1" applyAlignment="1">
      <alignment horizontal="center" vertical="center" wrapText="1"/>
    </xf>
    <xf numFmtId="0" fontId="0" fillId="3" borderId="48" xfId="0" applyFill="1" applyBorder="1" applyAlignment="1">
      <alignment horizontal="center" vertical="center" wrapText="1"/>
    </xf>
    <xf numFmtId="0" fontId="0" fillId="3" borderId="33" xfId="0" applyFont="1" applyFill="1" applyBorder="1" applyAlignment="1">
      <alignment horizontal="center" vertical="center" wrapText="1"/>
    </xf>
    <xf numFmtId="0" fontId="0" fillId="3" borderId="33" xfId="0" applyFont="1" applyFill="1" applyBorder="1" applyAlignment="1">
      <alignment horizontal="left" vertical="center" wrapText="1"/>
    </xf>
    <xf numFmtId="164" fontId="0" fillId="3" borderId="49" xfId="0" applyNumberFormat="1" applyFont="1" applyFill="1" applyBorder="1" applyAlignment="1">
      <alignment horizontal="right" vertical="center" wrapText="1"/>
    </xf>
    <xf numFmtId="0" fontId="1" fillId="3" borderId="33" xfId="0" applyFont="1" applyFill="1" applyBorder="1" applyAlignment="1">
      <alignment horizontal="left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48" xfId="0" applyFont="1" applyFill="1" applyBorder="1" applyAlignment="1">
      <alignment horizontal="center" vertical="center" wrapText="1"/>
    </xf>
    <xf numFmtId="0" fontId="1" fillId="3" borderId="49" xfId="0" applyFont="1" applyFill="1" applyBorder="1" applyAlignment="1">
      <alignment horizontal="center" vertical="center" wrapText="1"/>
    </xf>
    <xf numFmtId="168" fontId="0" fillId="3" borderId="0" xfId="0" applyNumberFormat="1" applyFill="1"/>
    <xf numFmtId="168" fontId="1" fillId="3" borderId="35" xfId="0" applyNumberFormat="1" applyFont="1" applyFill="1" applyBorder="1" applyAlignment="1">
      <alignment horizontal="center" vertical="center" wrapText="1"/>
    </xf>
    <xf numFmtId="164" fontId="0" fillId="3" borderId="26" xfId="0" applyNumberFormat="1" applyFont="1" applyFill="1" applyBorder="1" applyAlignment="1">
      <alignment horizontal="center" vertical="center" wrapText="1"/>
    </xf>
    <xf numFmtId="164" fontId="0" fillId="3" borderId="27" xfId="0" applyNumberFormat="1" applyFont="1" applyFill="1" applyBorder="1" applyAlignment="1">
      <alignment horizontal="center" vertical="center" wrapText="1"/>
    </xf>
    <xf numFmtId="164" fontId="0" fillId="3" borderId="28" xfId="0" applyNumberFormat="1" applyFont="1" applyFill="1" applyBorder="1" applyAlignment="1">
      <alignment horizontal="center" vertical="center" wrapText="1"/>
    </xf>
    <xf numFmtId="164" fontId="1" fillId="3" borderId="26" xfId="0" applyNumberFormat="1" applyFont="1" applyFill="1" applyBorder="1" applyAlignment="1">
      <alignment horizontal="center" vertical="center" wrapText="1"/>
    </xf>
    <xf numFmtId="164" fontId="0" fillId="3" borderId="50" xfId="0" applyNumberFormat="1" applyFont="1" applyFill="1" applyBorder="1" applyAlignment="1">
      <alignment horizontal="center" vertical="center" wrapText="1"/>
    </xf>
    <xf numFmtId="164" fontId="1" fillId="3" borderId="27" xfId="0" applyNumberFormat="1" applyFont="1" applyFill="1" applyBorder="1" applyAlignment="1">
      <alignment horizontal="center" vertical="center" wrapText="1"/>
    </xf>
    <xf numFmtId="169" fontId="0" fillId="3" borderId="0" xfId="0" applyNumberFormat="1" applyFont="1" applyFill="1" applyBorder="1" applyAlignment="1">
      <alignment horizontal="center" vertical="center" wrapText="1"/>
    </xf>
    <xf numFmtId="169" fontId="0" fillId="3" borderId="48" xfId="0" applyNumberFormat="1" applyFont="1" applyFill="1" applyBorder="1" applyAlignment="1">
      <alignment horizontal="center" vertical="center" wrapText="1"/>
    </xf>
    <xf numFmtId="169" fontId="1" fillId="3" borderId="7" xfId="0" applyNumberFormat="1" applyFont="1" applyFill="1" applyBorder="1" applyAlignment="1">
      <alignment horizontal="center" vertical="center" wrapText="1"/>
    </xf>
    <xf numFmtId="165" fontId="0" fillId="3" borderId="10" xfId="0" applyNumberFormat="1" applyFont="1" applyFill="1" applyBorder="1" applyAlignment="1">
      <alignment horizontal="center" vertical="center" wrapText="1"/>
    </xf>
    <xf numFmtId="165" fontId="0" fillId="3" borderId="23" xfId="0" applyNumberFormat="1" applyFont="1" applyFill="1" applyBorder="1" applyAlignment="1">
      <alignment horizontal="center" vertical="center" wrapText="1"/>
    </xf>
    <xf numFmtId="165" fontId="0" fillId="3" borderId="0" xfId="0" applyNumberFormat="1" applyFont="1" applyFill="1" applyBorder="1" applyAlignment="1">
      <alignment horizontal="center" vertical="center" wrapText="1"/>
    </xf>
    <xf numFmtId="165" fontId="0" fillId="3" borderId="11" xfId="0" applyNumberFormat="1" applyFont="1" applyFill="1" applyBorder="1" applyAlignment="1">
      <alignment horizontal="center" vertical="center" wrapText="1"/>
    </xf>
    <xf numFmtId="165" fontId="1" fillId="3" borderId="9" xfId="0" applyNumberFormat="1" applyFont="1" applyFill="1" applyBorder="1" applyAlignment="1">
      <alignment horizontal="center" vertical="center" wrapText="1"/>
    </xf>
    <xf numFmtId="165" fontId="1" fillId="3" borderId="10" xfId="0" applyNumberFormat="1" applyFont="1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2" fontId="0" fillId="3" borderId="17" xfId="0" applyNumberFormat="1" applyFill="1" applyBorder="1" applyAlignment="1">
      <alignment horizontal="left"/>
    </xf>
    <xf numFmtId="2" fontId="0" fillId="3" borderId="2" xfId="0" applyNumberFormat="1" applyFill="1" applyBorder="1" applyAlignment="1">
      <alignment horizontal="left"/>
    </xf>
    <xf numFmtId="0" fontId="8" fillId="2" borderId="5" xfId="0" applyFont="1" applyFill="1" applyBorder="1" applyAlignment="1">
      <alignment horizontal="center" vertical="center" wrapText="1"/>
    </xf>
    <xf numFmtId="0" fontId="0" fillId="3" borderId="14" xfId="0" applyFill="1" applyBorder="1" applyAlignment="1">
      <alignment horizontal="right"/>
    </xf>
    <xf numFmtId="0" fontId="0" fillId="3" borderId="15" xfId="0" applyFill="1" applyBorder="1" applyAlignment="1">
      <alignment horizontal="right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35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165" fontId="10" fillId="3" borderId="4" xfId="0" applyNumberFormat="1" applyFont="1" applyFill="1" applyBorder="1" applyAlignment="1">
      <alignment horizontal="center"/>
    </xf>
    <xf numFmtId="165" fontId="10" fillId="3" borderId="5" xfId="0" applyNumberFormat="1" applyFont="1" applyFill="1" applyBorder="1" applyAlignment="1">
      <alignment horizontal="center"/>
    </xf>
    <xf numFmtId="165" fontId="4" fillId="4" borderId="4" xfId="0" applyNumberFormat="1" applyFont="1" applyFill="1" applyBorder="1" applyAlignment="1">
      <alignment horizontal="center" vertical="center"/>
    </xf>
    <xf numFmtId="165" fontId="4" fillId="4" borderId="5" xfId="0" applyNumberFormat="1" applyFont="1" applyFill="1" applyBorder="1" applyAlignment="1">
      <alignment horizontal="center" vertical="center"/>
    </xf>
    <xf numFmtId="165" fontId="4" fillId="4" borderId="6" xfId="0" applyNumberFormat="1" applyFont="1" applyFill="1" applyBorder="1" applyAlignment="1">
      <alignment horizontal="center" vertical="center"/>
    </xf>
  </cellXfs>
  <cellStyles count="3">
    <cellStyle name="LOH_Cel_Bord2" xfId="1"/>
    <cellStyle name="Normal" xfId="0" builtinId="0"/>
    <cellStyle name="Pourcentage" xfId="2" builtinId="5"/>
  </cellStyles>
  <dxfs count="1">
    <dxf>
      <font>
        <color theme="0"/>
      </font>
    </dxf>
  </dxfs>
  <tableStyles count="0" defaultTableStyle="TableStyleMedium9" defaultPivotStyle="PivotStyleLight16"/>
  <colors>
    <mruColors>
      <color rgb="FFCCFF99"/>
      <color rgb="FFAFFFDF"/>
      <color rgb="FFFFFF99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184730" cy="937629"/>
    <xdr:sp macro="" textlink="">
      <xdr:nvSpPr>
        <xdr:cNvPr id="2" name="Rectangle 1"/>
        <xdr:cNvSpPr/>
      </xdr:nvSpPr>
      <xdr:spPr>
        <a:xfrm>
          <a:off x="8946859" y="3303085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1" cap="none" spc="0">
            <a:ln w="12700">
              <a:solidFill>
                <a:schemeClr val="accent3">
                  <a:lumMod val="50000"/>
                </a:schemeClr>
              </a:solidFill>
              <a:prstDash val="solid"/>
            </a:ln>
            <a:pattFill prst="narHorz">
              <a:fgClr>
                <a:schemeClr val="accent3"/>
              </a:fgClr>
              <a:bgClr>
                <a:schemeClr val="accent3">
                  <a:lumMod val="40000"/>
                  <a:lumOff val="60000"/>
                </a:schemeClr>
              </a:bgClr>
            </a:pattFill>
            <a:effectLst>
              <a:innerShdw blurRad="177800">
                <a:schemeClr val="accent3">
                  <a:lumMod val="50000"/>
                </a:schemeClr>
              </a:innerShdw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6"/>
  <sheetViews>
    <sheetView showGridLines="0" tabSelected="1" zoomScaleNormal="100" workbookViewId="0">
      <selection activeCell="G14" sqref="G13:G14"/>
    </sheetView>
  </sheetViews>
  <sheetFormatPr baseColWidth="10" defaultRowHeight="12.75" x14ac:dyDescent="0.2"/>
  <cols>
    <col min="1" max="1" width="70.42578125" style="4" bestFit="1" customWidth="1"/>
    <col min="2" max="2" width="16.140625" style="4" customWidth="1"/>
    <col min="3" max="3" width="14.85546875" style="4" customWidth="1"/>
    <col min="4" max="5" width="27.140625" style="4" bestFit="1" customWidth="1"/>
    <col min="6" max="6" width="11.42578125" style="4"/>
    <col min="7" max="7" width="15.42578125" style="4" customWidth="1"/>
    <col min="8" max="8" width="13.140625" style="4" customWidth="1"/>
    <col min="9" max="9" width="29.5703125" style="4" customWidth="1"/>
    <col min="10" max="16384" width="11.42578125" style="1"/>
  </cols>
  <sheetData>
    <row r="1" spans="1:11" s="23" customFormat="1" ht="13.5" thickBot="1" x14ac:dyDescent="0.25">
      <c r="A1" s="4"/>
      <c r="B1" s="4"/>
      <c r="C1" s="4"/>
      <c r="D1" s="4"/>
      <c r="E1" s="4"/>
      <c r="F1" s="4"/>
      <c r="G1" s="4"/>
      <c r="H1" s="4"/>
      <c r="I1" s="4"/>
    </row>
    <row r="2" spans="1:11" s="23" customFormat="1" ht="26.25" thickBot="1" x14ac:dyDescent="0.25">
      <c r="A2" s="125" t="s">
        <v>110</v>
      </c>
      <c r="B2" s="124" t="s">
        <v>105</v>
      </c>
      <c r="C2" s="121" t="s">
        <v>106</v>
      </c>
      <c r="D2" s="119" t="s">
        <v>114</v>
      </c>
      <c r="E2" s="119" t="s">
        <v>104</v>
      </c>
      <c r="F2" s="4"/>
      <c r="G2" s="121" t="s">
        <v>124</v>
      </c>
      <c r="H2" s="121" t="s">
        <v>123</v>
      </c>
      <c r="I2" s="121" t="s">
        <v>125</v>
      </c>
    </row>
    <row r="3" spans="1:11" s="23" customFormat="1" ht="13.5" thickBot="1" x14ac:dyDescent="0.25">
      <c r="A3" s="126" t="s">
        <v>107</v>
      </c>
      <c r="B3" s="35">
        <v>1</v>
      </c>
      <c r="C3" s="132">
        <v>1.1000000000000001</v>
      </c>
      <c r="D3" s="133" t="s">
        <v>61</v>
      </c>
      <c r="E3" s="135" t="s">
        <v>13</v>
      </c>
      <c r="F3" s="4"/>
      <c r="G3" s="141">
        <f>IF(H3=LOOKUP(H3,$C$3:$C$9),$B$3,IF(H3=LOOKUP(H3,$C$10:$C$18),$B$4,IF(H3=LOOKUP(H3,$C$19:$C$28),$B$5,IF(H3=LOOKUP(H3,$C$29:$C$35),$B$6,IF(H3=LOOKUP(H3,$C$36:$C$45),$B$7,IF(H3=LOOKUP(H3,$C$46:$C$54),$B$8,IF(H3=LOOKUP(H3,$C$55:$C$62),$B$9,IF(H3=LOOKUP(H3,$C$63:$C$72),$B$10,IF(H3=LOOKUP(H3,$C$73:$C$77),$B$11,IF(H3=LOOKUP(H3,$C$78:$C$82),$B$12,0))))))))))</f>
        <v>5</v>
      </c>
      <c r="H3" s="142">
        <f>IF(I3&lt;&gt;"",INDEX($C$3:$C$82,MATCH(I3,$D$3:$D$82,0)),"")</f>
        <v>5.2</v>
      </c>
      <c r="I3" s="143" t="s">
        <v>21</v>
      </c>
    </row>
    <row r="4" spans="1:11" s="23" customFormat="1" x14ac:dyDescent="0.2">
      <c r="A4" s="118" t="s">
        <v>108</v>
      </c>
      <c r="B4" s="101">
        <v>2</v>
      </c>
      <c r="C4" s="122">
        <v>1.2</v>
      </c>
      <c r="D4" s="134" t="s">
        <v>50</v>
      </c>
      <c r="E4" s="134" t="s">
        <v>34</v>
      </c>
      <c r="F4" s="4"/>
      <c r="G4" s="4"/>
      <c r="H4" s="4"/>
      <c r="I4" s="4"/>
    </row>
    <row r="5" spans="1:11" s="23" customFormat="1" x14ac:dyDescent="0.2">
      <c r="A5" s="118" t="s">
        <v>109</v>
      </c>
      <c r="B5" s="101">
        <v>3</v>
      </c>
      <c r="C5" s="122">
        <v>1.3</v>
      </c>
      <c r="D5" s="134" t="s">
        <v>6</v>
      </c>
      <c r="E5" s="134" t="s">
        <v>20</v>
      </c>
      <c r="F5" s="4"/>
      <c r="G5" s="4"/>
      <c r="H5" s="4"/>
      <c r="I5" s="4"/>
    </row>
    <row r="6" spans="1:11" s="23" customFormat="1" x14ac:dyDescent="0.2">
      <c r="A6" s="118" t="s">
        <v>111</v>
      </c>
      <c r="B6" s="101">
        <v>4</v>
      </c>
      <c r="C6" s="122">
        <v>1.4</v>
      </c>
      <c r="D6" s="134" t="s">
        <v>4</v>
      </c>
      <c r="E6" s="120" t="s">
        <v>26</v>
      </c>
      <c r="F6" s="4"/>
      <c r="G6" s="4"/>
      <c r="H6" s="4"/>
      <c r="I6" s="4"/>
    </row>
    <row r="7" spans="1:11" s="23" customFormat="1" x14ac:dyDescent="0.2">
      <c r="A7" s="118" t="s">
        <v>112</v>
      </c>
      <c r="B7" s="101">
        <v>5</v>
      </c>
      <c r="C7" s="122">
        <v>1.5</v>
      </c>
      <c r="D7" s="134" t="s">
        <v>19</v>
      </c>
      <c r="E7" s="134" t="s">
        <v>12</v>
      </c>
      <c r="F7" s="4"/>
      <c r="G7" s="4"/>
      <c r="H7" s="4"/>
      <c r="I7" s="4"/>
    </row>
    <row r="8" spans="1:11" s="23" customFormat="1" x14ac:dyDescent="0.2">
      <c r="A8" s="118" t="s">
        <v>113</v>
      </c>
      <c r="B8" s="101">
        <v>6</v>
      </c>
      <c r="C8" s="122">
        <v>1.6</v>
      </c>
      <c r="D8" s="134" t="s">
        <v>67</v>
      </c>
      <c r="E8" s="134" t="s">
        <v>4</v>
      </c>
      <c r="F8" s="4"/>
      <c r="G8" s="4"/>
      <c r="H8" s="4"/>
      <c r="I8" s="4"/>
    </row>
    <row r="9" spans="1:11" s="23" customFormat="1" x14ac:dyDescent="0.2">
      <c r="A9" s="127" t="s">
        <v>115</v>
      </c>
      <c r="B9" s="101">
        <v>7</v>
      </c>
      <c r="C9" s="122">
        <v>1.7</v>
      </c>
      <c r="D9" s="134" t="s">
        <v>66</v>
      </c>
      <c r="E9" s="120" t="s">
        <v>90</v>
      </c>
      <c r="F9" s="4"/>
      <c r="G9" s="4"/>
      <c r="H9" s="4"/>
      <c r="I9" s="4"/>
    </row>
    <row r="10" spans="1:11" s="23" customFormat="1" x14ac:dyDescent="0.2">
      <c r="A10" s="127" t="s">
        <v>116</v>
      </c>
      <c r="B10" s="101">
        <v>8</v>
      </c>
      <c r="C10" s="122">
        <v>2.1</v>
      </c>
      <c r="D10" s="134" t="s">
        <v>7</v>
      </c>
      <c r="E10" s="120" t="s">
        <v>56</v>
      </c>
      <c r="F10" s="4"/>
      <c r="G10" s="4"/>
      <c r="H10" s="4"/>
      <c r="I10" s="4"/>
    </row>
    <row r="11" spans="1:11" s="23" customFormat="1" x14ac:dyDescent="0.2">
      <c r="A11" s="127" t="s">
        <v>117</v>
      </c>
      <c r="B11" s="101">
        <v>9</v>
      </c>
      <c r="C11" s="122">
        <v>2.2000000000000002</v>
      </c>
      <c r="D11" s="134" t="s">
        <v>62</v>
      </c>
      <c r="E11" s="120" t="s">
        <v>57</v>
      </c>
      <c r="F11" s="4"/>
      <c r="G11" s="4"/>
      <c r="H11" s="4"/>
      <c r="I11" s="4"/>
      <c r="K11" s="4"/>
    </row>
    <row r="12" spans="1:11" s="23" customFormat="1" ht="13.5" thickBot="1" x14ac:dyDescent="0.25">
      <c r="A12" s="128" t="s">
        <v>118</v>
      </c>
      <c r="B12" s="36">
        <v>10</v>
      </c>
      <c r="C12" s="122">
        <v>2.2999999999999998</v>
      </c>
      <c r="D12" s="134" t="s">
        <v>14</v>
      </c>
      <c r="E12" s="134" t="s">
        <v>66</v>
      </c>
      <c r="F12" s="4"/>
      <c r="G12" s="4"/>
      <c r="H12" s="4"/>
      <c r="I12" s="4"/>
    </row>
    <row r="13" spans="1:11" s="23" customFormat="1" x14ac:dyDescent="0.2">
      <c r="A13" s="4"/>
      <c r="B13" s="4"/>
      <c r="C13" s="122">
        <v>2.4</v>
      </c>
      <c r="D13" s="134" t="s">
        <v>68</v>
      </c>
      <c r="E13" s="134" t="s">
        <v>70</v>
      </c>
      <c r="F13" s="4"/>
      <c r="G13" s="4"/>
      <c r="H13" s="4"/>
      <c r="I13" s="4"/>
    </row>
    <row r="14" spans="1:11" s="23" customFormat="1" x14ac:dyDescent="0.2">
      <c r="A14" s="4"/>
      <c r="B14" s="4"/>
      <c r="C14" s="122">
        <v>2.5</v>
      </c>
      <c r="D14" s="134" t="s">
        <v>33</v>
      </c>
      <c r="E14" s="134" t="s">
        <v>53</v>
      </c>
      <c r="F14" s="4"/>
      <c r="G14" s="4"/>
      <c r="H14" s="4"/>
      <c r="I14" s="4"/>
    </row>
    <row r="15" spans="1:11" s="23" customFormat="1" x14ac:dyDescent="0.2">
      <c r="A15" s="4"/>
      <c r="B15" s="4"/>
      <c r="C15" s="122">
        <v>2.6</v>
      </c>
      <c r="D15" s="134" t="s">
        <v>8</v>
      </c>
      <c r="E15" s="134" t="s">
        <v>76</v>
      </c>
      <c r="F15" s="4"/>
      <c r="G15" s="4"/>
      <c r="H15" s="4"/>
      <c r="I15" s="4"/>
    </row>
    <row r="16" spans="1:11" s="23" customFormat="1" x14ac:dyDescent="0.2">
      <c r="A16" s="4"/>
      <c r="B16" s="4"/>
      <c r="C16" s="122">
        <v>2.7</v>
      </c>
      <c r="D16" s="134" t="s">
        <v>69</v>
      </c>
      <c r="E16" s="134" t="s">
        <v>77</v>
      </c>
      <c r="F16" s="4"/>
      <c r="G16" s="4"/>
      <c r="H16" s="4"/>
      <c r="I16" s="4"/>
    </row>
    <row r="17" spans="1:9" s="23" customFormat="1" x14ac:dyDescent="0.2">
      <c r="A17" s="4"/>
      <c r="B17" s="4"/>
      <c r="C17" s="122">
        <v>2.8</v>
      </c>
      <c r="D17" s="134" t="s">
        <v>17</v>
      </c>
      <c r="E17" s="134" t="s">
        <v>84</v>
      </c>
      <c r="F17" s="4"/>
      <c r="G17" s="4"/>
      <c r="H17" s="4"/>
      <c r="I17" s="4"/>
    </row>
    <row r="18" spans="1:9" s="23" customFormat="1" x14ac:dyDescent="0.2">
      <c r="A18" s="4"/>
      <c r="B18" s="4"/>
      <c r="C18" s="122">
        <v>2.9</v>
      </c>
      <c r="D18" s="134" t="s">
        <v>70</v>
      </c>
      <c r="E18" s="134" t="s">
        <v>88</v>
      </c>
      <c r="F18" s="4"/>
      <c r="G18" s="4"/>
      <c r="H18" s="4"/>
      <c r="I18" s="4"/>
    </row>
    <row r="19" spans="1:9" s="23" customFormat="1" x14ac:dyDescent="0.2">
      <c r="A19" s="4"/>
      <c r="B19" s="4"/>
      <c r="C19" s="122">
        <v>3.1</v>
      </c>
      <c r="D19" s="134" t="s">
        <v>63</v>
      </c>
      <c r="E19" s="120" t="s">
        <v>24</v>
      </c>
      <c r="F19" s="4"/>
      <c r="G19" s="4"/>
      <c r="H19" s="4"/>
      <c r="I19" s="4"/>
    </row>
    <row r="20" spans="1:9" s="23" customFormat="1" x14ac:dyDescent="0.2">
      <c r="A20" s="4"/>
      <c r="B20" s="4"/>
      <c r="C20" s="122">
        <v>3.2</v>
      </c>
      <c r="D20" s="134" t="s">
        <v>12</v>
      </c>
      <c r="E20" s="134" t="s">
        <v>32</v>
      </c>
      <c r="F20" s="4"/>
      <c r="G20" s="4"/>
      <c r="H20" s="4"/>
      <c r="I20" s="4"/>
    </row>
    <row r="21" spans="1:9" s="23" customFormat="1" x14ac:dyDescent="0.2">
      <c r="A21" s="4"/>
      <c r="B21" s="4"/>
      <c r="C21" s="122">
        <v>3.3</v>
      </c>
      <c r="D21" s="134" t="s">
        <v>71</v>
      </c>
      <c r="E21" s="134" t="s">
        <v>17</v>
      </c>
      <c r="F21" s="4"/>
      <c r="G21" s="4"/>
      <c r="H21" s="4"/>
      <c r="I21" s="4"/>
    </row>
    <row r="22" spans="1:9" s="23" customFormat="1" x14ac:dyDescent="0.2">
      <c r="A22" s="4"/>
      <c r="B22" s="4"/>
      <c r="C22" s="122">
        <v>3.4</v>
      </c>
      <c r="D22" s="134" t="s">
        <v>39</v>
      </c>
      <c r="E22" s="134" t="s">
        <v>7</v>
      </c>
      <c r="F22" s="4"/>
      <c r="G22" s="4"/>
      <c r="H22" s="4"/>
      <c r="I22" s="4"/>
    </row>
    <row r="23" spans="1:9" s="23" customFormat="1" x14ac:dyDescent="0.2">
      <c r="A23" s="4"/>
      <c r="B23" s="4"/>
      <c r="C23" s="122">
        <v>3.5</v>
      </c>
      <c r="D23" s="134" t="s">
        <v>54</v>
      </c>
      <c r="E23" s="134" t="s">
        <v>62</v>
      </c>
      <c r="F23" s="4"/>
      <c r="G23" s="4"/>
      <c r="H23" s="4"/>
      <c r="I23" s="4"/>
    </row>
    <row r="24" spans="1:9" s="23" customFormat="1" x14ac:dyDescent="0.2">
      <c r="A24" s="4"/>
      <c r="B24" s="4"/>
      <c r="C24" s="122">
        <v>3.6</v>
      </c>
      <c r="D24" s="134" t="s">
        <v>72</v>
      </c>
      <c r="E24" s="134" t="s">
        <v>86</v>
      </c>
      <c r="F24" s="4"/>
      <c r="G24" s="4"/>
      <c r="H24" s="4"/>
      <c r="I24" s="4"/>
    </row>
    <row r="25" spans="1:9" s="23" customFormat="1" x14ac:dyDescent="0.2">
      <c r="A25" s="4"/>
      <c r="B25" s="4"/>
      <c r="C25" s="122">
        <v>3.7</v>
      </c>
      <c r="D25" s="134" t="s">
        <v>41</v>
      </c>
      <c r="E25" s="134" t="s">
        <v>27</v>
      </c>
      <c r="F25" s="115"/>
      <c r="G25" s="4"/>
      <c r="H25" s="4"/>
      <c r="I25" s="4"/>
    </row>
    <row r="26" spans="1:9" s="23" customFormat="1" x14ac:dyDescent="0.2">
      <c r="A26" s="4"/>
      <c r="B26" s="4"/>
      <c r="C26" s="122">
        <v>3.8</v>
      </c>
      <c r="D26" s="134" t="s">
        <v>9</v>
      </c>
      <c r="E26" s="134" t="s">
        <v>87</v>
      </c>
      <c r="F26" s="115"/>
      <c r="G26" s="4"/>
      <c r="H26" s="4"/>
      <c r="I26" s="4"/>
    </row>
    <row r="27" spans="1:9" x14ac:dyDescent="0.2">
      <c r="C27" s="122">
        <v>3.9</v>
      </c>
      <c r="D27" s="134" t="s">
        <v>30</v>
      </c>
      <c r="E27" s="134" t="s">
        <v>50</v>
      </c>
      <c r="F27" s="116"/>
    </row>
    <row r="28" spans="1:9" x14ac:dyDescent="0.2">
      <c r="C28" s="129">
        <v>3.1</v>
      </c>
      <c r="D28" s="134" t="s">
        <v>53</v>
      </c>
      <c r="E28" s="134" t="s">
        <v>14</v>
      </c>
      <c r="F28" s="117"/>
    </row>
    <row r="29" spans="1:9" x14ac:dyDescent="0.2">
      <c r="C29" s="122">
        <v>4.0999999999999996</v>
      </c>
      <c r="D29" s="134" t="s">
        <v>11</v>
      </c>
      <c r="E29" s="134" t="s">
        <v>8</v>
      </c>
      <c r="F29" s="117"/>
    </row>
    <row r="30" spans="1:9" x14ac:dyDescent="0.2">
      <c r="C30" s="122">
        <v>4.2</v>
      </c>
      <c r="D30" s="134" t="s">
        <v>20</v>
      </c>
      <c r="E30" s="134" t="s">
        <v>82</v>
      </c>
      <c r="F30" s="117"/>
    </row>
    <row r="31" spans="1:9" x14ac:dyDescent="0.2">
      <c r="C31" s="122">
        <v>4.3</v>
      </c>
      <c r="D31" s="134" t="s">
        <v>36</v>
      </c>
      <c r="E31" s="120" t="s">
        <v>15</v>
      </c>
      <c r="F31" s="117"/>
    </row>
    <row r="32" spans="1:9" x14ac:dyDescent="0.2">
      <c r="C32" s="122">
        <v>4.4000000000000004</v>
      </c>
      <c r="D32" s="134" t="s">
        <v>5</v>
      </c>
      <c r="E32" s="134" t="s">
        <v>9</v>
      </c>
      <c r="F32" s="116"/>
    </row>
    <row r="33" spans="1:9" x14ac:dyDescent="0.2">
      <c r="C33" s="122">
        <v>4.5</v>
      </c>
      <c r="D33" s="134" t="s">
        <v>73</v>
      </c>
      <c r="E33" s="134" t="s">
        <v>37</v>
      </c>
      <c r="F33" s="117"/>
    </row>
    <row r="34" spans="1:9" x14ac:dyDescent="0.2">
      <c r="C34" s="122">
        <v>4.5999999999999996</v>
      </c>
      <c r="D34" s="134" t="s">
        <v>74</v>
      </c>
      <c r="E34" s="134" t="s">
        <v>41</v>
      </c>
      <c r="F34" s="117"/>
    </row>
    <row r="35" spans="1:9" s="23" customFormat="1" x14ac:dyDescent="0.2">
      <c r="A35" s="4"/>
      <c r="B35" s="4"/>
      <c r="C35" s="122">
        <v>4.7</v>
      </c>
      <c r="D35" s="134" t="s">
        <v>76</v>
      </c>
      <c r="E35" s="134" t="s">
        <v>25</v>
      </c>
      <c r="F35" s="116"/>
      <c r="G35" s="4"/>
      <c r="H35" s="4"/>
      <c r="I35" s="4"/>
    </row>
    <row r="36" spans="1:9" x14ac:dyDescent="0.2">
      <c r="C36" s="122">
        <v>5.0999999999999996</v>
      </c>
      <c r="D36" s="134" t="s">
        <v>38</v>
      </c>
      <c r="E36" s="134" t="s">
        <v>68</v>
      </c>
      <c r="F36" s="117"/>
    </row>
    <row r="37" spans="1:9" x14ac:dyDescent="0.2">
      <c r="C37" s="122">
        <v>5.2</v>
      </c>
      <c r="D37" s="134" t="s">
        <v>21</v>
      </c>
      <c r="E37" s="134" t="s">
        <v>6</v>
      </c>
      <c r="F37" s="116"/>
    </row>
    <row r="38" spans="1:9" x14ac:dyDescent="0.2">
      <c r="C38" s="122">
        <v>5.3</v>
      </c>
      <c r="D38" s="134" t="s">
        <v>65</v>
      </c>
      <c r="E38" s="134" t="s">
        <v>67</v>
      </c>
      <c r="F38" s="117"/>
    </row>
    <row r="39" spans="1:9" x14ac:dyDescent="0.2">
      <c r="C39" s="122">
        <v>5.4</v>
      </c>
      <c r="D39" s="134" t="s">
        <v>32</v>
      </c>
      <c r="E39" s="134" t="s">
        <v>72</v>
      </c>
      <c r="F39" s="117"/>
    </row>
    <row r="40" spans="1:9" x14ac:dyDescent="0.2">
      <c r="C40" s="122">
        <v>5.5</v>
      </c>
      <c r="D40" s="134" t="s">
        <v>75</v>
      </c>
      <c r="E40" s="134" t="s">
        <v>21</v>
      </c>
      <c r="F40" s="117"/>
    </row>
    <row r="41" spans="1:9" x14ac:dyDescent="0.2">
      <c r="C41" s="122">
        <v>5.6</v>
      </c>
      <c r="D41" s="134" t="s">
        <v>40</v>
      </c>
      <c r="E41" s="134" t="s">
        <v>38</v>
      </c>
      <c r="F41" s="117"/>
    </row>
    <row r="42" spans="1:9" x14ac:dyDescent="0.2">
      <c r="C42" s="122">
        <v>5.7</v>
      </c>
      <c r="D42" s="134" t="s">
        <v>16</v>
      </c>
      <c r="E42" s="134" t="s">
        <v>65</v>
      </c>
      <c r="F42" s="117"/>
    </row>
    <row r="43" spans="1:9" x14ac:dyDescent="0.2">
      <c r="C43" s="122">
        <v>5.8</v>
      </c>
      <c r="D43" s="134" t="s">
        <v>64</v>
      </c>
      <c r="E43" s="120" t="s">
        <v>18</v>
      </c>
      <c r="F43" s="116"/>
    </row>
    <row r="44" spans="1:9" s="23" customFormat="1" x14ac:dyDescent="0.2">
      <c r="A44" s="4"/>
      <c r="B44" s="4"/>
      <c r="C44" s="122">
        <v>5.9</v>
      </c>
      <c r="D44" s="134" t="s">
        <v>37</v>
      </c>
      <c r="E44" s="134" t="s">
        <v>74</v>
      </c>
      <c r="F44" s="117"/>
      <c r="G44" s="4"/>
      <c r="H44" s="4"/>
      <c r="I44" s="4"/>
    </row>
    <row r="45" spans="1:9" x14ac:dyDescent="0.2">
      <c r="C45" s="129">
        <v>5.0999999999999996</v>
      </c>
      <c r="D45" s="134" t="s">
        <v>77</v>
      </c>
      <c r="E45" s="120" t="s">
        <v>22</v>
      </c>
      <c r="F45" s="117"/>
    </row>
    <row r="46" spans="1:9" x14ac:dyDescent="0.2">
      <c r="C46" s="122">
        <v>6.1</v>
      </c>
      <c r="D46" s="134" t="s">
        <v>29</v>
      </c>
      <c r="E46" s="120" t="s">
        <v>35</v>
      </c>
      <c r="F46" s="117"/>
    </row>
    <row r="47" spans="1:9" x14ac:dyDescent="0.2">
      <c r="C47" s="122">
        <v>6.2</v>
      </c>
      <c r="D47" s="134" t="s">
        <v>78</v>
      </c>
      <c r="E47" s="134" t="s">
        <v>33</v>
      </c>
      <c r="F47" s="117"/>
    </row>
    <row r="48" spans="1:9" x14ac:dyDescent="0.2">
      <c r="C48" s="122">
        <v>6.3</v>
      </c>
      <c r="D48" s="134" t="s">
        <v>119</v>
      </c>
      <c r="E48" s="134" t="s">
        <v>61</v>
      </c>
      <c r="F48" s="116"/>
    </row>
    <row r="49" spans="1:9" x14ac:dyDescent="0.2">
      <c r="C49" s="122">
        <v>6.4</v>
      </c>
      <c r="D49" s="134" t="s">
        <v>79</v>
      </c>
      <c r="E49" s="134" t="s">
        <v>63</v>
      </c>
      <c r="F49" s="116"/>
    </row>
    <row r="50" spans="1:9" x14ac:dyDescent="0.2">
      <c r="C50" s="122">
        <v>6.5</v>
      </c>
      <c r="D50" s="134" t="s">
        <v>80</v>
      </c>
      <c r="E50" s="134" t="s">
        <v>119</v>
      </c>
      <c r="F50" s="117"/>
    </row>
    <row r="51" spans="1:9" x14ac:dyDescent="0.2">
      <c r="C51" s="122">
        <v>6.6</v>
      </c>
      <c r="D51" s="134" t="s">
        <v>81</v>
      </c>
      <c r="E51" s="134" t="s">
        <v>54</v>
      </c>
      <c r="F51" s="117"/>
    </row>
    <row r="52" spans="1:9" x14ac:dyDescent="0.2">
      <c r="C52" s="122">
        <v>6.7</v>
      </c>
      <c r="D52" s="134" t="s">
        <v>82</v>
      </c>
      <c r="E52" s="134" t="s">
        <v>39</v>
      </c>
      <c r="F52" s="117"/>
    </row>
    <row r="53" spans="1:9" x14ac:dyDescent="0.2">
      <c r="C53" s="122">
        <v>6.8</v>
      </c>
      <c r="D53" s="134" t="s">
        <v>83</v>
      </c>
      <c r="E53" s="134" t="s">
        <v>71</v>
      </c>
      <c r="F53" s="117"/>
    </row>
    <row r="54" spans="1:9" s="23" customFormat="1" x14ac:dyDescent="0.2">
      <c r="A54" s="4"/>
      <c r="B54" s="4"/>
      <c r="C54" s="122">
        <v>6.9</v>
      </c>
      <c r="D54" s="134" t="s">
        <v>84</v>
      </c>
      <c r="E54" s="134" t="s">
        <v>29</v>
      </c>
      <c r="F54" s="117"/>
      <c r="G54" s="4"/>
      <c r="H54" s="4"/>
      <c r="I54" s="4"/>
    </row>
    <row r="55" spans="1:9" x14ac:dyDescent="0.2">
      <c r="C55" s="122">
        <v>7.1</v>
      </c>
      <c r="D55" s="134" t="s">
        <v>10</v>
      </c>
      <c r="E55" s="134" t="s">
        <v>78</v>
      </c>
      <c r="F55" s="117"/>
    </row>
    <row r="56" spans="1:9" x14ac:dyDescent="0.2">
      <c r="C56" s="122">
        <v>7.2</v>
      </c>
      <c r="D56" s="134" t="s">
        <v>31</v>
      </c>
      <c r="E56" s="134" t="s">
        <v>83</v>
      </c>
      <c r="F56" s="117"/>
    </row>
    <row r="57" spans="1:9" x14ac:dyDescent="0.2">
      <c r="C57" s="122">
        <v>7.3</v>
      </c>
      <c r="D57" s="134" t="s">
        <v>25</v>
      </c>
      <c r="E57" s="134" t="s">
        <v>64</v>
      </c>
      <c r="F57" s="116"/>
    </row>
    <row r="58" spans="1:9" x14ac:dyDescent="0.2">
      <c r="C58" s="122">
        <v>7.4</v>
      </c>
      <c r="D58" s="134" t="s">
        <v>51</v>
      </c>
      <c r="E58" s="134" t="s">
        <v>81</v>
      </c>
      <c r="F58" s="116"/>
    </row>
    <row r="59" spans="1:9" x14ac:dyDescent="0.2">
      <c r="C59" s="122">
        <v>7.5</v>
      </c>
      <c r="D59" s="134" t="s">
        <v>85</v>
      </c>
      <c r="E59" s="134" t="s">
        <v>28</v>
      </c>
      <c r="F59" s="117"/>
    </row>
    <row r="60" spans="1:9" x14ac:dyDescent="0.2">
      <c r="C60" s="122">
        <v>7.6</v>
      </c>
      <c r="D60" s="134" t="s">
        <v>86</v>
      </c>
      <c r="E60" s="134" t="s">
        <v>79</v>
      </c>
      <c r="F60" s="117"/>
    </row>
    <row r="61" spans="1:9" s="23" customFormat="1" x14ac:dyDescent="0.2">
      <c r="A61" s="4"/>
      <c r="B61" s="4"/>
      <c r="C61" s="122">
        <v>7.7</v>
      </c>
      <c r="D61" s="134" t="s">
        <v>28</v>
      </c>
      <c r="E61" s="134" t="s">
        <v>80</v>
      </c>
      <c r="F61" s="117"/>
      <c r="G61" s="4"/>
      <c r="H61" s="4"/>
      <c r="I61" s="4"/>
    </row>
    <row r="62" spans="1:9" x14ac:dyDescent="0.2">
      <c r="C62" s="122">
        <v>7.8</v>
      </c>
      <c r="D62" s="134" t="s">
        <v>88</v>
      </c>
      <c r="E62" s="134" t="s">
        <v>5</v>
      </c>
      <c r="F62" s="116"/>
    </row>
    <row r="63" spans="1:9" x14ac:dyDescent="0.2">
      <c r="C63" s="122">
        <v>8.1</v>
      </c>
      <c r="D63" s="134" t="s">
        <v>87</v>
      </c>
      <c r="E63" s="134" t="s">
        <v>36</v>
      </c>
      <c r="F63" s="117"/>
    </row>
    <row r="64" spans="1:9" x14ac:dyDescent="0.2">
      <c r="C64" s="122">
        <v>8.1999999999999993</v>
      </c>
      <c r="D64" s="134" t="s">
        <v>34</v>
      </c>
      <c r="E64" s="120" t="s">
        <v>23</v>
      </c>
      <c r="F64" s="116"/>
    </row>
    <row r="65" spans="3:6" x14ac:dyDescent="0.2">
      <c r="C65" s="122">
        <v>8.3000000000000007</v>
      </c>
      <c r="D65" s="134" t="s">
        <v>27</v>
      </c>
      <c r="E65" s="134" t="s">
        <v>19</v>
      </c>
      <c r="F65" s="117"/>
    </row>
    <row r="66" spans="3:6" x14ac:dyDescent="0.2">
      <c r="C66" s="122">
        <v>8.4</v>
      </c>
      <c r="D66" s="120" t="s">
        <v>35</v>
      </c>
      <c r="E66" s="134" t="s">
        <v>40</v>
      </c>
      <c r="F66" s="116"/>
    </row>
    <row r="67" spans="3:6" x14ac:dyDescent="0.2">
      <c r="C67" s="122">
        <v>8.5</v>
      </c>
      <c r="D67" s="120" t="s">
        <v>13</v>
      </c>
      <c r="E67" s="120" t="s">
        <v>120</v>
      </c>
      <c r="F67" s="116"/>
    </row>
    <row r="68" spans="3:6" x14ac:dyDescent="0.2">
      <c r="C68" s="122">
        <v>8.6</v>
      </c>
      <c r="D68" s="120" t="s">
        <v>55</v>
      </c>
      <c r="E68" s="134" t="s">
        <v>121</v>
      </c>
      <c r="F68" s="117"/>
    </row>
    <row r="69" spans="3:6" x14ac:dyDescent="0.2">
      <c r="C69" s="122">
        <v>8.6999999999999993</v>
      </c>
      <c r="D69" s="120" t="s">
        <v>23</v>
      </c>
      <c r="E69" s="134" t="s">
        <v>10</v>
      </c>
      <c r="F69" s="117"/>
    </row>
    <row r="70" spans="3:6" x14ac:dyDescent="0.2">
      <c r="C70" s="122">
        <v>8.8000000000000007</v>
      </c>
      <c r="D70" s="120" t="s">
        <v>26</v>
      </c>
      <c r="E70" s="134" t="s">
        <v>16</v>
      </c>
      <c r="F70" s="117"/>
    </row>
    <row r="71" spans="3:6" x14ac:dyDescent="0.2">
      <c r="C71" s="122">
        <v>8.9</v>
      </c>
      <c r="D71" s="120" t="s">
        <v>24</v>
      </c>
      <c r="E71" s="134" t="s">
        <v>75</v>
      </c>
      <c r="F71" s="117"/>
    </row>
    <row r="72" spans="3:6" x14ac:dyDescent="0.2">
      <c r="C72" s="129">
        <v>8.1</v>
      </c>
      <c r="D72" s="120" t="s">
        <v>57</v>
      </c>
      <c r="E72" s="120" t="s">
        <v>89</v>
      </c>
      <c r="F72" s="116"/>
    </row>
    <row r="73" spans="3:6" x14ac:dyDescent="0.2">
      <c r="C73" s="122">
        <v>9.1</v>
      </c>
      <c r="D73" s="120" t="s">
        <v>15</v>
      </c>
      <c r="E73" s="134" t="s">
        <v>51</v>
      </c>
      <c r="F73" s="116"/>
    </row>
    <row r="74" spans="3:6" x14ac:dyDescent="0.2">
      <c r="C74" s="122">
        <v>9.1999999999999993</v>
      </c>
      <c r="D74" s="120" t="s">
        <v>18</v>
      </c>
      <c r="E74" s="134" t="s">
        <v>11</v>
      </c>
      <c r="F74" s="116"/>
    </row>
    <row r="75" spans="3:6" x14ac:dyDescent="0.2">
      <c r="C75" s="122">
        <v>9.3000000000000007</v>
      </c>
      <c r="D75" s="120" t="s">
        <v>22</v>
      </c>
      <c r="E75" s="120" t="s">
        <v>52</v>
      </c>
      <c r="F75" s="116"/>
    </row>
    <row r="76" spans="3:6" x14ac:dyDescent="0.2">
      <c r="C76" s="122">
        <v>9.4</v>
      </c>
      <c r="D76" s="120" t="s">
        <v>52</v>
      </c>
      <c r="E76" s="120" t="s">
        <v>58</v>
      </c>
      <c r="F76" s="116"/>
    </row>
    <row r="77" spans="3:6" x14ac:dyDescent="0.2">
      <c r="C77" s="122">
        <v>9.5</v>
      </c>
      <c r="D77" s="120" t="s">
        <v>56</v>
      </c>
      <c r="E77" s="134" t="s">
        <v>69</v>
      </c>
      <c r="F77" s="116"/>
    </row>
    <row r="78" spans="3:6" x14ac:dyDescent="0.2">
      <c r="C78" s="122">
        <v>10.1</v>
      </c>
      <c r="D78" s="120" t="s">
        <v>89</v>
      </c>
      <c r="E78" s="120" t="s">
        <v>55</v>
      </c>
      <c r="F78" s="117"/>
    </row>
    <row r="79" spans="3:6" x14ac:dyDescent="0.2">
      <c r="C79" s="122">
        <v>10.199999999999999</v>
      </c>
      <c r="D79" s="120" t="s">
        <v>120</v>
      </c>
      <c r="E79" s="134" t="s">
        <v>30</v>
      </c>
      <c r="F79" s="117"/>
    </row>
    <row r="80" spans="3:6" x14ac:dyDescent="0.2">
      <c r="C80" s="131">
        <v>10.3</v>
      </c>
      <c r="D80" s="134" t="s">
        <v>121</v>
      </c>
      <c r="E80" s="134" t="s">
        <v>73</v>
      </c>
      <c r="F80" s="117"/>
    </row>
    <row r="81" spans="3:6" x14ac:dyDescent="0.2">
      <c r="C81" s="122">
        <v>10.4</v>
      </c>
      <c r="D81" s="120" t="s">
        <v>58</v>
      </c>
      <c r="E81" s="134" t="s">
        <v>31</v>
      </c>
      <c r="F81" s="117"/>
    </row>
    <row r="82" spans="3:6" ht="13.5" thickBot="1" x14ac:dyDescent="0.25">
      <c r="C82" s="123">
        <v>10.5</v>
      </c>
      <c r="D82" s="130" t="s">
        <v>122</v>
      </c>
      <c r="E82" s="136" t="s">
        <v>85</v>
      </c>
      <c r="F82" s="117"/>
    </row>
    <row r="83" spans="3:6" ht="12.75" customHeight="1" x14ac:dyDescent="0.2">
      <c r="E83" s="116"/>
      <c r="F83" s="116"/>
    </row>
    <row r="84" spans="3:6" ht="12.75" customHeight="1" x14ac:dyDescent="0.2">
      <c r="E84" s="116"/>
      <c r="F84" s="116"/>
    </row>
    <row r="85" spans="3:6" ht="12.75" customHeight="1" x14ac:dyDescent="0.2">
      <c r="E85" s="116"/>
      <c r="F85" s="116"/>
    </row>
    <row r="86" spans="3:6" ht="12.75" customHeight="1" x14ac:dyDescent="0.2">
      <c r="E86" s="117"/>
      <c r="F86" s="117"/>
    </row>
    <row r="87" spans="3:6" ht="12.75" customHeight="1" x14ac:dyDescent="0.2">
      <c r="E87" s="116"/>
      <c r="F87" s="116"/>
    </row>
    <row r="88" spans="3:6" ht="12.75" customHeight="1" x14ac:dyDescent="0.2">
      <c r="E88" s="117"/>
      <c r="F88" s="117"/>
    </row>
    <row r="89" spans="3:6" ht="12.75" customHeight="1" x14ac:dyDescent="0.2">
      <c r="E89" s="117"/>
      <c r="F89" s="117"/>
    </row>
    <row r="90" spans="3:6" ht="12.75" customHeight="1" x14ac:dyDescent="0.2">
      <c r="E90" s="117"/>
      <c r="F90" s="117"/>
    </row>
    <row r="91" spans="3:6" ht="12.75" customHeight="1" x14ac:dyDescent="0.2">
      <c r="E91" s="117"/>
      <c r="F91" s="117"/>
    </row>
    <row r="92" spans="3:6" ht="12.75" customHeight="1" x14ac:dyDescent="0.2">
      <c r="E92" s="117"/>
      <c r="F92" s="117"/>
    </row>
    <row r="93" spans="3:6" ht="12.75" customHeight="1" x14ac:dyDescent="0.2">
      <c r="E93" s="117"/>
      <c r="F93" s="117"/>
    </row>
    <row r="94" spans="3:6" ht="12.75" customHeight="1" x14ac:dyDescent="0.2">
      <c r="E94" s="117"/>
      <c r="F94" s="117"/>
    </row>
    <row r="95" spans="3:6" ht="12.75" customHeight="1" x14ac:dyDescent="0.2">
      <c r="E95" s="117"/>
      <c r="F95" s="117"/>
    </row>
    <row r="96" spans="3:6" ht="12.75" customHeight="1" x14ac:dyDescent="0.2">
      <c r="E96" s="117"/>
      <c r="F96" s="117"/>
    </row>
    <row r="97" spans="1:9" ht="12.75" customHeight="1" x14ac:dyDescent="0.2">
      <c r="E97" s="117"/>
      <c r="F97" s="117"/>
    </row>
    <row r="98" spans="1:9" s="23" customFormat="1" ht="12.75" customHeight="1" x14ac:dyDescent="0.2">
      <c r="A98" s="4"/>
      <c r="B98" s="4"/>
      <c r="C98" s="4"/>
      <c r="D98" s="4"/>
      <c r="E98" s="117"/>
      <c r="F98" s="117"/>
      <c r="G98" s="4"/>
      <c r="H98" s="4"/>
      <c r="I98" s="4"/>
    </row>
    <row r="99" spans="1:9" ht="12.75" customHeight="1" x14ac:dyDescent="0.2">
      <c r="E99" s="117"/>
      <c r="F99" s="117"/>
    </row>
    <row r="100" spans="1:9" ht="12.75" customHeight="1" x14ac:dyDescent="0.2">
      <c r="E100" s="117"/>
      <c r="F100" s="117"/>
    </row>
    <row r="101" spans="1:9" ht="12.75" customHeight="1" x14ac:dyDescent="0.2">
      <c r="E101" s="117"/>
      <c r="F101" s="117"/>
    </row>
    <row r="102" spans="1:9" ht="12.75" customHeight="1" x14ac:dyDescent="0.2">
      <c r="E102" s="117"/>
      <c r="F102" s="117"/>
    </row>
    <row r="103" spans="1:9" ht="12.75" customHeight="1" x14ac:dyDescent="0.2">
      <c r="E103" s="117"/>
      <c r="F103" s="117"/>
    </row>
    <row r="104" spans="1:9" ht="12.75" customHeight="1" x14ac:dyDescent="0.2">
      <c r="E104" s="116"/>
      <c r="F104" s="116"/>
    </row>
    <row r="105" spans="1:9" ht="12.75" customHeight="1" x14ac:dyDescent="0.2">
      <c r="E105" s="117"/>
      <c r="F105" s="117"/>
    </row>
    <row r="106" spans="1:9" ht="12.75" customHeight="1" x14ac:dyDescent="0.2">
      <c r="E106" s="117"/>
      <c r="F106" s="117"/>
    </row>
    <row r="107" spans="1:9" ht="12.75" customHeight="1" x14ac:dyDescent="0.2">
      <c r="E107" s="115"/>
      <c r="F107" s="115"/>
    </row>
    <row r="108" spans="1:9" ht="12.75" customHeight="1" x14ac:dyDescent="0.2">
      <c r="E108" s="115"/>
      <c r="F108" s="115"/>
    </row>
    <row r="109" spans="1:9" ht="12.75" customHeight="1" x14ac:dyDescent="0.2">
      <c r="E109" s="115"/>
      <c r="F109" s="115"/>
    </row>
    <row r="110" spans="1:9" ht="12.75" customHeight="1" x14ac:dyDescent="0.2">
      <c r="E110" s="115"/>
      <c r="F110" s="115"/>
    </row>
    <row r="111" spans="1:9" ht="12.75" customHeight="1" x14ac:dyDescent="0.2">
      <c r="E111" s="115"/>
      <c r="F111" s="115"/>
    </row>
    <row r="112" spans="1:9" ht="12.75" customHeight="1" x14ac:dyDescent="0.2">
      <c r="E112" s="115"/>
      <c r="F112" s="115"/>
    </row>
    <row r="113" spans="5:6" ht="12.75" customHeight="1" x14ac:dyDescent="0.2">
      <c r="E113" s="115"/>
      <c r="F113" s="115"/>
    </row>
    <row r="114" spans="5:6" ht="12.75" customHeight="1" x14ac:dyDescent="0.2">
      <c r="E114" s="115"/>
      <c r="F114" s="115"/>
    </row>
    <row r="115" spans="5:6" ht="12.75" customHeight="1" x14ac:dyDescent="0.2">
      <c r="E115" s="115"/>
      <c r="F115" s="115"/>
    </row>
    <row r="116" spans="5:6" ht="12.75" customHeight="1" x14ac:dyDescent="0.2">
      <c r="E116" s="115"/>
      <c r="F116" s="115"/>
    </row>
    <row r="117" spans="5:6" ht="12.75" customHeight="1" x14ac:dyDescent="0.2">
      <c r="E117" s="115"/>
      <c r="F117" s="115"/>
    </row>
    <row r="118" spans="5:6" ht="12.75" customHeight="1" x14ac:dyDescent="0.2"/>
    <row r="119" spans="5:6" ht="12.75" customHeight="1" x14ac:dyDescent="0.2"/>
    <row r="120" spans="5:6" ht="12.75" customHeight="1" x14ac:dyDescent="0.2"/>
    <row r="121" spans="5:6" ht="12.75" customHeight="1" x14ac:dyDescent="0.2"/>
    <row r="122" spans="5:6" ht="12.75" customHeight="1" x14ac:dyDescent="0.2"/>
    <row r="123" spans="5:6" ht="12.75" customHeight="1" x14ac:dyDescent="0.2"/>
    <row r="124" spans="5:6" ht="12.75" customHeight="1" x14ac:dyDescent="0.2"/>
    <row r="125" spans="5:6" ht="12.75" customHeight="1" x14ac:dyDescent="0.2"/>
    <row r="126" spans="5:6" ht="12.75" customHeight="1" x14ac:dyDescent="0.2"/>
    <row r="127" spans="5:6" ht="12.75" customHeight="1" x14ac:dyDescent="0.2"/>
    <row r="128" spans="5:6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</sheetData>
  <sortState ref="E51:E130">
    <sortCondition ref="E51:E130"/>
  </sortState>
  <dataValidations count="1">
    <dataValidation type="list" errorStyle="warning" allowBlank="1" showInputMessage="1" showErrorMessage="1" errorTitle="Non conforme" error="Cette typologie ne fait pas partie de la liste" promptTitle="Choix" prompt="Choisir type local" sqref="I3">
      <formula1>$E$3:$E$82</formula1>
    </dataValidation>
  </dataValidations>
  <pageMargins left="0.51181102362204722" right="0.43307086614173229" top="0.62992125984251968" bottom="0.94488188976377963" header="0.19685039370078741" footer="0.39370078740157483"/>
  <pageSetup paperSize="9" scale="75" orientation="portrait" r:id="rId1"/>
  <headerFooter>
    <oddHeader>&amp;L&amp;G</oddHeader>
    <oddFooter>&amp;L&amp;"Arial,Gras"&amp;8&amp;F&amp;C&amp;8Imprimé le : &amp;D        &amp;R&amp;8Version 1.0 du 01.02.18 
&amp;"Arial,Gras"&amp;A  &amp;P/&amp;N</oddFooter>
    <firstHeader>&amp;L&amp;G</firstHeader>
    <firstFooter>&amp;L &amp;G&amp;"Arial,Gras"&amp;8&amp;F&amp;C&amp;"Arial,Italique"&amp;8Imprimé le : &amp;D       &amp;R&amp;8Version x.x du xx.xx.xx  
 &amp;"Arial,Gras"&amp;A  &amp;P/&amp;N</first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showGridLines="0" workbookViewId="0">
      <selection activeCell="E6" sqref="E6"/>
    </sheetView>
  </sheetViews>
  <sheetFormatPr baseColWidth="10" defaultRowHeight="12.75" x14ac:dyDescent="0.2"/>
  <cols>
    <col min="1" max="1" width="7.5703125" customWidth="1"/>
    <col min="2" max="2" width="8.140625" customWidth="1"/>
    <col min="3" max="3" width="9.42578125" customWidth="1"/>
    <col min="4" max="4" width="8" customWidth="1"/>
    <col min="5" max="5" width="8.28515625" customWidth="1"/>
    <col min="6" max="6" width="25.7109375" bestFit="1" customWidth="1"/>
    <col min="7" max="7" width="26.5703125" bestFit="1" customWidth="1"/>
    <col min="8" max="8" width="7.85546875" customWidth="1"/>
    <col min="9" max="9" width="10.42578125" customWidth="1"/>
    <col min="10" max="10" width="42.140625" customWidth="1"/>
    <col min="12" max="12" width="13.5703125" customWidth="1"/>
    <col min="13" max="13" width="16.140625" customWidth="1"/>
  </cols>
  <sheetData>
    <row r="1" spans="1:13" ht="24" customHeight="1" thickBot="1" x14ac:dyDescent="0.25">
      <c r="A1" s="172" t="s">
        <v>133</v>
      </c>
      <c r="B1" s="172"/>
      <c r="C1" s="172"/>
      <c r="D1" s="172"/>
      <c r="E1" s="172"/>
      <c r="F1" s="172"/>
      <c r="G1" s="172"/>
      <c r="H1" s="172"/>
      <c r="I1" s="172"/>
      <c r="J1" s="172"/>
      <c r="K1" s="16"/>
      <c r="L1" s="178" t="s">
        <v>126</v>
      </c>
      <c r="M1" s="179"/>
    </row>
    <row r="2" spans="1:13" ht="39" thickBot="1" x14ac:dyDescent="0.25">
      <c r="A2" s="53" t="s">
        <v>0</v>
      </c>
      <c r="B2" s="103" t="s">
        <v>46</v>
      </c>
      <c r="C2" s="54" t="s">
        <v>42</v>
      </c>
      <c r="D2" s="55" t="s">
        <v>48</v>
      </c>
      <c r="E2" s="55" t="s">
        <v>1</v>
      </c>
      <c r="F2" s="56" t="s">
        <v>2</v>
      </c>
      <c r="G2" s="56" t="s">
        <v>3</v>
      </c>
      <c r="H2" s="57" t="s">
        <v>47</v>
      </c>
      <c r="I2" s="109" t="s">
        <v>45</v>
      </c>
      <c r="J2" s="58" t="s">
        <v>59</v>
      </c>
      <c r="K2" s="104" t="s">
        <v>49</v>
      </c>
      <c r="L2" s="59" t="s">
        <v>43</v>
      </c>
      <c r="M2" s="60" t="s">
        <v>44</v>
      </c>
    </row>
    <row r="3" spans="1:13" s="27" customFormat="1" x14ac:dyDescent="0.2">
      <c r="A3" s="86"/>
      <c r="B3" s="137"/>
      <c r="C3" s="169"/>
      <c r="D3" s="19">
        <f>IF(E3=LOOKUP(E3,'Note explicative'!$C$3:$C$9),'Note explicative'!$B$3,IF(E3=LOOKUP(E3,'Note explicative'!$C$10:$C$18),'Note explicative'!$B$4,IF(E3=LOOKUP(E3,'Note explicative'!$C$19:$C$28),'Note explicative'!$B$5,IF(E3=LOOKUP(E3,'Note explicative'!$C$29:$C$35),'Note explicative'!$B$6,IF(E3=LOOKUP(E3,'Note explicative'!$C$36:$C$45),'Note explicative'!$B$7,IF(E3=LOOKUP(E3,'Note explicative'!$C$46:$C$54),'Note explicative'!$B$8,IF(E3=LOOKUP(E3,'Note explicative'!$C$55:$C$62),'Note explicative'!$B$9,IF(E3=LOOKUP(E3,'Note explicative'!$C$63:$C$72),'Note explicative'!$B$10,IF(E3=LOOKUP(E3,'Note explicative'!$C$73:$C$77),'Note explicative'!$B$11,IF(E3=LOOKUP(E3,'Note explicative'!$C$78:$C$82),'Note explicative'!$B$12,0))))))))))</f>
        <v>1</v>
      </c>
      <c r="E3" s="19">
        <f>IF(F3&lt;&gt;"",INDEX('Note explicative'!$C$3:$C$82,MATCH(F3,'Note explicative'!$D$3:$D$82,0)),"")</f>
        <v>1.4</v>
      </c>
      <c r="F3" s="20" t="s">
        <v>4</v>
      </c>
      <c r="G3" s="34"/>
      <c r="H3" s="29"/>
      <c r="I3" s="154"/>
      <c r="J3" s="44"/>
      <c r="K3" s="92"/>
      <c r="L3" s="11"/>
      <c r="M3" s="15"/>
    </row>
    <row r="4" spans="1:13" s="27" customFormat="1" x14ac:dyDescent="0.2">
      <c r="A4" s="87"/>
      <c r="B4" s="163"/>
      <c r="C4" s="90"/>
      <c r="D4" s="140">
        <f>IF(E4=LOOKUP(E4,'Note explicative'!$C$3:$C$9),'Note explicative'!$B$3,IF(E4=LOOKUP(E4,'Note explicative'!$C$10:$C$18),'Note explicative'!$B$4,IF(E4=LOOKUP(E4,'Note explicative'!$C$19:$C$28),'Note explicative'!$B$5,IF(E4=LOOKUP(E4,'Note explicative'!$C$29:$C$35),'Note explicative'!$B$6,IF(E4=LOOKUP(E4,'Note explicative'!$C$36:$C$45),'Note explicative'!$B$7,IF(E4=LOOKUP(E4,'Note explicative'!$C$46:$C$54),'Note explicative'!$B$8,IF(E4=LOOKUP(E4,'Note explicative'!$C$55:$C$62),'Note explicative'!$B$9,IF(E4=LOOKUP(E4,'Note explicative'!$C$63:$C$72),'Note explicative'!$B$10,IF(E4=LOOKUP(E4,'Note explicative'!$C$73:$C$77),'Note explicative'!$B$11,IF(E4=LOOKUP(E4,'Note explicative'!$C$78:$C$82),'Note explicative'!$B$12,0))))))))))</f>
        <v>2</v>
      </c>
      <c r="E4" s="140">
        <f>IF(F4&lt;&gt;"",INDEX('Note explicative'!$C$3:$C$82,MATCH(F4,'Note explicative'!$D$3:$D$82,0)),"")</f>
        <v>2.6</v>
      </c>
      <c r="F4" s="25" t="s">
        <v>8</v>
      </c>
      <c r="G4" s="25"/>
      <c r="H4" s="28"/>
      <c r="I4" s="155"/>
      <c r="J4" s="3"/>
      <c r="K4" s="93"/>
      <c r="L4" s="7"/>
      <c r="M4" s="9"/>
    </row>
    <row r="5" spans="1:13" s="27" customFormat="1" x14ac:dyDescent="0.2">
      <c r="A5" s="87"/>
      <c r="B5" s="163"/>
      <c r="C5" s="90"/>
      <c r="D5" s="24">
        <f>IF(E5=LOOKUP(E5,'Note explicative'!$C$3:$C$9),'Note explicative'!$B$3,IF(E5=LOOKUP(E5,'Note explicative'!$C$10:$C$18),'Note explicative'!$B$4,IF(E5=LOOKUP(E5,'Note explicative'!$C$19:$C$28),'Note explicative'!$B$5,IF(E5=LOOKUP(E5,'Note explicative'!$C$29:$C$35),'Note explicative'!$B$6,IF(E5=LOOKUP(E5,'Note explicative'!$C$36:$C$45),'Note explicative'!$B$7,IF(E5=LOOKUP(E5,'Note explicative'!$C$46:$C$54),'Note explicative'!$B$8,IF(E5=LOOKUP(E5,'Note explicative'!$C$55:$C$62),'Note explicative'!$B$9,IF(E5=LOOKUP(E5,'Note explicative'!$C$63:$C$72),'Note explicative'!$B$10,IF(E5=LOOKUP(E5,'Note explicative'!$C$73:$C$77),'Note explicative'!$B$11,IF(E5=LOOKUP(E5,'Note explicative'!$C$78:$C$82),'Note explicative'!$B$12,0))))))))))</f>
        <v>4</v>
      </c>
      <c r="E5" s="24">
        <f>IF(F5&lt;&gt;"",INDEX('Note explicative'!$C$3:$C$82,MATCH(F5,'Note explicative'!$D$3:$D$82,0)),"")</f>
        <v>4.2</v>
      </c>
      <c r="F5" s="25" t="s">
        <v>20</v>
      </c>
      <c r="G5" s="25"/>
      <c r="H5" s="28">
        <v>10</v>
      </c>
      <c r="I5" s="155">
        <v>0.3</v>
      </c>
      <c r="J5" s="3"/>
      <c r="K5" s="37"/>
      <c r="L5" s="7"/>
      <c r="M5" s="9"/>
    </row>
    <row r="6" spans="1:13" s="27" customFormat="1" x14ac:dyDescent="0.2">
      <c r="A6" s="87"/>
      <c r="B6" s="163"/>
      <c r="C6" s="90"/>
      <c r="D6" s="24">
        <f>IF(E6=LOOKUP(E6,'Note explicative'!$C$3:$C$9),'Note explicative'!$B$3,IF(E6=LOOKUP(E6,'Note explicative'!$C$10:$C$18),'Note explicative'!$B$4,IF(E6=LOOKUP(E6,'Note explicative'!$C$19:$C$28),'Note explicative'!$B$5,IF(E6=LOOKUP(E6,'Note explicative'!$C$29:$C$35),'Note explicative'!$B$6,IF(E6=LOOKUP(E6,'Note explicative'!$C$36:$C$45),'Note explicative'!$B$7,IF(E6=LOOKUP(E6,'Note explicative'!$C$46:$C$54),'Note explicative'!$B$8,IF(E6=LOOKUP(E6,'Note explicative'!$C$55:$C$62),'Note explicative'!$B$9,IF(E6=LOOKUP(E6,'Note explicative'!$C$63:$C$72),'Note explicative'!$B$10,IF(E6=LOOKUP(E6,'Note explicative'!$C$73:$C$77),'Note explicative'!$B$11,IF(E6=LOOKUP(E6,'Note explicative'!$C$78:$C$82),'Note explicative'!$B$12,0))))))))))</f>
        <v>4</v>
      </c>
      <c r="E6" s="24">
        <f>IF(F6&lt;&gt;"",INDEX('Note explicative'!$C$3:$C$82,MATCH(F6,'Note explicative'!$D$3:$D$82,0)),"")</f>
        <v>4.2</v>
      </c>
      <c r="F6" s="25" t="s">
        <v>20</v>
      </c>
      <c r="G6" s="25"/>
      <c r="H6" s="28"/>
      <c r="I6" s="155"/>
      <c r="J6" s="3"/>
      <c r="K6" s="102"/>
      <c r="L6" s="7"/>
      <c r="M6" s="9"/>
    </row>
    <row r="7" spans="1:13" s="27" customFormat="1" x14ac:dyDescent="0.2">
      <c r="A7" s="87"/>
      <c r="B7" s="163"/>
      <c r="C7" s="90"/>
      <c r="D7" s="24" t="e">
        <f>IF(E7=LOOKUP(E7,'Note explicative'!$C$3:$C$9),'Note explicative'!$B$3,IF(E7=LOOKUP(E7,'Note explicative'!$C$10:$C$18),'Note explicative'!$B$4,IF(E7=LOOKUP(E7,'Note explicative'!$C$19:$C$28),'Note explicative'!$B$5,IF(E7=LOOKUP(E7,'Note explicative'!$C$29:$C$35),'Note explicative'!$B$6,IF(E7=LOOKUP(E7,'Note explicative'!$C$36:$C$45),'Note explicative'!$B$7,IF(E7=LOOKUP(E7,'Note explicative'!$C$46:$C$54),'Note explicative'!$B$8,IF(E7=LOOKUP(E7,'Note explicative'!$C$55:$C$62),'Note explicative'!$B$9,IF(E7=LOOKUP(E7,'Note explicative'!$C$63:$C$72),'Note explicative'!$B$10,IF(E7=LOOKUP(E7,'Note explicative'!$C$73:$C$77),'Note explicative'!$B$11,IF(E7=LOOKUP(E7,'Note explicative'!$C$78:$C$82),'Note explicative'!$B$12,0))))))))))</f>
        <v>#N/A</v>
      </c>
      <c r="E7" s="24" t="str">
        <f>IF(F7&lt;&gt;"",INDEX('Note explicative'!$C$3:$C$82,MATCH(F7,'Note explicative'!$D$3:$D$82,0)),"")</f>
        <v/>
      </c>
      <c r="F7" s="25"/>
      <c r="G7" s="25"/>
      <c r="H7" s="28"/>
      <c r="I7" s="155"/>
      <c r="J7" s="3"/>
      <c r="K7" s="93"/>
      <c r="L7" s="7"/>
      <c r="M7" s="9"/>
    </row>
    <row r="8" spans="1:13" s="27" customFormat="1" ht="13.5" thickBot="1" x14ac:dyDescent="0.25">
      <c r="A8" s="88"/>
      <c r="B8" s="164"/>
      <c r="C8" s="91"/>
      <c r="D8" s="18" t="e">
        <f>IF(E8=LOOKUP(E8,'Note explicative'!$C$3:$C$9),'Note explicative'!$B$3,IF(E8=LOOKUP(E8,'Note explicative'!$C$10:$C$18),'Note explicative'!$B$4,IF(E8=LOOKUP(E8,'Note explicative'!$C$19:$C$28),'Note explicative'!$B$5,IF(E8=LOOKUP(E8,'Note explicative'!$C$29:$C$35),'Note explicative'!$B$6,IF(E8=LOOKUP(E8,'Note explicative'!$C$36:$C$45),'Note explicative'!$B$7,IF(E8=LOOKUP(E8,'Note explicative'!$C$46:$C$54),'Note explicative'!$B$8,IF(E8=LOOKUP(E8,'Note explicative'!$C$55:$C$62),'Note explicative'!$B$9,IF(E8=LOOKUP(E8,'Note explicative'!$C$63:$C$72),'Note explicative'!$B$10,IF(E8=LOOKUP(E8,'Note explicative'!$C$73:$C$77),'Note explicative'!$B$11,IF(E8=LOOKUP(E8,'Note explicative'!$C$78:$C$82),'Note explicative'!$B$12,0))))))))))</f>
        <v>#N/A</v>
      </c>
      <c r="E8" s="18" t="str">
        <f>IF(F8&lt;&gt;"",INDEX('Note explicative'!$C$3:$C$82,MATCH(F8,'Note explicative'!$D$3:$D$82,0)),"")</f>
        <v/>
      </c>
      <c r="F8" s="114"/>
      <c r="G8" s="5"/>
      <c r="H8" s="30"/>
      <c r="I8" s="156"/>
      <c r="J8" s="46"/>
      <c r="K8" s="99"/>
      <c r="L8" s="10"/>
      <c r="M8" s="14"/>
    </row>
    <row r="9" spans="1:13" s="27" customFormat="1" ht="13.5" thickBot="1" x14ac:dyDescent="0.25">
      <c r="A9" s="160"/>
      <c r="B9" s="165"/>
      <c r="C9" s="17"/>
      <c r="D9" s="138"/>
      <c r="E9" s="138"/>
      <c r="F9" s="139"/>
      <c r="G9" s="139"/>
      <c r="H9" s="26"/>
      <c r="I9" s="31"/>
      <c r="J9" s="49"/>
      <c r="K9" s="61"/>
      <c r="L9" s="138"/>
      <c r="M9" s="48"/>
    </row>
    <row r="10" spans="1:13" s="27" customFormat="1" x14ac:dyDescent="0.2">
      <c r="A10" s="86"/>
      <c r="B10" s="137"/>
      <c r="C10" s="89"/>
      <c r="D10" s="19"/>
      <c r="E10" s="19"/>
      <c r="F10" s="34"/>
      <c r="G10" s="34"/>
      <c r="H10" s="29"/>
      <c r="I10" s="157"/>
      <c r="J10" s="12"/>
      <c r="K10" s="92"/>
      <c r="L10" s="11"/>
      <c r="M10" s="13"/>
    </row>
    <row r="11" spans="1:13" s="27" customFormat="1" x14ac:dyDescent="0.2">
      <c r="A11" s="87"/>
      <c r="B11" s="163"/>
      <c r="C11" s="90"/>
      <c r="D11" s="24"/>
      <c r="E11" s="24"/>
      <c r="F11" s="25"/>
      <c r="G11" s="25"/>
      <c r="H11" s="28"/>
      <c r="I11" s="155"/>
      <c r="J11" s="40"/>
      <c r="K11" s="106"/>
      <c r="L11" s="97"/>
      <c r="M11" s="41"/>
    </row>
    <row r="12" spans="1:13" s="27" customFormat="1" x14ac:dyDescent="0.2">
      <c r="A12" s="87"/>
      <c r="B12" s="163"/>
      <c r="C12" s="90"/>
      <c r="D12" s="24"/>
      <c r="E12" s="24"/>
      <c r="F12" s="25"/>
      <c r="G12" s="25"/>
      <c r="H12" s="28"/>
      <c r="I12" s="155"/>
      <c r="J12" s="3"/>
      <c r="K12" s="93"/>
      <c r="L12" s="7"/>
      <c r="M12" s="9"/>
    </row>
    <row r="13" spans="1:13" s="27" customFormat="1" x14ac:dyDescent="0.2">
      <c r="A13" s="87"/>
      <c r="B13" s="163"/>
      <c r="C13" s="90"/>
      <c r="D13" s="24"/>
      <c r="E13" s="24"/>
      <c r="F13" s="25"/>
      <c r="G13" s="25"/>
      <c r="H13" s="28">
        <v>54</v>
      </c>
      <c r="I13" s="98">
        <v>0.16</v>
      </c>
      <c r="J13" s="3"/>
      <c r="K13" s="93"/>
      <c r="L13" s="6"/>
      <c r="M13" s="9"/>
    </row>
    <row r="14" spans="1:13" s="27" customFormat="1" x14ac:dyDescent="0.2">
      <c r="A14" s="87"/>
      <c r="B14" s="163"/>
      <c r="C14" s="90"/>
      <c r="D14" s="24"/>
      <c r="E14" s="24"/>
      <c r="F14" s="25"/>
      <c r="G14" s="25"/>
      <c r="H14" s="28"/>
      <c r="I14" s="155"/>
      <c r="J14" s="3"/>
      <c r="K14" s="93"/>
      <c r="L14" s="6"/>
      <c r="M14" s="9"/>
    </row>
    <row r="15" spans="1:13" s="27" customFormat="1" ht="13.5" thickBot="1" x14ac:dyDescent="0.25">
      <c r="A15" s="88"/>
      <c r="B15" s="164"/>
      <c r="C15" s="91"/>
      <c r="D15" s="18"/>
      <c r="E15" s="18"/>
      <c r="F15" s="5"/>
      <c r="G15" s="5"/>
      <c r="H15" s="30"/>
      <c r="I15" s="156"/>
      <c r="J15" s="46"/>
      <c r="K15" s="99"/>
      <c r="L15" s="100"/>
      <c r="M15" s="14"/>
    </row>
    <row r="16" spans="1:13" s="27" customFormat="1" ht="13.5" thickBot="1" x14ac:dyDescent="0.25">
      <c r="A16" s="160"/>
      <c r="B16" s="165"/>
      <c r="C16" s="17"/>
      <c r="D16" s="138"/>
      <c r="E16" s="138"/>
      <c r="F16" s="139"/>
      <c r="G16" s="139"/>
      <c r="H16" s="26"/>
      <c r="I16" s="31"/>
      <c r="J16" s="49"/>
      <c r="K16" s="61"/>
      <c r="L16" s="138"/>
      <c r="M16" s="48"/>
    </row>
    <row r="17" spans="1:13" s="27" customFormat="1" x14ac:dyDescent="0.2">
      <c r="A17" s="86"/>
      <c r="B17" s="137"/>
      <c r="C17" s="89"/>
      <c r="D17" s="19"/>
      <c r="E17" s="19"/>
      <c r="F17" s="20"/>
      <c r="G17" s="34"/>
      <c r="H17" s="29"/>
      <c r="I17" s="154"/>
      <c r="J17" s="44"/>
      <c r="K17" s="105"/>
      <c r="L17" s="43"/>
      <c r="M17" s="13"/>
    </row>
    <row r="18" spans="1:13" s="27" customFormat="1" x14ac:dyDescent="0.2">
      <c r="A18" s="87"/>
      <c r="B18" s="163"/>
      <c r="C18" s="90"/>
      <c r="D18" s="24"/>
      <c r="E18" s="24"/>
      <c r="F18" s="25"/>
      <c r="G18" s="25"/>
      <c r="H18" s="28"/>
      <c r="I18" s="155"/>
      <c r="J18" s="40"/>
      <c r="K18" s="106"/>
      <c r="L18" s="97"/>
      <c r="M18" s="41"/>
    </row>
    <row r="19" spans="1:13" s="27" customFormat="1" x14ac:dyDescent="0.2">
      <c r="A19" s="87"/>
      <c r="B19" s="163"/>
      <c r="C19" s="90"/>
      <c r="D19" s="24"/>
      <c r="E19" s="24"/>
      <c r="F19" s="25"/>
      <c r="G19" s="25"/>
      <c r="H19" s="28">
        <v>6</v>
      </c>
      <c r="I19" s="98">
        <v>0.16</v>
      </c>
      <c r="J19" s="3"/>
      <c r="K19" s="37"/>
      <c r="L19" s="8"/>
      <c r="M19" s="9"/>
    </row>
    <row r="20" spans="1:13" s="27" customFormat="1" x14ac:dyDescent="0.2">
      <c r="A20" s="87"/>
      <c r="B20" s="163"/>
      <c r="C20" s="90"/>
      <c r="D20" s="24"/>
      <c r="E20" s="24"/>
      <c r="F20" s="25"/>
      <c r="G20" s="25"/>
      <c r="H20" s="28"/>
      <c r="I20" s="155"/>
      <c r="J20" s="3"/>
      <c r="K20" s="37"/>
      <c r="L20" s="8"/>
      <c r="M20" s="9"/>
    </row>
    <row r="21" spans="1:13" s="27" customFormat="1" ht="13.5" thickBot="1" x14ac:dyDescent="0.25">
      <c r="A21" s="88"/>
      <c r="B21" s="164"/>
      <c r="C21" s="91"/>
      <c r="D21" s="18"/>
      <c r="E21" s="18"/>
      <c r="F21" s="114"/>
      <c r="G21" s="5"/>
      <c r="H21" s="30"/>
      <c r="I21" s="156"/>
      <c r="J21" s="46"/>
      <c r="K21" s="63"/>
      <c r="L21" s="45"/>
      <c r="M21" s="14"/>
    </row>
    <row r="22" spans="1:13" s="27" customFormat="1" ht="13.5" thickBot="1" x14ac:dyDescent="0.25">
      <c r="A22" s="160"/>
      <c r="B22" s="165"/>
      <c r="C22" s="17"/>
      <c r="D22" s="138"/>
      <c r="E22" s="138"/>
      <c r="F22" s="139"/>
      <c r="G22" s="139"/>
      <c r="H22" s="26"/>
      <c r="I22" s="31"/>
      <c r="J22" s="49"/>
      <c r="K22" s="48"/>
      <c r="L22" s="48"/>
      <c r="M22" s="48"/>
    </row>
    <row r="23" spans="1:13" s="27" customFormat="1" x14ac:dyDescent="0.2">
      <c r="A23" s="86"/>
      <c r="B23" s="137"/>
      <c r="C23" s="89"/>
      <c r="D23" s="19"/>
      <c r="E23" s="19"/>
      <c r="F23" s="20"/>
      <c r="G23" s="34"/>
      <c r="H23" s="29"/>
      <c r="I23" s="154"/>
      <c r="J23" s="44"/>
      <c r="K23" s="105"/>
      <c r="L23" s="43"/>
      <c r="M23" s="13"/>
    </row>
    <row r="24" spans="1:13" s="27" customFormat="1" x14ac:dyDescent="0.2">
      <c r="A24" s="87"/>
      <c r="B24" s="163"/>
      <c r="C24" s="90"/>
      <c r="D24" s="24"/>
      <c r="E24" s="24"/>
      <c r="F24" s="25"/>
      <c r="G24" s="25"/>
      <c r="H24" s="28"/>
      <c r="I24" s="155"/>
      <c r="J24" s="40"/>
      <c r="K24" s="106"/>
      <c r="L24" s="97"/>
      <c r="M24" s="41"/>
    </row>
    <row r="25" spans="1:13" s="27" customFormat="1" x14ac:dyDescent="0.2">
      <c r="A25" s="87"/>
      <c r="B25" s="163"/>
      <c r="C25" s="90"/>
      <c r="D25" s="24"/>
      <c r="E25" s="24"/>
      <c r="F25" s="25"/>
      <c r="G25" s="25"/>
      <c r="H25" s="28">
        <v>250</v>
      </c>
      <c r="I25" s="155">
        <v>30</v>
      </c>
      <c r="J25" s="3"/>
      <c r="K25" s="37"/>
      <c r="L25" s="8"/>
      <c r="M25" s="9"/>
    </row>
    <row r="26" spans="1:13" s="27" customFormat="1" x14ac:dyDescent="0.2">
      <c r="A26" s="87"/>
      <c r="B26" s="163"/>
      <c r="C26" s="90"/>
      <c r="D26" s="24"/>
      <c r="E26" s="24"/>
      <c r="F26" s="25"/>
      <c r="G26" s="25"/>
      <c r="H26" s="28"/>
      <c r="I26" s="155"/>
      <c r="J26" s="3"/>
      <c r="K26" s="37"/>
      <c r="L26" s="8"/>
      <c r="M26" s="9"/>
    </row>
    <row r="27" spans="1:13" s="27" customFormat="1" ht="13.5" thickBot="1" x14ac:dyDescent="0.25">
      <c r="A27" s="88"/>
      <c r="B27" s="164"/>
      <c r="C27" s="91"/>
      <c r="D27" s="18"/>
      <c r="E27" s="18"/>
      <c r="F27" s="114"/>
      <c r="G27" s="5"/>
      <c r="H27" s="30"/>
      <c r="I27" s="156"/>
      <c r="J27" s="46"/>
      <c r="K27" s="63"/>
      <c r="L27" s="45"/>
      <c r="M27" s="14"/>
    </row>
    <row r="28" spans="1:13" s="27" customFormat="1" ht="13.5" thickBot="1" x14ac:dyDescent="0.25">
      <c r="A28" s="160"/>
      <c r="B28" s="165"/>
      <c r="C28" s="17"/>
      <c r="D28" s="138"/>
      <c r="E28" s="138"/>
      <c r="F28" s="139"/>
      <c r="G28" s="139"/>
      <c r="H28" s="26"/>
      <c r="I28" s="31"/>
      <c r="J28" s="49"/>
      <c r="K28" s="48"/>
      <c r="L28" s="48"/>
      <c r="M28" s="48"/>
    </row>
    <row r="29" spans="1:13" s="27" customFormat="1" x14ac:dyDescent="0.2">
      <c r="A29" s="86"/>
      <c r="B29" s="137"/>
      <c r="C29" s="89"/>
      <c r="D29" s="19"/>
      <c r="E29" s="19"/>
      <c r="F29" s="20"/>
      <c r="G29" s="34"/>
      <c r="H29" s="29"/>
      <c r="I29" s="154"/>
      <c r="J29" s="44"/>
      <c r="K29" s="105"/>
      <c r="L29" s="43"/>
      <c r="M29" s="13"/>
    </row>
    <row r="30" spans="1:13" s="27" customFormat="1" x14ac:dyDescent="0.2">
      <c r="A30" s="161"/>
      <c r="B30" s="166"/>
      <c r="C30" s="144"/>
      <c r="D30" s="145"/>
      <c r="E30" s="145"/>
      <c r="F30" s="25"/>
      <c r="G30" s="146"/>
      <c r="H30" s="147"/>
      <c r="I30" s="158"/>
      <c r="J30" s="148"/>
      <c r="K30" s="149"/>
      <c r="L30" s="150"/>
      <c r="M30" s="151"/>
    </row>
    <row r="31" spans="1:13" s="27" customFormat="1" ht="13.5" thickBot="1" x14ac:dyDescent="0.25">
      <c r="A31" s="88"/>
      <c r="B31" s="164"/>
      <c r="C31" s="91"/>
      <c r="D31" s="18"/>
      <c r="E31" s="18"/>
      <c r="F31" s="114"/>
      <c r="G31" s="5"/>
      <c r="H31" s="30"/>
      <c r="I31" s="156"/>
      <c r="J31" s="62"/>
      <c r="K31" s="107"/>
      <c r="L31" s="94"/>
      <c r="M31" s="95"/>
    </row>
    <row r="32" spans="1:13" s="27" customFormat="1" ht="13.5" thickBot="1" x14ac:dyDescent="0.25">
      <c r="A32" s="160"/>
      <c r="B32" s="165"/>
      <c r="C32" s="17"/>
      <c r="D32" s="138"/>
      <c r="E32" s="138"/>
      <c r="F32" s="139"/>
      <c r="G32" s="139"/>
      <c r="H32" s="26"/>
      <c r="I32" s="31"/>
      <c r="J32" s="38"/>
      <c r="K32" s="38"/>
      <c r="L32" s="38"/>
      <c r="M32" s="38"/>
    </row>
    <row r="33" spans="1:13" s="27" customFormat="1" x14ac:dyDescent="0.2">
      <c r="A33" s="162"/>
      <c r="B33" s="167"/>
      <c r="C33" s="43"/>
      <c r="D33" s="47"/>
      <c r="E33" s="47"/>
      <c r="F33" s="20"/>
      <c r="G33" s="44"/>
      <c r="H33" s="42"/>
      <c r="I33" s="157"/>
      <c r="J33" s="82"/>
      <c r="K33" s="108"/>
      <c r="L33" s="110"/>
      <c r="M33" s="111"/>
    </row>
    <row r="34" spans="1:13" s="27" customFormat="1" x14ac:dyDescent="0.2">
      <c r="A34" s="96"/>
      <c r="B34" s="168"/>
      <c r="C34" s="8"/>
      <c r="D34" s="2"/>
      <c r="E34" s="2"/>
      <c r="F34" s="25"/>
      <c r="G34" s="3"/>
      <c r="H34" s="39"/>
      <c r="I34" s="159"/>
      <c r="J34" s="40"/>
      <c r="K34" s="106"/>
      <c r="L34" s="33"/>
      <c r="M34" s="41"/>
    </row>
    <row r="35" spans="1:13" s="27" customFormat="1" x14ac:dyDescent="0.2">
      <c r="A35" s="96"/>
      <c r="B35" s="168"/>
      <c r="C35" s="8"/>
      <c r="D35" s="2"/>
      <c r="E35" s="2"/>
      <c r="F35" s="25"/>
      <c r="G35" s="3"/>
      <c r="H35" s="39"/>
      <c r="I35" s="159"/>
      <c r="J35" s="40"/>
      <c r="K35" s="106"/>
      <c r="L35" s="33"/>
      <c r="M35" s="41"/>
    </row>
    <row r="36" spans="1:13" s="27" customFormat="1" x14ac:dyDescent="0.2">
      <c r="A36" s="87"/>
      <c r="B36" s="163"/>
      <c r="C36" s="90"/>
      <c r="D36" s="24"/>
      <c r="E36" s="24"/>
      <c r="F36" s="25"/>
      <c r="G36" s="25"/>
      <c r="H36" s="28"/>
      <c r="I36" s="155"/>
      <c r="J36" s="40"/>
      <c r="K36" s="106"/>
      <c r="L36" s="33"/>
      <c r="M36" s="41"/>
    </row>
    <row r="37" spans="1:13" s="27" customFormat="1" ht="13.5" thickBot="1" x14ac:dyDescent="0.25">
      <c r="A37" s="88"/>
      <c r="B37" s="164"/>
      <c r="C37" s="91"/>
      <c r="D37" s="18"/>
      <c r="E37" s="18"/>
      <c r="F37" s="114"/>
      <c r="G37" s="5"/>
      <c r="H37" s="30"/>
      <c r="I37" s="156"/>
      <c r="J37" s="62"/>
      <c r="K37" s="107"/>
      <c r="L37" s="94"/>
      <c r="M37" s="95"/>
    </row>
    <row r="38" spans="1:13" s="27" customFormat="1" ht="13.5" thickBot="1" x14ac:dyDescent="0.25">
      <c r="C38" s="64"/>
      <c r="H38" s="32"/>
      <c r="I38" s="152"/>
    </row>
    <row r="39" spans="1:13" s="27" customFormat="1" ht="13.5" thickBot="1" x14ac:dyDescent="0.25">
      <c r="A39" s="180" t="s">
        <v>127</v>
      </c>
      <c r="B39" s="181"/>
      <c r="C39" s="181"/>
      <c r="D39" s="181"/>
      <c r="E39" s="181"/>
      <c r="F39" s="181"/>
      <c r="G39" s="181"/>
      <c r="H39" s="112"/>
      <c r="I39" s="153"/>
      <c r="J39" s="50"/>
      <c r="K39" s="52"/>
      <c r="L39" s="113"/>
      <c r="M39" s="51"/>
    </row>
    <row r="40" spans="1:13" s="27" customFormat="1" x14ac:dyDescent="0.2">
      <c r="C40" s="64"/>
      <c r="F40" s="21"/>
      <c r="G40" s="83"/>
      <c r="H40" s="84"/>
      <c r="I40" s="21"/>
    </row>
    <row r="41" spans="1:13" x14ac:dyDescent="0.2">
      <c r="A41" s="27"/>
      <c r="B41" s="27"/>
      <c r="C41" s="64"/>
      <c r="D41" s="27"/>
      <c r="E41" s="27"/>
      <c r="F41" s="21"/>
      <c r="G41" s="83"/>
      <c r="H41" s="84"/>
      <c r="I41" s="21"/>
      <c r="J41" s="27"/>
      <c r="K41" s="27"/>
      <c r="L41" s="27"/>
      <c r="M41" s="27"/>
    </row>
    <row r="42" spans="1:13" ht="13.5" thickBot="1" x14ac:dyDescent="0.25">
      <c r="A42" s="27"/>
      <c r="B42" s="27"/>
      <c r="C42" s="64"/>
      <c r="D42" s="27"/>
      <c r="E42" s="27"/>
      <c r="F42" s="21"/>
      <c r="G42" s="21"/>
      <c r="H42" s="21"/>
      <c r="I42" s="21"/>
      <c r="J42" s="27"/>
      <c r="K42" s="27"/>
      <c r="L42" s="27"/>
      <c r="M42" s="27"/>
    </row>
    <row r="43" spans="1:13" ht="15.75" thickBot="1" x14ac:dyDescent="0.25">
      <c r="A43" s="182" t="s">
        <v>91</v>
      </c>
      <c r="B43" s="183"/>
      <c r="C43" s="183"/>
      <c r="D43" s="183"/>
      <c r="E43" s="184"/>
      <c r="F43" s="85"/>
      <c r="G43" s="85"/>
      <c r="H43" s="85"/>
      <c r="I43" s="85"/>
      <c r="J43" s="85"/>
      <c r="K43" s="27"/>
      <c r="L43" s="27"/>
      <c r="M43" s="27"/>
    </row>
    <row r="44" spans="1:13" x14ac:dyDescent="0.2">
      <c r="A44" s="73" t="s">
        <v>92</v>
      </c>
      <c r="B44" s="74"/>
      <c r="C44" s="75" t="s">
        <v>102</v>
      </c>
      <c r="D44" s="76" t="s">
        <v>93</v>
      </c>
      <c r="E44" s="77" t="s">
        <v>94</v>
      </c>
      <c r="F44" s="85"/>
      <c r="G44" s="85"/>
      <c r="H44" s="85"/>
      <c r="I44" s="85"/>
      <c r="J44" s="85"/>
      <c r="K44" s="27"/>
      <c r="L44" s="27"/>
      <c r="M44" s="27"/>
    </row>
    <row r="45" spans="1:13" x14ac:dyDescent="0.2">
      <c r="A45" s="170" t="s">
        <v>95</v>
      </c>
      <c r="B45" s="171"/>
      <c r="C45" s="78">
        <v>0.08</v>
      </c>
      <c r="D45" s="79">
        <f t="shared" ref="D45:D56" si="0">SUMIF(I$3:I$37,C45,H$3:H$37)</f>
        <v>0</v>
      </c>
      <c r="E45" s="80">
        <f>IF(D45=0,0,D45/$D$57)</f>
        <v>0</v>
      </c>
      <c r="F45" s="85"/>
      <c r="G45" s="85"/>
      <c r="H45" s="85"/>
      <c r="I45" s="85"/>
      <c r="J45" s="85"/>
      <c r="K45" s="27"/>
      <c r="L45" s="27"/>
      <c r="M45" s="27"/>
    </row>
    <row r="46" spans="1:13" s="22" customFormat="1" x14ac:dyDescent="0.2">
      <c r="A46" s="170" t="s">
        <v>128</v>
      </c>
      <c r="B46" s="171"/>
      <c r="C46" s="78">
        <v>0.16</v>
      </c>
      <c r="D46" s="79">
        <f t="shared" si="0"/>
        <v>60</v>
      </c>
      <c r="E46" s="80">
        <f t="shared" ref="E46:E56" si="1">IF(D46=0,0,D46/$D$57)</f>
        <v>0.1875</v>
      </c>
      <c r="F46" s="85"/>
      <c r="G46" s="85"/>
      <c r="H46" s="85"/>
      <c r="I46" s="85"/>
      <c r="J46" s="85"/>
      <c r="K46" s="27"/>
      <c r="L46" s="27"/>
      <c r="M46" s="27"/>
    </row>
    <row r="47" spans="1:13" s="22" customFormat="1" x14ac:dyDescent="0.2">
      <c r="A47" s="170" t="s">
        <v>129</v>
      </c>
      <c r="B47" s="171"/>
      <c r="C47" s="81">
        <v>0.3</v>
      </c>
      <c r="D47" s="79">
        <f t="shared" si="0"/>
        <v>10</v>
      </c>
      <c r="E47" s="80">
        <f t="shared" si="1"/>
        <v>3.125E-2</v>
      </c>
      <c r="F47" s="85"/>
      <c r="G47" s="85"/>
      <c r="H47" s="85"/>
      <c r="I47" s="85"/>
      <c r="J47" s="85"/>
      <c r="K47" s="27"/>
      <c r="L47" s="27"/>
      <c r="M47" s="27"/>
    </row>
    <row r="48" spans="1:13" s="22" customFormat="1" x14ac:dyDescent="0.2">
      <c r="A48" s="170" t="s">
        <v>101</v>
      </c>
      <c r="B48" s="171"/>
      <c r="C48" s="81">
        <v>0.5</v>
      </c>
      <c r="D48" s="79">
        <f t="shared" si="0"/>
        <v>0</v>
      </c>
      <c r="E48" s="80">
        <f t="shared" si="1"/>
        <v>0</v>
      </c>
      <c r="F48" s="85"/>
      <c r="G48" s="85"/>
      <c r="H48" s="85"/>
      <c r="I48" s="85"/>
      <c r="J48" s="85"/>
      <c r="K48" s="27"/>
      <c r="L48" s="27"/>
      <c r="M48" s="27"/>
    </row>
    <row r="49" spans="1:13" s="22" customFormat="1" x14ac:dyDescent="0.2">
      <c r="A49" s="170" t="s">
        <v>96</v>
      </c>
      <c r="B49" s="171"/>
      <c r="C49" s="65">
        <v>1</v>
      </c>
      <c r="D49" s="79">
        <f t="shared" si="0"/>
        <v>0</v>
      </c>
      <c r="E49" s="80">
        <f t="shared" si="1"/>
        <v>0</v>
      </c>
      <c r="F49" s="85"/>
      <c r="G49" s="85"/>
      <c r="H49" s="85"/>
      <c r="I49" s="85"/>
      <c r="J49" s="85"/>
      <c r="K49" s="27"/>
      <c r="L49" s="27"/>
      <c r="M49" s="27"/>
    </row>
    <row r="50" spans="1:13" s="22" customFormat="1" x14ac:dyDescent="0.2">
      <c r="A50" s="170" t="s">
        <v>97</v>
      </c>
      <c r="B50" s="171"/>
      <c r="C50" s="65">
        <v>2</v>
      </c>
      <c r="D50" s="79">
        <f t="shared" si="0"/>
        <v>0</v>
      </c>
      <c r="E50" s="80">
        <f t="shared" si="1"/>
        <v>0</v>
      </c>
      <c r="F50" s="85"/>
      <c r="G50" s="85"/>
      <c r="H50" s="85"/>
      <c r="I50" s="85"/>
      <c r="J50" s="85"/>
      <c r="K50" s="27"/>
      <c r="L50" s="27"/>
      <c r="M50" s="27"/>
    </row>
    <row r="51" spans="1:13" s="22" customFormat="1" x14ac:dyDescent="0.2">
      <c r="A51" s="170" t="s">
        <v>98</v>
      </c>
      <c r="B51" s="171"/>
      <c r="C51" s="65">
        <v>4</v>
      </c>
      <c r="D51" s="79">
        <f t="shared" si="0"/>
        <v>0</v>
      </c>
      <c r="E51" s="80">
        <f t="shared" si="1"/>
        <v>0</v>
      </c>
      <c r="F51" s="85"/>
      <c r="G51" s="85"/>
      <c r="H51" s="85"/>
      <c r="I51" s="85"/>
      <c r="J51" s="85"/>
      <c r="K51" s="27"/>
      <c r="L51" s="27"/>
      <c r="M51" s="27"/>
    </row>
    <row r="52" spans="1:13" x14ac:dyDescent="0.2">
      <c r="A52" s="170" t="s">
        <v>103</v>
      </c>
      <c r="B52" s="171"/>
      <c r="C52" s="65">
        <v>8</v>
      </c>
      <c r="D52" s="79">
        <f t="shared" si="0"/>
        <v>0</v>
      </c>
      <c r="E52" s="80">
        <f t="shared" si="1"/>
        <v>0</v>
      </c>
      <c r="F52" s="85"/>
      <c r="G52" s="85"/>
      <c r="H52" s="85"/>
      <c r="I52" s="85"/>
      <c r="J52" s="85"/>
      <c r="K52" s="27"/>
      <c r="L52" s="27"/>
      <c r="M52" s="27"/>
    </row>
    <row r="53" spans="1:13" x14ac:dyDescent="0.2">
      <c r="A53" s="170" t="s">
        <v>130</v>
      </c>
      <c r="B53" s="171"/>
      <c r="C53" s="65">
        <v>12</v>
      </c>
      <c r="D53" s="79">
        <f t="shared" si="0"/>
        <v>0</v>
      </c>
      <c r="E53" s="80">
        <f t="shared" si="1"/>
        <v>0</v>
      </c>
      <c r="F53" s="85"/>
      <c r="G53" s="85"/>
      <c r="H53" s="85"/>
      <c r="I53" s="85"/>
      <c r="J53" s="85"/>
      <c r="K53" s="27"/>
      <c r="L53" s="27"/>
      <c r="M53" s="27"/>
    </row>
    <row r="54" spans="1:13" x14ac:dyDescent="0.2">
      <c r="A54" s="170" t="s">
        <v>99</v>
      </c>
      <c r="B54" s="171"/>
      <c r="C54" s="65">
        <v>20</v>
      </c>
      <c r="D54" s="79">
        <f t="shared" si="0"/>
        <v>0</v>
      </c>
      <c r="E54" s="80">
        <f t="shared" si="1"/>
        <v>0</v>
      </c>
      <c r="F54" s="85"/>
      <c r="G54" s="85"/>
      <c r="H54" s="85"/>
      <c r="I54" s="85"/>
      <c r="J54" s="85"/>
      <c r="K54" s="27"/>
      <c r="L54" s="27"/>
      <c r="M54" s="27"/>
    </row>
    <row r="55" spans="1:13" s="22" customFormat="1" x14ac:dyDescent="0.2">
      <c r="A55" s="170" t="s">
        <v>131</v>
      </c>
      <c r="B55" s="171"/>
      <c r="C55" s="65">
        <v>30</v>
      </c>
      <c r="D55" s="79">
        <f t="shared" si="0"/>
        <v>250</v>
      </c>
      <c r="E55" s="80">
        <f t="shared" si="1"/>
        <v>0.78125</v>
      </c>
      <c r="F55" s="85"/>
      <c r="G55" s="85"/>
      <c r="H55" s="85"/>
      <c r="I55" s="85"/>
      <c r="J55" s="85"/>
      <c r="K55" s="27"/>
      <c r="L55" s="27"/>
      <c r="M55" s="27"/>
    </row>
    <row r="56" spans="1:13" ht="13.5" thickBot="1" x14ac:dyDescent="0.25">
      <c r="A56" s="170" t="s">
        <v>132</v>
      </c>
      <c r="B56" s="171"/>
      <c r="C56" s="65">
        <v>60</v>
      </c>
      <c r="D56" s="79">
        <f t="shared" si="0"/>
        <v>0</v>
      </c>
      <c r="E56" s="80">
        <f t="shared" si="1"/>
        <v>0</v>
      </c>
      <c r="F56" s="85"/>
      <c r="G56" s="85"/>
      <c r="H56" s="85"/>
      <c r="I56" s="85"/>
      <c r="J56" s="85"/>
      <c r="K56" s="27"/>
      <c r="L56" s="27"/>
      <c r="M56" s="27"/>
    </row>
    <row r="57" spans="1:13" ht="13.5" thickBot="1" x14ac:dyDescent="0.25">
      <c r="A57" s="173" t="s">
        <v>60</v>
      </c>
      <c r="B57" s="174"/>
      <c r="C57" s="66"/>
      <c r="D57" s="67">
        <f>SUM(D45:D56)</f>
        <v>320</v>
      </c>
      <c r="E57" s="68">
        <f>SUM(E45:E56)</f>
        <v>1</v>
      </c>
      <c r="F57" s="85"/>
      <c r="G57" s="85"/>
      <c r="H57" s="85"/>
      <c r="I57" s="85"/>
      <c r="J57" s="85"/>
      <c r="K57" s="27"/>
      <c r="L57" s="27"/>
      <c r="M57" s="27"/>
    </row>
    <row r="58" spans="1:13" ht="13.5" thickBot="1" x14ac:dyDescent="0.25">
      <c r="A58" s="69"/>
      <c r="B58" s="69"/>
      <c r="C58" s="21"/>
      <c r="D58" s="70"/>
      <c r="E58" s="71"/>
      <c r="F58" s="85"/>
      <c r="G58" s="85"/>
      <c r="H58" s="85"/>
      <c r="I58" s="85"/>
      <c r="J58" s="85"/>
      <c r="K58" s="27"/>
      <c r="L58" s="27"/>
      <c r="M58" s="27"/>
    </row>
    <row r="59" spans="1:13" ht="13.5" thickBot="1" x14ac:dyDescent="0.25">
      <c r="A59" s="175" t="s">
        <v>100</v>
      </c>
      <c r="B59" s="176"/>
      <c r="C59" s="176"/>
      <c r="D59" s="177"/>
      <c r="E59" s="72">
        <f>C45*E45+C46*E46+C47*E47+C48*E48+C49*E49+C50*E50+C51*E51+C52*E52+C53*E53+C54*E54+C55*E55+C56*E56</f>
        <v>23.476875</v>
      </c>
      <c r="F59" s="85"/>
      <c r="G59" s="85"/>
      <c r="H59" s="85"/>
      <c r="I59" s="85"/>
      <c r="J59" s="85"/>
      <c r="K59" s="27"/>
      <c r="L59" s="27"/>
      <c r="M59" s="27"/>
    </row>
    <row r="60" spans="1:13" x14ac:dyDescent="0.2">
      <c r="A60" s="85"/>
      <c r="B60" s="85"/>
      <c r="C60" s="85"/>
      <c r="D60" s="85"/>
      <c r="E60" s="85"/>
      <c r="F60" s="85"/>
      <c r="G60" s="85"/>
      <c r="H60" s="85"/>
      <c r="I60" s="85"/>
      <c r="J60" s="85"/>
      <c r="K60" s="27"/>
      <c r="L60" s="27"/>
      <c r="M60" s="27"/>
    </row>
    <row r="61" spans="1:13" x14ac:dyDescent="0.2">
      <c r="A61" s="85"/>
      <c r="B61" s="85"/>
      <c r="C61" s="85"/>
      <c r="D61" s="85"/>
      <c r="E61" s="85"/>
      <c r="F61" s="85"/>
      <c r="G61" s="85"/>
      <c r="H61" s="85"/>
      <c r="I61" s="85"/>
      <c r="J61" s="85"/>
      <c r="K61" s="27"/>
      <c r="L61" s="27"/>
      <c r="M61" s="27"/>
    </row>
    <row r="62" spans="1:13" x14ac:dyDescent="0.2">
      <c r="A62" s="85"/>
      <c r="B62" s="85"/>
      <c r="C62" s="85"/>
      <c r="D62" s="85"/>
      <c r="E62" s="85"/>
      <c r="F62" s="85"/>
      <c r="G62" s="85"/>
      <c r="H62" s="85"/>
      <c r="I62" s="85"/>
      <c r="J62" s="85"/>
      <c r="K62" s="27"/>
      <c r="L62" s="27"/>
      <c r="M62" s="27"/>
    </row>
    <row r="63" spans="1:13" x14ac:dyDescent="0.2">
      <c r="A63" s="85"/>
      <c r="B63" s="85"/>
      <c r="C63" s="85"/>
      <c r="D63" s="85"/>
      <c r="E63" s="85"/>
      <c r="F63" s="85"/>
      <c r="G63" s="85"/>
      <c r="H63" s="85"/>
      <c r="I63" s="85"/>
      <c r="J63" s="85"/>
      <c r="K63" s="27"/>
      <c r="L63" s="27"/>
      <c r="M63" s="27"/>
    </row>
    <row r="64" spans="1:13" x14ac:dyDescent="0.2">
      <c r="A64" s="85"/>
      <c r="B64" s="85"/>
      <c r="C64" s="85"/>
      <c r="D64" s="85"/>
      <c r="E64" s="85"/>
      <c r="F64" s="85"/>
      <c r="G64" s="85"/>
      <c r="H64" s="85"/>
      <c r="I64" s="85"/>
      <c r="J64" s="85"/>
      <c r="K64" s="27"/>
      <c r="L64" s="27"/>
      <c r="M64" s="27"/>
    </row>
    <row r="65" spans="1:13" x14ac:dyDescent="0.2">
      <c r="A65" s="85"/>
      <c r="B65" s="85"/>
      <c r="C65" s="85"/>
      <c r="D65" s="85"/>
      <c r="E65" s="85"/>
      <c r="F65" s="85"/>
      <c r="G65" s="85"/>
      <c r="H65" s="85"/>
      <c r="I65" s="85"/>
      <c r="J65" s="85"/>
      <c r="K65" s="27"/>
      <c r="L65" s="27"/>
      <c r="M65" s="27"/>
    </row>
    <row r="66" spans="1:13" x14ac:dyDescent="0.2">
      <c r="A66" s="85"/>
      <c r="B66" s="85"/>
      <c r="C66" s="85"/>
      <c r="D66" s="85"/>
      <c r="E66" s="85"/>
      <c r="F66" s="85"/>
      <c r="G66" s="85"/>
      <c r="H66" s="85"/>
      <c r="I66" s="85"/>
      <c r="J66" s="85"/>
      <c r="K66" s="27"/>
      <c r="L66" s="27"/>
      <c r="M66" s="27"/>
    </row>
    <row r="67" spans="1:13" x14ac:dyDescent="0.2">
      <c r="A67" s="85"/>
      <c r="B67" s="85"/>
      <c r="C67" s="85"/>
      <c r="D67" s="85"/>
      <c r="E67" s="85"/>
      <c r="F67" s="85"/>
      <c r="G67" s="85"/>
      <c r="H67" s="85"/>
      <c r="I67" s="85"/>
      <c r="J67" s="85"/>
      <c r="K67" s="27"/>
      <c r="L67" s="27"/>
      <c r="M67" s="27"/>
    </row>
    <row r="68" spans="1:13" x14ac:dyDescent="0.2">
      <c r="A68" s="85"/>
      <c r="B68" s="85"/>
      <c r="C68" s="85"/>
      <c r="D68" s="85"/>
      <c r="E68" s="85"/>
      <c r="F68" s="85"/>
      <c r="G68" s="85"/>
      <c r="H68" s="85"/>
      <c r="I68" s="85"/>
      <c r="J68" s="85"/>
      <c r="K68" s="27"/>
      <c r="L68" s="27"/>
      <c r="M68" s="27"/>
    </row>
    <row r="69" spans="1:13" x14ac:dyDescent="0.2">
      <c r="A69" s="85"/>
      <c r="B69" s="85"/>
      <c r="C69" s="85"/>
      <c r="D69" s="85"/>
      <c r="E69" s="85"/>
      <c r="F69" s="85"/>
      <c r="G69" s="85"/>
      <c r="H69" s="85"/>
      <c r="I69" s="85"/>
      <c r="J69" s="85"/>
      <c r="K69" s="27"/>
      <c r="L69" s="27"/>
      <c r="M69" s="27"/>
    </row>
    <row r="70" spans="1:13" x14ac:dyDescent="0.2">
      <c r="A70" s="85"/>
      <c r="B70" s="85"/>
      <c r="C70" s="85"/>
      <c r="D70" s="85"/>
      <c r="E70" s="85"/>
      <c r="F70" s="85"/>
      <c r="G70" s="85"/>
      <c r="H70" s="85"/>
      <c r="I70" s="85"/>
      <c r="J70" s="85"/>
      <c r="K70" s="27"/>
      <c r="L70" s="27"/>
      <c r="M70" s="27"/>
    </row>
    <row r="71" spans="1:13" x14ac:dyDescent="0.2">
      <c r="A71" s="85"/>
      <c r="B71" s="85"/>
      <c r="C71" s="85"/>
      <c r="D71" s="85"/>
      <c r="E71" s="85"/>
      <c r="F71" s="85"/>
      <c r="G71" s="85"/>
      <c r="H71" s="85"/>
      <c r="I71" s="85"/>
      <c r="J71" s="85"/>
      <c r="K71" s="27"/>
      <c r="L71" s="27"/>
      <c r="M71" s="27"/>
    </row>
    <row r="72" spans="1:13" x14ac:dyDescent="0.2">
      <c r="A72" s="85"/>
      <c r="B72" s="85"/>
      <c r="C72" s="85"/>
      <c r="D72" s="85"/>
      <c r="E72" s="85"/>
      <c r="F72" s="85"/>
      <c r="G72" s="85"/>
      <c r="H72" s="85"/>
      <c r="I72" s="85"/>
      <c r="J72" s="85"/>
      <c r="K72" s="27"/>
      <c r="L72" s="27"/>
      <c r="M72" s="27"/>
    </row>
    <row r="73" spans="1:13" x14ac:dyDescent="0.2">
      <c r="A73" s="85"/>
      <c r="B73" s="85"/>
      <c r="C73" s="85"/>
      <c r="D73" s="85"/>
      <c r="E73" s="85"/>
      <c r="F73" s="85"/>
      <c r="G73" s="85"/>
      <c r="H73" s="85"/>
      <c r="I73" s="85"/>
      <c r="J73" s="85"/>
      <c r="K73" s="27"/>
      <c r="L73" s="27"/>
      <c r="M73" s="27"/>
    </row>
    <row r="74" spans="1:13" x14ac:dyDescent="0.2">
      <c r="A74" s="85"/>
      <c r="B74" s="85"/>
      <c r="C74" s="85"/>
      <c r="D74" s="85"/>
      <c r="E74" s="85"/>
      <c r="F74" s="85"/>
      <c r="G74" s="85"/>
      <c r="H74" s="85"/>
      <c r="I74" s="85"/>
      <c r="J74" s="85"/>
      <c r="K74" s="27"/>
      <c r="L74" s="27"/>
      <c r="M74" s="27"/>
    </row>
    <row r="75" spans="1:13" x14ac:dyDescent="0.2">
      <c r="A75" s="85"/>
      <c r="B75" s="85"/>
      <c r="C75" s="85"/>
      <c r="D75" s="85"/>
      <c r="E75" s="85"/>
      <c r="F75" s="85"/>
      <c r="G75" s="85"/>
      <c r="H75" s="85"/>
      <c r="I75" s="85"/>
      <c r="J75" s="85"/>
      <c r="K75" s="27"/>
      <c r="L75" s="27"/>
      <c r="M75" s="27"/>
    </row>
    <row r="76" spans="1:13" x14ac:dyDescent="0.2">
      <c r="A76" s="85"/>
      <c r="B76" s="85"/>
      <c r="C76" s="85"/>
      <c r="D76" s="85"/>
      <c r="E76" s="85"/>
      <c r="F76" s="85"/>
      <c r="G76" s="85"/>
      <c r="H76" s="85"/>
      <c r="I76" s="85"/>
      <c r="J76" s="85"/>
      <c r="K76" s="27"/>
      <c r="L76" s="27"/>
      <c r="M76" s="27"/>
    </row>
    <row r="77" spans="1:13" x14ac:dyDescent="0.2">
      <c r="A77" s="85"/>
      <c r="B77" s="85"/>
      <c r="C77" s="85"/>
      <c r="D77" s="85"/>
      <c r="E77" s="85"/>
      <c r="F77" s="85"/>
      <c r="G77" s="85"/>
      <c r="H77" s="85"/>
      <c r="I77" s="85"/>
      <c r="J77" s="85"/>
      <c r="K77" s="27"/>
      <c r="L77" s="27"/>
      <c r="M77" s="27"/>
    </row>
    <row r="78" spans="1:13" x14ac:dyDescent="0.2">
      <c r="A78" s="85"/>
      <c r="B78" s="85"/>
      <c r="C78" s="85"/>
      <c r="D78" s="85"/>
      <c r="E78" s="85"/>
      <c r="F78" s="85"/>
      <c r="G78" s="85"/>
      <c r="H78" s="85"/>
      <c r="I78" s="85"/>
      <c r="J78" s="85"/>
      <c r="K78" s="27"/>
      <c r="L78" s="27"/>
      <c r="M78" s="27"/>
    </row>
    <row r="79" spans="1:13" x14ac:dyDescent="0.2">
      <c r="A79" s="85"/>
      <c r="B79" s="85"/>
      <c r="C79" s="85"/>
      <c r="D79" s="85"/>
      <c r="E79" s="85"/>
      <c r="F79" s="85"/>
      <c r="G79" s="85"/>
      <c r="H79" s="85"/>
      <c r="I79" s="85"/>
      <c r="J79" s="85"/>
      <c r="K79" s="27"/>
      <c r="L79" s="27"/>
      <c r="M79" s="27"/>
    </row>
    <row r="80" spans="1:13" x14ac:dyDescent="0.2">
      <c r="A80" s="85"/>
      <c r="B80" s="85"/>
      <c r="C80" s="85"/>
      <c r="D80" s="85"/>
      <c r="E80" s="85"/>
      <c r="F80" s="85"/>
      <c r="G80" s="85"/>
      <c r="H80" s="85"/>
      <c r="I80" s="85"/>
      <c r="J80" s="85"/>
      <c r="K80" s="27"/>
      <c r="L80" s="27"/>
      <c r="M80" s="27"/>
    </row>
    <row r="81" spans="1:13" x14ac:dyDescent="0.2">
      <c r="A81" s="27"/>
      <c r="B81" s="27"/>
      <c r="C81" s="64"/>
      <c r="D81" s="27"/>
      <c r="E81" s="27"/>
      <c r="F81" s="27"/>
      <c r="G81" s="27"/>
      <c r="H81" s="27"/>
      <c r="I81" s="27"/>
      <c r="J81" s="27"/>
      <c r="K81" s="27"/>
      <c r="L81" s="27"/>
      <c r="M81" s="27"/>
    </row>
    <row r="82" spans="1:13" x14ac:dyDescent="0.2">
      <c r="A82" s="27"/>
      <c r="B82" s="27"/>
      <c r="C82" s="64"/>
      <c r="D82" s="27"/>
      <c r="E82" s="27"/>
      <c r="F82" s="27"/>
      <c r="G82" s="27"/>
      <c r="H82" s="27"/>
      <c r="I82" s="27"/>
      <c r="J82" s="27"/>
      <c r="K82" s="27"/>
      <c r="L82" s="27"/>
      <c r="M82" s="27"/>
    </row>
    <row r="83" spans="1:13" x14ac:dyDescent="0.2">
      <c r="A83" s="27"/>
      <c r="B83" s="27"/>
      <c r="C83" s="64"/>
      <c r="D83" s="27"/>
      <c r="E83" s="27"/>
      <c r="F83" s="27"/>
      <c r="G83" s="27"/>
      <c r="H83" s="27"/>
      <c r="I83" s="27"/>
      <c r="J83" s="27"/>
      <c r="K83" s="27"/>
      <c r="L83" s="27"/>
      <c r="M83" s="27"/>
    </row>
    <row r="84" spans="1:13" x14ac:dyDescent="0.2">
      <c r="A84" s="27"/>
      <c r="B84" s="27"/>
      <c r="C84" s="64"/>
      <c r="D84" s="27"/>
      <c r="E84" s="27"/>
      <c r="F84" s="27"/>
      <c r="G84" s="27"/>
      <c r="H84" s="27"/>
      <c r="I84" s="27"/>
      <c r="J84" s="27"/>
      <c r="K84" s="27"/>
      <c r="L84" s="27"/>
      <c r="M84" s="27"/>
    </row>
    <row r="85" spans="1:13" x14ac:dyDescent="0.2">
      <c r="A85" s="27"/>
      <c r="B85" s="27"/>
      <c r="C85" s="64"/>
      <c r="D85" s="27"/>
      <c r="E85" s="27"/>
      <c r="F85" s="27"/>
      <c r="G85" s="27"/>
      <c r="H85" s="27"/>
      <c r="I85" s="27"/>
      <c r="J85" s="27"/>
      <c r="K85" s="27"/>
      <c r="L85" s="27"/>
      <c r="M85" s="27"/>
    </row>
    <row r="86" spans="1:13" x14ac:dyDescent="0.2">
      <c r="A86" s="27"/>
      <c r="B86" s="27"/>
      <c r="C86" s="64"/>
      <c r="D86" s="27"/>
      <c r="E86" s="27"/>
      <c r="F86" s="27"/>
      <c r="G86" s="27"/>
      <c r="H86" s="27"/>
      <c r="I86" s="27"/>
      <c r="J86" s="27"/>
      <c r="K86" s="27"/>
      <c r="L86" s="27"/>
      <c r="M86" s="27"/>
    </row>
    <row r="87" spans="1:13" x14ac:dyDescent="0.2">
      <c r="A87" s="27"/>
      <c r="B87" s="27"/>
      <c r="C87" s="64"/>
      <c r="D87" s="27"/>
      <c r="E87" s="27"/>
      <c r="F87" s="27"/>
      <c r="G87" s="27"/>
      <c r="H87" s="27"/>
      <c r="I87" s="27"/>
      <c r="J87" s="27"/>
      <c r="K87" s="27"/>
      <c r="L87" s="27"/>
      <c r="M87" s="27"/>
    </row>
    <row r="88" spans="1:13" x14ac:dyDescent="0.2">
      <c r="A88" s="27"/>
      <c r="B88" s="27"/>
      <c r="C88" s="64"/>
      <c r="D88" s="27"/>
      <c r="E88" s="27"/>
      <c r="F88" s="27"/>
      <c r="G88" s="27"/>
      <c r="H88" s="27"/>
      <c r="I88" s="27"/>
      <c r="J88" s="27"/>
      <c r="K88" s="27"/>
      <c r="L88" s="27"/>
      <c r="M88" s="27"/>
    </row>
    <row r="89" spans="1:13" x14ac:dyDescent="0.2">
      <c r="A89" s="27"/>
      <c r="B89" s="27"/>
      <c r="C89" s="64"/>
      <c r="D89" s="27"/>
      <c r="E89" s="27"/>
      <c r="F89" s="27"/>
      <c r="G89" s="27"/>
      <c r="H89" s="27"/>
      <c r="I89" s="27"/>
      <c r="J89" s="27"/>
      <c r="K89" s="27"/>
      <c r="L89" s="27"/>
      <c r="M89" s="27"/>
    </row>
    <row r="90" spans="1:13" x14ac:dyDescent="0.2">
      <c r="A90" s="27"/>
      <c r="B90" s="27"/>
      <c r="C90" s="64"/>
      <c r="D90" s="27"/>
      <c r="E90" s="27"/>
      <c r="F90" s="27"/>
      <c r="G90" s="27"/>
      <c r="H90" s="27"/>
      <c r="I90" s="27"/>
      <c r="J90" s="27"/>
      <c r="K90" s="27"/>
      <c r="L90" s="27"/>
      <c r="M90" s="27"/>
    </row>
    <row r="91" spans="1:13" x14ac:dyDescent="0.2">
      <c r="A91" s="27"/>
      <c r="B91" s="27"/>
      <c r="C91" s="64"/>
      <c r="D91" s="27"/>
      <c r="E91" s="27"/>
      <c r="F91" s="27"/>
      <c r="G91" s="27"/>
      <c r="H91" s="27"/>
      <c r="I91" s="27"/>
      <c r="J91" s="27"/>
      <c r="K91" s="27"/>
      <c r="L91" s="27"/>
      <c r="M91" s="27"/>
    </row>
    <row r="92" spans="1:13" x14ac:dyDescent="0.2">
      <c r="A92" s="27"/>
      <c r="B92" s="27"/>
      <c r="C92" s="64"/>
      <c r="D92" s="27"/>
      <c r="E92" s="27"/>
      <c r="F92" s="27"/>
      <c r="G92" s="27"/>
      <c r="H92" s="27"/>
      <c r="I92" s="27"/>
      <c r="J92" s="27"/>
      <c r="K92" s="27"/>
      <c r="L92" s="27"/>
      <c r="M92" s="27"/>
    </row>
    <row r="93" spans="1:13" x14ac:dyDescent="0.2">
      <c r="A93" s="27"/>
      <c r="B93" s="27"/>
      <c r="C93" s="64"/>
      <c r="D93" s="27"/>
      <c r="E93" s="27"/>
      <c r="F93" s="27"/>
      <c r="G93" s="27"/>
      <c r="H93" s="27"/>
      <c r="I93" s="27"/>
      <c r="J93" s="27"/>
      <c r="K93" s="27"/>
      <c r="L93" s="27"/>
      <c r="M93" s="27"/>
    </row>
    <row r="94" spans="1:13" x14ac:dyDescent="0.2">
      <c r="A94" s="27"/>
      <c r="B94" s="27"/>
      <c r="C94" s="64"/>
      <c r="D94" s="27"/>
      <c r="E94" s="27"/>
      <c r="F94" s="27"/>
      <c r="G94" s="27"/>
      <c r="H94" s="27"/>
      <c r="I94" s="27"/>
      <c r="J94" s="27"/>
      <c r="K94" s="27"/>
      <c r="L94" s="27"/>
      <c r="M94" s="27"/>
    </row>
    <row r="95" spans="1:13" x14ac:dyDescent="0.2">
      <c r="A95" s="27"/>
      <c r="B95" s="27"/>
      <c r="C95" s="64"/>
      <c r="D95" s="27"/>
      <c r="E95" s="27"/>
      <c r="F95" s="27"/>
      <c r="G95" s="27"/>
      <c r="H95" s="27"/>
      <c r="I95" s="27"/>
      <c r="J95" s="27"/>
      <c r="K95" s="27"/>
      <c r="L95" s="27"/>
      <c r="M95" s="27"/>
    </row>
    <row r="96" spans="1:13" x14ac:dyDescent="0.2">
      <c r="A96" s="27"/>
      <c r="B96" s="27"/>
      <c r="C96" s="64"/>
      <c r="D96" s="27"/>
      <c r="E96" s="27"/>
      <c r="F96" s="27"/>
      <c r="G96" s="27"/>
      <c r="H96" s="27"/>
      <c r="I96" s="27"/>
      <c r="J96" s="27"/>
      <c r="K96" s="27"/>
      <c r="L96" s="27"/>
      <c r="M96" s="27"/>
    </row>
  </sheetData>
  <mergeCells count="18">
    <mergeCell ref="L1:M1"/>
    <mergeCell ref="A39:G39"/>
    <mergeCell ref="A43:E43"/>
    <mergeCell ref="A45:B45"/>
    <mergeCell ref="A52:B52"/>
    <mergeCell ref="A49:B49"/>
    <mergeCell ref="A57:B57"/>
    <mergeCell ref="A59:D59"/>
    <mergeCell ref="A46:B46"/>
    <mergeCell ref="A50:B50"/>
    <mergeCell ref="A51:B51"/>
    <mergeCell ref="A47:B47"/>
    <mergeCell ref="A48:B48"/>
    <mergeCell ref="A55:B55"/>
    <mergeCell ref="A1:J1"/>
    <mergeCell ref="A53:B53"/>
    <mergeCell ref="A54:B54"/>
    <mergeCell ref="A56:B56"/>
  </mergeCells>
  <conditionalFormatting sqref="E45:E56">
    <cfRule type="cellIs" dxfId="0" priority="1" operator="equal">
      <formula>0</formula>
    </cfRule>
  </conditionalFormatting>
  <dataValidations count="5">
    <dataValidation type="list" allowBlank="1" showInputMessage="1" showErrorMessage="1" sqref="F10:F15">
      <formula1>$S$4:$S$83</formula1>
    </dataValidation>
    <dataValidation type="list" allowBlank="1" showInputMessage="1" showErrorMessage="1" sqref="F17:F21">
      <formula1>$S$4:$S$83</formula1>
    </dataValidation>
    <dataValidation type="list" allowBlank="1" showInputMessage="1" showErrorMessage="1" sqref="F23:F27">
      <formula1>$S$4:$S$83</formula1>
    </dataValidation>
    <dataValidation type="list" allowBlank="1" showInputMessage="1" showErrorMessage="1" sqref="F29:F31">
      <formula1>$S$4:$S$83</formula1>
    </dataValidation>
    <dataValidation type="list" allowBlank="1" showInputMessage="1" showErrorMessage="1" sqref="F3:F8">
      <formula1>$S$4:$S$83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'Note explicative'!$E$3:$E$82</xm:f>
          </x14:formula1>
          <xm:sqref>F33:F37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 explicative</vt:lpstr>
      <vt:lpstr>MODELE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firodrig</dc:creator>
  <cp:lastModifiedBy>Martinez Raphael</cp:lastModifiedBy>
  <cp:lastPrinted>2020-08-25T11:26:39Z</cp:lastPrinted>
  <dcterms:created xsi:type="dcterms:W3CDTF">2011-03-07T09:55:49Z</dcterms:created>
  <dcterms:modified xsi:type="dcterms:W3CDTF">2020-09-02T15:15:26Z</dcterms:modified>
</cp:coreProperties>
</file>