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CENTRE DE VACANCES\2020\Projet marché pluriannuel Eté 2020\"/>
    </mc:Choice>
  </mc:AlternateContent>
  <bookViews>
    <workbookView xWindow="0" yWindow="0" windowWidth="28800" windowHeight="11700" tabRatio="910" activeTab="3"/>
  </bookViews>
  <sheets>
    <sheet name="Centre 1" sheetId="51" r:id="rId1"/>
    <sheet name="Centre 2" sheetId="55" r:id="rId2"/>
    <sheet name="Centre 3" sheetId="56" r:id="rId3"/>
    <sheet name="recap prestataires" sheetId="2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2" l="1"/>
  <c r="E38" i="55"/>
  <c r="J11" i="2"/>
  <c r="E36" i="56"/>
  <c r="E23" i="56"/>
  <c r="E21" i="56"/>
  <c r="E18" i="56"/>
  <c r="E11" i="56"/>
  <c r="E8" i="56"/>
  <c r="E36" i="55"/>
  <c r="H4" i="55" s="1"/>
  <c r="H1" i="55" s="1"/>
  <c r="E33" i="55"/>
  <c r="E23" i="55"/>
  <c r="E21" i="55"/>
  <c r="E11" i="55"/>
  <c r="E8" i="55"/>
  <c r="J10" i="2"/>
  <c r="E36" i="51"/>
  <c r="E38" i="51" s="1"/>
  <c r="H4" i="51" s="1"/>
  <c r="H1" i="51" s="1"/>
  <c r="E33" i="51"/>
  <c r="E23" i="51"/>
  <c r="E21" i="51"/>
  <c r="E18" i="51"/>
  <c r="E11" i="51"/>
  <c r="E8" i="51"/>
  <c r="E38" i="56" l="1"/>
  <c r="H4" i="56" s="1"/>
  <c r="H1" i="56" s="1"/>
  <c r="J12" i="2"/>
  <c r="I11" i="2"/>
  <c r="I10" i="2" l="1"/>
  <c r="G14" i="2" l="1"/>
  <c r="G15" i="2"/>
  <c r="G16" i="2"/>
  <c r="G17" i="2"/>
  <c r="G13" i="2" l="1"/>
  <c r="G12" i="2"/>
  <c r="G11" i="2" l="1"/>
  <c r="G10" i="2"/>
  <c r="G18" i="2" l="1"/>
  <c r="H15" i="2" l="1"/>
  <c r="H17" i="2"/>
  <c r="H14" i="2"/>
  <c r="H16" i="2"/>
  <c r="H10" i="2"/>
  <c r="H11" i="2"/>
  <c r="H12" i="2"/>
  <c r="H13" i="2"/>
</calcChain>
</file>

<file path=xl/sharedStrings.xml><?xml version="1.0" encoding="utf-8"?>
<sst xmlns="http://schemas.openxmlformats.org/spreadsheetml/2006/main" count="215" uniqueCount="86">
  <si>
    <t>Sanitaires</t>
  </si>
  <si>
    <t>collectifs</t>
  </si>
  <si>
    <t>Présence d'une infirmerie et chambre d'isolement</t>
  </si>
  <si>
    <t>oui</t>
  </si>
  <si>
    <t>non</t>
  </si>
  <si>
    <t>NOTE OBTENUE</t>
  </si>
  <si>
    <t>NOTE GLOBALE OBTENUE:</t>
  </si>
  <si>
    <t>Lieu</t>
  </si>
  <si>
    <t>PRESTATAIRE ET DATES</t>
  </si>
  <si>
    <t>N° candidat</t>
  </si>
  <si>
    <t>Nb jours</t>
  </si>
  <si>
    <t>MEILLEURES NOTES PAR CRITERE</t>
  </si>
  <si>
    <t>TOTAL hébergement</t>
  </si>
  <si>
    <t>NOTE PRIX /30</t>
  </si>
  <si>
    <t xml:space="preserve"> CRITERE PRIX / 30</t>
  </si>
  <si>
    <t>Note prix = 30*( prix le + bas/ prix jour)</t>
  </si>
  <si>
    <t>Prix du séjour</t>
  </si>
  <si>
    <t>Prix par jour</t>
  </si>
  <si>
    <t>Dates</t>
  </si>
  <si>
    <t xml:space="preserve">Type d'hébergement </t>
  </si>
  <si>
    <t>Bungalows</t>
  </si>
  <si>
    <t>Bengalis</t>
  </si>
  <si>
    <t>Tentes</t>
  </si>
  <si>
    <t>Classification de l'hébergement</t>
  </si>
  <si>
    <t>&gt;= 3*</t>
  </si>
  <si>
    <t>&lt;3*</t>
  </si>
  <si>
    <t>Qualité de la literie</t>
  </si>
  <si>
    <t>Lit (matelas)</t>
  </si>
  <si>
    <t>Existence salle d'activité, salle annexe</t>
  </si>
  <si>
    <t>individuels (dans le bungalow)</t>
  </si>
  <si>
    <t>collectifs mais réservé à la colo</t>
  </si>
  <si>
    <t>Lit de camp</t>
  </si>
  <si>
    <t xml:space="preserve"> tapis (tente)</t>
  </si>
  <si>
    <t>LOT N° 3</t>
  </si>
  <si>
    <t>Moyen: 2,5</t>
  </si>
  <si>
    <t>Observations 
offre de base</t>
  </si>
  <si>
    <t>Insuffisant: 1</t>
  </si>
  <si>
    <t>Insuffisant: 2</t>
  </si>
  <si>
    <t>Très bon: 5</t>
  </si>
  <si>
    <t>Bon: 4</t>
  </si>
  <si>
    <t>Très bon: 13</t>
  </si>
  <si>
    <t>Bon: 10</t>
  </si>
  <si>
    <t>Moyen: 6,5</t>
  </si>
  <si>
    <t>Qualité de l'hébergement   /13</t>
  </si>
  <si>
    <t>LOT</t>
  </si>
  <si>
    <t xml:space="preserve">PRESTATAIRE: </t>
  </si>
  <si>
    <t>LIEU:</t>
  </si>
  <si>
    <t>Séjour Aventure et nature</t>
  </si>
  <si>
    <t>Nombre maxi d'enfants par chambre</t>
  </si>
  <si>
    <t>2 à 6</t>
  </si>
  <si>
    <t>7 à 10</t>
  </si>
  <si>
    <t>&gt; 10</t>
  </si>
  <si>
    <t>CRITERE TECHNIQUE 1: OFFRE DE BASE</t>
  </si>
  <si>
    <t>/3</t>
  </si>
  <si>
    <t>Qualité des équipements et infrastructures du centre sur 7</t>
  </si>
  <si>
    <t>Qualité de l'environnement du centre sur 6</t>
  </si>
  <si>
    <t>CHAMBRES</t>
  </si>
  <si>
    <t xml:space="preserve">INFIRMERIE
</t>
  </si>
  <si>
    <t>SALLES D'ACTIVITES</t>
  </si>
  <si>
    <t>/1</t>
  </si>
  <si>
    <t>1 à 2 équipements sportifs</t>
  </si>
  <si>
    <t xml:space="preserve"> +3 équipements sportifs</t>
  </si>
  <si>
    <t>pas d'équipements sportifs</t>
  </si>
  <si>
    <t>espaces ext. à proximité</t>
  </si>
  <si>
    <t>pas d'espaces extérieurs à proximité</t>
  </si>
  <si>
    <t xml:space="preserve"> /13</t>
  </si>
  <si>
    <t xml:space="preserve">Situé dans le champsaur, en périphérie du village </t>
  </si>
  <si>
    <t>sous-total projet péda.  
/ 5</t>
  </si>
  <si>
    <t>PROJET PEDAGOGIQUE DU PRESTATAIRE
 Note sur 5</t>
  </si>
  <si>
    <t>Qualité de l'hébergement / note sur 13</t>
  </si>
  <si>
    <t>Situation</t>
  </si>
  <si>
    <t>environnement</t>
  </si>
  <si>
    <t>superficie et infrastructures</t>
  </si>
  <si>
    <t>/40</t>
  </si>
  <si>
    <t xml:space="preserve">QUALITE DES EQUIPEMENTS ET INFRASTRUCTURES DU CENTRE : SUR 7                                                            </t>
  </si>
  <si>
    <t>Equipements sportifs situés sur le centre</t>
  </si>
  <si>
    <t>Camping 3 étoiles, lit avec matelas</t>
  </si>
  <si>
    <t>Pas d'infirmerie</t>
  </si>
  <si>
    <t>Une salle de spectacle et un gymnase</t>
  </si>
  <si>
    <t>Situé dans les hautes alpes</t>
  </si>
  <si>
    <t>Situé en savoie</t>
  </si>
  <si>
    <t>Centre de vacances de 250 m2</t>
  </si>
  <si>
    <t>Un centre équestre une salle d'activités</t>
  </si>
  <si>
    <t xml:space="preserve"> Centre 1</t>
  </si>
  <si>
    <t>Centre 2</t>
  </si>
  <si>
    <t>Centre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</si>
</sst>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"/>
    <numFmt numFmtId="165" formatCode="#,##0.00\ &quot;€&quot;"/>
    <numFmt numFmtId="166" formatCode="[$-40C]General"/>
    <numFmt numFmtId="167" formatCode="#,##0.00&quot; &quot;[$€-40C];[Red]&quot;-&quot;#,##0.00&quot; &quot;[$€-40C]"/>
    <numFmt numFmtId="168" formatCode="#,##0\ &quot;€&quot;"/>
  </numFmts>
  <fonts count="36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1"/>
      <name val="Arial"/>
      <family val="2"/>
    </font>
    <font>
      <sz val="9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0"/>
      <name val="Arial Black"/>
      <family val="2"/>
    </font>
    <font>
      <b/>
      <sz val="10"/>
      <name val="Arial Black"/>
      <family val="2"/>
    </font>
    <font>
      <b/>
      <sz val="12"/>
      <color theme="0"/>
      <name val="Calibri"/>
      <family val="2"/>
    </font>
    <font>
      <b/>
      <sz val="12"/>
      <name val="Calibri"/>
      <family val="2"/>
    </font>
    <font>
      <b/>
      <sz val="12"/>
      <color theme="1"/>
      <name val="Calibri"/>
      <family val="2"/>
    </font>
    <font>
      <b/>
      <sz val="14"/>
      <color theme="0"/>
      <name val="Calibri"/>
      <family val="2"/>
    </font>
    <font>
      <b/>
      <sz val="16"/>
      <color theme="0"/>
      <name val="Calibri"/>
      <family val="2"/>
    </font>
    <font>
      <sz val="8"/>
      <name val="Arial"/>
      <family val="2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8"/>
      <color rgb="FF000000"/>
      <name val="Calibri"/>
      <family val="2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</font>
    <font>
      <b/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1"/>
      <name val="Calibri"/>
      <family val="2"/>
    </font>
    <font>
      <b/>
      <sz val="10"/>
      <color theme="1"/>
      <name val="Arial Black"/>
      <family val="2"/>
    </font>
    <font>
      <b/>
      <sz val="14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Arial Black"/>
      <family val="2"/>
    </font>
    <font>
      <sz val="11"/>
      <color rgb="FF141414"/>
      <name val="Inherit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rgb="FFF2F2F2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70C0"/>
      </bottom>
      <diagonal/>
    </border>
    <border>
      <left/>
      <right style="thin">
        <color indexed="64"/>
      </right>
      <top style="thin">
        <color indexed="64"/>
      </top>
      <bottom style="medium">
        <color rgb="FF0070C0"/>
      </bottom>
      <diagonal/>
    </border>
    <border>
      <left/>
      <right/>
      <top style="medium">
        <color rgb="FF0070C0"/>
      </top>
      <bottom style="thin">
        <color indexed="64"/>
      </bottom>
      <diagonal/>
    </border>
    <border>
      <left/>
      <right/>
      <top style="thin">
        <color indexed="64"/>
      </top>
      <bottom style="medium">
        <color rgb="FF0070C0"/>
      </bottom>
      <diagonal/>
    </border>
    <border>
      <left/>
      <right/>
      <top style="medium">
        <color rgb="FF0070C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rgb="FF0070C0"/>
      </top>
      <bottom style="thin">
        <color indexed="64"/>
      </bottom>
      <diagonal/>
    </border>
    <border>
      <left/>
      <right style="thin">
        <color indexed="64"/>
      </right>
      <top style="medium">
        <color rgb="FF0070C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166" fontId="12" fillId="0" borderId="0"/>
    <xf numFmtId="0" fontId="21" fillId="0" borderId="0"/>
    <xf numFmtId="166" fontId="12" fillId="0" borderId="0" applyBorder="0" applyProtection="0"/>
    <xf numFmtId="0" fontId="22" fillId="0" borderId="0" applyNumberFormat="0" applyBorder="0" applyProtection="0">
      <alignment horizontal="center"/>
    </xf>
    <xf numFmtId="0" fontId="22" fillId="0" borderId="0" applyNumberFormat="0" applyBorder="0" applyProtection="0">
      <alignment horizontal="center" textRotation="90"/>
    </xf>
    <xf numFmtId="0" fontId="23" fillId="0" borderId="0" applyNumberFormat="0" applyBorder="0" applyProtection="0"/>
    <xf numFmtId="167" fontId="23" fillId="0" borderId="0" applyBorder="0" applyProtection="0"/>
  </cellStyleXfs>
  <cellXfs count="184">
    <xf numFmtId="0" fontId="0" fillId="0" borderId="0" xfId="0"/>
    <xf numFmtId="0" fontId="9" fillId="0" borderId="0" xfId="0" applyFont="1"/>
    <xf numFmtId="2" fontId="0" fillId="0" borderId="0" xfId="0" applyNumberFormat="1"/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11" fillId="2" borderId="13" xfId="0" applyFont="1" applyFill="1" applyBorder="1" applyAlignment="1">
      <alignment horizontal="center"/>
    </xf>
    <xf numFmtId="0" fontId="11" fillId="2" borderId="13" xfId="0" applyFont="1" applyFill="1" applyBorder="1"/>
    <xf numFmtId="0" fontId="2" fillId="4" borderId="1" xfId="0" applyFont="1" applyFill="1" applyBorder="1" applyAlignment="1">
      <alignment horizontal="center" vertical="center"/>
    </xf>
    <xf numFmtId="0" fontId="13" fillId="2" borderId="15" xfId="0" applyFont="1" applyFill="1" applyBorder="1" applyAlignment="1"/>
    <xf numFmtId="0" fontId="5" fillId="2" borderId="20" xfId="0" applyFont="1" applyFill="1" applyBorder="1"/>
    <xf numFmtId="0" fontId="5" fillId="2" borderId="20" xfId="0" applyFont="1" applyFill="1" applyBorder="1" applyAlignment="1">
      <alignment horizontal="center"/>
    </xf>
    <xf numFmtId="0" fontId="8" fillId="2" borderId="20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 wrapText="1"/>
    </xf>
    <xf numFmtId="165" fontId="0" fillId="0" borderId="4" xfId="0" applyNumberFormat="1" applyBorder="1" applyAlignment="1">
      <alignment horizontal="center" vertical="center"/>
    </xf>
    <xf numFmtId="0" fontId="19" fillId="6" borderId="7" xfId="0" applyFont="1" applyFill="1" applyBorder="1" applyAlignment="1">
      <alignment vertical="top"/>
    </xf>
    <xf numFmtId="0" fontId="19" fillId="6" borderId="9" xfId="0" applyFont="1" applyFill="1" applyBorder="1" applyAlignment="1">
      <alignment vertical="top"/>
    </xf>
    <xf numFmtId="0" fontId="19" fillId="6" borderId="10" xfId="0" applyFont="1" applyFill="1" applyBorder="1" applyAlignment="1">
      <alignment vertical="top"/>
    </xf>
    <xf numFmtId="2" fontId="0" fillId="0" borderId="4" xfId="0" applyNumberFormat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/>
    </xf>
    <xf numFmtId="164" fontId="0" fillId="3" borderId="4" xfId="0" applyNumberForma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wrapText="1"/>
    </xf>
    <xf numFmtId="4" fontId="15" fillId="6" borderId="1" xfId="0" applyNumberFormat="1" applyFont="1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wrapText="1"/>
    </xf>
    <xf numFmtId="0" fontId="0" fillId="0" borderId="28" xfId="0" applyBorder="1"/>
    <xf numFmtId="0" fontId="0" fillId="0" borderId="28" xfId="0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168" fontId="0" fillId="0" borderId="1" xfId="0" applyNumberFormat="1" applyBorder="1" applyAlignment="1">
      <alignment horizontal="center" vertical="center"/>
    </xf>
    <xf numFmtId="0" fontId="6" fillId="0" borderId="0" xfId="0" applyFont="1" applyAlignment="1">
      <alignment horizontal="left"/>
    </xf>
    <xf numFmtId="2" fontId="0" fillId="3" borderId="10" xfId="0" applyNumberFormat="1" applyFill="1" applyBorder="1" applyAlignment="1">
      <alignment horizontal="center" vertical="center"/>
    </xf>
    <xf numFmtId="168" fontId="0" fillId="0" borderId="4" xfId="0" applyNumberFormat="1" applyBorder="1" applyAlignment="1">
      <alignment horizontal="center" vertical="center"/>
    </xf>
    <xf numFmtId="0" fontId="26" fillId="3" borderId="4" xfId="0" applyFont="1" applyFill="1" applyBorder="1" applyAlignment="1">
      <alignment horizontal="center" vertical="center" wrapText="1"/>
    </xf>
    <xf numFmtId="0" fontId="26" fillId="5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right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16" fontId="2" fillId="7" borderId="1" xfId="0" applyNumberFormat="1" applyFont="1" applyFill="1" applyBorder="1" applyAlignment="1">
      <alignment horizontal="center" vertical="center" wrapText="1"/>
    </xf>
    <xf numFmtId="0" fontId="28" fillId="8" borderId="12" xfId="0" applyFont="1" applyFill="1" applyBorder="1" applyAlignment="1">
      <alignment vertical="top" wrapText="1"/>
    </xf>
    <xf numFmtId="0" fontId="28" fillId="8" borderId="16" xfId="0" applyFont="1" applyFill="1" applyBorder="1" applyAlignment="1">
      <alignment vertical="top" wrapText="1"/>
    </xf>
    <xf numFmtId="0" fontId="28" fillId="8" borderId="2" xfId="0" applyFont="1" applyFill="1" applyBorder="1" applyAlignment="1">
      <alignment vertical="top" wrapText="1"/>
    </xf>
    <xf numFmtId="2" fontId="0" fillId="3" borderId="10" xfId="0" applyNumberFormat="1" applyFill="1" applyBorder="1" applyAlignment="1">
      <alignment horizontal="center" vertical="center" wrapText="1"/>
    </xf>
    <xf numFmtId="0" fontId="27" fillId="8" borderId="12" xfId="0" applyFont="1" applyFill="1" applyBorder="1" applyAlignment="1">
      <alignment vertical="center"/>
    </xf>
    <xf numFmtId="0" fontId="27" fillId="8" borderId="16" xfId="0" applyFont="1" applyFill="1" applyBorder="1" applyAlignment="1">
      <alignment vertical="center"/>
    </xf>
    <xf numFmtId="0" fontId="28" fillId="8" borderId="12" xfId="0" applyFont="1" applyFill="1" applyBorder="1" applyAlignment="1">
      <alignment vertical="center" wrapText="1"/>
    </xf>
    <xf numFmtId="0" fontId="28" fillId="8" borderId="16" xfId="0" applyFont="1" applyFill="1" applyBorder="1" applyAlignment="1">
      <alignment vertical="center" wrapText="1"/>
    </xf>
    <xf numFmtId="0" fontId="29" fillId="3" borderId="7" xfId="0" applyFont="1" applyFill="1" applyBorder="1" applyAlignment="1">
      <alignment horizontal="center" vertical="center" wrapText="1"/>
    </xf>
    <xf numFmtId="0" fontId="0" fillId="0" borderId="0" xfId="0" applyBorder="1"/>
    <xf numFmtId="0" fontId="20" fillId="4" borderId="3" xfId="0" applyFont="1" applyFill="1" applyBorder="1" applyAlignment="1">
      <alignment vertical="center" wrapText="1"/>
    </xf>
    <xf numFmtId="0" fontId="20" fillId="4" borderId="4" xfId="0" applyFont="1" applyFill="1" applyBorder="1" applyAlignment="1">
      <alignment vertical="center" wrapText="1"/>
    </xf>
    <xf numFmtId="0" fontId="13" fillId="2" borderId="13" xfId="0" applyFont="1" applyFill="1" applyBorder="1" applyAlignment="1"/>
    <xf numFmtId="0" fontId="2" fillId="4" borderId="12" xfId="0" applyFont="1" applyFill="1" applyBorder="1" applyAlignment="1">
      <alignment horizontal="center"/>
    </xf>
    <xf numFmtId="166" fontId="24" fillId="9" borderId="26" xfId="3" applyFont="1" applyFill="1" applyBorder="1" applyAlignment="1" applyProtection="1">
      <alignment horizontal="center"/>
    </xf>
    <xf numFmtId="166" fontId="24" fillId="9" borderId="30" xfId="3" applyFont="1" applyFill="1" applyBorder="1" applyAlignment="1" applyProtection="1">
      <alignment horizontal="center"/>
    </xf>
    <xf numFmtId="0" fontId="30" fillId="2" borderId="17" xfId="0" applyFont="1" applyFill="1" applyBorder="1"/>
    <xf numFmtId="0" fontId="3" fillId="2" borderId="20" xfId="0" applyFont="1" applyFill="1" applyBorder="1" applyAlignment="1">
      <alignment horizontal="right"/>
    </xf>
    <xf numFmtId="164" fontId="1" fillId="2" borderId="20" xfId="0" applyNumberFormat="1" applyFont="1" applyFill="1" applyBorder="1" applyAlignment="1">
      <alignment horizontal="right"/>
    </xf>
    <xf numFmtId="0" fontId="1" fillId="2" borderId="18" xfId="0" applyFont="1" applyFill="1" applyBorder="1"/>
    <xf numFmtId="0" fontId="2" fillId="4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wrapText="1"/>
    </xf>
    <xf numFmtId="0" fontId="2" fillId="7" borderId="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7" borderId="1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2" fontId="14" fillId="3" borderId="2" xfId="0" applyNumberFormat="1" applyFont="1" applyFill="1" applyBorder="1" applyAlignment="1">
      <alignment vertical="center"/>
    </xf>
    <xf numFmtId="164" fontId="34" fillId="3" borderId="16" xfId="0" applyNumberFormat="1" applyFont="1" applyFill="1" applyBorder="1" applyAlignment="1">
      <alignment vertical="center"/>
    </xf>
    <xf numFmtId="0" fontId="27" fillId="8" borderId="1" xfId="0" applyFont="1" applyFill="1" applyBorder="1" applyAlignment="1">
      <alignment vertical="center"/>
    </xf>
    <xf numFmtId="0" fontId="28" fillId="8" borderId="1" xfId="0" applyFont="1" applyFill="1" applyBorder="1" applyAlignment="1">
      <alignment vertical="center" wrapText="1"/>
    </xf>
    <xf numFmtId="0" fontId="35" fillId="0" borderId="0" xfId="0" applyFont="1" applyAlignment="1">
      <alignment horizontal="left" vertical="center" readingOrder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/>
    </xf>
    <xf numFmtId="0" fontId="14" fillId="3" borderId="12" xfId="0" applyFont="1" applyFill="1" applyBorder="1" applyAlignment="1">
      <alignment horizontal="left" vertical="center" wrapText="1"/>
    </xf>
    <xf numFmtId="0" fontId="14" fillId="3" borderId="16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27" fillId="8" borderId="8" xfId="0" applyFont="1" applyFill="1" applyBorder="1" applyAlignment="1">
      <alignment horizontal="center" vertical="center"/>
    </xf>
    <xf numFmtId="0" fontId="27" fillId="8" borderId="11" xfId="0" applyFont="1" applyFill="1" applyBorder="1" applyAlignment="1">
      <alignment horizontal="center" vertical="center"/>
    </xf>
    <xf numFmtId="0" fontId="27" fillId="8" borderId="22" xfId="0" applyFont="1" applyFill="1" applyBorder="1" applyAlignment="1">
      <alignment horizontal="center" vertical="center"/>
    </xf>
    <xf numFmtId="0" fontId="27" fillId="8" borderId="7" xfId="0" applyFont="1" applyFill="1" applyBorder="1" applyAlignment="1">
      <alignment horizontal="center" vertical="center"/>
    </xf>
    <xf numFmtId="0" fontId="27" fillId="8" borderId="9" xfId="0" applyFont="1" applyFill="1" applyBorder="1" applyAlignment="1">
      <alignment horizontal="center" vertical="center"/>
    </xf>
    <xf numFmtId="0" fontId="27" fillId="8" borderId="10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28" fillId="8" borderId="12" xfId="0" applyFont="1" applyFill="1" applyBorder="1" applyAlignment="1">
      <alignment horizontal="left" vertical="top" wrapText="1"/>
    </xf>
    <xf numFmtId="0" fontId="28" fillId="8" borderId="16" xfId="0" applyFont="1" applyFill="1" applyBorder="1" applyAlignment="1">
      <alignment horizontal="left" vertical="top" wrapText="1"/>
    </xf>
    <xf numFmtId="0" fontId="28" fillId="8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2" fillId="4" borderId="3" xfId="0" applyFont="1" applyFill="1" applyBorder="1" applyAlignment="1">
      <alignment horizontal="center" vertical="center" wrapText="1"/>
    </xf>
    <xf numFmtId="0" fontId="32" fillId="4" borderId="4" xfId="0" applyFont="1" applyFill="1" applyBorder="1" applyAlignment="1">
      <alignment horizontal="center" vertical="center" wrapText="1"/>
    </xf>
    <xf numFmtId="49" fontId="32" fillId="4" borderId="3" xfId="0" applyNumberFormat="1" applyFont="1" applyFill="1" applyBorder="1" applyAlignment="1">
      <alignment horizontal="center" vertical="center" wrapText="1"/>
    </xf>
    <xf numFmtId="49" fontId="32" fillId="4" borderId="4" xfId="0" applyNumberFormat="1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vertical="center" wrapText="1"/>
    </xf>
    <xf numFmtId="0" fontId="2" fillId="7" borderId="5" xfId="0" applyFont="1" applyFill="1" applyBorder="1" applyAlignment="1">
      <alignment vertical="center" wrapText="1"/>
    </xf>
    <xf numFmtId="0" fontId="2" fillId="7" borderId="3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32" fillId="4" borderId="3" xfId="0" applyFont="1" applyFill="1" applyBorder="1" applyAlignment="1">
      <alignment horizontal="center" vertical="center"/>
    </xf>
    <xf numFmtId="0" fontId="32" fillId="4" borderId="5" xfId="0" applyFont="1" applyFill="1" applyBorder="1" applyAlignment="1">
      <alignment horizontal="center" vertical="center"/>
    </xf>
    <xf numFmtId="49" fontId="32" fillId="4" borderId="3" xfId="0" applyNumberFormat="1" applyFont="1" applyFill="1" applyBorder="1" applyAlignment="1">
      <alignment horizontal="center" vertical="center"/>
    </xf>
    <xf numFmtId="49" fontId="32" fillId="4" borderId="5" xfId="0" applyNumberFormat="1" applyFont="1" applyFill="1" applyBorder="1" applyAlignment="1">
      <alignment horizontal="center" vertical="center"/>
    </xf>
    <xf numFmtId="0" fontId="28" fillId="4" borderId="3" xfId="0" applyFont="1" applyFill="1" applyBorder="1" applyAlignment="1">
      <alignment horizontal="center" vertical="center" wrapText="1"/>
    </xf>
    <xf numFmtId="0" fontId="28" fillId="4" borderId="4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left" vertical="center" wrapText="1"/>
    </xf>
    <xf numFmtId="0" fontId="2" fillId="7" borderId="5" xfId="0" applyFont="1" applyFill="1" applyBorder="1" applyAlignment="1">
      <alignment horizontal="left" vertical="center" wrapText="1"/>
    </xf>
    <xf numFmtId="0" fontId="2" fillId="7" borderId="4" xfId="0" applyFont="1" applyFill="1" applyBorder="1" applyAlignment="1">
      <alignment horizontal="left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32" fillId="4" borderId="5" xfId="0" applyFont="1" applyFill="1" applyBorder="1" applyAlignment="1">
      <alignment horizontal="center" vertical="center" wrapText="1"/>
    </xf>
    <xf numFmtId="49" fontId="33" fillId="4" borderId="3" xfId="0" applyNumberFormat="1" applyFont="1" applyFill="1" applyBorder="1" applyAlignment="1">
      <alignment horizontal="center" vertical="center" wrapText="1"/>
    </xf>
    <xf numFmtId="49" fontId="33" fillId="4" borderId="5" xfId="0" applyNumberFormat="1" applyFont="1" applyFill="1" applyBorder="1" applyAlignment="1">
      <alignment horizontal="center" vertical="center" wrapText="1"/>
    </xf>
    <xf numFmtId="49" fontId="33" fillId="4" borderId="4" xfId="0" applyNumberFormat="1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vertical="center" wrapText="1"/>
    </xf>
    <xf numFmtId="0" fontId="7" fillId="7" borderId="5" xfId="0" applyFont="1" applyFill="1" applyBorder="1" applyAlignment="1">
      <alignment vertical="center" wrapText="1"/>
    </xf>
    <xf numFmtId="0" fontId="7" fillId="7" borderId="4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2" fillId="4" borderId="11" xfId="0" applyFont="1" applyFill="1" applyBorder="1" applyAlignment="1">
      <alignment horizontal="left" vertical="center" wrapText="1"/>
    </xf>
    <xf numFmtId="0" fontId="2" fillId="4" borderId="0" xfId="0" applyFont="1" applyFill="1" applyBorder="1" applyAlignment="1">
      <alignment horizontal="left" vertical="center" wrapText="1"/>
    </xf>
    <xf numFmtId="0" fontId="2" fillId="4" borderId="9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166" fontId="32" fillId="4" borderId="3" xfId="0" applyNumberFormat="1" applyFont="1" applyFill="1" applyBorder="1" applyAlignment="1">
      <alignment horizontal="center" vertical="center"/>
    </xf>
    <xf numFmtId="166" fontId="24" fillId="9" borderId="3" xfId="3" applyFont="1" applyFill="1" applyBorder="1" applyAlignment="1" applyProtection="1">
      <alignment horizontal="center"/>
    </xf>
    <xf numFmtId="166" fontId="24" fillId="9" borderId="4" xfId="3" applyFont="1" applyFill="1" applyBorder="1" applyAlignment="1" applyProtection="1">
      <alignment horizontal="center"/>
    </xf>
    <xf numFmtId="0" fontId="20" fillId="7" borderId="3" xfId="0" applyFont="1" applyFill="1" applyBorder="1" applyAlignment="1">
      <alignment vertical="center" wrapText="1"/>
    </xf>
    <xf numFmtId="0" fontId="20" fillId="7" borderId="5" xfId="0" applyFont="1" applyFill="1" applyBorder="1" applyAlignment="1">
      <alignment vertical="center" wrapText="1"/>
    </xf>
    <xf numFmtId="0" fontId="20" fillId="7" borderId="4" xfId="0" applyFont="1" applyFill="1" applyBorder="1" applyAlignment="1">
      <alignment vertical="center" wrapText="1"/>
    </xf>
    <xf numFmtId="0" fontId="28" fillId="7" borderId="3" xfId="0" applyFont="1" applyFill="1" applyBorder="1" applyAlignment="1">
      <alignment horizontal="center" vertical="center" wrapText="1"/>
    </xf>
    <xf numFmtId="0" fontId="28" fillId="7" borderId="5" xfId="0" applyFont="1" applyFill="1" applyBorder="1" applyAlignment="1">
      <alignment horizontal="center" vertical="center" wrapText="1"/>
    </xf>
    <xf numFmtId="0" fontId="28" fillId="7" borderId="4" xfId="0" applyFont="1" applyFill="1" applyBorder="1" applyAlignment="1">
      <alignment horizontal="center" vertical="center" wrapText="1"/>
    </xf>
    <xf numFmtId="2" fontId="31" fillId="2" borderId="13" xfId="0" applyNumberFormat="1" applyFont="1" applyFill="1" applyBorder="1" applyAlignment="1">
      <alignment horizontal="center"/>
    </xf>
    <xf numFmtId="2" fontId="31" fillId="2" borderId="14" xfId="0" applyNumberFormat="1" applyFont="1" applyFill="1" applyBorder="1" applyAlignment="1">
      <alignment horizontal="center"/>
    </xf>
    <xf numFmtId="0" fontId="10" fillId="0" borderId="2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27" fillId="8" borderId="12" xfId="0" applyFont="1" applyFill="1" applyBorder="1" applyAlignment="1">
      <alignment horizontal="left" vertical="center"/>
    </xf>
    <xf numFmtId="0" fontId="27" fillId="8" borderId="16" xfId="0" applyFont="1" applyFill="1" applyBorder="1" applyAlignment="1">
      <alignment horizontal="left" vertical="center"/>
    </xf>
    <xf numFmtId="0" fontId="27" fillId="8" borderId="2" xfId="0" applyFont="1" applyFill="1" applyBorder="1" applyAlignment="1">
      <alignment horizontal="left" vertical="center"/>
    </xf>
    <xf numFmtId="0" fontId="33" fillId="4" borderId="3" xfId="0" applyFont="1" applyFill="1" applyBorder="1" applyAlignment="1">
      <alignment horizontal="center" vertical="center" wrapText="1"/>
    </xf>
    <xf numFmtId="0" fontId="33" fillId="4" borderId="5" xfId="0" applyFont="1" applyFill="1" applyBorder="1" applyAlignment="1">
      <alignment horizontal="center" vertical="center" wrapText="1"/>
    </xf>
    <xf numFmtId="0" fontId="19" fillId="6" borderId="16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8" fillId="6" borderId="3" xfId="0" applyFont="1" applyFill="1" applyBorder="1" applyAlignment="1">
      <alignment horizontal="center" vertical="center" wrapText="1"/>
    </xf>
    <xf numFmtId="0" fontId="18" fillId="6" borderId="5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9" fillId="6" borderId="12" xfId="0" applyFont="1" applyFill="1" applyBorder="1" applyAlignment="1">
      <alignment horizontal="center" vertical="top"/>
    </xf>
    <xf numFmtId="0" fontId="19" fillId="6" borderId="16" xfId="0" applyFont="1" applyFill="1" applyBorder="1" applyAlignment="1">
      <alignment horizontal="center" vertical="top"/>
    </xf>
    <xf numFmtId="0" fontId="19" fillId="6" borderId="2" xfId="0" applyFont="1" applyFill="1" applyBorder="1" applyAlignment="1">
      <alignment horizontal="center" vertical="top"/>
    </xf>
    <xf numFmtId="2" fontId="0" fillId="5" borderId="1" xfId="0" applyNumberFormat="1" applyFont="1" applyFill="1" applyBorder="1" applyAlignment="1">
      <alignment horizontal="left"/>
    </xf>
    <xf numFmtId="0" fontId="17" fillId="5" borderId="3" xfId="0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center" vertical="center" wrapText="1"/>
    </xf>
  </cellXfs>
  <cellStyles count="8">
    <cellStyle name="Excel Built-in Normal" xfId="1"/>
    <cellStyle name="Excel Built-in Normal 2" xfId="3"/>
    <cellStyle name="Heading" xfId="4"/>
    <cellStyle name="Heading1" xfId="5"/>
    <cellStyle name="Normal" xfId="0" builtinId="0"/>
    <cellStyle name="Normal 2" xfId="2"/>
    <cellStyle name="Result" xfId="6"/>
    <cellStyle name="Result2" xfId="7"/>
  </cellStyles>
  <dxfs count="0"/>
  <tableStyles count="0" defaultTableStyle="TableStyleMedium2" defaultPivotStyle="PivotStyleLight16"/>
  <colors>
    <mruColors>
      <color rgb="FF6699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G8" sqref="G8:I15"/>
    </sheetView>
  </sheetViews>
  <sheetFormatPr baseColWidth="10" defaultRowHeight="15"/>
  <cols>
    <col min="1" max="1" width="28.85546875" customWidth="1"/>
    <col min="2" max="2" width="26" customWidth="1"/>
    <col min="3" max="4" width="5.85546875" customWidth="1"/>
    <col min="5" max="5" width="3.85546875" customWidth="1"/>
    <col min="6" max="6" width="4.5703125" customWidth="1"/>
    <col min="7" max="7" width="17.140625" customWidth="1"/>
    <col min="8" max="8" width="7.140625" bestFit="1" customWidth="1"/>
    <col min="9" max="9" width="3.85546875" customWidth="1"/>
  </cols>
  <sheetData>
    <row r="1" spans="1:10" ht="19.5" thickBot="1">
      <c r="A1" s="37" t="s">
        <v>44</v>
      </c>
      <c r="B1" s="32"/>
      <c r="C1" s="8" t="s">
        <v>6</v>
      </c>
      <c r="D1" s="55"/>
      <c r="E1" s="5"/>
      <c r="F1" s="5"/>
      <c r="G1" s="6"/>
      <c r="H1" s="149" t="e">
        <f>H4+#REF!+#REF!+#REF!</f>
        <v>#REF!</v>
      </c>
      <c r="I1" s="150"/>
    </row>
    <row r="2" spans="1:10" ht="15.75">
      <c r="A2" s="38" t="s">
        <v>45</v>
      </c>
      <c r="B2" s="32"/>
      <c r="C2" s="151" t="s">
        <v>47</v>
      </c>
      <c r="D2" s="151"/>
      <c r="E2" s="151"/>
      <c r="F2" s="151"/>
      <c r="G2" s="151"/>
      <c r="H2" s="151"/>
      <c r="I2" s="151"/>
    </row>
    <row r="3" spans="1:10" ht="15.75">
      <c r="A3" s="39" t="s">
        <v>46</v>
      </c>
      <c r="B3" s="32"/>
      <c r="C3" s="152"/>
      <c r="D3" s="152"/>
      <c r="E3" s="152"/>
      <c r="F3" s="152"/>
      <c r="G3" s="152"/>
      <c r="H3" s="152"/>
      <c r="I3" s="152"/>
    </row>
    <row r="4" spans="1:10" ht="17.25" thickBot="1">
      <c r="A4" s="59" t="s">
        <v>52</v>
      </c>
      <c r="B4" s="9"/>
      <c r="C4" s="10"/>
      <c r="D4" s="10"/>
      <c r="E4" s="11"/>
      <c r="F4" s="11"/>
      <c r="G4" s="60" t="s">
        <v>5</v>
      </c>
      <c r="H4" s="61" t="e">
        <f>E38+#REF!+#REF!+#REF!+#REF!</f>
        <v>#REF!</v>
      </c>
      <c r="I4" s="62" t="s">
        <v>73</v>
      </c>
    </row>
    <row r="5" spans="1:10">
      <c r="A5" s="153" t="s">
        <v>69</v>
      </c>
      <c r="B5" s="154"/>
      <c r="C5" s="154"/>
      <c r="D5" s="154"/>
      <c r="E5" s="154"/>
      <c r="F5" s="154"/>
      <c r="G5" s="154"/>
      <c r="H5" s="154"/>
      <c r="I5" s="155"/>
    </row>
    <row r="6" spans="1:10">
      <c r="A6" s="156" t="s">
        <v>74</v>
      </c>
      <c r="B6" s="157"/>
      <c r="C6" s="157"/>
      <c r="D6" s="157"/>
      <c r="E6" s="157"/>
      <c r="F6" s="157"/>
      <c r="G6" s="157"/>
      <c r="H6" s="157"/>
      <c r="I6" s="158"/>
    </row>
    <row r="7" spans="1:10" ht="10.5" customHeight="1">
      <c r="A7" s="156" t="s">
        <v>55</v>
      </c>
      <c r="B7" s="157"/>
      <c r="C7" s="157"/>
      <c r="D7" s="157"/>
      <c r="E7" s="157"/>
      <c r="F7" s="157"/>
      <c r="G7" s="157"/>
      <c r="H7" s="157"/>
      <c r="I7" s="158"/>
    </row>
    <row r="8" spans="1:10" ht="11.1" customHeight="1">
      <c r="A8" s="107" t="s">
        <v>70</v>
      </c>
      <c r="B8" s="65" t="s">
        <v>70</v>
      </c>
      <c r="C8" s="67">
        <v>1</v>
      </c>
      <c r="D8" s="64">
        <v>1</v>
      </c>
      <c r="E8" s="159">
        <f>SUM(D8:D10)</f>
        <v>3</v>
      </c>
      <c r="F8" s="124" t="s">
        <v>53</v>
      </c>
      <c r="G8" s="76" t="s">
        <v>79</v>
      </c>
      <c r="H8" s="77"/>
      <c r="I8" s="78"/>
      <c r="J8" s="133"/>
    </row>
    <row r="9" spans="1:10" ht="11.1" customHeight="1">
      <c r="A9" s="108"/>
      <c r="B9" s="65" t="s">
        <v>71</v>
      </c>
      <c r="C9" s="67">
        <v>1</v>
      </c>
      <c r="D9" s="64">
        <v>1</v>
      </c>
      <c r="E9" s="160"/>
      <c r="F9" s="125"/>
      <c r="G9" s="86"/>
      <c r="H9" s="87"/>
      <c r="I9" s="88"/>
      <c r="J9" s="133"/>
    </row>
    <row r="10" spans="1:10" ht="11.1" customHeight="1">
      <c r="A10" s="108"/>
      <c r="B10" s="65" t="s">
        <v>72</v>
      </c>
      <c r="C10" s="67">
        <v>1</v>
      </c>
      <c r="D10" s="64">
        <v>1</v>
      </c>
      <c r="E10" s="160"/>
      <c r="F10" s="125"/>
      <c r="G10" s="86"/>
      <c r="H10" s="87"/>
      <c r="I10" s="88"/>
      <c r="J10" s="133"/>
    </row>
    <row r="11" spans="1:10" ht="11.1" customHeight="1">
      <c r="A11" s="134" t="s">
        <v>75</v>
      </c>
      <c r="B11" s="7" t="s">
        <v>61</v>
      </c>
      <c r="C11" s="56">
        <v>1</v>
      </c>
      <c r="D11" s="137">
        <v>0.5</v>
      </c>
      <c r="E11" s="140">
        <f>SUM(D11:D15)</f>
        <v>1.5</v>
      </c>
      <c r="F11" s="113" t="s">
        <v>53</v>
      </c>
      <c r="G11" s="86"/>
      <c r="H11" s="87"/>
      <c r="I11" s="88"/>
      <c r="J11" s="133"/>
    </row>
    <row r="12" spans="1:10" ht="11.1" customHeight="1">
      <c r="A12" s="135"/>
      <c r="B12" s="7" t="s">
        <v>60</v>
      </c>
      <c r="C12" s="56">
        <v>0.5</v>
      </c>
      <c r="D12" s="138"/>
      <c r="E12" s="112"/>
      <c r="F12" s="114"/>
      <c r="G12" s="86"/>
      <c r="H12" s="87"/>
      <c r="I12" s="88"/>
      <c r="J12" s="133"/>
    </row>
    <row r="13" spans="1:10" ht="11.1" customHeight="1">
      <c r="A13" s="135"/>
      <c r="B13" s="7" t="s">
        <v>62</v>
      </c>
      <c r="C13" s="56">
        <v>0</v>
      </c>
      <c r="D13" s="139"/>
      <c r="E13" s="112"/>
      <c r="F13" s="114"/>
      <c r="G13" s="86"/>
      <c r="H13" s="87"/>
      <c r="I13" s="88"/>
      <c r="J13" s="133"/>
    </row>
    <row r="14" spans="1:10" ht="11.1" customHeight="1">
      <c r="A14" s="135"/>
      <c r="B14" s="57" t="s">
        <v>63</v>
      </c>
      <c r="C14" s="58">
        <v>1</v>
      </c>
      <c r="D14" s="141">
        <v>1</v>
      </c>
      <c r="E14" s="112"/>
      <c r="F14" s="114"/>
      <c r="G14" s="86"/>
      <c r="H14" s="87"/>
      <c r="I14" s="88"/>
      <c r="J14" s="133"/>
    </row>
    <row r="15" spans="1:10" ht="11.1" customHeight="1">
      <c r="A15" s="136"/>
      <c r="B15" s="57" t="s">
        <v>64</v>
      </c>
      <c r="C15" s="58">
        <v>0</v>
      </c>
      <c r="D15" s="142"/>
      <c r="E15" s="112"/>
      <c r="F15" s="114"/>
      <c r="G15" s="86"/>
      <c r="H15" s="87"/>
      <c r="I15" s="88"/>
      <c r="J15" s="133"/>
    </row>
    <row r="16" spans="1:10" ht="11.1" customHeight="1">
      <c r="A16" s="47" t="s">
        <v>54</v>
      </c>
      <c r="B16" s="48"/>
      <c r="C16" s="48"/>
      <c r="D16" s="48"/>
      <c r="E16" s="73"/>
      <c r="F16" s="73"/>
      <c r="G16" s="89"/>
      <c r="H16" s="90"/>
      <c r="I16" s="91"/>
      <c r="J16" s="133"/>
    </row>
    <row r="17" spans="1:10" ht="10.5" customHeight="1">
      <c r="A17" s="49" t="s">
        <v>56</v>
      </c>
      <c r="B17" s="50"/>
      <c r="C17" s="50"/>
      <c r="D17" s="50"/>
      <c r="E17" s="74"/>
      <c r="F17" s="73"/>
      <c r="G17" s="92"/>
      <c r="H17" s="93"/>
      <c r="I17" s="94"/>
      <c r="J17" s="133"/>
    </row>
    <row r="18" spans="1:10" ht="10.5" customHeight="1">
      <c r="A18" s="143" t="s">
        <v>19</v>
      </c>
      <c r="B18" s="22" t="s">
        <v>20</v>
      </c>
      <c r="C18" s="12">
        <v>1</v>
      </c>
      <c r="D18" s="146"/>
      <c r="E18" s="147">
        <f>D18</f>
        <v>0</v>
      </c>
      <c r="F18" s="147" t="s">
        <v>59</v>
      </c>
      <c r="G18" s="86" t="s">
        <v>81</v>
      </c>
      <c r="H18" s="87"/>
      <c r="I18" s="88"/>
      <c r="J18" s="133"/>
    </row>
    <row r="19" spans="1:10" ht="10.5" customHeight="1">
      <c r="A19" s="144"/>
      <c r="B19" s="22" t="s">
        <v>21</v>
      </c>
      <c r="C19" s="20">
        <v>0.5</v>
      </c>
      <c r="D19" s="147"/>
      <c r="E19" s="147"/>
      <c r="F19" s="147"/>
      <c r="G19" s="86"/>
      <c r="H19" s="87"/>
      <c r="I19" s="88"/>
      <c r="J19" s="133"/>
    </row>
    <row r="20" spans="1:10" ht="10.5" customHeight="1">
      <c r="A20" s="145"/>
      <c r="B20" s="22" t="s">
        <v>22</v>
      </c>
      <c r="C20" s="20">
        <v>0</v>
      </c>
      <c r="D20" s="148"/>
      <c r="E20" s="148"/>
      <c r="F20" s="148"/>
      <c r="G20" s="86"/>
      <c r="H20" s="87"/>
      <c r="I20" s="88"/>
      <c r="J20" s="133"/>
    </row>
    <row r="21" spans="1:10" ht="10.5" customHeight="1">
      <c r="A21" s="53" t="s">
        <v>23</v>
      </c>
      <c r="B21" s="23" t="s">
        <v>24</v>
      </c>
      <c r="C21" s="24">
        <v>1</v>
      </c>
      <c r="D21" s="115"/>
      <c r="E21" s="115">
        <f>D21</f>
        <v>0</v>
      </c>
      <c r="F21" s="115" t="s">
        <v>59</v>
      </c>
      <c r="G21" s="86"/>
      <c r="H21" s="87"/>
      <c r="I21" s="88"/>
      <c r="J21" s="133"/>
    </row>
    <row r="22" spans="1:10" ht="10.5" customHeight="1">
      <c r="A22" s="54"/>
      <c r="B22" s="23" t="s">
        <v>25</v>
      </c>
      <c r="C22" s="24">
        <v>0.5</v>
      </c>
      <c r="D22" s="116"/>
      <c r="E22" s="116"/>
      <c r="F22" s="116"/>
      <c r="G22" s="86"/>
      <c r="H22" s="87"/>
      <c r="I22" s="88"/>
      <c r="J22" s="133"/>
    </row>
    <row r="23" spans="1:10" ht="11.1" customHeight="1">
      <c r="A23" s="117" t="s">
        <v>48</v>
      </c>
      <c r="B23" s="42" t="s">
        <v>49</v>
      </c>
      <c r="C23" s="64">
        <v>1</v>
      </c>
      <c r="D23" s="120">
        <v>1</v>
      </c>
      <c r="E23" s="103">
        <f>SUM(D23:D31)</f>
        <v>2.5</v>
      </c>
      <c r="F23" s="124" t="s">
        <v>53</v>
      </c>
      <c r="G23" s="86"/>
      <c r="H23" s="87"/>
      <c r="I23" s="88"/>
      <c r="J23" s="133"/>
    </row>
    <row r="24" spans="1:10" ht="11.1" customHeight="1">
      <c r="A24" s="118"/>
      <c r="B24" s="42" t="s">
        <v>50</v>
      </c>
      <c r="C24" s="67">
        <v>0.5</v>
      </c>
      <c r="D24" s="121"/>
      <c r="E24" s="123"/>
      <c r="F24" s="125"/>
      <c r="G24" s="86"/>
      <c r="H24" s="87"/>
      <c r="I24" s="88"/>
      <c r="J24" s="133"/>
    </row>
    <row r="25" spans="1:10" ht="10.5" customHeight="1">
      <c r="A25" s="119"/>
      <c r="B25" s="69" t="s">
        <v>51</v>
      </c>
      <c r="C25" s="64">
        <v>0</v>
      </c>
      <c r="D25" s="122"/>
      <c r="E25" s="123"/>
      <c r="F25" s="125"/>
      <c r="G25" s="86"/>
      <c r="H25" s="87"/>
      <c r="I25" s="88"/>
      <c r="J25" s="133"/>
    </row>
    <row r="26" spans="1:10" ht="11.1" customHeight="1">
      <c r="A26" s="99" t="s">
        <v>26</v>
      </c>
      <c r="B26" s="63" t="s">
        <v>27</v>
      </c>
      <c r="C26" s="68">
        <v>1</v>
      </c>
      <c r="D26" s="128">
        <v>1</v>
      </c>
      <c r="E26" s="123"/>
      <c r="F26" s="125"/>
      <c r="G26" s="86"/>
      <c r="H26" s="87"/>
      <c r="I26" s="88"/>
      <c r="J26" s="133"/>
    </row>
    <row r="27" spans="1:10" ht="11.1" customHeight="1">
      <c r="A27" s="100"/>
      <c r="B27" s="63" t="s">
        <v>31</v>
      </c>
      <c r="C27" s="68">
        <v>0.5</v>
      </c>
      <c r="D27" s="128"/>
      <c r="E27" s="123"/>
      <c r="F27" s="125"/>
      <c r="G27" s="86"/>
      <c r="H27" s="87"/>
      <c r="I27" s="88"/>
      <c r="J27" s="133"/>
    </row>
    <row r="28" spans="1:10" ht="11.1" customHeight="1">
      <c r="A28" s="127"/>
      <c r="B28" s="63" t="s">
        <v>32</v>
      </c>
      <c r="C28" s="68">
        <v>0</v>
      </c>
      <c r="D28" s="128"/>
      <c r="E28" s="123"/>
      <c r="F28" s="125"/>
      <c r="G28" s="86"/>
      <c r="H28" s="87"/>
      <c r="I28" s="88"/>
      <c r="J28" s="133"/>
    </row>
    <row r="29" spans="1:10" ht="11.1" customHeight="1">
      <c r="A29" s="129" t="s">
        <v>0</v>
      </c>
      <c r="B29" s="69" t="s">
        <v>29</v>
      </c>
      <c r="C29" s="64">
        <v>1</v>
      </c>
      <c r="D29" s="132">
        <v>0.5</v>
      </c>
      <c r="E29" s="123"/>
      <c r="F29" s="125"/>
      <c r="G29" s="86"/>
      <c r="H29" s="87"/>
      <c r="I29" s="88"/>
      <c r="J29" s="133"/>
    </row>
    <row r="30" spans="1:10" ht="11.1" customHeight="1">
      <c r="A30" s="130"/>
      <c r="B30" s="69" t="s">
        <v>30</v>
      </c>
      <c r="C30" s="64">
        <v>0.75</v>
      </c>
      <c r="D30" s="132"/>
      <c r="E30" s="123"/>
      <c r="F30" s="125"/>
      <c r="G30" s="86"/>
      <c r="H30" s="87"/>
      <c r="I30" s="88"/>
      <c r="J30" s="133"/>
    </row>
    <row r="31" spans="1:10" ht="11.1" customHeight="1">
      <c r="A31" s="131"/>
      <c r="B31" s="69" t="s">
        <v>1</v>
      </c>
      <c r="C31" s="64">
        <v>0.5</v>
      </c>
      <c r="D31" s="132"/>
      <c r="E31" s="104"/>
      <c r="F31" s="126"/>
      <c r="G31" s="86"/>
      <c r="H31" s="87"/>
      <c r="I31" s="88"/>
      <c r="J31" s="133"/>
    </row>
    <row r="32" spans="1:10" ht="11.1" customHeight="1">
      <c r="A32" s="96" t="s">
        <v>57</v>
      </c>
      <c r="B32" s="97"/>
      <c r="C32" s="97"/>
      <c r="D32" s="97"/>
      <c r="E32" s="97"/>
      <c r="F32" s="98"/>
      <c r="G32" s="95"/>
      <c r="H32" s="95"/>
      <c r="I32" s="95"/>
      <c r="J32" s="133"/>
    </row>
    <row r="33" spans="1:10" ht="11.1" customHeight="1">
      <c r="A33" s="99" t="s">
        <v>2</v>
      </c>
      <c r="B33" s="63" t="s">
        <v>3</v>
      </c>
      <c r="C33" s="68">
        <v>1</v>
      </c>
      <c r="D33" s="101">
        <v>1</v>
      </c>
      <c r="E33" s="103">
        <f>SUM(D33:D34)</f>
        <v>1</v>
      </c>
      <c r="F33" s="105" t="s">
        <v>59</v>
      </c>
      <c r="G33" s="76"/>
      <c r="H33" s="77"/>
      <c r="I33" s="78"/>
      <c r="J33" s="133"/>
    </row>
    <row r="34" spans="1:10" ht="11.1" customHeight="1">
      <c r="A34" s="100"/>
      <c r="B34" s="63" t="s">
        <v>4</v>
      </c>
      <c r="C34" s="68">
        <v>0</v>
      </c>
      <c r="D34" s="102"/>
      <c r="E34" s="104"/>
      <c r="F34" s="106"/>
      <c r="G34" s="79"/>
      <c r="H34" s="80"/>
      <c r="I34" s="81"/>
      <c r="J34" s="133"/>
    </row>
    <row r="35" spans="1:10" ht="11.1" customHeight="1">
      <c r="A35" s="43" t="s">
        <v>58</v>
      </c>
      <c r="B35" s="44"/>
      <c r="C35" s="44"/>
      <c r="D35" s="44"/>
      <c r="E35" s="44"/>
      <c r="F35" s="45"/>
      <c r="G35" s="95"/>
      <c r="H35" s="95"/>
      <c r="I35" s="95"/>
      <c r="J35" s="133"/>
    </row>
    <row r="36" spans="1:10" ht="9.9499999999999993" customHeight="1">
      <c r="A36" s="107" t="s">
        <v>28</v>
      </c>
      <c r="B36" s="40" t="s">
        <v>3</v>
      </c>
      <c r="C36" s="41">
        <v>1</v>
      </c>
      <c r="D36" s="109">
        <v>1</v>
      </c>
      <c r="E36" s="111">
        <f>SUM(D36:D37)</f>
        <v>1</v>
      </c>
      <c r="F36" s="113" t="s">
        <v>59</v>
      </c>
      <c r="G36" s="76" t="s">
        <v>78</v>
      </c>
      <c r="H36" s="77"/>
      <c r="I36" s="78"/>
      <c r="J36" s="133"/>
    </row>
    <row r="37" spans="1:10" ht="9.9499999999999993" customHeight="1">
      <c r="A37" s="108"/>
      <c r="B37" s="40" t="s">
        <v>4</v>
      </c>
      <c r="C37" s="41">
        <v>0</v>
      </c>
      <c r="D37" s="110"/>
      <c r="E37" s="112"/>
      <c r="F37" s="114"/>
      <c r="G37" s="79"/>
      <c r="H37" s="80"/>
      <c r="I37" s="81"/>
      <c r="J37" s="133"/>
    </row>
    <row r="38" spans="1:10">
      <c r="A38" s="82" t="s">
        <v>12</v>
      </c>
      <c r="B38" s="82"/>
      <c r="C38" s="82"/>
      <c r="D38" s="66"/>
      <c r="E38" s="72">
        <f>SUM(E36+E33+E23+E11+E8)</f>
        <v>9</v>
      </c>
      <c r="F38" s="71"/>
      <c r="G38" s="83" t="s">
        <v>65</v>
      </c>
      <c r="H38" s="84"/>
      <c r="I38" s="85"/>
    </row>
  </sheetData>
  <mergeCells count="47">
    <mergeCell ref="H1:I1"/>
    <mergeCell ref="C2:I3"/>
    <mergeCell ref="A5:I5"/>
    <mergeCell ref="A6:I6"/>
    <mergeCell ref="A7:I7"/>
    <mergeCell ref="J8:J37"/>
    <mergeCell ref="A11:A15"/>
    <mergeCell ref="D11:D13"/>
    <mergeCell ref="E11:E15"/>
    <mergeCell ref="F11:F15"/>
    <mergeCell ref="D14:D15"/>
    <mergeCell ref="A18:A20"/>
    <mergeCell ref="D18:D20"/>
    <mergeCell ref="E18:E20"/>
    <mergeCell ref="F18:F20"/>
    <mergeCell ref="A8:A10"/>
    <mergeCell ref="E8:E10"/>
    <mergeCell ref="F8:F10"/>
    <mergeCell ref="D21:D22"/>
    <mergeCell ref="E36:E37"/>
    <mergeCell ref="F36:F37"/>
    <mergeCell ref="E21:E22"/>
    <mergeCell ref="F21:F22"/>
    <mergeCell ref="A23:A25"/>
    <mergeCell ref="D23:D25"/>
    <mergeCell ref="E23:E31"/>
    <mergeCell ref="F23:F31"/>
    <mergeCell ref="A26:A28"/>
    <mergeCell ref="D26:D28"/>
    <mergeCell ref="A29:A31"/>
    <mergeCell ref="D29:D31"/>
    <mergeCell ref="G36:I37"/>
    <mergeCell ref="A38:C38"/>
    <mergeCell ref="G38:I38"/>
    <mergeCell ref="G8:I15"/>
    <mergeCell ref="G18:I31"/>
    <mergeCell ref="G16:I17"/>
    <mergeCell ref="G32:I32"/>
    <mergeCell ref="G35:I35"/>
    <mergeCell ref="G33:I34"/>
    <mergeCell ref="A32:F32"/>
    <mergeCell ref="A33:A34"/>
    <mergeCell ref="D33:D34"/>
    <mergeCell ref="E33:E34"/>
    <mergeCell ref="F33:F34"/>
    <mergeCell ref="A36:A37"/>
    <mergeCell ref="D36:D3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G18" sqref="G18:I31"/>
    </sheetView>
  </sheetViews>
  <sheetFormatPr baseColWidth="10" defaultRowHeight="15"/>
  <cols>
    <col min="1" max="1" width="28.85546875" customWidth="1"/>
    <col min="2" max="2" width="26" customWidth="1"/>
    <col min="3" max="4" width="5.85546875" customWidth="1"/>
    <col min="5" max="5" width="6.7109375" customWidth="1"/>
    <col min="6" max="6" width="4.5703125" customWidth="1"/>
    <col min="7" max="7" width="17.140625" customWidth="1"/>
    <col min="8" max="8" width="7.140625" bestFit="1" customWidth="1"/>
    <col min="9" max="9" width="3.85546875" customWidth="1"/>
  </cols>
  <sheetData>
    <row r="1" spans="1:10" ht="19.5" thickBot="1">
      <c r="A1" s="37" t="s">
        <v>44</v>
      </c>
      <c r="B1" s="32"/>
      <c r="C1" s="8" t="s">
        <v>6</v>
      </c>
      <c r="D1" s="55"/>
      <c r="E1" s="5"/>
      <c r="F1" s="5"/>
      <c r="G1" s="6"/>
      <c r="H1" s="149" t="e">
        <f>H4+#REF!+#REF!+#REF!</f>
        <v>#REF!</v>
      </c>
      <c r="I1" s="150"/>
    </row>
    <row r="2" spans="1:10" ht="15.75">
      <c r="A2" s="38" t="s">
        <v>45</v>
      </c>
      <c r="B2" s="32"/>
      <c r="C2" s="151" t="s">
        <v>47</v>
      </c>
      <c r="D2" s="151"/>
      <c r="E2" s="151"/>
      <c r="F2" s="151"/>
      <c r="G2" s="151"/>
      <c r="H2" s="151"/>
      <c r="I2" s="151"/>
    </row>
    <row r="3" spans="1:10" ht="15.75">
      <c r="A3" s="39" t="s">
        <v>46</v>
      </c>
      <c r="B3" s="32"/>
      <c r="C3" s="152"/>
      <c r="D3" s="152"/>
      <c r="E3" s="152"/>
      <c r="F3" s="152"/>
      <c r="G3" s="152"/>
      <c r="H3" s="152"/>
      <c r="I3" s="152"/>
    </row>
    <row r="4" spans="1:10" ht="17.25" thickBot="1">
      <c r="A4" s="59" t="s">
        <v>52</v>
      </c>
      <c r="B4" s="9"/>
      <c r="C4" s="10"/>
      <c r="D4" s="10"/>
      <c r="E4" s="11"/>
      <c r="F4" s="11"/>
      <c r="G4" s="60" t="s">
        <v>5</v>
      </c>
      <c r="H4" s="61" t="e">
        <f>E38+#REF!+#REF!+#REF!+#REF!</f>
        <v>#REF!</v>
      </c>
      <c r="I4" s="62" t="s">
        <v>73</v>
      </c>
    </row>
    <row r="5" spans="1:10">
      <c r="A5" s="153" t="s">
        <v>69</v>
      </c>
      <c r="B5" s="154"/>
      <c r="C5" s="154"/>
      <c r="D5" s="154"/>
      <c r="E5" s="154"/>
      <c r="F5" s="154"/>
      <c r="G5" s="154"/>
      <c r="H5" s="154"/>
      <c r="I5" s="155"/>
    </row>
    <row r="6" spans="1:10">
      <c r="A6" s="156" t="s">
        <v>74</v>
      </c>
      <c r="B6" s="157"/>
      <c r="C6" s="157"/>
      <c r="D6" s="157"/>
      <c r="E6" s="157"/>
      <c r="F6" s="157"/>
      <c r="G6" s="157"/>
      <c r="H6" s="157"/>
      <c r="I6" s="158"/>
    </row>
    <row r="7" spans="1:10" ht="10.5" customHeight="1">
      <c r="A7" s="156" t="s">
        <v>55</v>
      </c>
      <c r="B7" s="157"/>
      <c r="C7" s="157"/>
      <c r="D7" s="157"/>
      <c r="E7" s="157"/>
      <c r="F7" s="157"/>
      <c r="G7" s="157"/>
      <c r="H7" s="157"/>
      <c r="I7" s="158"/>
    </row>
    <row r="8" spans="1:10" ht="11.1" customHeight="1">
      <c r="A8" s="107" t="s">
        <v>70</v>
      </c>
      <c r="B8" s="65" t="s">
        <v>70</v>
      </c>
      <c r="C8" s="67">
        <v>1</v>
      </c>
      <c r="D8" s="64">
        <v>1</v>
      </c>
      <c r="E8" s="159">
        <f>SUM(D8:D10)</f>
        <v>3</v>
      </c>
      <c r="F8" s="124" t="s">
        <v>53</v>
      </c>
      <c r="G8" s="76" t="s">
        <v>66</v>
      </c>
      <c r="H8" s="77"/>
      <c r="I8" s="78"/>
      <c r="J8" s="133"/>
    </row>
    <row r="9" spans="1:10" ht="11.1" customHeight="1">
      <c r="A9" s="108"/>
      <c r="B9" s="65" t="s">
        <v>71</v>
      </c>
      <c r="C9" s="67">
        <v>1</v>
      </c>
      <c r="D9" s="64">
        <v>1</v>
      </c>
      <c r="E9" s="160"/>
      <c r="F9" s="125"/>
      <c r="G9" s="86"/>
      <c r="H9" s="87"/>
      <c r="I9" s="88"/>
      <c r="J9" s="133"/>
    </row>
    <row r="10" spans="1:10" ht="11.1" customHeight="1">
      <c r="A10" s="108"/>
      <c r="B10" s="65" t="s">
        <v>72</v>
      </c>
      <c r="C10" s="67">
        <v>1</v>
      </c>
      <c r="D10" s="64">
        <v>1</v>
      </c>
      <c r="E10" s="160"/>
      <c r="F10" s="125"/>
      <c r="G10" s="86"/>
      <c r="H10" s="87"/>
      <c r="I10" s="88"/>
      <c r="J10" s="133"/>
    </row>
    <row r="11" spans="1:10" ht="11.1" customHeight="1">
      <c r="A11" s="134" t="s">
        <v>75</v>
      </c>
      <c r="B11" s="7" t="s">
        <v>61</v>
      </c>
      <c r="C11" s="56">
        <v>1</v>
      </c>
      <c r="D11" s="137">
        <v>0.5</v>
      </c>
      <c r="E11" s="140">
        <f>SUM(D11:D15)</f>
        <v>1.5</v>
      </c>
      <c r="F11" s="113" t="s">
        <v>53</v>
      </c>
      <c r="G11" s="86"/>
      <c r="H11" s="87"/>
      <c r="I11" s="88"/>
      <c r="J11" s="133"/>
    </row>
    <row r="12" spans="1:10" ht="11.1" customHeight="1">
      <c r="A12" s="135"/>
      <c r="B12" s="7" t="s">
        <v>60</v>
      </c>
      <c r="C12" s="56">
        <v>0.5</v>
      </c>
      <c r="D12" s="138"/>
      <c r="E12" s="112"/>
      <c r="F12" s="114"/>
      <c r="G12" s="86"/>
      <c r="H12" s="87"/>
      <c r="I12" s="88"/>
      <c r="J12" s="133"/>
    </row>
    <row r="13" spans="1:10" ht="11.1" customHeight="1">
      <c r="A13" s="135"/>
      <c r="B13" s="7" t="s">
        <v>62</v>
      </c>
      <c r="C13" s="56">
        <v>0</v>
      </c>
      <c r="D13" s="139"/>
      <c r="E13" s="112"/>
      <c r="F13" s="114"/>
      <c r="G13" s="86"/>
      <c r="H13" s="87"/>
      <c r="I13" s="88"/>
      <c r="J13" s="133"/>
    </row>
    <row r="14" spans="1:10" ht="11.1" customHeight="1">
      <c r="A14" s="135"/>
      <c r="B14" s="57" t="s">
        <v>63</v>
      </c>
      <c r="C14" s="58">
        <v>1</v>
      </c>
      <c r="D14" s="141">
        <v>1</v>
      </c>
      <c r="E14" s="112"/>
      <c r="F14" s="114"/>
      <c r="G14" s="86"/>
      <c r="H14" s="87"/>
      <c r="I14" s="88"/>
      <c r="J14" s="133"/>
    </row>
    <row r="15" spans="1:10" ht="11.1" customHeight="1">
      <c r="A15" s="136"/>
      <c r="B15" s="57" t="s">
        <v>64</v>
      </c>
      <c r="C15" s="58">
        <v>0</v>
      </c>
      <c r="D15" s="142"/>
      <c r="E15" s="112"/>
      <c r="F15" s="114"/>
      <c r="G15" s="86"/>
      <c r="H15" s="87"/>
      <c r="I15" s="88"/>
      <c r="J15" s="133"/>
    </row>
    <row r="16" spans="1:10" ht="11.1" customHeight="1">
      <c r="A16" s="47" t="s">
        <v>54</v>
      </c>
      <c r="B16" s="48"/>
      <c r="C16" s="48"/>
      <c r="D16" s="48"/>
      <c r="E16" s="73"/>
      <c r="F16" s="73"/>
      <c r="G16" s="89"/>
      <c r="H16" s="90"/>
      <c r="I16" s="91"/>
      <c r="J16" s="133"/>
    </row>
    <row r="17" spans="1:10" ht="10.5" customHeight="1">
      <c r="A17" s="49" t="s">
        <v>56</v>
      </c>
      <c r="B17" s="50"/>
      <c r="C17" s="50"/>
      <c r="D17" s="50"/>
      <c r="E17" s="74"/>
      <c r="F17" s="73"/>
      <c r="G17" s="92"/>
      <c r="H17" s="93"/>
      <c r="I17" s="94"/>
      <c r="J17" s="133"/>
    </row>
    <row r="18" spans="1:10" ht="10.5" customHeight="1">
      <c r="A18" s="143" t="s">
        <v>19</v>
      </c>
      <c r="B18" s="22" t="s">
        <v>20</v>
      </c>
      <c r="C18" s="12">
        <v>1</v>
      </c>
      <c r="D18" s="146"/>
      <c r="E18" s="147">
        <v>1</v>
      </c>
      <c r="F18" s="147" t="s">
        <v>59</v>
      </c>
      <c r="G18" s="86" t="s">
        <v>76</v>
      </c>
      <c r="H18" s="87"/>
      <c r="I18" s="88"/>
      <c r="J18" s="133"/>
    </row>
    <row r="19" spans="1:10" ht="10.5" customHeight="1">
      <c r="A19" s="144"/>
      <c r="B19" s="22" t="s">
        <v>21</v>
      </c>
      <c r="C19" s="20">
        <v>0.5</v>
      </c>
      <c r="D19" s="147"/>
      <c r="E19" s="147"/>
      <c r="F19" s="147"/>
      <c r="G19" s="86"/>
      <c r="H19" s="87"/>
      <c r="I19" s="88"/>
      <c r="J19" s="133"/>
    </row>
    <row r="20" spans="1:10" ht="10.5" customHeight="1">
      <c r="A20" s="145"/>
      <c r="B20" s="22" t="s">
        <v>22</v>
      </c>
      <c r="C20" s="20">
        <v>0</v>
      </c>
      <c r="D20" s="148"/>
      <c r="E20" s="148"/>
      <c r="F20" s="148"/>
      <c r="G20" s="86"/>
      <c r="H20" s="87"/>
      <c r="I20" s="88"/>
      <c r="J20" s="133"/>
    </row>
    <row r="21" spans="1:10" ht="10.5" customHeight="1">
      <c r="A21" s="53" t="s">
        <v>23</v>
      </c>
      <c r="B21" s="23" t="s">
        <v>24</v>
      </c>
      <c r="C21" s="24">
        <v>1</v>
      </c>
      <c r="D21" s="115"/>
      <c r="E21" s="115">
        <f>D21</f>
        <v>0</v>
      </c>
      <c r="F21" s="115" t="s">
        <v>59</v>
      </c>
      <c r="G21" s="86"/>
      <c r="H21" s="87"/>
      <c r="I21" s="88"/>
      <c r="J21" s="133"/>
    </row>
    <row r="22" spans="1:10" ht="10.5" customHeight="1">
      <c r="A22" s="54"/>
      <c r="B22" s="23" t="s">
        <v>25</v>
      </c>
      <c r="C22" s="24">
        <v>0.5</v>
      </c>
      <c r="D22" s="116"/>
      <c r="E22" s="116"/>
      <c r="F22" s="116"/>
      <c r="G22" s="86"/>
      <c r="H22" s="87"/>
      <c r="I22" s="88"/>
      <c r="J22" s="133"/>
    </row>
    <row r="23" spans="1:10" ht="11.1" customHeight="1">
      <c r="A23" s="117" t="s">
        <v>48</v>
      </c>
      <c r="B23" s="42" t="s">
        <v>49</v>
      </c>
      <c r="C23" s="64">
        <v>1</v>
      </c>
      <c r="D23" s="120">
        <v>1</v>
      </c>
      <c r="E23" s="103">
        <f>SUM(D23:D31)</f>
        <v>2.5</v>
      </c>
      <c r="F23" s="124" t="s">
        <v>53</v>
      </c>
      <c r="G23" s="86"/>
      <c r="H23" s="87"/>
      <c r="I23" s="88"/>
      <c r="J23" s="133"/>
    </row>
    <row r="24" spans="1:10" ht="11.1" customHeight="1">
      <c r="A24" s="118"/>
      <c r="B24" s="42" t="s">
        <v>50</v>
      </c>
      <c r="C24" s="67">
        <v>0.5</v>
      </c>
      <c r="D24" s="121"/>
      <c r="E24" s="123"/>
      <c r="F24" s="125"/>
      <c r="G24" s="86"/>
      <c r="H24" s="87"/>
      <c r="I24" s="88"/>
      <c r="J24" s="133"/>
    </row>
    <row r="25" spans="1:10" ht="10.5" customHeight="1">
      <c r="A25" s="119"/>
      <c r="B25" s="69" t="s">
        <v>51</v>
      </c>
      <c r="C25" s="64">
        <v>0</v>
      </c>
      <c r="D25" s="122"/>
      <c r="E25" s="123"/>
      <c r="F25" s="125"/>
      <c r="G25" s="86"/>
      <c r="H25" s="87"/>
      <c r="I25" s="88"/>
      <c r="J25" s="133"/>
    </row>
    <row r="26" spans="1:10" ht="11.1" customHeight="1">
      <c r="A26" s="99" t="s">
        <v>26</v>
      </c>
      <c r="B26" s="63" t="s">
        <v>27</v>
      </c>
      <c r="C26" s="68">
        <v>1</v>
      </c>
      <c r="D26" s="128">
        <v>1</v>
      </c>
      <c r="E26" s="123"/>
      <c r="F26" s="125"/>
      <c r="G26" s="86"/>
      <c r="H26" s="87"/>
      <c r="I26" s="88"/>
      <c r="J26" s="133"/>
    </row>
    <row r="27" spans="1:10" ht="11.1" customHeight="1">
      <c r="A27" s="100"/>
      <c r="B27" s="63" t="s">
        <v>31</v>
      </c>
      <c r="C27" s="68">
        <v>0.5</v>
      </c>
      <c r="D27" s="128"/>
      <c r="E27" s="123"/>
      <c r="F27" s="125"/>
      <c r="G27" s="86"/>
      <c r="H27" s="87"/>
      <c r="I27" s="88"/>
      <c r="J27" s="133"/>
    </row>
    <row r="28" spans="1:10" ht="11.1" customHeight="1">
      <c r="A28" s="127"/>
      <c r="B28" s="63" t="s">
        <v>32</v>
      </c>
      <c r="C28" s="68">
        <v>0</v>
      </c>
      <c r="D28" s="128"/>
      <c r="E28" s="123"/>
      <c r="F28" s="125"/>
      <c r="G28" s="86"/>
      <c r="H28" s="87"/>
      <c r="I28" s="88"/>
      <c r="J28" s="133"/>
    </row>
    <row r="29" spans="1:10" ht="11.1" customHeight="1">
      <c r="A29" s="129" t="s">
        <v>0</v>
      </c>
      <c r="B29" s="69" t="s">
        <v>29</v>
      </c>
      <c r="C29" s="64">
        <v>1</v>
      </c>
      <c r="D29" s="132">
        <v>0.5</v>
      </c>
      <c r="E29" s="123"/>
      <c r="F29" s="125"/>
      <c r="G29" s="86"/>
      <c r="H29" s="87"/>
      <c r="I29" s="88"/>
      <c r="J29" s="133"/>
    </row>
    <row r="30" spans="1:10" ht="11.1" customHeight="1">
      <c r="A30" s="130"/>
      <c r="B30" s="69" t="s">
        <v>30</v>
      </c>
      <c r="C30" s="64">
        <v>0.75</v>
      </c>
      <c r="D30" s="132"/>
      <c r="E30" s="123"/>
      <c r="F30" s="125"/>
      <c r="G30" s="86"/>
      <c r="H30" s="87"/>
      <c r="I30" s="88"/>
      <c r="J30" s="133"/>
    </row>
    <row r="31" spans="1:10" ht="11.1" customHeight="1">
      <c r="A31" s="131"/>
      <c r="B31" s="69" t="s">
        <v>1</v>
      </c>
      <c r="C31" s="64">
        <v>0.5</v>
      </c>
      <c r="D31" s="132"/>
      <c r="E31" s="104"/>
      <c r="F31" s="126"/>
      <c r="G31" s="86"/>
      <c r="H31" s="87"/>
      <c r="I31" s="88"/>
      <c r="J31" s="133"/>
    </row>
    <row r="32" spans="1:10" ht="11.1" customHeight="1">
      <c r="A32" s="96" t="s">
        <v>57</v>
      </c>
      <c r="B32" s="97"/>
      <c r="C32" s="97"/>
      <c r="D32" s="97"/>
      <c r="E32" s="97"/>
      <c r="F32" s="98"/>
      <c r="G32" s="95"/>
      <c r="H32" s="95"/>
      <c r="I32" s="95"/>
      <c r="J32" s="133"/>
    </row>
    <row r="33" spans="1:10" ht="11.1" customHeight="1">
      <c r="A33" s="99" t="s">
        <v>2</v>
      </c>
      <c r="B33" s="63" t="s">
        <v>3</v>
      </c>
      <c r="C33" s="68">
        <v>1</v>
      </c>
      <c r="D33" s="101">
        <v>1</v>
      </c>
      <c r="E33" s="103">
        <f>SUM(D33:D34)</f>
        <v>1</v>
      </c>
      <c r="F33" s="105" t="s">
        <v>59</v>
      </c>
      <c r="G33" s="76" t="s">
        <v>77</v>
      </c>
      <c r="H33" s="77"/>
      <c r="I33" s="78"/>
      <c r="J33" s="133"/>
    </row>
    <row r="34" spans="1:10" ht="11.1" customHeight="1">
      <c r="A34" s="100"/>
      <c r="B34" s="63" t="s">
        <v>4</v>
      </c>
      <c r="C34" s="68">
        <v>0</v>
      </c>
      <c r="D34" s="102"/>
      <c r="E34" s="104"/>
      <c r="F34" s="106"/>
      <c r="G34" s="79"/>
      <c r="H34" s="80"/>
      <c r="I34" s="81"/>
      <c r="J34" s="133"/>
    </row>
    <row r="35" spans="1:10" ht="11.1" customHeight="1">
      <c r="A35" s="43" t="s">
        <v>58</v>
      </c>
      <c r="B35" s="44"/>
      <c r="C35" s="44"/>
      <c r="D35" s="44"/>
      <c r="E35" s="44"/>
      <c r="F35" s="45"/>
      <c r="G35" s="95"/>
      <c r="H35" s="95"/>
      <c r="I35" s="95"/>
      <c r="J35" s="133"/>
    </row>
    <row r="36" spans="1:10" ht="9.9499999999999993" customHeight="1">
      <c r="A36" s="107" t="s">
        <v>28</v>
      </c>
      <c r="B36" s="40" t="s">
        <v>3</v>
      </c>
      <c r="C36" s="41">
        <v>1</v>
      </c>
      <c r="D36" s="109">
        <v>1</v>
      </c>
      <c r="E36" s="111">
        <f>SUM(D36:D37)</f>
        <v>1</v>
      </c>
      <c r="F36" s="113" t="s">
        <v>59</v>
      </c>
      <c r="G36" s="76" t="s">
        <v>78</v>
      </c>
      <c r="H36" s="77"/>
      <c r="I36" s="78"/>
      <c r="J36" s="133"/>
    </row>
    <row r="37" spans="1:10" ht="9.9499999999999993" customHeight="1">
      <c r="A37" s="108"/>
      <c r="B37" s="40" t="s">
        <v>4</v>
      </c>
      <c r="C37" s="41">
        <v>0</v>
      </c>
      <c r="D37" s="110"/>
      <c r="E37" s="112"/>
      <c r="F37" s="114"/>
      <c r="G37" s="79"/>
      <c r="H37" s="80"/>
      <c r="I37" s="81"/>
      <c r="J37" s="133"/>
    </row>
    <row r="38" spans="1:10">
      <c r="A38" s="82" t="s">
        <v>12</v>
      </c>
      <c r="B38" s="82"/>
      <c r="C38" s="82"/>
      <c r="D38" s="66"/>
      <c r="E38" s="72">
        <f>E8+E11+E18+E21+E23+E33+E36</f>
        <v>10</v>
      </c>
      <c r="F38" s="71"/>
      <c r="G38" s="83" t="s">
        <v>65</v>
      </c>
      <c r="H38" s="84"/>
      <c r="I38" s="85"/>
    </row>
  </sheetData>
  <mergeCells count="47">
    <mergeCell ref="H1:I1"/>
    <mergeCell ref="C2:I3"/>
    <mergeCell ref="A5:I5"/>
    <mergeCell ref="A6:I6"/>
    <mergeCell ref="A7:I7"/>
    <mergeCell ref="J8:J37"/>
    <mergeCell ref="A11:A15"/>
    <mergeCell ref="D11:D13"/>
    <mergeCell ref="E11:E15"/>
    <mergeCell ref="F11:F15"/>
    <mergeCell ref="D14:D15"/>
    <mergeCell ref="G16:I17"/>
    <mergeCell ref="A18:A20"/>
    <mergeCell ref="D18:D20"/>
    <mergeCell ref="E18:E20"/>
    <mergeCell ref="A8:A10"/>
    <mergeCell ref="E8:E10"/>
    <mergeCell ref="F8:F10"/>
    <mergeCell ref="G8:I15"/>
    <mergeCell ref="A23:A25"/>
    <mergeCell ref="D23:D25"/>
    <mergeCell ref="E23:E31"/>
    <mergeCell ref="F23:F31"/>
    <mergeCell ref="A26:A28"/>
    <mergeCell ref="F18:F20"/>
    <mergeCell ref="G18:I31"/>
    <mergeCell ref="D21:D22"/>
    <mergeCell ref="E21:E22"/>
    <mergeCell ref="F21:F22"/>
    <mergeCell ref="A33:A34"/>
    <mergeCell ref="D33:D34"/>
    <mergeCell ref="E33:E34"/>
    <mergeCell ref="F33:F34"/>
    <mergeCell ref="G33:I34"/>
    <mergeCell ref="D26:D28"/>
    <mergeCell ref="A29:A31"/>
    <mergeCell ref="D29:D31"/>
    <mergeCell ref="A32:F32"/>
    <mergeCell ref="G32:I32"/>
    <mergeCell ref="A38:C38"/>
    <mergeCell ref="G38:I38"/>
    <mergeCell ref="G35:I35"/>
    <mergeCell ref="A36:A37"/>
    <mergeCell ref="D36:D37"/>
    <mergeCell ref="E36:E37"/>
    <mergeCell ref="F36:F37"/>
    <mergeCell ref="G36:I3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G44" sqref="G44"/>
    </sheetView>
  </sheetViews>
  <sheetFormatPr baseColWidth="10" defaultRowHeight="15"/>
  <cols>
    <col min="1" max="1" width="28.85546875" customWidth="1"/>
    <col min="2" max="2" width="26" customWidth="1"/>
    <col min="3" max="4" width="5.85546875" customWidth="1"/>
    <col min="5" max="5" width="3.85546875" customWidth="1"/>
    <col min="6" max="6" width="4.5703125" customWidth="1"/>
    <col min="7" max="7" width="17.140625" customWidth="1"/>
    <col min="8" max="8" width="7.140625" bestFit="1" customWidth="1"/>
    <col min="9" max="9" width="3.85546875" customWidth="1"/>
  </cols>
  <sheetData>
    <row r="1" spans="1:10" ht="19.5" thickBot="1">
      <c r="A1" s="37" t="s">
        <v>44</v>
      </c>
      <c r="B1" s="32"/>
      <c r="C1" s="8" t="s">
        <v>6</v>
      </c>
      <c r="D1" s="55"/>
      <c r="E1" s="5"/>
      <c r="F1" s="5"/>
      <c r="G1" s="6"/>
      <c r="H1" s="149" t="e">
        <f>H4+#REF!+#REF!+#REF!</f>
        <v>#REF!</v>
      </c>
      <c r="I1" s="150"/>
    </row>
    <row r="2" spans="1:10" ht="15.75">
      <c r="A2" s="38" t="s">
        <v>45</v>
      </c>
      <c r="B2" s="32"/>
      <c r="C2" s="151" t="s">
        <v>47</v>
      </c>
      <c r="D2" s="151"/>
      <c r="E2" s="151"/>
      <c r="F2" s="151"/>
      <c r="G2" s="151"/>
      <c r="H2" s="151"/>
      <c r="I2" s="151"/>
    </row>
    <row r="3" spans="1:10" ht="15.75">
      <c r="A3" s="39" t="s">
        <v>46</v>
      </c>
      <c r="B3" s="32"/>
      <c r="C3" s="152"/>
      <c r="D3" s="152"/>
      <c r="E3" s="152"/>
      <c r="F3" s="152"/>
      <c r="G3" s="152"/>
      <c r="H3" s="152"/>
      <c r="I3" s="152"/>
    </row>
    <row r="4" spans="1:10" ht="17.25" thickBot="1">
      <c r="A4" s="59" t="s">
        <v>52</v>
      </c>
      <c r="B4" s="9"/>
      <c r="C4" s="10"/>
      <c r="D4" s="10"/>
      <c r="E4" s="11"/>
      <c r="F4" s="11"/>
      <c r="G4" s="60" t="s">
        <v>5</v>
      </c>
      <c r="H4" s="61" t="e">
        <f>E38+#REF!+#REF!+#REF!+#REF!</f>
        <v>#REF!</v>
      </c>
      <c r="I4" s="62" t="s">
        <v>73</v>
      </c>
    </row>
    <row r="5" spans="1:10">
      <c r="A5" s="153" t="s">
        <v>69</v>
      </c>
      <c r="B5" s="154"/>
      <c r="C5" s="154"/>
      <c r="D5" s="154"/>
      <c r="E5" s="154"/>
      <c r="F5" s="154"/>
      <c r="G5" s="154"/>
      <c r="H5" s="154"/>
      <c r="I5" s="155"/>
    </row>
    <row r="6" spans="1:10">
      <c r="A6" s="156" t="s">
        <v>74</v>
      </c>
      <c r="B6" s="157"/>
      <c r="C6" s="157"/>
      <c r="D6" s="157"/>
      <c r="E6" s="157"/>
      <c r="F6" s="157"/>
      <c r="G6" s="157"/>
      <c r="H6" s="157"/>
      <c r="I6" s="158"/>
    </row>
    <row r="7" spans="1:10" ht="10.5" customHeight="1">
      <c r="A7" s="156" t="s">
        <v>55</v>
      </c>
      <c r="B7" s="157"/>
      <c r="C7" s="157"/>
      <c r="D7" s="157"/>
      <c r="E7" s="157"/>
      <c r="F7" s="157"/>
      <c r="G7" s="157"/>
      <c r="H7" s="157"/>
      <c r="I7" s="158"/>
    </row>
    <row r="8" spans="1:10" ht="11.1" customHeight="1">
      <c r="A8" s="107" t="s">
        <v>70</v>
      </c>
      <c r="B8" s="65" t="s">
        <v>70</v>
      </c>
      <c r="C8" s="67">
        <v>1</v>
      </c>
      <c r="D8" s="64">
        <v>1</v>
      </c>
      <c r="E8" s="159">
        <f>SUM(D8:D10)</f>
        <v>3</v>
      </c>
      <c r="F8" s="124" t="s">
        <v>53</v>
      </c>
      <c r="G8" s="76" t="s">
        <v>80</v>
      </c>
      <c r="H8" s="77"/>
      <c r="I8" s="78"/>
      <c r="J8" s="133"/>
    </row>
    <row r="9" spans="1:10" ht="11.1" customHeight="1">
      <c r="A9" s="108"/>
      <c r="B9" s="65" t="s">
        <v>71</v>
      </c>
      <c r="C9" s="67">
        <v>1</v>
      </c>
      <c r="D9" s="64">
        <v>1</v>
      </c>
      <c r="E9" s="160"/>
      <c r="F9" s="125"/>
      <c r="G9" s="86"/>
      <c r="H9" s="87"/>
      <c r="I9" s="88"/>
      <c r="J9" s="133"/>
    </row>
    <row r="10" spans="1:10" ht="11.1" customHeight="1">
      <c r="A10" s="108"/>
      <c r="B10" s="65" t="s">
        <v>72</v>
      </c>
      <c r="C10" s="67">
        <v>1</v>
      </c>
      <c r="D10" s="64">
        <v>1</v>
      </c>
      <c r="E10" s="160"/>
      <c r="F10" s="125"/>
      <c r="G10" s="86"/>
      <c r="H10" s="87"/>
      <c r="I10" s="88"/>
      <c r="J10" s="133"/>
    </row>
    <row r="11" spans="1:10" ht="11.1" customHeight="1">
      <c r="A11" s="134" t="s">
        <v>75</v>
      </c>
      <c r="B11" s="7" t="s">
        <v>61</v>
      </c>
      <c r="C11" s="56">
        <v>1</v>
      </c>
      <c r="D11" s="137">
        <v>0.5</v>
      </c>
      <c r="E11" s="140">
        <f>SUM(D11:D15)</f>
        <v>1.5</v>
      </c>
      <c r="F11" s="113" t="s">
        <v>53</v>
      </c>
      <c r="G11" s="86"/>
      <c r="H11" s="87"/>
      <c r="I11" s="88"/>
      <c r="J11" s="133"/>
    </row>
    <row r="12" spans="1:10" ht="11.1" customHeight="1">
      <c r="A12" s="135"/>
      <c r="B12" s="7" t="s">
        <v>60</v>
      </c>
      <c r="C12" s="56">
        <v>0.5</v>
      </c>
      <c r="D12" s="138"/>
      <c r="E12" s="112"/>
      <c r="F12" s="114"/>
      <c r="G12" s="86"/>
      <c r="H12" s="87"/>
      <c r="I12" s="88"/>
      <c r="J12" s="133"/>
    </row>
    <row r="13" spans="1:10" ht="11.1" customHeight="1">
      <c r="A13" s="135"/>
      <c r="B13" s="7" t="s">
        <v>62</v>
      </c>
      <c r="C13" s="56">
        <v>0</v>
      </c>
      <c r="D13" s="139"/>
      <c r="E13" s="112"/>
      <c r="F13" s="114"/>
      <c r="G13" s="86"/>
      <c r="H13" s="87"/>
      <c r="I13" s="88"/>
      <c r="J13" s="133"/>
    </row>
    <row r="14" spans="1:10" ht="11.1" customHeight="1">
      <c r="A14" s="135"/>
      <c r="B14" s="57" t="s">
        <v>63</v>
      </c>
      <c r="C14" s="58">
        <v>1</v>
      </c>
      <c r="D14" s="141">
        <v>1</v>
      </c>
      <c r="E14" s="112"/>
      <c r="F14" s="114"/>
      <c r="G14" s="86"/>
      <c r="H14" s="87"/>
      <c r="I14" s="88"/>
      <c r="J14" s="133"/>
    </row>
    <row r="15" spans="1:10" ht="11.1" customHeight="1">
      <c r="A15" s="136"/>
      <c r="B15" s="57" t="s">
        <v>64</v>
      </c>
      <c r="C15" s="58">
        <v>0</v>
      </c>
      <c r="D15" s="142"/>
      <c r="E15" s="112"/>
      <c r="F15" s="114"/>
      <c r="G15" s="86"/>
      <c r="H15" s="87"/>
      <c r="I15" s="88"/>
      <c r="J15" s="133"/>
    </row>
    <row r="16" spans="1:10" ht="11.1" customHeight="1">
      <c r="A16" s="47" t="s">
        <v>54</v>
      </c>
      <c r="B16" s="48"/>
      <c r="C16" s="48"/>
      <c r="D16" s="48"/>
      <c r="E16" s="73"/>
      <c r="F16" s="73"/>
      <c r="G16" s="89"/>
      <c r="H16" s="90"/>
      <c r="I16" s="91"/>
      <c r="J16" s="133"/>
    </row>
    <row r="17" spans="1:10" ht="10.5" customHeight="1">
      <c r="A17" s="49" t="s">
        <v>56</v>
      </c>
      <c r="B17" s="50"/>
      <c r="C17" s="50"/>
      <c r="D17" s="50"/>
      <c r="E17" s="74"/>
      <c r="F17" s="73"/>
      <c r="G17" s="92"/>
      <c r="H17" s="93"/>
      <c r="I17" s="94"/>
      <c r="J17" s="133"/>
    </row>
    <row r="18" spans="1:10" ht="10.5" customHeight="1">
      <c r="A18" s="143" t="s">
        <v>19</v>
      </c>
      <c r="B18" s="22" t="s">
        <v>20</v>
      </c>
      <c r="C18" s="12">
        <v>1</v>
      </c>
      <c r="D18" s="146"/>
      <c r="E18" s="147">
        <f>D18</f>
        <v>0</v>
      </c>
      <c r="F18" s="147" t="s">
        <v>59</v>
      </c>
      <c r="G18" s="86" t="s">
        <v>76</v>
      </c>
      <c r="H18" s="87"/>
      <c r="I18" s="88"/>
      <c r="J18" s="133"/>
    </row>
    <row r="19" spans="1:10" ht="10.5" customHeight="1">
      <c r="A19" s="144"/>
      <c r="B19" s="22" t="s">
        <v>21</v>
      </c>
      <c r="C19" s="20">
        <v>0.5</v>
      </c>
      <c r="D19" s="147"/>
      <c r="E19" s="147"/>
      <c r="F19" s="147"/>
      <c r="G19" s="86"/>
      <c r="H19" s="87"/>
      <c r="I19" s="88"/>
      <c r="J19" s="133"/>
    </row>
    <row r="20" spans="1:10" ht="10.5" customHeight="1">
      <c r="A20" s="145"/>
      <c r="B20" s="22" t="s">
        <v>22</v>
      </c>
      <c r="C20" s="20">
        <v>0</v>
      </c>
      <c r="D20" s="148"/>
      <c r="E20" s="148"/>
      <c r="F20" s="148"/>
      <c r="G20" s="86"/>
      <c r="H20" s="87"/>
      <c r="I20" s="88"/>
      <c r="J20" s="133"/>
    </row>
    <row r="21" spans="1:10" ht="10.5" customHeight="1">
      <c r="A21" s="53" t="s">
        <v>23</v>
      </c>
      <c r="B21" s="23" t="s">
        <v>24</v>
      </c>
      <c r="C21" s="24">
        <v>1</v>
      </c>
      <c r="D21" s="115"/>
      <c r="E21" s="115">
        <f>D21</f>
        <v>0</v>
      </c>
      <c r="F21" s="115" t="s">
        <v>59</v>
      </c>
      <c r="G21" s="86"/>
      <c r="H21" s="87"/>
      <c r="I21" s="88"/>
      <c r="J21" s="133"/>
    </row>
    <row r="22" spans="1:10" ht="10.5" customHeight="1">
      <c r="A22" s="54"/>
      <c r="B22" s="23" t="s">
        <v>25</v>
      </c>
      <c r="C22" s="24">
        <v>0.5</v>
      </c>
      <c r="D22" s="116"/>
      <c r="E22" s="116"/>
      <c r="F22" s="116"/>
      <c r="G22" s="86"/>
      <c r="H22" s="87"/>
      <c r="I22" s="88"/>
      <c r="J22" s="133"/>
    </row>
    <row r="23" spans="1:10" ht="11.1" customHeight="1">
      <c r="A23" s="117" t="s">
        <v>48</v>
      </c>
      <c r="B23" s="42" t="s">
        <v>49</v>
      </c>
      <c r="C23" s="64">
        <v>1</v>
      </c>
      <c r="D23" s="120">
        <v>1</v>
      </c>
      <c r="E23" s="103">
        <f>SUM(D23:D31)</f>
        <v>1.5</v>
      </c>
      <c r="F23" s="124" t="s">
        <v>53</v>
      </c>
      <c r="G23" s="86"/>
      <c r="H23" s="87"/>
      <c r="I23" s="88"/>
      <c r="J23" s="133"/>
    </row>
    <row r="24" spans="1:10" ht="11.1" customHeight="1">
      <c r="A24" s="118"/>
      <c r="B24" s="42" t="s">
        <v>50</v>
      </c>
      <c r="C24" s="67">
        <v>0.5</v>
      </c>
      <c r="D24" s="121"/>
      <c r="E24" s="123"/>
      <c r="F24" s="125"/>
      <c r="G24" s="86"/>
      <c r="H24" s="87"/>
      <c r="I24" s="88"/>
      <c r="J24" s="133"/>
    </row>
    <row r="25" spans="1:10" ht="10.5" customHeight="1">
      <c r="A25" s="119"/>
      <c r="B25" s="69" t="s">
        <v>51</v>
      </c>
      <c r="C25" s="64">
        <v>0</v>
      </c>
      <c r="D25" s="122"/>
      <c r="E25" s="123"/>
      <c r="F25" s="125"/>
      <c r="G25" s="86"/>
      <c r="H25" s="87"/>
      <c r="I25" s="88"/>
      <c r="J25" s="133"/>
    </row>
    <row r="26" spans="1:10" ht="11.1" customHeight="1">
      <c r="A26" s="99" t="s">
        <v>26</v>
      </c>
      <c r="B26" s="63" t="s">
        <v>27</v>
      </c>
      <c r="C26" s="68">
        <v>1</v>
      </c>
      <c r="D26" s="128">
        <v>0</v>
      </c>
      <c r="E26" s="123"/>
      <c r="F26" s="125"/>
      <c r="G26" s="86"/>
      <c r="H26" s="87"/>
      <c r="I26" s="88"/>
      <c r="J26" s="133"/>
    </row>
    <row r="27" spans="1:10" ht="11.1" customHeight="1">
      <c r="A27" s="100"/>
      <c r="B27" s="63" t="s">
        <v>31</v>
      </c>
      <c r="C27" s="68">
        <v>0.5</v>
      </c>
      <c r="D27" s="128"/>
      <c r="E27" s="123"/>
      <c r="F27" s="125"/>
      <c r="G27" s="86"/>
      <c r="H27" s="87"/>
      <c r="I27" s="88"/>
      <c r="J27" s="133"/>
    </row>
    <row r="28" spans="1:10" ht="11.1" customHeight="1">
      <c r="A28" s="127"/>
      <c r="B28" s="63" t="s">
        <v>32</v>
      </c>
      <c r="C28" s="68">
        <v>0</v>
      </c>
      <c r="D28" s="128"/>
      <c r="E28" s="123"/>
      <c r="F28" s="125"/>
      <c r="G28" s="86"/>
      <c r="H28" s="87"/>
      <c r="I28" s="88"/>
      <c r="J28" s="133"/>
    </row>
    <row r="29" spans="1:10" ht="11.1" customHeight="1">
      <c r="A29" s="129" t="s">
        <v>0</v>
      </c>
      <c r="B29" s="69" t="s">
        <v>29</v>
      </c>
      <c r="C29" s="64">
        <v>1</v>
      </c>
      <c r="D29" s="132">
        <v>0.5</v>
      </c>
      <c r="E29" s="123"/>
      <c r="F29" s="125"/>
      <c r="G29" s="86"/>
      <c r="H29" s="87"/>
      <c r="I29" s="88"/>
      <c r="J29" s="133"/>
    </row>
    <row r="30" spans="1:10" ht="11.1" customHeight="1">
      <c r="A30" s="130"/>
      <c r="B30" s="69" t="s">
        <v>30</v>
      </c>
      <c r="C30" s="64">
        <v>0.75</v>
      </c>
      <c r="D30" s="132"/>
      <c r="E30" s="123"/>
      <c r="F30" s="125"/>
      <c r="G30" s="86"/>
      <c r="H30" s="87"/>
      <c r="I30" s="88"/>
      <c r="J30" s="133"/>
    </row>
    <row r="31" spans="1:10" ht="11.1" customHeight="1">
      <c r="A31" s="131"/>
      <c r="B31" s="69" t="s">
        <v>1</v>
      </c>
      <c r="C31" s="64">
        <v>0.5</v>
      </c>
      <c r="D31" s="132"/>
      <c r="E31" s="104"/>
      <c r="F31" s="126"/>
      <c r="G31" s="86"/>
      <c r="H31" s="87"/>
      <c r="I31" s="88"/>
      <c r="J31" s="133"/>
    </row>
    <row r="32" spans="1:10" ht="11.1" customHeight="1">
      <c r="A32" s="96" t="s">
        <v>57</v>
      </c>
      <c r="B32" s="97"/>
      <c r="C32" s="97"/>
      <c r="D32" s="97"/>
      <c r="E32" s="97"/>
      <c r="F32" s="98"/>
      <c r="G32" s="95"/>
      <c r="H32" s="95"/>
      <c r="I32" s="95"/>
      <c r="J32" s="133"/>
    </row>
    <row r="33" spans="1:10" ht="11.1" customHeight="1">
      <c r="A33" s="99" t="s">
        <v>2</v>
      </c>
      <c r="B33" s="63" t="s">
        <v>3</v>
      </c>
      <c r="C33" s="68">
        <v>1</v>
      </c>
      <c r="D33" s="101">
        <v>1</v>
      </c>
      <c r="E33" s="103">
        <v>0</v>
      </c>
      <c r="F33" s="105" t="s">
        <v>59</v>
      </c>
      <c r="G33" s="76" t="s">
        <v>77</v>
      </c>
      <c r="H33" s="77"/>
      <c r="I33" s="78"/>
      <c r="J33" s="133"/>
    </row>
    <row r="34" spans="1:10" ht="11.1" customHeight="1">
      <c r="A34" s="100"/>
      <c r="B34" s="63" t="s">
        <v>4</v>
      </c>
      <c r="C34" s="68">
        <v>0</v>
      </c>
      <c r="D34" s="102"/>
      <c r="E34" s="104"/>
      <c r="F34" s="106"/>
      <c r="G34" s="79"/>
      <c r="H34" s="80"/>
      <c r="I34" s="81"/>
      <c r="J34" s="133"/>
    </row>
    <row r="35" spans="1:10" ht="11.1" customHeight="1">
      <c r="A35" s="43" t="s">
        <v>58</v>
      </c>
      <c r="B35" s="44"/>
      <c r="C35" s="44"/>
      <c r="D35" s="44"/>
      <c r="E35" s="44"/>
      <c r="F35" s="45"/>
      <c r="G35" s="95"/>
      <c r="H35" s="95"/>
      <c r="I35" s="95"/>
      <c r="J35" s="133"/>
    </row>
    <row r="36" spans="1:10" ht="9.9499999999999993" customHeight="1">
      <c r="A36" s="107" t="s">
        <v>28</v>
      </c>
      <c r="B36" s="40" t="s">
        <v>3</v>
      </c>
      <c r="C36" s="41">
        <v>1</v>
      </c>
      <c r="D36" s="109">
        <v>1</v>
      </c>
      <c r="E36" s="111">
        <f>SUM(D36:D37)</f>
        <v>1</v>
      </c>
      <c r="F36" s="113" t="s">
        <v>59</v>
      </c>
      <c r="G36" s="76" t="s">
        <v>82</v>
      </c>
      <c r="H36" s="77"/>
      <c r="I36" s="78"/>
      <c r="J36" s="133"/>
    </row>
    <row r="37" spans="1:10" ht="9.9499999999999993" customHeight="1">
      <c r="A37" s="108"/>
      <c r="B37" s="40" t="s">
        <v>4</v>
      </c>
      <c r="C37" s="41">
        <v>0</v>
      </c>
      <c r="D37" s="110"/>
      <c r="E37" s="112"/>
      <c r="F37" s="114"/>
      <c r="G37" s="79"/>
      <c r="H37" s="80"/>
      <c r="I37" s="81"/>
      <c r="J37" s="133"/>
    </row>
    <row r="38" spans="1:10">
      <c r="A38" s="82" t="s">
        <v>12</v>
      </c>
      <c r="B38" s="82"/>
      <c r="C38" s="82"/>
      <c r="D38" s="66"/>
      <c r="E38" s="72">
        <f>SUM(E36+E33+E23+E11+E8)</f>
        <v>7</v>
      </c>
      <c r="F38" s="71"/>
      <c r="G38" s="83" t="s">
        <v>65</v>
      </c>
      <c r="H38" s="84"/>
      <c r="I38" s="85"/>
    </row>
  </sheetData>
  <mergeCells count="47">
    <mergeCell ref="H1:I1"/>
    <mergeCell ref="C2:I3"/>
    <mergeCell ref="A5:I5"/>
    <mergeCell ref="A6:I6"/>
    <mergeCell ref="A7:I7"/>
    <mergeCell ref="J8:J37"/>
    <mergeCell ref="A11:A15"/>
    <mergeCell ref="D11:D13"/>
    <mergeCell ref="E11:E15"/>
    <mergeCell ref="F11:F15"/>
    <mergeCell ref="D14:D15"/>
    <mergeCell ref="G16:I17"/>
    <mergeCell ref="A18:A20"/>
    <mergeCell ref="D18:D20"/>
    <mergeCell ref="E18:E20"/>
    <mergeCell ref="A8:A10"/>
    <mergeCell ref="E8:E10"/>
    <mergeCell ref="F8:F10"/>
    <mergeCell ref="G8:I15"/>
    <mergeCell ref="A23:A25"/>
    <mergeCell ref="D23:D25"/>
    <mergeCell ref="E23:E31"/>
    <mergeCell ref="F23:F31"/>
    <mergeCell ref="A26:A28"/>
    <mergeCell ref="F18:F20"/>
    <mergeCell ref="G18:I31"/>
    <mergeCell ref="D21:D22"/>
    <mergeCell ref="E21:E22"/>
    <mergeCell ref="F21:F22"/>
    <mergeCell ref="A33:A34"/>
    <mergeCell ref="D33:D34"/>
    <mergeCell ref="E33:E34"/>
    <mergeCell ref="F33:F34"/>
    <mergeCell ref="G33:I34"/>
    <mergeCell ref="D26:D28"/>
    <mergeCell ref="A29:A31"/>
    <mergeCell ref="D29:D31"/>
    <mergeCell ref="A32:F32"/>
    <mergeCell ref="G32:I32"/>
    <mergeCell ref="A38:C38"/>
    <mergeCell ref="G38:I38"/>
    <mergeCell ref="G35:I35"/>
    <mergeCell ref="A36:A37"/>
    <mergeCell ref="D36:D37"/>
    <mergeCell ref="E36:E37"/>
    <mergeCell ref="F36:F37"/>
    <mergeCell ref="G36:I3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abSelected="1" zoomScale="75" zoomScaleNormal="75" workbookViewId="0">
      <selection activeCell="K10" sqref="K10"/>
    </sheetView>
  </sheetViews>
  <sheetFormatPr baseColWidth="10" defaultRowHeight="15"/>
  <cols>
    <col min="1" max="1" width="26.42578125" customWidth="1"/>
    <col min="2" max="2" width="17.140625" customWidth="1"/>
    <col min="3" max="3" width="9.85546875" customWidth="1"/>
    <col min="4" max="4" width="23.5703125" customWidth="1"/>
    <col min="5" max="5" width="6.5703125" customWidth="1"/>
    <col min="6" max="6" width="11.42578125" customWidth="1"/>
    <col min="7" max="7" width="28.42578125" customWidth="1"/>
    <col min="8" max="8" width="8.42578125" customWidth="1"/>
    <col min="9" max="9" width="0.140625" customWidth="1"/>
    <col min="10" max="10" width="15.7109375" customWidth="1"/>
    <col min="11" max="11" width="28.7109375" customWidth="1"/>
  </cols>
  <sheetData>
    <row r="1" spans="1:13" ht="18.75">
      <c r="A1" s="1" t="s">
        <v>33</v>
      </c>
      <c r="B1" s="1"/>
      <c r="I1" s="52"/>
      <c r="J1" s="52"/>
      <c r="K1" s="52"/>
    </row>
    <row r="2" spans="1:13" ht="21.75" customHeight="1">
      <c r="F2" s="178" t="s">
        <v>14</v>
      </c>
      <c r="G2" s="179"/>
      <c r="H2" s="180"/>
      <c r="I2" s="161"/>
      <c r="J2" s="161"/>
      <c r="K2" s="161"/>
    </row>
    <row r="3" spans="1:13" ht="99" customHeight="1">
      <c r="F3" s="14"/>
      <c r="G3" s="15"/>
      <c r="H3" s="16"/>
      <c r="I3" s="51" t="s">
        <v>68</v>
      </c>
      <c r="J3" s="173"/>
      <c r="K3" s="174"/>
    </row>
    <row r="4" spans="1:13" ht="15" customHeight="1">
      <c r="A4" s="162" t="s">
        <v>8</v>
      </c>
      <c r="B4" s="162" t="s">
        <v>18</v>
      </c>
      <c r="C4" s="164" t="s">
        <v>9</v>
      </c>
      <c r="D4" s="162" t="s">
        <v>7</v>
      </c>
      <c r="E4" s="164" t="s">
        <v>10</v>
      </c>
      <c r="F4" s="166" t="s">
        <v>16</v>
      </c>
      <c r="G4" s="166" t="s">
        <v>17</v>
      </c>
      <c r="H4" s="169" t="s">
        <v>13</v>
      </c>
      <c r="I4" s="171" t="s">
        <v>67</v>
      </c>
      <c r="J4" s="182" t="s">
        <v>43</v>
      </c>
      <c r="K4" s="175" t="s">
        <v>35</v>
      </c>
    </row>
    <row r="5" spans="1:13" ht="50.25" customHeight="1">
      <c r="A5" s="163"/>
      <c r="B5" s="163"/>
      <c r="C5" s="165"/>
      <c r="D5" s="163"/>
      <c r="E5" s="165"/>
      <c r="F5" s="167"/>
      <c r="G5" s="167"/>
      <c r="H5" s="170"/>
      <c r="I5" s="172"/>
      <c r="J5" s="183"/>
      <c r="K5" s="176"/>
    </row>
    <row r="6" spans="1:13" ht="15" customHeight="1">
      <c r="A6" s="163"/>
      <c r="B6" s="163"/>
      <c r="C6" s="165"/>
      <c r="D6" s="163"/>
      <c r="E6" s="165"/>
      <c r="F6" s="167"/>
      <c r="G6" s="167"/>
      <c r="H6" s="170"/>
      <c r="I6" s="35" t="s">
        <v>38</v>
      </c>
      <c r="J6" s="36" t="s">
        <v>40</v>
      </c>
      <c r="K6" s="176"/>
    </row>
    <row r="7" spans="1:13" ht="15" customHeight="1">
      <c r="A7" s="163"/>
      <c r="B7" s="163"/>
      <c r="C7" s="165"/>
      <c r="D7" s="163"/>
      <c r="E7" s="165"/>
      <c r="F7" s="167"/>
      <c r="G7" s="167"/>
      <c r="H7" s="170"/>
      <c r="I7" s="35" t="s">
        <v>39</v>
      </c>
      <c r="J7" s="36" t="s">
        <v>41</v>
      </c>
      <c r="K7" s="176"/>
    </row>
    <row r="8" spans="1:13" ht="15" customHeight="1">
      <c r="A8" s="163"/>
      <c r="B8" s="163"/>
      <c r="C8" s="165"/>
      <c r="D8" s="163"/>
      <c r="E8" s="165"/>
      <c r="F8" s="167"/>
      <c r="G8" s="167"/>
      <c r="H8" s="170"/>
      <c r="I8" s="35" t="s">
        <v>34</v>
      </c>
      <c r="J8" s="36" t="s">
        <v>42</v>
      </c>
      <c r="K8" s="176"/>
    </row>
    <row r="9" spans="1:13" ht="15" customHeight="1" thickBot="1">
      <c r="A9" s="163"/>
      <c r="B9" s="163"/>
      <c r="C9" s="165"/>
      <c r="D9" s="163"/>
      <c r="E9" s="165"/>
      <c r="F9" s="168"/>
      <c r="G9" s="168"/>
      <c r="H9" s="170"/>
      <c r="I9" s="35" t="s">
        <v>36</v>
      </c>
      <c r="J9" s="36" t="s">
        <v>37</v>
      </c>
      <c r="K9" s="177"/>
    </row>
    <row r="10" spans="1:13" ht="215.25" customHeight="1">
      <c r="A10" s="70" t="s">
        <v>83</v>
      </c>
      <c r="B10" s="27"/>
      <c r="C10" s="3"/>
      <c r="D10" s="29"/>
      <c r="E10" s="3"/>
      <c r="F10" s="34"/>
      <c r="G10" s="13" t="e">
        <f t="shared" ref="G10:G15" si="0">F10/E10</f>
        <v>#DIV/0!</v>
      </c>
      <c r="H10" s="21" t="e">
        <f t="shared" ref="H10:H17" si="1">30*($G$18/G10)</f>
        <v>#DIV/0!</v>
      </c>
      <c r="I10" s="19" t="e">
        <f>#REF!</f>
        <v>#REF!</v>
      </c>
      <c r="J10" s="17">
        <f>'Centre 1'!E38</f>
        <v>9</v>
      </c>
      <c r="K10" s="46" t="str">
        <f>CONCATENATE('Centre 1'!G8,".",'Centre 1'!G18,".",'Centre 1'!G36)</f>
        <v>Situé dans les hautes alpes.Centre de vacances de 250 m2.Une salle de spectacle et un gymnase</v>
      </c>
    </row>
    <row r="11" spans="1:13" ht="147" customHeight="1">
      <c r="A11" s="27" t="s">
        <v>84</v>
      </c>
      <c r="B11" s="27"/>
      <c r="C11" s="3"/>
      <c r="D11" s="29"/>
      <c r="E11" s="3"/>
      <c r="F11" s="31"/>
      <c r="G11" s="4" t="e">
        <f t="shared" si="0"/>
        <v>#DIV/0!</v>
      </c>
      <c r="H11" s="21" t="e">
        <f t="shared" si="1"/>
        <v>#DIV/0!</v>
      </c>
      <c r="I11" s="19" t="e">
        <f>#REF!</f>
        <v>#REF!</v>
      </c>
      <c r="J11" s="17">
        <f>'Centre 2'!E38</f>
        <v>10</v>
      </c>
      <c r="K11" s="46"/>
      <c r="M11" s="75"/>
    </row>
    <row r="12" spans="1:13" ht="96" customHeight="1">
      <c r="A12" s="27" t="s">
        <v>85</v>
      </c>
      <c r="B12" s="27"/>
      <c r="C12" s="3"/>
      <c r="D12" s="29"/>
      <c r="E12" s="3"/>
      <c r="F12" s="31"/>
      <c r="G12" s="4" t="e">
        <f t="shared" ref="G12:G17" si="2">F12/E12</f>
        <v>#DIV/0!</v>
      </c>
      <c r="H12" s="21" t="e">
        <f t="shared" si="1"/>
        <v>#DIV/0!</v>
      </c>
      <c r="I12" s="19"/>
      <c r="J12" s="17">
        <f>'Centre 3'!E38</f>
        <v>7</v>
      </c>
      <c r="K12" s="33"/>
      <c r="M12" s="75"/>
    </row>
    <row r="13" spans="1:13" ht="15.75">
      <c r="A13" s="26"/>
      <c r="B13" s="27"/>
      <c r="C13" s="3"/>
      <c r="D13" s="29"/>
      <c r="E13" s="3"/>
      <c r="F13" s="31"/>
      <c r="G13" s="4" t="e">
        <f t="shared" si="2"/>
        <v>#DIV/0!</v>
      </c>
      <c r="H13" s="21" t="e">
        <f t="shared" si="1"/>
        <v>#DIV/0!</v>
      </c>
      <c r="I13" s="19"/>
      <c r="J13" s="17"/>
      <c r="K13" s="33"/>
    </row>
    <row r="14" spans="1:13" ht="15.75">
      <c r="A14" s="25"/>
      <c r="B14" s="27"/>
      <c r="C14" s="3"/>
      <c r="D14" s="29"/>
      <c r="E14" s="3"/>
      <c r="F14" s="31"/>
      <c r="G14" s="13" t="e">
        <f t="shared" si="0"/>
        <v>#DIV/0!</v>
      </c>
      <c r="H14" s="21" t="e">
        <f t="shared" si="1"/>
        <v>#DIV/0!</v>
      </c>
      <c r="I14" s="19"/>
      <c r="J14" s="17"/>
      <c r="K14" s="33"/>
    </row>
    <row r="15" spans="1:13" ht="15.75">
      <c r="A15" s="25"/>
      <c r="B15" s="27"/>
      <c r="C15" s="3"/>
      <c r="D15" s="29"/>
      <c r="E15" s="3"/>
      <c r="F15" s="31"/>
      <c r="G15" s="4" t="e">
        <f t="shared" si="0"/>
        <v>#DIV/0!</v>
      </c>
      <c r="H15" s="21" t="e">
        <f t="shared" si="1"/>
        <v>#DIV/0!</v>
      </c>
      <c r="I15" s="19"/>
      <c r="J15" s="17"/>
      <c r="K15" s="33"/>
    </row>
    <row r="16" spans="1:13" ht="15.75">
      <c r="A16" s="26"/>
      <c r="B16" s="28"/>
      <c r="C16" s="3"/>
      <c r="D16" s="30"/>
      <c r="E16" s="3"/>
      <c r="F16" s="31"/>
      <c r="G16" s="4" t="e">
        <f t="shared" si="2"/>
        <v>#DIV/0!</v>
      </c>
      <c r="H16" s="21" t="e">
        <f t="shared" si="1"/>
        <v>#DIV/0!</v>
      </c>
      <c r="I16" s="19"/>
      <c r="J16" s="17"/>
      <c r="K16" s="33"/>
    </row>
    <row r="17" spans="1:11" ht="15.75">
      <c r="A17" s="26"/>
      <c r="B17" s="27"/>
      <c r="C17" s="3"/>
      <c r="D17" s="29"/>
      <c r="E17" s="3"/>
      <c r="F17" s="31"/>
      <c r="G17" s="4" t="e">
        <f t="shared" si="2"/>
        <v>#DIV/0!</v>
      </c>
      <c r="H17" s="21" t="e">
        <f t="shared" si="1"/>
        <v>#DIV/0!</v>
      </c>
      <c r="I17" s="19"/>
      <c r="J17" s="17"/>
      <c r="K17" s="33"/>
    </row>
    <row r="18" spans="1:11">
      <c r="A18" s="181" t="s">
        <v>11</v>
      </c>
      <c r="B18" s="181"/>
      <c r="C18" s="181"/>
      <c r="D18" s="181"/>
      <c r="E18" s="181"/>
      <c r="F18" s="181"/>
      <c r="G18" s="18" t="e">
        <f>MIN(G10:G17)</f>
        <v>#DIV/0!</v>
      </c>
      <c r="H18" s="18"/>
      <c r="I18" s="18"/>
      <c r="J18" s="18"/>
      <c r="K18" s="18"/>
    </row>
    <row r="19" spans="1:11">
      <c r="K19" s="2"/>
    </row>
    <row r="20" spans="1:11" ht="17.25" customHeight="1">
      <c r="A20" t="s">
        <v>15</v>
      </c>
    </row>
  </sheetData>
  <mergeCells count="15">
    <mergeCell ref="C4:C9"/>
    <mergeCell ref="A18:F18"/>
    <mergeCell ref="J4:J5"/>
    <mergeCell ref="A4:A9"/>
    <mergeCell ref="B4:B9"/>
    <mergeCell ref="I2:K2"/>
    <mergeCell ref="D4:D9"/>
    <mergeCell ref="E4:E9"/>
    <mergeCell ref="F4:F9"/>
    <mergeCell ref="G4:G9"/>
    <mergeCell ref="H4:H9"/>
    <mergeCell ref="I4:I5"/>
    <mergeCell ref="J3:K3"/>
    <mergeCell ref="K4:K9"/>
    <mergeCell ref="F2:H2"/>
  </mergeCells>
  <pageMargins left="0.31496062992125984" right="0.31496062992125984" top="0.55118110236220474" bottom="0.55118110236220474" header="0.31496062992125984" footer="0.31496062992125984"/>
  <pageSetup paperSize="8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Centre 1</vt:lpstr>
      <vt:lpstr>Centre 2</vt:lpstr>
      <vt:lpstr>Centre 3</vt:lpstr>
      <vt:lpstr>recap prestataires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 Marcelot</dc:creator>
  <cp:lastModifiedBy>Nadine Marcelot</cp:lastModifiedBy>
  <cp:lastPrinted>2019-12-18T15:01:02Z</cp:lastPrinted>
  <dcterms:created xsi:type="dcterms:W3CDTF">2017-09-21T13:28:40Z</dcterms:created>
  <dcterms:modified xsi:type="dcterms:W3CDTF">2020-09-02T06:52:50Z</dcterms:modified>
</cp:coreProperties>
</file>