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aury\Desktop\"/>
    </mc:Choice>
  </mc:AlternateContent>
  <bookViews>
    <workbookView xWindow="0" yWindow="0" windowWidth="20490" windowHeight="7620"/>
  </bookViews>
  <sheets>
    <sheet name="RC81" sheetId="1" r:id="rId1"/>
    <sheet name="Jours Fériés" sheetId="2" r:id="rId2"/>
  </sheets>
  <externalReferences>
    <externalReference r:id="rId3"/>
    <externalReference r:id="rId4"/>
  </externalReferences>
  <definedNames>
    <definedName name="Année">'[1]Grille modulation'!$AM$2:$AM$25</definedName>
    <definedName name="feries">[2]donnée!$F$4:$F$16</definedName>
    <definedName name="moi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D5" i="1"/>
  <c r="H10" i="1"/>
  <c r="H11" i="1" s="1"/>
  <c r="H12" i="1" s="1"/>
  <c r="H9" i="1"/>
  <c r="H6" i="1"/>
  <c r="H7" i="1"/>
  <c r="F11" i="1"/>
  <c r="F10" i="1" s="1"/>
  <c r="F9" i="1" s="1"/>
  <c r="F8" i="1" s="1"/>
  <c r="F7" i="1" s="1"/>
  <c r="H5" i="1" l="1"/>
  <c r="H4" i="1" s="1"/>
  <c r="H3" i="1" s="1"/>
  <c r="F5" i="1"/>
  <c r="D4" i="1"/>
  <c r="D6" i="1" s="1"/>
  <c r="F3" i="1" l="1"/>
  <c r="F4" i="1"/>
  <c r="D7" i="1"/>
  <c r="D8" i="1" l="1"/>
  <c r="D9" i="1" s="1"/>
  <c r="D10" i="1" s="1"/>
  <c r="D11" i="1" s="1"/>
  <c r="D12" i="1" s="1"/>
  <c r="E16" i="2"/>
  <c r="C16" i="2" s="1"/>
  <c r="E14" i="2"/>
  <c r="C14" i="2" s="1"/>
  <c r="E8" i="2"/>
  <c r="C8" i="2" s="1"/>
  <c r="E6" i="2"/>
  <c r="E12" i="2" s="1"/>
  <c r="C2" i="2"/>
  <c r="E17" i="2" s="1"/>
  <c r="F17" i="2" l="1"/>
  <c r="C17" i="2"/>
  <c r="C12" i="2"/>
  <c r="F12" i="2"/>
  <c r="B8" i="2"/>
  <c r="A8" i="2"/>
  <c r="G8" i="2" s="1"/>
  <c r="B14" i="2"/>
  <c r="A14" i="2"/>
  <c r="G14" i="2" s="1"/>
  <c r="B16" i="2"/>
  <c r="A16" i="2"/>
  <c r="G16" i="2" s="1"/>
  <c r="F6" i="2"/>
  <c r="F8" i="2"/>
  <c r="F14" i="2"/>
  <c r="F16" i="2"/>
  <c r="E18" i="2"/>
  <c r="K2" i="2"/>
  <c r="E5" i="2"/>
  <c r="E7" i="2"/>
  <c r="E9" i="2"/>
  <c r="E11" i="2"/>
  <c r="E13" i="2"/>
  <c r="E15" i="2"/>
  <c r="C6" i="2"/>
  <c r="E10" i="2"/>
  <c r="F7" i="2" l="1"/>
  <c r="C7" i="2"/>
  <c r="C10" i="2"/>
  <c r="F10" i="2"/>
  <c r="F11" i="2"/>
  <c r="C11" i="2"/>
  <c r="E29" i="2"/>
  <c r="E27" i="2"/>
  <c r="E21" i="2"/>
  <c r="E19" i="2"/>
  <c r="E30" i="2"/>
  <c r="E28" i="2"/>
  <c r="E26" i="2"/>
  <c r="E22" i="2"/>
  <c r="B6" i="2"/>
  <c r="A6" i="2"/>
  <c r="G6" i="2" s="1"/>
  <c r="F9" i="2"/>
  <c r="C9" i="2"/>
  <c r="F18" i="2"/>
  <c r="C18" i="2"/>
  <c r="B12" i="2"/>
  <c r="A12" i="2"/>
  <c r="G12" i="2" s="1"/>
  <c r="F15" i="2"/>
  <c r="C15" i="2"/>
  <c r="A17" i="2"/>
  <c r="B17" i="2"/>
  <c r="F13" i="2"/>
  <c r="C13" i="2"/>
  <c r="F5" i="2"/>
  <c r="C5" i="2"/>
  <c r="A5" i="2" l="1"/>
  <c r="B5" i="2"/>
  <c r="B15" i="2"/>
  <c r="A15" i="2"/>
  <c r="G15" i="2" s="1"/>
  <c r="C28" i="2"/>
  <c r="F28" i="2"/>
  <c r="C27" i="2"/>
  <c r="F27" i="2"/>
  <c r="B13" i="2"/>
  <c r="A13" i="2"/>
  <c r="G13" i="2" s="1"/>
  <c r="B18" i="2"/>
  <c r="A18" i="2"/>
  <c r="G18" i="2" s="1"/>
  <c r="C30" i="2"/>
  <c r="F30" i="2"/>
  <c r="F29" i="2"/>
  <c r="C29" i="2"/>
  <c r="B10" i="2"/>
  <c r="A10" i="2"/>
  <c r="G10" i="2" s="1"/>
  <c r="F19" i="2"/>
  <c r="E25" i="2"/>
  <c r="E23" i="2"/>
  <c r="C19" i="2"/>
  <c r="E24" i="2"/>
  <c r="E20" i="2"/>
  <c r="B11" i="2"/>
  <c r="A11" i="2"/>
  <c r="G11" i="2" s="1"/>
  <c r="A7" i="2"/>
  <c r="B7" i="2"/>
  <c r="B9" i="2"/>
  <c r="A9" i="2"/>
  <c r="G9" i="2" s="1"/>
  <c r="F22" i="2"/>
  <c r="C22" i="2"/>
  <c r="G17" i="2"/>
  <c r="C26" i="2"/>
  <c r="F26" i="2"/>
  <c r="C21" i="2"/>
  <c r="F21" i="2"/>
  <c r="A21" i="2" l="1"/>
  <c r="B21" i="2"/>
  <c r="B22" i="2"/>
  <c r="A22" i="2"/>
  <c r="G22" i="2" s="1"/>
  <c r="F20" i="2"/>
  <c r="C20" i="2"/>
  <c r="C25" i="2"/>
  <c r="F25" i="2"/>
  <c r="A29" i="2"/>
  <c r="B29" i="2"/>
  <c r="G7" i="2"/>
  <c r="F24" i="2"/>
  <c r="C24" i="2"/>
  <c r="A27" i="2"/>
  <c r="B27" i="2"/>
  <c r="A19" i="2"/>
  <c r="B19" i="2"/>
  <c r="B26" i="2"/>
  <c r="A26" i="2"/>
  <c r="G26" i="2" s="1"/>
  <c r="F23" i="2"/>
  <c r="C23" i="2"/>
  <c r="B30" i="2"/>
  <c r="A30" i="2"/>
  <c r="G30" i="2" s="1"/>
  <c r="B28" i="2"/>
  <c r="A28" i="2"/>
  <c r="G5" i="2"/>
  <c r="J17" i="2" s="1"/>
  <c r="G27" i="2" l="1"/>
  <c r="A25" i="2"/>
  <c r="G25" i="2" s="1"/>
  <c r="B25" i="2"/>
  <c r="G28" i="2"/>
  <c r="A23" i="2"/>
  <c r="B23" i="2"/>
  <c r="B24" i="2"/>
  <c r="A24" i="2"/>
  <c r="G24" i="2" s="1"/>
  <c r="B20" i="2"/>
  <c r="A20" i="2"/>
  <c r="G20" i="2" s="1"/>
  <c r="G19" i="2"/>
  <c r="G29" i="2"/>
  <c r="G21" i="2"/>
  <c r="G23" i="2" l="1"/>
  <c r="J30" i="2" s="1"/>
</calcChain>
</file>

<file path=xl/comments1.xml><?xml version="1.0" encoding="utf-8"?>
<comments xmlns="http://schemas.openxmlformats.org/spreadsheetml/2006/main">
  <authors>
    <author>Jérôme MAURY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<sst xmlns="http://schemas.openxmlformats.org/spreadsheetml/2006/main" count="60" uniqueCount="47">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</sst>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14" fillId="0" borderId="0" xfId="0" applyNumberFormat="1" applyFont="1" applyAlignment="1">
      <alignment vertical="center"/>
    </xf>
    <xf numFmtId="14" fontId="15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8">
    <dxf>
      <font>
        <strike val="0"/>
        <color theme="0"/>
      </font>
    </dxf>
    <dxf>
      <font>
        <strike val="0"/>
        <color theme="0"/>
      </font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aury/AppData/Local/Microsoft/Windows/Temporary%20Internet%20Files/Content.IE5/H0HWKXT6/Tableau%20%20heure%20travail%20v3%20-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 refreshError="1"/>
      <sheetData sheetId="1">
        <row r="2">
          <cell r="P2">
            <v>2</v>
          </cell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3"/>
  <sheetViews>
    <sheetView tabSelected="1" topLeftCell="D1" zoomScaleNormal="100" workbookViewId="0">
      <selection activeCell="J6" sqref="J6"/>
    </sheetView>
  </sheetViews>
  <sheetFormatPr baseColWidth="10" defaultRowHeight="15"/>
  <cols>
    <col min="1" max="1" width="37.140625" style="36" hidden="1" customWidth="1"/>
    <col min="2" max="2" width="4.28515625" style="36" hidden="1" customWidth="1"/>
    <col min="3" max="3" width="49.7109375" style="36" hidden="1" customWidth="1"/>
    <col min="4" max="7" width="15.85546875" style="36" customWidth="1"/>
    <col min="8" max="8" width="15.85546875" style="36" hidden="1" customWidth="1"/>
    <col min="9" max="9" width="0" style="36" hidden="1" customWidth="1"/>
    <col min="10" max="16384" width="11.42578125" style="36"/>
  </cols>
  <sheetData>
    <row r="1" spans="1:10" ht="15.75">
      <c r="A1" s="50" t="s">
        <v>20</v>
      </c>
      <c r="B1" s="50"/>
      <c r="C1" s="50"/>
      <c r="D1" s="50"/>
      <c r="E1" s="45"/>
    </row>
    <row r="2" spans="1:10" s="43" customFormat="1" ht="15.75">
      <c r="A2" s="53" t="s">
        <v>21</v>
      </c>
      <c r="B2" s="54"/>
      <c r="C2" s="41" t="s">
        <v>22</v>
      </c>
      <c r="D2" s="42" t="s">
        <v>38</v>
      </c>
      <c r="E2" s="42"/>
      <c r="F2" s="42" t="s">
        <v>39</v>
      </c>
      <c r="G2" s="42"/>
      <c r="H2" s="42" t="s">
        <v>40</v>
      </c>
    </row>
    <row r="3" spans="1:10" ht="23.25" customHeight="1">
      <c r="A3" s="55" t="s">
        <v>44</v>
      </c>
      <c r="B3" s="56"/>
      <c r="C3" s="34" t="s">
        <v>23</v>
      </c>
      <c r="D3" s="39">
        <v>44193</v>
      </c>
      <c r="E3" s="62"/>
      <c r="F3" s="60">
        <f>WORKDAY.INTL(F4,G3,11,'Jours Fériés'!$E$5:$E$30)</f>
        <v>44189</v>
      </c>
      <c r="G3" s="57">
        <v>-6</v>
      </c>
      <c r="H3" s="37">
        <f>WORKDAY.INTL(H4,I3,11,'Jours Fériés'!$E$5:$E$30)</f>
        <v>44189</v>
      </c>
      <c r="I3" s="36">
        <v>-6</v>
      </c>
    </row>
    <row r="4" spans="1:10" ht="25.5">
      <c r="A4" s="51" t="s">
        <v>24</v>
      </c>
      <c r="B4" s="52"/>
      <c r="C4" s="35" t="s">
        <v>25</v>
      </c>
      <c r="D4" s="37">
        <f>WORKDAY.INTL(D3,E4,11,'Jours Fériés'!E5:E30)</f>
        <v>44201</v>
      </c>
      <c r="E4" s="48">
        <v>6</v>
      </c>
      <c r="F4" s="60">
        <f>WORKDAY.INTL(F5,G4,11,'Jours Fériés'!$E$5:$E$30)</f>
        <v>44198</v>
      </c>
      <c r="G4" s="57">
        <v>-5</v>
      </c>
      <c r="H4" s="37">
        <f>WORKDAY.INTL(H5,I4,11,'Jours Fériés'!$E$5:$E$30)</f>
        <v>44198</v>
      </c>
      <c r="I4" s="58">
        <v>-5</v>
      </c>
      <c r="J4" s="47"/>
    </row>
    <row r="5" spans="1:10" ht="25.5">
      <c r="A5" s="34" t="s">
        <v>26</v>
      </c>
      <c r="B5" s="40" t="s">
        <v>46</v>
      </c>
      <c r="C5" s="35" t="s">
        <v>27</v>
      </c>
      <c r="D5" s="37">
        <f>IF(B5="X",WORKDAY.INTL(D4,E5,11,'Jours Fériés'!E5:E30),D4)</f>
        <v>44207</v>
      </c>
      <c r="E5" s="48">
        <v>5</v>
      </c>
      <c r="F5" s="60">
        <f>IF(B5="X",WORKDAY.INTL(F6,G5,11,'Jours Fériés'!E5:E30),F6)</f>
        <v>44204</v>
      </c>
      <c r="G5" s="57">
        <v>-1</v>
      </c>
      <c r="H5" s="37">
        <f>IF(B5="X",WORKDAY.INTL(H6,I5,11,'Jours Fériés'!E5:E30),H6)</f>
        <v>44204</v>
      </c>
      <c r="I5" s="36">
        <v>-1</v>
      </c>
      <c r="J5" s="47"/>
    </row>
    <row r="6" spans="1:10">
      <c r="A6" s="51" t="s">
        <v>28</v>
      </c>
      <c r="B6" s="52"/>
      <c r="C6" s="35" t="s">
        <v>29</v>
      </c>
      <c r="D6" s="37">
        <f>D5+E6</f>
        <v>44208</v>
      </c>
      <c r="E6" s="48">
        <v>1</v>
      </c>
      <c r="F6" s="60">
        <f>WORKDAY.INTL(F7,G6,11,'Jours Fériés'!$E$5:$E$30)</f>
        <v>44205</v>
      </c>
      <c r="G6" s="57">
        <v>-14</v>
      </c>
      <c r="H6" s="37">
        <f>WORKDAY.INTL(H7,I6,11,'Jours Fériés'!$E$5:$E$30)</f>
        <v>44205</v>
      </c>
      <c r="I6" s="36">
        <v>-14</v>
      </c>
      <c r="J6" s="59"/>
    </row>
    <row r="7" spans="1:10" ht="51">
      <c r="A7" s="51" t="s">
        <v>30</v>
      </c>
      <c r="B7" s="52"/>
      <c r="C7" s="35" t="s">
        <v>45</v>
      </c>
      <c r="D7" s="37">
        <f>IF(ISNUMBER(MATCH(IF(WEEKDAY(D6+E7,2)=6,D6+E7+2,IF(WEEKDAY(D6+E7,2)=7,D6+E7+1,D6+E7)),fer,0)),IF(WEEKDAY(D6+E7,2)=6,D6+E7+2,IF(WEEKDAY(D6+E7,2)=7,D6+E7+1,D6+E7))+1,IF(WEEKDAY(D6+E7,2)=6,D6+E7+2,IF(WEEKDAY(D6+E7,2)=7,D6+E7+1,D6+E7)))</f>
        <v>44222</v>
      </c>
      <c r="E7" s="48">
        <v>14</v>
      </c>
      <c r="F7" s="44">
        <f>WORKDAY.INTL(F8,G7,11,'Jours Fériés'!$E$5:$E$30)</f>
        <v>44222</v>
      </c>
      <c r="G7" s="57">
        <v>-1</v>
      </c>
      <c r="H7" s="37">
        <f>WORKDAY.INTL(H8,I7,11,'Jours Fériés'!$E$5:$E$30)</f>
        <v>44222</v>
      </c>
      <c r="I7" s="36">
        <v>-1</v>
      </c>
      <c r="J7" s="47"/>
    </row>
    <row r="8" spans="1:10" ht="23.25" customHeight="1">
      <c r="A8" s="55" t="s">
        <v>31</v>
      </c>
      <c r="B8" s="56"/>
      <c r="C8" s="34" t="s">
        <v>32</v>
      </c>
      <c r="D8" s="37">
        <f>WORKDAY(D7+1,0,'Jours Fériés'!E5:E30)</f>
        <v>44223</v>
      </c>
      <c r="E8" s="48">
        <v>1</v>
      </c>
      <c r="F8" s="44">
        <f>WORKDAY.INTL(F9,G8,11,'Jours Fériés'!$E$5:$E$30)</f>
        <v>44223</v>
      </c>
      <c r="G8" s="57">
        <v>-3</v>
      </c>
      <c r="H8" s="39">
        <v>44223</v>
      </c>
      <c r="J8" s="47"/>
    </row>
    <row r="9" spans="1:10">
      <c r="A9" s="55" t="s">
        <v>41</v>
      </c>
      <c r="B9" s="56"/>
      <c r="C9" s="35" t="s">
        <v>43</v>
      </c>
      <c r="D9" s="37">
        <f>WORKDAY.INTL(D8,E9,11,'Jours Fériés'!E5:E30)</f>
        <v>44226</v>
      </c>
      <c r="E9" s="48">
        <v>3</v>
      </c>
      <c r="F9" s="44">
        <f>WORKDAY.INTL(F10,G9,11,'Jours Fériés'!$E$5:$E$30)</f>
        <v>44226</v>
      </c>
      <c r="G9" s="57">
        <v>-1</v>
      </c>
      <c r="H9" s="37">
        <f>WORKDAY.INTL(H8,I9,11,'Jours Fériés'!$E$5:$E$30)</f>
        <v>44226</v>
      </c>
      <c r="I9" s="36">
        <v>3</v>
      </c>
      <c r="J9" s="47"/>
    </row>
    <row r="10" spans="1:10" ht="25.5">
      <c r="A10" s="51" t="s">
        <v>33</v>
      </c>
      <c r="B10" s="52"/>
      <c r="C10" s="35" t="s">
        <v>42</v>
      </c>
      <c r="D10" s="37">
        <f>WORKDAY.INTL(D9,E10,11,'Jours Fériés'!E5:E30)</f>
        <v>44228</v>
      </c>
      <c r="E10" s="48">
        <v>1</v>
      </c>
      <c r="F10" s="44">
        <f>WORKDAY.INTL(F11,G10,11,'Jours Fériés'!$E$5:$E$30)</f>
        <v>44228</v>
      </c>
      <c r="G10" s="57">
        <v>-14</v>
      </c>
      <c r="H10" s="37">
        <f>WORKDAY.INTL(H9,I10,11,'Jours Fériés'!$E$5:$E$30)</f>
        <v>44228</v>
      </c>
      <c r="I10" s="36">
        <v>1</v>
      </c>
      <c r="J10" s="47"/>
    </row>
    <row r="11" spans="1:10" ht="51">
      <c r="A11" s="51" t="s">
        <v>34</v>
      </c>
      <c r="B11" s="52"/>
      <c r="C11" s="35" t="s">
        <v>35</v>
      </c>
      <c r="D11" s="37">
        <f>WORKDAY.INTL(D10,E11,11,'Jours Fériés'!E5:E30)</f>
        <v>44244</v>
      </c>
      <c r="E11" s="48">
        <v>14</v>
      </c>
      <c r="F11" s="37">
        <f>WORKDAY.INTL(F12,G11,11,'Jours Fériés'!E5:E30)</f>
        <v>44244</v>
      </c>
      <c r="G11" s="48">
        <v>-1</v>
      </c>
      <c r="H11" s="37">
        <f>WORKDAY.INTL(H10,I11,11,'Jours Fériés'!$E$5:$E$30)</f>
        <v>44244</v>
      </c>
      <c r="I11" s="36">
        <v>14</v>
      </c>
      <c r="J11" s="47"/>
    </row>
    <row r="12" spans="1:10" ht="42.75" customHeight="1">
      <c r="A12" s="51" t="s">
        <v>36</v>
      </c>
      <c r="B12" s="52"/>
      <c r="C12" s="35" t="s">
        <v>37</v>
      </c>
      <c r="D12" s="38">
        <f>WORKDAY(D11+E12,0,'Jours Fériés'!E5:E30)</f>
        <v>44245</v>
      </c>
      <c r="E12" s="49">
        <v>1</v>
      </c>
      <c r="F12" s="39">
        <v>44245</v>
      </c>
      <c r="G12" s="61"/>
      <c r="H12" s="37">
        <f>WORKDAY.INTL(H11,I12,11,'Jours Fériés'!$E$5:$E$30)</f>
        <v>44245</v>
      </c>
      <c r="I12" s="36">
        <v>1</v>
      </c>
      <c r="J12" s="47"/>
    </row>
    <row r="13" spans="1:10">
      <c r="J13" s="46"/>
    </row>
  </sheetData>
  <sheetProtection selectLockedCells="1"/>
  <mergeCells count="11">
    <mergeCell ref="A1:D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</mergeCells>
  <conditionalFormatting sqref="G5">
    <cfRule type="cellIs" dxfId="7" priority="4" operator="equal">
      <formula>$F$4</formula>
    </cfRule>
  </conditionalFormatting>
  <conditionalFormatting sqref="D5:E5">
    <cfRule type="cellIs" dxfId="4" priority="5" operator="equal">
      <formula>$D$4</formula>
    </cfRule>
  </conditionalFormatting>
  <conditionalFormatting sqref="F5">
    <cfRule type="cellIs" dxfId="1" priority="2" operator="equal">
      <formula>$F$6</formula>
    </cfRule>
  </conditionalFormatting>
  <conditionalFormatting sqref="H5">
    <cfRule type="cellIs" dxfId="0" priority="1" operator="equal">
      <formula>$H$6</formula>
    </cfRule>
  </conditionalFormatting>
  <pageMargins left="0.25" right="0.25" top="0.75" bottom="0.75" header="0.3" footer="0.3"/>
  <pageSetup paperSize="9" orientation="landscape" r:id="rId1"/>
  <ignoredErrors>
    <ignoredError sqref="F5 H5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topLeftCell="A12" zoomScale="130" zoomScaleNormal="130" workbookViewId="0">
      <selection activeCell="E15" sqref="E15"/>
    </sheetView>
  </sheetViews>
  <sheetFormatPr baseColWidth="10" defaultRowHeight="12.75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>
      <c r="C2" s="2">
        <f>YEAR(D2)</f>
        <v>2020</v>
      </c>
      <c r="D2" s="3">
        <v>44062</v>
      </c>
      <c r="K2" s="4">
        <f>C2+1</f>
        <v>2021</v>
      </c>
    </row>
    <row r="3" spans="1:15">
      <c r="K3" s="5"/>
      <c r="L3" s="5"/>
      <c r="M3" s="5"/>
      <c r="N3" s="5"/>
      <c r="O3" s="5"/>
    </row>
    <row r="4" spans="1:15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>
      <c r="A37" s="32"/>
      <c r="B37" s="23"/>
      <c r="C37" s="29"/>
      <c r="D37" s="29"/>
      <c r="E37" s="29"/>
      <c r="F37" s="29"/>
      <c r="G37" s="29"/>
    </row>
    <row r="38" spans="1:15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3" priority="2" operator="greaterThan">
      <formula>0</formula>
    </cfRule>
  </conditionalFormatting>
  <conditionalFormatting sqref="G18:G30">
    <cfRule type="cellIs" dxfId="2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RC81</vt:lpstr>
      <vt:lpstr>Jours Fériés</vt:lpstr>
    </vt:vector>
  </TitlesOfParts>
  <Company>GTI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Jérôme MAURY</cp:lastModifiedBy>
  <cp:lastPrinted>2020-08-27T06:27:39Z</cp:lastPrinted>
  <dcterms:created xsi:type="dcterms:W3CDTF">2020-08-26T12:27:50Z</dcterms:created>
  <dcterms:modified xsi:type="dcterms:W3CDTF">2020-09-08T14:06:02Z</dcterms:modified>
</cp:coreProperties>
</file>