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CALENDRIERS\"/>
    </mc:Choice>
  </mc:AlternateContent>
  <xr:revisionPtr revIDLastSave="0" documentId="13_ncr:1_{09FE1D68-9B02-4F5C-BBC1-A08ADD715D6D}" xr6:coauthVersionLast="45" xr6:coauthVersionMax="45" xr10:uidLastSave="{00000000-0000-0000-0000-000000000000}"/>
  <bookViews>
    <workbookView xWindow="19080" yWindow="-960" windowWidth="29040" windowHeight="16440" tabRatio="240" xr2:uid="{3BA54A25-F31E-4945-87F4-7C6CCA4C952F}"/>
  </bookViews>
  <sheets>
    <sheet name="Calendrier" sheetId="1" r:id="rId1"/>
    <sheet name="ANNEE" sheetId="3" r:id="rId2"/>
  </sheets>
  <calcPr calcId="18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30" i="1" l="1"/>
  <c r="Q29" i="1"/>
  <c r="B6" i="3"/>
  <c r="C6" i="3"/>
  <c r="C18" i="3"/>
  <c r="D18" i="3"/>
  <c r="E18" i="3"/>
  <c r="F18" i="3"/>
  <c r="G18" i="3"/>
  <c r="H18" i="3"/>
  <c r="I18" i="3"/>
  <c r="J18" i="3"/>
  <c r="K18" i="3"/>
  <c r="L18" i="3"/>
  <c r="M18" i="3"/>
  <c r="N18" i="3"/>
  <c r="O18" i="3"/>
  <c r="B18" i="3"/>
  <c r="C17" i="3"/>
  <c r="D17" i="3"/>
  <c r="E17" i="3"/>
  <c r="F17" i="3"/>
  <c r="G17" i="3"/>
  <c r="H17" i="3"/>
  <c r="I17" i="3"/>
  <c r="J17" i="3"/>
  <c r="K17" i="3"/>
  <c r="L17" i="3"/>
  <c r="M17" i="3"/>
  <c r="N17" i="3"/>
  <c r="O17" i="3"/>
  <c r="B17" i="3"/>
  <c r="C16" i="3"/>
  <c r="D16" i="3"/>
  <c r="E16" i="3"/>
  <c r="F16" i="3"/>
  <c r="G16" i="3"/>
  <c r="H16" i="3"/>
  <c r="I16" i="3"/>
  <c r="J16" i="3"/>
  <c r="K16" i="3"/>
  <c r="L16" i="3"/>
  <c r="M16" i="3"/>
  <c r="N16" i="3"/>
  <c r="O16" i="3"/>
  <c r="B16" i="3"/>
  <c r="C15" i="3"/>
  <c r="D15" i="3"/>
  <c r="E15" i="3"/>
  <c r="F15" i="3"/>
  <c r="G15" i="3"/>
  <c r="H15" i="3"/>
  <c r="I15" i="3"/>
  <c r="J15" i="3"/>
  <c r="K15" i="3"/>
  <c r="L15" i="3"/>
  <c r="M15" i="3"/>
  <c r="N15" i="3"/>
  <c r="O15" i="3"/>
  <c r="B15" i="3"/>
  <c r="C14" i="3"/>
  <c r="D14" i="3"/>
  <c r="E14" i="3"/>
  <c r="F14" i="3"/>
  <c r="G14" i="3"/>
  <c r="H14" i="3"/>
  <c r="I14" i="3"/>
  <c r="J14" i="3"/>
  <c r="K14" i="3"/>
  <c r="L14" i="3"/>
  <c r="M14" i="3"/>
  <c r="N14" i="3"/>
  <c r="O14" i="3"/>
  <c r="B14" i="3"/>
  <c r="C13" i="3"/>
  <c r="D13" i="3"/>
  <c r="E13" i="3"/>
  <c r="F13" i="3"/>
  <c r="G13" i="3"/>
  <c r="H13" i="3"/>
  <c r="I13" i="3"/>
  <c r="J13" i="3"/>
  <c r="K13" i="3"/>
  <c r="L13" i="3"/>
  <c r="M13" i="3"/>
  <c r="N13" i="3"/>
  <c r="O13" i="3"/>
  <c r="B13" i="3"/>
  <c r="C12" i="3"/>
  <c r="D12" i="3"/>
  <c r="E12" i="3"/>
  <c r="F12" i="3"/>
  <c r="G12" i="3"/>
  <c r="H12" i="3"/>
  <c r="I12" i="3"/>
  <c r="J12" i="3"/>
  <c r="K12" i="3"/>
  <c r="L12" i="3"/>
  <c r="M12" i="3"/>
  <c r="N12" i="3"/>
  <c r="O12" i="3"/>
  <c r="B12" i="3"/>
  <c r="C11" i="3"/>
  <c r="D11" i="3"/>
  <c r="E11" i="3"/>
  <c r="F11" i="3"/>
  <c r="G11" i="3"/>
  <c r="H11" i="3"/>
  <c r="I11" i="3"/>
  <c r="J11" i="3"/>
  <c r="K11" i="3"/>
  <c r="L11" i="3"/>
  <c r="M11" i="3"/>
  <c r="N11" i="3"/>
  <c r="O11" i="3"/>
  <c r="B11" i="3"/>
  <c r="C10" i="3"/>
  <c r="D10" i="3"/>
  <c r="E10" i="3"/>
  <c r="F10" i="3"/>
  <c r="G10" i="3"/>
  <c r="H10" i="3"/>
  <c r="I10" i="3"/>
  <c r="J10" i="3"/>
  <c r="K10" i="3"/>
  <c r="L10" i="3"/>
  <c r="M10" i="3"/>
  <c r="N10" i="3"/>
  <c r="O10" i="3"/>
  <c r="B10" i="3"/>
  <c r="C9" i="3"/>
  <c r="D9" i="3"/>
  <c r="E9" i="3"/>
  <c r="F9" i="3"/>
  <c r="G9" i="3"/>
  <c r="H9" i="3"/>
  <c r="I9" i="3"/>
  <c r="J9" i="3"/>
  <c r="K9" i="3"/>
  <c r="L9" i="3"/>
  <c r="M9" i="3"/>
  <c r="N9" i="3"/>
  <c r="O9" i="3"/>
  <c r="B9" i="3"/>
  <c r="D8" i="3"/>
  <c r="E8" i="3"/>
  <c r="F8" i="3"/>
  <c r="G8" i="3"/>
  <c r="H8" i="3"/>
  <c r="I8" i="3"/>
  <c r="J8" i="3"/>
  <c r="K8" i="3"/>
  <c r="L8" i="3"/>
  <c r="M8" i="3"/>
  <c r="N8" i="3"/>
  <c r="O8" i="3"/>
  <c r="C8" i="3"/>
  <c r="B8" i="3"/>
  <c r="E7" i="3"/>
  <c r="H7" i="3"/>
  <c r="I7" i="3"/>
  <c r="J7" i="3"/>
  <c r="K7" i="3"/>
  <c r="L7" i="3"/>
  <c r="M7" i="3"/>
  <c r="N7" i="3"/>
  <c r="O7" i="3"/>
  <c r="F7" i="3"/>
  <c r="G7" i="3"/>
  <c r="F6" i="3"/>
  <c r="G6" i="3"/>
  <c r="H6" i="3"/>
  <c r="I6" i="3"/>
  <c r="J6" i="3"/>
  <c r="K6" i="3"/>
  <c r="L6" i="3"/>
  <c r="M6" i="3"/>
  <c r="N6" i="3"/>
  <c r="O6" i="3"/>
  <c r="E6" i="3"/>
  <c r="D6" i="3"/>
  <c r="B7" i="3"/>
  <c r="C7" i="3"/>
  <c r="D7" i="3"/>
  <c r="P11" i="1"/>
  <c r="Q4" i="3"/>
  <c r="R4" i="3" s="1"/>
  <c r="Q7" i="3" s="1"/>
  <c r="E1" i="1"/>
  <c r="M7" i="1"/>
  <c r="M37" i="1" s="1"/>
  <c r="L7" i="1"/>
  <c r="L11" i="1" s="1"/>
  <c r="K7" i="1"/>
  <c r="J7" i="1"/>
  <c r="J8" i="1" s="1"/>
  <c r="I7" i="1"/>
  <c r="I36" i="1" s="1"/>
  <c r="H7" i="1"/>
  <c r="H10" i="1" s="1"/>
  <c r="G7" i="1"/>
  <c r="F7" i="1"/>
  <c r="F8" i="1" s="1"/>
  <c r="E7" i="1"/>
  <c r="E37" i="1" s="1"/>
  <c r="D7" i="1"/>
  <c r="D9" i="1" s="1"/>
  <c r="C7" i="1"/>
  <c r="B7" i="1"/>
  <c r="B8" i="1" s="1"/>
  <c r="M5" i="1"/>
  <c r="L5" i="1"/>
  <c r="K5" i="1"/>
  <c r="J5" i="1"/>
  <c r="I5" i="1"/>
  <c r="H5" i="1"/>
  <c r="G5" i="1"/>
  <c r="F5" i="1"/>
  <c r="E5" i="1"/>
  <c r="D5" i="1"/>
  <c r="C5" i="1"/>
  <c r="B5" i="1"/>
  <c r="P23" i="1"/>
  <c r="P22" i="1"/>
  <c r="P21" i="1"/>
  <c r="P20" i="1"/>
  <c r="P19" i="1"/>
  <c r="P15" i="1"/>
  <c r="P14" i="1"/>
  <c r="P12" i="1"/>
  <c r="Q9" i="3" l="1"/>
  <c r="Q11" i="3"/>
  <c r="Q13" i="3"/>
  <c r="Q17" i="3"/>
  <c r="Q6" i="3"/>
  <c r="Q8" i="3"/>
  <c r="Q15" i="3"/>
  <c r="Q10" i="3"/>
  <c r="Q12" i="3"/>
  <c r="Q14" i="3"/>
  <c r="Q16" i="3"/>
  <c r="Q18" i="3"/>
  <c r="M8" i="1"/>
  <c r="I8" i="1"/>
  <c r="E8" i="1"/>
  <c r="H37" i="1"/>
  <c r="H36" i="1"/>
  <c r="L33" i="1"/>
  <c r="D31" i="1"/>
  <c r="H28" i="1"/>
  <c r="L25" i="1"/>
  <c r="D23" i="1"/>
  <c r="H20" i="1"/>
  <c r="L17" i="1"/>
  <c r="D15" i="1"/>
  <c r="H12" i="1"/>
  <c r="L9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I37" i="1"/>
  <c r="H35" i="1"/>
  <c r="D34" i="1"/>
  <c r="L32" i="1"/>
  <c r="H31" i="1"/>
  <c r="D30" i="1"/>
  <c r="L28" i="1"/>
  <c r="H27" i="1"/>
  <c r="D26" i="1"/>
  <c r="L24" i="1"/>
  <c r="H23" i="1"/>
  <c r="D22" i="1"/>
  <c r="L20" i="1"/>
  <c r="H19" i="1"/>
  <c r="D18" i="1"/>
  <c r="L16" i="1"/>
  <c r="H15" i="1"/>
  <c r="D14" i="1"/>
  <c r="L12" i="1"/>
  <c r="H11" i="1"/>
  <c r="D10" i="1"/>
  <c r="D37" i="1"/>
  <c r="D35" i="1"/>
  <c r="H32" i="1"/>
  <c r="L29" i="1"/>
  <c r="D27" i="1"/>
  <c r="H24" i="1"/>
  <c r="L21" i="1"/>
  <c r="D19" i="1"/>
  <c r="H16" i="1"/>
  <c r="L13" i="1"/>
  <c r="D11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L8" i="1"/>
  <c r="H8" i="1"/>
  <c r="D8" i="1"/>
  <c r="K37" i="1"/>
  <c r="G37" i="1"/>
  <c r="M36" i="1"/>
  <c r="D36" i="1"/>
  <c r="L34" i="1"/>
  <c r="H33" i="1"/>
  <c r="D32" i="1"/>
  <c r="L30" i="1"/>
  <c r="H29" i="1"/>
  <c r="D28" i="1"/>
  <c r="L26" i="1"/>
  <c r="H25" i="1"/>
  <c r="D24" i="1"/>
  <c r="L22" i="1"/>
  <c r="H21" i="1"/>
  <c r="D20" i="1"/>
  <c r="L18" i="1"/>
  <c r="H17" i="1"/>
  <c r="D16" i="1"/>
  <c r="L14" i="1"/>
  <c r="H13" i="1"/>
  <c r="D12" i="1"/>
  <c r="L10" i="1"/>
  <c r="H9" i="1"/>
  <c r="L37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K8" i="1"/>
  <c r="G8" i="1"/>
  <c r="C8" i="1"/>
  <c r="J37" i="1"/>
  <c r="F37" i="1"/>
  <c r="L36" i="1"/>
  <c r="L35" i="1"/>
  <c r="H34" i="1"/>
  <c r="D33" i="1"/>
  <c r="L31" i="1"/>
  <c r="H30" i="1"/>
  <c r="D29" i="1"/>
  <c r="L27" i="1"/>
  <c r="H26" i="1"/>
  <c r="D25" i="1"/>
  <c r="L23" i="1"/>
  <c r="H22" i="1"/>
  <c r="D21" i="1"/>
  <c r="L19" i="1"/>
  <c r="H18" i="1"/>
  <c r="D17" i="1"/>
  <c r="L15" i="1"/>
  <c r="H14" i="1"/>
  <c r="D13" i="1"/>
  <c r="Q26" i="1" l="1"/>
  <c r="P18" i="1"/>
  <c r="Q35" i="1"/>
  <c r="Q34" i="1"/>
  <c r="Q31" i="1" l="1"/>
  <c r="Q32" i="1" s="1"/>
  <c r="Q37" i="1" s="1"/>
  <c r="P16" i="1"/>
  <c r="P13" i="1"/>
  <c r="P17" i="1"/>
  <c r="B39" i="1" l="1"/>
</calcChain>
</file>

<file path=xl/sharedStrings.xml><?xml version="1.0" encoding="utf-8"?>
<sst xmlns="http://schemas.openxmlformats.org/spreadsheetml/2006/main" count="42" uniqueCount="29">
  <si>
    <t>Pâques</t>
  </si>
  <si>
    <t>Jour de l'an</t>
  </si>
  <si>
    <t>Jour férié</t>
  </si>
  <si>
    <t>date (formule)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</si>
  <si>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</si>
  <si>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</si>
  <si>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</si>
  <si>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</si>
  <si>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</si>
  <si>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</si>
  <si>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</si>
  <si>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</si>
  <si>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</si>
  <si>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</si>
  <si>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</si>
  <si>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Date de début</t>
  </si>
  <si>
    <t>Date de fin</t>
  </si>
  <si>
    <t>différence Nombre de jours</t>
  </si>
  <si>
    <t>Nombre de jours dans l'année</t>
  </si>
  <si>
    <t>Nombre de samedi</t>
  </si>
  <si>
    <t>Nombre de dimanche</t>
  </si>
  <si>
    <t>Nombre de jours fériés</t>
  </si>
  <si>
    <t>Jours fériés en France</t>
  </si>
  <si>
    <t>Choix de l'année</t>
  </si>
  <si>
    <t>Calcul du nombre de jours ouvrés entre 2 dates</t>
  </si>
  <si>
    <t>Total jours ouvrés</t>
  </si>
  <si>
    <t>Férié</t>
  </si>
  <si>
    <t>week-end</t>
  </si>
  <si>
    <t>paye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</si>
</sst>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ddd\ dd"/>
    <numFmt numFmtId="166" formatCode="[$-40C]d\-mmm;@"/>
    <numFmt numFmtId="167" formatCode="ddd\ mm\ mmm"/>
    <numFmt numFmtId="168" formatCode="[$-40C]ddd\ dd\ mmm;@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8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D5B8EA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auto="1"/>
      </right>
      <top style="thin">
        <color rgb="FF7030A0"/>
      </top>
      <bottom style="thin">
        <color rgb="FF7030A0"/>
      </bottom>
      <diagonal/>
    </border>
    <border>
      <left style="thin">
        <color auto="1"/>
      </left>
      <right style="thin">
        <color auto="1"/>
      </right>
      <top style="thin">
        <color rgb="FF7030A0"/>
      </top>
      <bottom style="thin">
        <color rgb="FF7030A0"/>
      </bottom>
      <diagonal/>
    </border>
    <border>
      <left style="thin">
        <color auto="1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/>
      <top style="thin">
        <color rgb="FF7030A0"/>
      </top>
      <bottom style="thin">
        <color rgb="FF7030A0"/>
      </bottom>
      <diagonal/>
    </border>
    <border>
      <left/>
      <right style="thin">
        <color rgb="FF7030A0"/>
      </right>
      <top style="thin">
        <color rgb="FF7030A0"/>
      </top>
      <bottom style="thin">
        <color rgb="FF7030A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64" fontId="0" fillId="0" borderId="0" xfId="0" applyNumberFormat="1"/>
    <xf numFmtId="164" fontId="0" fillId="0" borderId="0" xfId="0" applyNumberFormat="1" applyFill="1"/>
    <xf numFmtId="0" fontId="0" fillId="0" borderId="0" xfId="0" applyAlignment="1">
      <alignment horizontal="left" vertical="center"/>
    </xf>
    <xf numFmtId="0" fontId="0" fillId="0" borderId="0" xfId="0" applyNumberFormat="1" applyAlignment="1">
      <alignment horizontal="center"/>
    </xf>
    <xf numFmtId="0" fontId="0" fillId="2" borderId="0" xfId="0" applyFill="1"/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/>
    <xf numFmtId="0" fontId="6" fillId="3" borderId="4" xfId="0" applyFont="1" applyFill="1" applyBorder="1" applyAlignment="1">
      <alignment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167" fontId="0" fillId="0" borderId="4" xfId="0" applyNumberFormat="1" applyBorder="1" applyAlignment="1">
      <alignment vertical="center"/>
    </xf>
    <xf numFmtId="168" fontId="0" fillId="0" borderId="4" xfId="0" applyNumberFormat="1" applyFill="1" applyBorder="1" applyAlignment="1">
      <alignment vertical="center"/>
    </xf>
    <xf numFmtId="168" fontId="0" fillId="0" borderId="4" xfId="0" applyNumberFormat="1" applyBorder="1" applyAlignment="1">
      <alignment vertical="center"/>
    </xf>
    <xf numFmtId="0" fontId="8" fillId="3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19">
    <dxf>
      <font>
        <b/>
        <i val="0"/>
        <color theme="0" tint="-0.499984740745262"/>
      </font>
      <fill>
        <patternFill>
          <bgColor theme="9" tint="0.39994506668294322"/>
        </patternFill>
      </fill>
    </dxf>
    <dxf>
      <font>
        <b/>
        <i val="0"/>
        <color theme="1" tint="0.34998626667073579"/>
      </font>
      <fill>
        <patternFill>
          <bgColor theme="8" tint="0.39994506668294322"/>
        </patternFill>
      </fill>
    </dxf>
    <dxf>
      <font>
        <b/>
        <i val="0"/>
        <color rgb="FF7030A0"/>
      </font>
      <fill>
        <patternFill>
          <bgColor rgb="FFCC99FF"/>
        </pattern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ill>
        <patternFill patternType="lightDown">
          <fgColor theme="8" tint="0.59996337778862885"/>
        </patternFill>
      </fill>
    </dxf>
    <dxf>
      <font>
        <b/>
        <i val="0"/>
        <color rgb="FF7030A0"/>
      </font>
      <fill>
        <patternFill>
          <bgColor rgb="FFCC99FF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ont>
        <b/>
        <i val="0"/>
        <color theme="1" tint="0.34998626667073579"/>
      </font>
      <fill>
        <patternFill>
          <bgColor theme="8" tint="0.39994506668294322"/>
        </patternFill>
      </fill>
    </dxf>
    <dxf>
      <font>
        <b/>
        <i val="0"/>
        <color theme="0" tint="-0.499984740745262"/>
      </font>
      <fill>
        <patternFill>
          <bgColor theme="9" tint="0.39994506668294322"/>
        </patternFill>
      </fill>
    </dxf>
    <dxf>
      <font>
        <b/>
        <i val="0"/>
        <color rgb="FF7030A0"/>
      </font>
      <fill>
        <patternFill>
          <bgColor rgb="FFCC99FF"/>
        </pattern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ill>
        <patternFill patternType="lightDown">
          <fgColor theme="8" tint="0.59996337778862885"/>
        </patternFill>
      </fill>
    </dxf>
    <dxf>
      <font>
        <b/>
        <i val="0"/>
        <color rgb="FF7030A0"/>
      </font>
      <fill>
        <patternFill>
          <bgColor rgb="FFCC99FF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ill>
        <patternFill patternType="lightTrellis">
          <bgColor rgb="FFFFC000"/>
        </patternFill>
      </fill>
    </dxf>
    <dxf>
      <font>
        <b/>
        <i val="0"/>
        <color theme="0" tint="-0.499984740745262"/>
      </font>
      <fill>
        <patternFill>
          <bgColor theme="9" tint="0.39994506668294322"/>
        </patternFill>
      </fill>
    </dxf>
    <dxf>
      <font>
        <b/>
        <i val="0"/>
        <color theme="1" tint="0.34998626667073579"/>
      </font>
      <fill>
        <patternFill>
          <bgColor theme="8" tint="0.39994506668294322"/>
        </patternFill>
      </fill>
    </dxf>
    <dxf>
      <font>
        <b/>
        <i val="0"/>
        <color rgb="FF7030A0"/>
      </font>
      <fill>
        <patternFill>
          <bgColor rgb="FFCC99FF"/>
        </pattern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ill>
        <patternFill patternType="lightDown">
          <fgColor theme="8" tint="0.59996337778862885"/>
        </patternFill>
      </fill>
    </dxf>
    <dxf>
      <font>
        <b/>
        <i val="0"/>
        <color rgb="FF7030A0"/>
      </font>
      <fill>
        <patternFill>
          <bgColor rgb="FFCC99FF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</dxfs>
  <tableStyles count="0" defaultTableStyle="TableStyleMedium2" defaultPivotStyle="PivotStyleLight16"/>
  <colors>
    <mruColors>
      <color rgb="FFD5B8EA"/>
      <color rgb="FFCBA9E5"/>
      <color rgb="FFCC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21D26-F7ED-48A2-A6C6-00E1C4FCD243}">
  <sheetPr codeName="Feuil1"/>
  <dimension ref="A1:T39"/>
  <sheetViews>
    <sheetView tabSelected="1" zoomScaleNormal="100" workbookViewId="0">
      <selection activeCell="B36" sqref="B36"/>
    </sheetView>
  </sheetViews>
  <sheetFormatPr baseColWidth="10" defaultColWidth="11.5703125" defaultRowHeight="15" x14ac:dyDescent="0.25"/>
  <cols>
    <col min="1" max="1" width="12.7109375" style="1" customWidth="1"/>
    <col min="2" max="3" width="11.5703125" style="1"/>
    <col min="4" max="14" width="10.7109375" style="1" customWidth="1"/>
    <col min="15" max="15" width="18.28515625" style="1" hidden="1" customWidth="1"/>
    <col min="16" max="16" width="28.28515625" style="1" customWidth="1"/>
    <col min="17" max="17" width="20.42578125" style="1" customWidth="1"/>
    <col min="18" max="16384" width="11.5703125" style="1"/>
  </cols>
  <sheetData>
    <row r="1" spans="1:20" ht="30" x14ac:dyDescent="0.25">
      <c r="B1" s="26" t="s">
        <v>23</v>
      </c>
      <c r="C1" s="27">
        <v>2021</v>
      </c>
      <c r="D1" s="17"/>
      <c r="E1" s="30" t="str">
        <f>IF(C1&lt;&gt;"","Calendrier pour l'année " &amp; C1,"")</f>
        <v>Calendrier pour l'année 2021</v>
      </c>
      <c r="F1" s="30"/>
      <c r="G1" s="30"/>
      <c r="H1" s="30"/>
      <c r="I1" s="30"/>
      <c r="J1" s="30"/>
      <c r="K1" s="30"/>
      <c r="L1" s="30"/>
      <c r="M1" s="30"/>
    </row>
    <row r="2" spans="1:20" ht="18.75" customHeight="1" x14ac:dyDescent="0.25">
      <c r="D2" s="16"/>
      <c r="E2" s="30"/>
      <c r="F2" s="30"/>
      <c r="G2" s="30"/>
      <c r="H2" s="30"/>
      <c r="I2" s="30"/>
      <c r="J2" s="30"/>
      <c r="K2" s="30"/>
      <c r="L2" s="30"/>
      <c r="M2" s="30"/>
    </row>
    <row r="3" spans="1:20" ht="6.75" customHeight="1" x14ac:dyDescent="0.25">
      <c r="F3" s="4"/>
      <c r="G3" s="4"/>
    </row>
    <row r="4" spans="1:20" hidden="1" x14ac:dyDescent="0.25">
      <c r="B4" s="14">
        <v>44562</v>
      </c>
      <c r="C4" s="14">
        <v>44593</v>
      </c>
      <c r="D4" s="14">
        <v>44621</v>
      </c>
      <c r="E4" s="14">
        <v>44652</v>
      </c>
      <c r="F4" s="14">
        <v>44682</v>
      </c>
      <c r="G4" s="14">
        <v>44713</v>
      </c>
      <c r="H4" s="14">
        <v>44743</v>
      </c>
      <c r="I4" s="14">
        <v>44774</v>
      </c>
      <c r="J4" s="14">
        <v>44805</v>
      </c>
      <c r="K4" s="14">
        <v>44835</v>
      </c>
      <c r="L4" s="14">
        <v>44866</v>
      </c>
      <c r="M4" s="14">
        <v>44896</v>
      </c>
    </row>
    <row r="5" spans="1:20" s="3" customFormat="1" ht="20.25" customHeight="1" x14ac:dyDescent="0.25">
      <c r="B5" s="5" t="str">
        <f t="shared" ref="B5:M5" si="0">IF($C$1&lt;&gt;"",PROPER(TEXT(B$4,"mmmm")),"")</f>
        <v>Janvier</v>
      </c>
      <c r="C5" s="5" t="str">
        <f t="shared" si="0"/>
        <v>Février</v>
      </c>
      <c r="D5" s="5" t="str">
        <f t="shared" si="0"/>
        <v>Mars</v>
      </c>
      <c r="E5" s="5" t="str">
        <f t="shared" si="0"/>
        <v>Avril</v>
      </c>
      <c r="F5" s="5" t="str">
        <f t="shared" si="0"/>
        <v>Mai</v>
      </c>
      <c r="G5" s="5" t="str">
        <f t="shared" si="0"/>
        <v>Juin</v>
      </c>
      <c r="H5" s="5" t="str">
        <f t="shared" si="0"/>
        <v>Juillet</v>
      </c>
      <c r="I5" s="5" t="str">
        <f t="shared" si="0"/>
        <v>Août</v>
      </c>
      <c r="J5" s="5" t="str">
        <f t="shared" si="0"/>
        <v>Septembre</v>
      </c>
      <c r="K5" s="5" t="str">
        <f t="shared" si="0"/>
        <v>Octobre</v>
      </c>
      <c r="L5" s="5" t="str">
        <f t="shared" si="0"/>
        <v>Novembre</v>
      </c>
      <c r="M5" s="5" t="str">
        <f t="shared" si="0"/>
        <v>Décembre</v>
      </c>
    </row>
    <row r="6" spans="1:20" s="5" customFormat="1" ht="0.95" customHeight="1" x14ac:dyDescent="0.25"/>
    <row r="7" spans="1:20" x14ac:dyDescent="0.25">
      <c r="A7" s="1">
        <v>1</v>
      </c>
      <c r="B7" s="15">
        <f t="shared" ref="B7:M7" si="1">IF($C$1&lt;&gt;"",DATE($C$1,MONTH(B$4),$A7),"")</f>
        <v>44197</v>
      </c>
      <c r="C7" s="15">
        <f t="shared" si="1"/>
        <v>44228</v>
      </c>
      <c r="D7" s="15">
        <f t="shared" si="1"/>
        <v>44256</v>
      </c>
      <c r="E7" s="15">
        <f t="shared" si="1"/>
        <v>44287</v>
      </c>
      <c r="F7" s="15">
        <f t="shared" si="1"/>
        <v>44317</v>
      </c>
      <c r="G7" s="15">
        <f t="shared" si="1"/>
        <v>44348</v>
      </c>
      <c r="H7" s="15">
        <f t="shared" si="1"/>
        <v>44378</v>
      </c>
      <c r="I7" s="15">
        <f t="shared" si="1"/>
        <v>44409</v>
      </c>
      <c r="J7" s="15">
        <f t="shared" si="1"/>
        <v>44440</v>
      </c>
      <c r="K7" s="15">
        <f t="shared" si="1"/>
        <v>44470</v>
      </c>
      <c r="L7" s="15">
        <f t="shared" si="1"/>
        <v>44501</v>
      </c>
      <c r="M7" s="15">
        <f t="shared" si="1"/>
        <v>44531</v>
      </c>
    </row>
    <row r="8" spans="1:20" x14ac:dyDescent="0.25">
      <c r="A8" s="1">
        <v>2</v>
      </c>
      <c r="B8" s="15">
        <f>IF($C$1&lt;&gt;"",IF(MONTH(DATE($C$1,MONTH(B$4),$A8))=MONTH(B$7),DATE($C$1,MONTH(B$4),$A8),""),"")</f>
        <v>44198</v>
      </c>
      <c r="C8" s="15">
        <f t="shared" ref="C8:M23" si="2">IF($C$1&lt;&gt;"",IF(MONTH(DATE($C$1,MONTH(C$4),$A8))=MONTH(C$7),DATE($C$1,MONTH(C$4),$A8),""),"")</f>
        <v>44229</v>
      </c>
      <c r="D8" s="15">
        <f t="shared" si="2"/>
        <v>44257</v>
      </c>
      <c r="E8" s="15">
        <f t="shared" si="2"/>
        <v>44288</v>
      </c>
      <c r="F8" s="15">
        <f t="shared" si="2"/>
        <v>44318</v>
      </c>
      <c r="G8" s="15">
        <f t="shared" si="2"/>
        <v>44349</v>
      </c>
      <c r="H8" s="15">
        <f t="shared" si="2"/>
        <v>44379</v>
      </c>
      <c r="I8" s="15">
        <f t="shared" si="2"/>
        <v>44410</v>
      </c>
      <c r="J8" s="15">
        <f t="shared" si="2"/>
        <v>44441</v>
      </c>
      <c r="K8" s="15">
        <f t="shared" si="2"/>
        <v>44471</v>
      </c>
      <c r="L8" s="15">
        <f t="shared" si="2"/>
        <v>44502</v>
      </c>
      <c r="M8" s="15">
        <f t="shared" si="2"/>
        <v>44532</v>
      </c>
    </row>
    <row r="9" spans="1:20" x14ac:dyDescent="0.25">
      <c r="A9" s="1">
        <v>3</v>
      </c>
      <c r="B9" s="15">
        <f t="shared" ref="B9:M37" si="3">IF($C$1&lt;&gt;"",IF(MONTH(DATE($C$1,MONTH(B$4),$A9))=MONTH(B$7),DATE($C$1,MONTH(B$4),$A9),""),"")</f>
        <v>44199</v>
      </c>
      <c r="C9" s="15">
        <f t="shared" si="2"/>
        <v>44230</v>
      </c>
      <c r="D9" s="15">
        <f t="shared" si="2"/>
        <v>44258</v>
      </c>
      <c r="E9" s="15">
        <f t="shared" si="2"/>
        <v>44289</v>
      </c>
      <c r="F9" s="15">
        <f t="shared" si="2"/>
        <v>44319</v>
      </c>
      <c r="G9" s="15">
        <f t="shared" si="2"/>
        <v>44350</v>
      </c>
      <c r="H9" s="15">
        <f t="shared" si="2"/>
        <v>44380</v>
      </c>
      <c r="I9" s="15">
        <f t="shared" si="2"/>
        <v>44411</v>
      </c>
      <c r="J9" s="15">
        <f t="shared" si="2"/>
        <v>44442</v>
      </c>
      <c r="K9" s="15">
        <f t="shared" si="2"/>
        <v>44472</v>
      </c>
      <c r="L9" s="15">
        <f t="shared" si="2"/>
        <v>44503</v>
      </c>
      <c r="M9" s="15">
        <f t="shared" si="2"/>
        <v>44533</v>
      </c>
    </row>
    <row r="10" spans="1:20" x14ac:dyDescent="0.25">
      <c r="A10" s="1">
        <v>4</v>
      </c>
      <c r="B10" s="15">
        <f t="shared" si="3"/>
        <v>44200</v>
      </c>
      <c r="C10" s="15">
        <f t="shared" si="2"/>
        <v>44231</v>
      </c>
      <c r="D10" s="15">
        <f t="shared" si="2"/>
        <v>44259</v>
      </c>
      <c r="E10" s="15">
        <f t="shared" si="2"/>
        <v>44290</v>
      </c>
      <c r="F10" s="15">
        <f t="shared" si="2"/>
        <v>44320</v>
      </c>
      <c r="G10" s="15">
        <f t="shared" si="2"/>
        <v>44351</v>
      </c>
      <c r="H10" s="15">
        <f t="shared" si="2"/>
        <v>44381</v>
      </c>
      <c r="I10" s="15">
        <f t="shared" si="2"/>
        <v>44412</v>
      </c>
      <c r="J10" s="15">
        <f t="shared" si="2"/>
        <v>44443</v>
      </c>
      <c r="K10" s="15">
        <f t="shared" si="2"/>
        <v>44473</v>
      </c>
      <c r="L10" s="15">
        <f t="shared" si="2"/>
        <v>44504</v>
      </c>
      <c r="M10" s="15">
        <f t="shared" si="2"/>
        <v>44534</v>
      </c>
      <c r="O10" s="10" t="s">
        <v>2</v>
      </c>
      <c r="P10" t="s">
        <v>3</v>
      </c>
    </row>
    <row r="11" spans="1:20" x14ac:dyDescent="0.25">
      <c r="A11" s="1">
        <v>5</v>
      </c>
      <c r="B11" s="15">
        <f t="shared" si="3"/>
        <v>44201</v>
      </c>
      <c r="C11" s="15">
        <f t="shared" si="2"/>
        <v>44232</v>
      </c>
      <c r="D11" s="15">
        <f t="shared" si="2"/>
        <v>44260</v>
      </c>
      <c r="E11" s="15">
        <f t="shared" si="2"/>
        <v>44291</v>
      </c>
      <c r="F11" s="15">
        <f t="shared" si="2"/>
        <v>44321</v>
      </c>
      <c r="G11" s="15">
        <f t="shared" si="2"/>
        <v>44352</v>
      </c>
      <c r="H11" s="15">
        <f t="shared" si="2"/>
        <v>44382</v>
      </c>
      <c r="I11" s="15">
        <f t="shared" si="2"/>
        <v>44413</v>
      </c>
      <c r="J11" s="15">
        <f t="shared" si="2"/>
        <v>44444</v>
      </c>
      <c r="K11" s="15">
        <f t="shared" si="2"/>
        <v>44474</v>
      </c>
      <c r="L11" s="15">
        <f t="shared" si="2"/>
        <v>44505</v>
      </c>
      <c r="M11" s="15">
        <f t="shared" si="2"/>
        <v>44535</v>
      </c>
      <c r="O11" t="s">
        <v>1</v>
      </c>
      <c r="P11" s="6">
        <f>DATE($C$1,1,1)</f>
        <v>44197</v>
      </c>
      <c r="Q11" s="1">
        <v>1</v>
      </c>
    </row>
    <row r="12" spans="1:20" x14ac:dyDescent="0.25">
      <c r="A12" s="1">
        <v>6</v>
      </c>
      <c r="B12" s="15">
        <f t="shared" si="3"/>
        <v>44202</v>
      </c>
      <c r="C12" s="15">
        <f t="shared" si="2"/>
        <v>44233</v>
      </c>
      <c r="D12" s="15">
        <f t="shared" si="2"/>
        <v>44261</v>
      </c>
      <c r="E12" s="15">
        <f t="shared" si="2"/>
        <v>44292</v>
      </c>
      <c r="F12" s="15">
        <f t="shared" si="2"/>
        <v>44322</v>
      </c>
      <c r="G12" s="15">
        <f t="shared" si="2"/>
        <v>44353</v>
      </c>
      <c r="H12" s="15">
        <f t="shared" si="2"/>
        <v>44383</v>
      </c>
      <c r="I12" s="15">
        <f t="shared" si="2"/>
        <v>44414</v>
      </c>
      <c r="J12" s="15">
        <f t="shared" si="2"/>
        <v>44445</v>
      </c>
      <c r="K12" s="15">
        <f t="shared" si="2"/>
        <v>44475</v>
      </c>
      <c r="L12" s="15">
        <f t="shared" si="2"/>
        <v>44506</v>
      </c>
      <c r="M12" s="15">
        <f t="shared" si="2"/>
        <v>44536</v>
      </c>
      <c r="O12" s="18" t="s">
        <v>0</v>
      </c>
      <c r="P12" s="7">
        <f>FLOOR(DAY(MINUTE($C$1/38)/2+56)&amp;"/5/"&amp;$C$1,7)-34</f>
        <v>44290</v>
      </c>
    </row>
    <row r="13" spans="1:20" x14ac:dyDescent="0.25">
      <c r="A13" s="1">
        <v>7</v>
      </c>
      <c r="B13" s="15">
        <f t="shared" si="3"/>
        <v>44203</v>
      </c>
      <c r="C13" s="15">
        <f t="shared" si="2"/>
        <v>44234</v>
      </c>
      <c r="D13" s="15">
        <f t="shared" si="2"/>
        <v>44262</v>
      </c>
      <c r="E13" s="15">
        <f t="shared" si="2"/>
        <v>44293</v>
      </c>
      <c r="F13" s="15">
        <f t="shared" si="2"/>
        <v>44323</v>
      </c>
      <c r="G13" s="15">
        <f t="shared" si="2"/>
        <v>44354</v>
      </c>
      <c r="H13" s="15">
        <f t="shared" si="2"/>
        <v>44384</v>
      </c>
      <c r="I13" s="15">
        <f t="shared" si="2"/>
        <v>44415</v>
      </c>
      <c r="J13" s="15">
        <f t="shared" si="2"/>
        <v>44446</v>
      </c>
      <c r="K13" s="15">
        <f t="shared" si="2"/>
        <v>44476</v>
      </c>
      <c r="L13" s="15">
        <f t="shared" si="2"/>
        <v>44507</v>
      </c>
      <c r="M13" s="15">
        <f t="shared" si="2"/>
        <v>44537</v>
      </c>
      <c r="O13" t="s">
        <v>4</v>
      </c>
      <c r="P13" s="6">
        <f>P12+1</f>
        <v>44291</v>
      </c>
      <c r="Q13" s="1">
        <v>1</v>
      </c>
    </row>
    <row r="14" spans="1:20" x14ac:dyDescent="0.25">
      <c r="A14" s="1">
        <v>8</v>
      </c>
      <c r="B14" s="15">
        <f t="shared" si="3"/>
        <v>44204</v>
      </c>
      <c r="C14" s="15">
        <f t="shared" si="2"/>
        <v>44235</v>
      </c>
      <c r="D14" s="15">
        <f t="shared" si="2"/>
        <v>44263</v>
      </c>
      <c r="E14" s="15">
        <f t="shared" si="2"/>
        <v>44294</v>
      </c>
      <c r="F14" s="15">
        <f t="shared" si="2"/>
        <v>44324</v>
      </c>
      <c r="G14" s="15">
        <f t="shared" si="2"/>
        <v>44355</v>
      </c>
      <c r="H14" s="15">
        <f t="shared" si="2"/>
        <v>44385</v>
      </c>
      <c r="I14" s="15">
        <f t="shared" si="2"/>
        <v>44416</v>
      </c>
      <c r="J14" s="15">
        <f t="shared" si="2"/>
        <v>44447</v>
      </c>
      <c r="K14" s="15">
        <f t="shared" si="2"/>
        <v>44477</v>
      </c>
      <c r="L14" s="15">
        <f t="shared" si="2"/>
        <v>44508</v>
      </c>
      <c r="M14" s="15">
        <f t="shared" si="2"/>
        <v>44538</v>
      </c>
      <c r="O14" t="s">
        <v>5</v>
      </c>
      <c r="P14" s="6">
        <f>DATE($C$1,5,1)</f>
        <v>44317</v>
      </c>
      <c r="Q14" s="1">
        <v>1</v>
      </c>
      <c r="R14" s="28"/>
      <c r="T14" s="1" t="s">
        <v>26</v>
      </c>
    </row>
    <row r="15" spans="1:20" x14ac:dyDescent="0.25">
      <c r="A15" s="1">
        <v>9</v>
      </c>
      <c r="B15" s="15">
        <f t="shared" si="3"/>
        <v>44205</v>
      </c>
      <c r="C15" s="15">
        <f t="shared" si="2"/>
        <v>44236</v>
      </c>
      <c r="D15" s="15">
        <f t="shared" si="2"/>
        <v>44264</v>
      </c>
      <c r="E15" s="15">
        <f t="shared" si="2"/>
        <v>44295</v>
      </c>
      <c r="F15" s="15">
        <f t="shared" si="2"/>
        <v>44325</v>
      </c>
      <c r="G15" s="15">
        <f t="shared" si="2"/>
        <v>44356</v>
      </c>
      <c r="H15" s="15">
        <f t="shared" si="2"/>
        <v>44386</v>
      </c>
      <c r="I15" s="15">
        <f t="shared" si="2"/>
        <v>44417</v>
      </c>
      <c r="J15" s="15">
        <f t="shared" si="2"/>
        <v>44448</v>
      </c>
      <c r="K15" s="15">
        <f t="shared" si="2"/>
        <v>44478</v>
      </c>
      <c r="L15" s="15">
        <f t="shared" si="2"/>
        <v>44509</v>
      </c>
      <c r="M15" s="15">
        <f t="shared" si="2"/>
        <v>44539</v>
      </c>
      <c r="O15" t="s">
        <v>6</v>
      </c>
      <c r="P15" s="6">
        <f>DATE($C$1,5,8)</f>
        <v>44324</v>
      </c>
      <c r="Q15" s="1">
        <v>1</v>
      </c>
    </row>
    <row r="16" spans="1:20" x14ac:dyDescent="0.25">
      <c r="A16" s="1">
        <v>10</v>
      </c>
      <c r="B16" s="15">
        <f t="shared" si="3"/>
        <v>44206</v>
      </c>
      <c r="C16" s="15">
        <f t="shared" si="2"/>
        <v>44237</v>
      </c>
      <c r="D16" s="15">
        <f t="shared" si="2"/>
        <v>44265</v>
      </c>
      <c r="E16" s="15">
        <f t="shared" si="2"/>
        <v>44296</v>
      </c>
      <c r="F16" s="15">
        <f t="shared" si="2"/>
        <v>44326</v>
      </c>
      <c r="G16" s="15">
        <f t="shared" si="2"/>
        <v>44357</v>
      </c>
      <c r="H16" s="15">
        <f t="shared" si="2"/>
        <v>44387</v>
      </c>
      <c r="I16" s="15">
        <f t="shared" si="2"/>
        <v>44418</v>
      </c>
      <c r="J16" s="15">
        <f t="shared" si="2"/>
        <v>44449</v>
      </c>
      <c r="K16" s="15">
        <f t="shared" si="2"/>
        <v>44479</v>
      </c>
      <c r="L16" s="15">
        <f t="shared" si="2"/>
        <v>44510</v>
      </c>
      <c r="M16" s="15">
        <f t="shared" si="2"/>
        <v>44540</v>
      </c>
      <c r="O16" t="s">
        <v>7</v>
      </c>
      <c r="P16" s="6">
        <f>P12+39</f>
        <v>44329</v>
      </c>
      <c r="Q16" s="1">
        <v>1</v>
      </c>
      <c r="R16" s="29"/>
      <c r="T16" s="1" t="s">
        <v>27</v>
      </c>
    </row>
    <row r="17" spans="1:20" x14ac:dyDescent="0.25">
      <c r="A17" s="1">
        <v>11</v>
      </c>
      <c r="B17" s="15">
        <f t="shared" si="3"/>
        <v>44207</v>
      </c>
      <c r="C17" s="15">
        <f t="shared" si="2"/>
        <v>44238</v>
      </c>
      <c r="D17" s="15">
        <f t="shared" si="2"/>
        <v>44266</v>
      </c>
      <c r="E17" s="15">
        <f t="shared" si="2"/>
        <v>44297</v>
      </c>
      <c r="F17" s="15">
        <f t="shared" si="2"/>
        <v>44327</v>
      </c>
      <c r="G17" s="15">
        <f t="shared" si="2"/>
        <v>44358</v>
      </c>
      <c r="H17" s="15">
        <f t="shared" si="2"/>
        <v>44388</v>
      </c>
      <c r="I17" s="15">
        <f t="shared" si="2"/>
        <v>44419</v>
      </c>
      <c r="J17" s="15">
        <f t="shared" si="2"/>
        <v>44450</v>
      </c>
      <c r="K17" s="15">
        <f t="shared" si="2"/>
        <v>44480</v>
      </c>
      <c r="L17" s="15">
        <f t="shared" si="2"/>
        <v>44511</v>
      </c>
      <c r="M17" s="15">
        <f t="shared" si="2"/>
        <v>44541</v>
      </c>
      <c r="O17" t="s">
        <v>8</v>
      </c>
      <c r="P17" s="6">
        <f>P12+49</f>
        <v>44339</v>
      </c>
    </row>
    <row r="18" spans="1:20" x14ac:dyDescent="0.25">
      <c r="A18" s="1">
        <v>12</v>
      </c>
      <c r="B18" s="15">
        <f t="shared" si="3"/>
        <v>44208</v>
      </c>
      <c r="C18" s="15">
        <f t="shared" si="2"/>
        <v>44239</v>
      </c>
      <c r="D18" s="15">
        <f t="shared" si="2"/>
        <v>44267</v>
      </c>
      <c r="E18" s="15">
        <f t="shared" si="2"/>
        <v>44298</v>
      </c>
      <c r="F18" s="15">
        <f t="shared" si="2"/>
        <v>44328</v>
      </c>
      <c r="G18" s="15">
        <f t="shared" si="2"/>
        <v>44359</v>
      </c>
      <c r="H18" s="15">
        <f t="shared" si="2"/>
        <v>44389</v>
      </c>
      <c r="I18" s="15">
        <f t="shared" si="2"/>
        <v>44420</v>
      </c>
      <c r="J18" s="15">
        <f t="shared" si="2"/>
        <v>44451</v>
      </c>
      <c r="K18" s="15">
        <f t="shared" si="2"/>
        <v>44481</v>
      </c>
      <c r="L18" s="15">
        <f t="shared" si="2"/>
        <v>44512</v>
      </c>
      <c r="M18" s="15">
        <f t="shared" si="2"/>
        <v>44542</v>
      </c>
      <c r="O18" t="s">
        <v>9</v>
      </c>
      <c r="P18" s="6">
        <f>P12+50</f>
        <v>44340</v>
      </c>
      <c r="Q18" s="1">
        <v>1</v>
      </c>
      <c r="R18" s="34">
        <v>-2</v>
      </c>
      <c r="T18" s="1" t="s">
        <v>28</v>
      </c>
    </row>
    <row r="19" spans="1:20" x14ac:dyDescent="0.25">
      <c r="A19" s="1">
        <v>13</v>
      </c>
      <c r="B19" s="15">
        <f t="shared" si="3"/>
        <v>44209</v>
      </c>
      <c r="C19" s="15">
        <f t="shared" si="2"/>
        <v>44240</v>
      </c>
      <c r="D19" s="15">
        <f t="shared" si="2"/>
        <v>44268</v>
      </c>
      <c r="E19" s="15">
        <f t="shared" si="2"/>
        <v>44299</v>
      </c>
      <c r="F19" s="15">
        <f t="shared" si="2"/>
        <v>44329</v>
      </c>
      <c r="G19" s="15">
        <f t="shared" si="2"/>
        <v>44360</v>
      </c>
      <c r="H19" s="15">
        <f t="shared" si="2"/>
        <v>44390</v>
      </c>
      <c r="I19" s="15">
        <f t="shared" si="2"/>
        <v>44421</v>
      </c>
      <c r="J19" s="15">
        <f t="shared" si="2"/>
        <v>44452</v>
      </c>
      <c r="K19" s="15">
        <f t="shared" si="2"/>
        <v>44482</v>
      </c>
      <c r="L19" s="15">
        <f t="shared" si="2"/>
        <v>44513</v>
      </c>
      <c r="M19" s="15">
        <f t="shared" si="2"/>
        <v>44543</v>
      </c>
      <c r="O19" t="s">
        <v>10</v>
      </c>
      <c r="P19" s="6">
        <f>DATE($C$1,7,14)</f>
        <v>44391</v>
      </c>
      <c r="Q19" s="1">
        <v>1</v>
      </c>
    </row>
    <row r="20" spans="1:20" x14ac:dyDescent="0.25">
      <c r="A20" s="1">
        <v>14</v>
      </c>
      <c r="B20" s="15">
        <f t="shared" si="3"/>
        <v>44210</v>
      </c>
      <c r="C20" s="15">
        <f t="shared" si="2"/>
        <v>44241</v>
      </c>
      <c r="D20" s="15">
        <f t="shared" si="2"/>
        <v>44269</v>
      </c>
      <c r="E20" s="15">
        <f t="shared" si="2"/>
        <v>44300</v>
      </c>
      <c r="F20" s="15">
        <f t="shared" si="2"/>
        <v>44330</v>
      </c>
      <c r="G20" s="15">
        <f t="shared" si="2"/>
        <v>44361</v>
      </c>
      <c r="H20" s="15">
        <f t="shared" si="2"/>
        <v>44391</v>
      </c>
      <c r="I20" s="15">
        <f t="shared" si="2"/>
        <v>44422</v>
      </c>
      <c r="J20" s="15">
        <f t="shared" si="2"/>
        <v>44453</v>
      </c>
      <c r="K20" s="15">
        <f t="shared" si="2"/>
        <v>44483</v>
      </c>
      <c r="L20" s="15">
        <f t="shared" si="2"/>
        <v>44514</v>
      </c>
      <c r="M20" s="15">
        <f t="shared" si="2"/>
        <v>44544</v>
      </c>
      <c r="O20" t="s">
        <v>11</v>
      </c>
      <c r="P20" s="6">
        <f>DATE($C$1,8,15)</f>
        <v>44423</v>
      </c>
      <c r="Q20" s="1">
        <v>1</v>
      </c>
    </row>
    <row r="21" spans="1:20" x14ac:dyDescent="0.25">
      <c r="A21" s="1">
        <v>15</v>
      </c>
      <c r="B21" s="15">
        <f t="shared" si="3"/>
        <v>44211</v>
      </c>
      <c r="C21" s="15">
        <f t="shared" si="2"/>
        <v>44242</v>
      </c>
      <c r="D21" s="15">
        <f t="shared" si="2"/>
        <v>44270</v>
      </c>
      <c r="E21" s="15">
        <f t="shared" si="2"/>
        <v>44301</v>
      </c>
      <c r="F21" s="15">
        <f t="shared" si="2"/>
        <v>44331</v>
      </c>
      <c r="G21" s="15">
        <f t="shared" si="2"/>
        <v>44362</v>
      </c>
      <c r="H21" s="15">
        <f t="shared" si="2"/>
        <v>44392</v>
      </c>
      <c r="I21" s="15">
        <f t="shared" si="2"/>
        <v>44423</v>
      </c>
      <c r="J21" s="15">
        <f t="shared" si="2"/>
        <v>44454</v>
      </c>
      <c r="K21" s="15">
        <f t="shared" si="2"/>
        <v>44484</v>
      </c>
      <c r="L21" s="15">
        <f t="shared" si="2"/>
        <v>44515</v>
      </c>
      <c r="M21" s="15">
        <f t="shared" si="2"/>
        <v>44545</v>
      </c>
      <c r="O21" t="s">
        <v>12</v>
      </c>
      <c r="P21" s="6">
        <f>DATE($C$1,11,1)</f>
        <v>44501</v>
      </c>
      <c r="Q21" s="1">
        <v>1</v>
      </c>
    </row>
    <row r="22" spans="1:20" x14ac:dyDescent="0.25">
      <c r="A22" s="1">
        <v>16</v>
      </c>
      <c r="B22" s="15">
        <f t="shared" si="3"/>
        <v>44212</v>
      </c>
      <c r="C22" s="15">
        <f t="shared" si="2"/>
        <v>44243</v>
      </c>
      <c r="D22" s="15">
        <f t="shared" si="2"/>
        <v>44271</v>
      </c>
      <c r="E22" s="15">
        <f t="shared" si="2"/>
        <v>44302</v>
      </c>
      <c r="F22" s="15">
        <f t="shared" si="2"/>
        <v>44332</v>
      </c>
      <c r="G22" s="15">
        <f t="shared" si="2"/>
        <v>44363</v>
      </c>
      <c r="H22" s="15">
        <f t="shared" si="2"/>
        <v>44393</v>
      </c>
      <c r="I22" s="15">
        <f t="shared" si="2"/>
        <v>44424</v>
      </c>
      <c r="J22" s="15">
        <f t="shared" si="2"/>
        <v>44455</v>
      </c>
      <c r="K22" s="15">
        <f t="shared" si="2"/>
        <v>44485</v>
      </c>
      <c r="L22" s="15">
        <f t="shared" si="2"/>
        <v>44516</v>
      </c>
      <c r="M22" s="15">
        <f t="shared" si="2"/>
        <v>44546</v>
      </c>
      <c r="O22" t="s">
        <v>13</v>
      </c>
      <c r="P22" s="6">
        <f>DATE($C$1,11,11)</f>
        <v>44511</v>
      </c>
      <c r="Q22" s="1">
        <v>1</v>
      </c>
    </row>
    <row r="23" spans="1:20" x14ac:dyDescent="0.25">
      <c r="A23" s="1">
        <v>17</v>
      </c>
      <c r="B23" s="15">
        <f t="shared" si="3"/>
        <v>44213</v>
      </c>
      <c r="C23" s="15">
        <f t="shared" si="2"/>
        <v>44244</v>
      </c>
      <c r="D23" s="15">
        <f t="shared" si="2"/>
        <v>44272</v>
      </c>
      <c r="E23" s="15">
        <f t="shared" si="2"/>
        <v>44303</v>
      </c>
      <c r="F23" s="15">
        <f t="shared" si="2"/>
        <v>44333</v>
      </c>
      <c r="G23" s="15">
        <f t="shared" si="2"/>
        <v>44364</v>
      </c>
      <c r="H23" s="15">
        <f t="shared" si="2"/>
        <v>44394</v>
      </c>
      <c r="I23" s="15">
        <f t="shared" si="2"/>
        <v>44425</v>
      </c>
      <c r="J23" s="15">
        <f t="shared" si="2"/>
        <v>44456</v>
      </c>
      <c r="K23" s="15">
        <f t="shared" si="2"/>
        <v>44486</v>
      </c>
      <c r="L23" s="15">
        <f t="shared" si="2"/>
        <v>44517</v>
      </c>
      <c r="M23" s="15">
        <f t="shared" si="2"/>
        <v>44547</v>
      </c>
      <c r="O23" t="s">
        <v>14</v>
      </c>
      <c r="P23" s="6">
        <f>DATE($C$1,12,25)</f>
        <v>44555</v>
      </c>
      <c r="Q23" s="1">
        <v>1</v>
      </c>
    </row>
    <row r="24" spans="1:20" x14ac:dyDescent="0.25">
      <c r="A24" s="1">
        <v>18</v>
      </c>
      <c r="B24" s="15">
        <f t="shared" si="3"/>
        <v>44214</v>
      </c>
      <c r="C24" s="15">
        <f t="shared" si="3"/>
        <v>44245</v>
      </c>
      <c r="D24" s="15">
        <f t="shared" si="3"/>
        <v>44273</v>
      </c>
      <c r="E24" s="15">
        <f t="shared" si="3"/>
        <v>44304</v>
      </c>
      <c r="F24" s="15">
        <f t="shared" si="3"/>
        <v>44334</v>
      </c>
      <c r="G24" s="15">
        <f t="shared" si="3"/>
        <v>44365</v>
      </c>
      <c r="H24" s="15">
        <f t="shared" si="3"/>
        <v>44395</v>
      </c>
      <c r="I24" s="15">
        <f t="shared" si="3"/>
        <v>44426</v>
      </c>
      <c r="J24" s="15">
        <f t="shared" si="3"/>
        <v>44457</v>
      </c>
      <c r="K24" s="15">
        <f t="shared" si="3"/>
        <v>44487</v>
      </c>
      <c r="L24" s="15">
        <f t="shared" si="3"/>
        <v>44518</v>
      </c>
      <c r="M24" s="15">
        <f t="shared" si="3"/>
        <v>44548</v>
      </c>
    </row>
    <row r="25" spans="1:20" x14ac:dyDescent="0.25">
      <c r="A25" s="1">
        <v>19</v>
      </c>
      <c r="B25" s="15">
        <f t="shared" si="3"/>
        <v>44215</v>
      </c>
      <c r="C25" s="15">
        <f t="shared" si="3"/>
        <v>44246</v>
      </c>
      <c r="D25" s="15">
        <f t="shared" si="3"/>
        <v>44274</v>
      </c>
      <c r="E25" s="15">
        <f t="shared" si="3"/>
        <v>44305</v>
      </c>
      <c r="F25" s="15">
        <f t="shared" si="3"/>
        <v>44335</v>
      </c>
      <c r="G25" s="15">
        <f t="shared" si="3"/>
        <v>44366</v>
      </c>
      <c r="H25" s="15">
        <f t="shared" si="3"/>
        <v>44396</v>
      </c>
      <c r="I25" s="15">
        <f t="shared" si="3"/>
        <v>44427</v>
      </c>
      <c r="J25" s="15">
        <f t="shared" si="3"/>
        <v>44458</v>
      </c>
      <c r="K25" s="15">
        <f t="shared" si="3"/>
        <v>44488</v>
      </c>
      <c r="L25" s="15">
        <f t="shared" si="3"/>
        <v>44519</v>
      </c>
      <c r="M25" s="15">
        <f t="shared" si="3"/>
        <v>44549</v>
      </c>
      <c r="P25" s="2"/>
    </row>
    <row r="26" spans="1:20" x14ac:dyDescent="0.25">
      <c r="A26" s="1">
        <v>20</v>
      </c>
      <c r="B26" s="15">
        <f t="shared" si="3"/>
        <v>44216</v>
      </c>
      <c r="C26" s="15">
        <f t="shared" si="3"/>
        <v>44247</v>
      </c>
      <c r="D26" s="15">
        <f t="shared" si="3"/>
        <v>44275</v>
      </c>
      <c r="E26" s="15">
        <f t="shared" si="3"/>
        <v>44306</v>
      </c>
      <c r="F26" s="15">
        <f t="shared" si="3"/>
        <v>44336</v>
      </c>
      <c r="G26" s="15">
        <f t="shared" si="3"/>
        <v>44367</v>
      </c>
      <c r="H26" s="15">
        <f t="shared" si="3"/>
        <v>44397</v>
      </c>
      <c r="I26" s="15">
        <f t="shared" si="3"/>
        <v>44428</v>
      </c>
      <c r="J26" s="15">
        <f t="shared" si="3"/>
        <v>44459</v>
      </c>
      <c r="K26" s="15">
        <f t="shared" si="3"/>
        <v>44489</v>
      </c>
      <c r="L26" s="15">
        <f t="shared" si="3"/>
        <v>44520</v>
      </c>
      <c r="M26" s="15">
        <f t="shared" si="3"/>
        <v>44550</v>
      </c>
      <c r="O26" s="8" t="s">
        <v>21</v>
      </c>
      <c r="Q26" s="1">
        <f>SUM(Q11:Q23)</f>
        <v>11</v>
      </c>
    </row>
    <row r="27" spans="1:20" x14ac:dyDescent="0.25">
      <c r="A27" s="1">
        <v>21</v>
      </c>
      <c r="B27" s="15">
        <f t="shared" si="3"/>
        <v>44217</v>
      </c>
      <c r="C27" s="15">
        <f t="shared" si="3"/>
        <v>44248</v>
      </c>
      <c r="D27" s="15">
        <f t="shared" si="3"/>
        <v>44276</v>
      </c>
      <c r="E27" s="15">
        <f t="shared" si="3"/>
        <v>44307</v>
      </c>
      <c r="F27" s="15">
        <f t="shared" si="3"/>
        <v>44337</v>
      </c>
      <c r="G27" s="15">
        <f t="shared" si="3"/>
        <v>44368</v>
      </c>
      <c r="H27" s="15">
        <f t="shared" si="3"/>
        <v>44398</v>
      </c>
      <c r="I27" s="15">
        <f t="shared" si="3"/>
        <v>44429</v>
      </c>
      <c r="J27" s="15">
        <f t="shared" si="3"/>
        <v>44460</v>
      </c>
      <c r="K27" s="15">
        <f t="shared" si="3"/>
        <v>44490</v>
      </c>
      <c r="L27" s="15">
        <f t="shared" si="3"/>
        <v>44521</v>
      </c>
      <c r="M27" s="15">
        <f t="shared" si="3"/>
        <v>44551</v>
      </c>
    </row>
    <row r="28" spans="1:20" x14ac:dyDescent="0.25">
      <c r="A28" s="1">
        <v>22</v>
      </c>
      <c r="B28" s="15">
        <f t="shared" si="3"/>
        <v>44218</v>
      </c>
      <c r="C28" s="15">
        <f t="shared" si="3"/>
        <v>44249</v>
      </c>
      <c r="D28" s="15">
        <f t="shared" si="3"/>
        <v>44277</v>
      </c>
      <c r="E28" s="15">
        <f t="shared" si="3"/>
        <v>44308</v>
      </c>
      <c r="F28" s="15">
        <f t="shared" si="3"/>
        <v>44338</v>
      </c>
      <c r="G28" s="15">
        <f t="shared" si="3"/>
        <v>44369</v>
      </c>
      <c r="H28" s="15">
        <f t="shared" si="3"/>
        <v>44399</v>
      </c>
      <c r="I28" s="15">
        <f t="shared" si="3"/>
        <v>44430</v>
      </c>
      <c r="J28" s="15">
        <f t="shared" si="3"/>
        <v>44461</v>
      </c>
      <c r="K28" s="15">
        <f t="shared" si="3"/>
        <v>44491</v>
      </c>
      <c r="L28" s="15">
        <f t="shared" si="3"/>
        <v>44522</v>
      </c>
      <c r="M28" s="15">
        <f t="shared" si="3"/>
        <v>44552</v>
      </c>
      <c r="O28" t="s">
        <v>24</v>
      </c>
      <c r="P28"/>
      <c r="Q28"/>
    </row>
    <row r="29" spans="1:20" x14ac:dyDescent="0.25">
      <c r="A29" s="1">
        <v>23</v>
      </c>
      <c r="B29" s="15">
        <f t="shared" si="3"/>
        <v>44219</v>
      </c>
      <c r="C29" s="15">
        <f t="shared" si="3"/>
        <v>44250</v>
      </c>
      <c r="D29" s="15">
        <f t="shared" si="3"/>
        <v>44278</v>
      </c>
      <c r="E29" s="15">
        <f t="shared" si="3"/>
        <v>44309</v>
      </c>
      <c r="F29" s="15">
        <f t="shared" si="3"/>
        <v>44339</v>
      </c>
      <c r="G29" s="15">
        <f t="shared" si="3"/>
        <v>44370</v>
      </c>
      <c r="H29" s="15">
        <f t="shared" si="3"/>
        <v>44400</v>
      </c>
      <c r="I29" s="15">
        <f t="shared" si="3"/>
        <v>44431</v>
      </c>
      <c r="J29" s="15">
        <f t="shared" si="3"/>
        <v>44462</v>
      </c>
      <c r="K29" s="15">
        <f t="shared" si="3"/>
        <v>44492</v>
      </c>
      <c r="L29" s="15">
        <f t="shared" si="3"/>
        <v>44523</v>
      </c>
      <c r="M29" s="15">
        <f t="shared" si="3"/>
        <v>44553</v>
      </c>
      <c r="O29" t="s">
        <v>15</v>
      </c>
      <c r="P29"/>
      <c r="Q29" s="2">
        <f>DATE($C$1,1,1)</f>
        <v>44197</v>
      </c>
    </row>
    <row r="30" spans="1:20" x14ac:dyDescent="0.25">
      <c r="A30" s="1">
        <v>24</v>
      </c>
      <c r="B30" s="15">
        <f t="shared" si="3"/>
        <v>44220</v>
      </c>
      <c r="C30" s="15">
        <f t="shared" si="3"/>
        <v>44251</v>
      </c>
      <c r="D30" s="15">
        <f t="shared" si="3"/>
        <v>44279</v>
      </c>
      <c r="E30" s="15">
        <f t="shared" si="3"/>
        <v>44310</v>
      </c>
      <c r="F30" s="15">
        <f t="shared" si="3"/>
        <v>44340</v>
      </c>
      <c r="G30" s="15">
        <f t="shared" si="3"/>
        <v>44371</v>
      </c>
      <c r="H30" s="15">
        <f t="shared" si="3"/>
        <v>44401</v>
      </c>
      <c r="I30" s="15">
        <f t="shared" si="3"/>
        <v>44432</v>
      </c>
      <c r="J30" s="15">
        <f t="shared" si="3"/>
        <v>44463</v>
      </c>
      <c r="K30" s="15">
        <f t="shared" si="3"/>
        <v>44493</v>
      </c>
      <c r="L30" s="15">
        <f t="shared" si="3"/>
        <v>44524</v>
      </c>
      <c r="M30" s="15">
        <f t="shared" si="3"/>
        <v>44554</v>
      </c>
      <c r="O30" t="s">
        <v>16</v>
      </c>
      <c r="P30"/>
      <c r="Q30" s="2">
        <f>DATE($C$1,12,31)</f>
        <v>44561</v>
      </c>
    </row>
    <row r="31" spans="1:20" x14ac:dyDescent="0.25">
      <c r="A31" s="1">
        <v>25</v>
      </c>
      <c r="B31" s="15">
        <f t="shared" si="3"/>
        <v>44221</v>
      </c>
      <c r="C31" s="15">
        <f t="shared" si="3"/>
        <v>44252</v>
      </c>
      <c r="D31" s="15">
        <f t="shared" si="3"/>
        <v>44280</v>
      </c>
      <c r="E31" s="15">
        <f t="shared" si="3"/>
        <v>44311</v>
      </c>
      <c r="F31" s="15">
        <f t="shared" si="3"/>
        <v>44341</v>
      </c>
      <c r="G31" s="15">
        <f t="shared" si="3"/>
        <v>44372</v>
      </c>
      <c r="H31" s="15">
        <f t="shared" si="3"/>
        <v>44402</v>
      </c>
      <c r="I31" s="15">
        <f t="shared" si="3"/>
        <v>44433</v>
      </c>
      <c r="J31" s="15">
        <f t="shared" si="3"/>
        <v>44464</v>
      </c>
      <c r="K31" s="15">
        <f t="shared" si="3"/>
        <v>44494</v>
      </c>
      <c r="L31" s="15">
        <f t="shared" si="3"/>
        <v>44525</v>
      </c>
      <c r="M31" s="15">
        <f t="shared" si="3"/>
        <v>44555</v>
      </c>
      <c r="O31" t="s">
        <v>17</v>
      </c>
      <c r="P31"/>
      <c r="Q31" s="9">
        <f>DATEDIF(Q29,Q30,"d")</f>
        <v>364</v>
      </c>
    </row>
    <row r="32" spans="1:20" x14ac:dyDescent="0.25">
      <c r="A32" s="1">
        <v>26</v>
      </c>
      <c r="B32" s="15">
        <f t="shared" si="3"/>
        <v>44222</v>
      </c>
      <c r="C32" s="15">
        <f t="shared" si="3"/>
        <v>44253</v>
      </c>
      <c r="D32" s="15">
        <f t="shared" si="3"/>
        <v>44281</v>
      </c>
      <c r="E32" s="15">
        <f t="shared" si="3"/>
        <v>44312</v>
      </c>
      <c r="F32" s="15">
        <f t="shared" si="3"/>
        <v>44342</v>
      </c>
      <c r="G32" s="15">
        <f t="shared" si="3"/>
        <v>44373</v>
      </c>
      <c r="H32" s="15">
        <f t="shared" si="3"/>
        <v>44403</v>
      </c>
      <c r="I32" s="15">
        <f t="shared" si="3"/>
        <v>44434</v>
      </c>
      <c r="J32" s="15">
        <f t="shared" si="3"/>
        <v>44465</v>
      </c>
      <c r="K32" s="15">
        <f t="shared" si="3"/>
        <v>44495</v>
      </c>
      <c r="L32" s="15">
        <f t="shared" si="3"/>
        <v>44526</v>
      </c>
      <c r="M32" s="15">
        <f t="shared" si="3"/>
        <v>44556</v>
      </c>
      <c r="O32" s="8" t="s">
        <v>18</v>
      </c>
      <c r="Q32" s="1">
        <f>Q31+1</f>
        <v>365</v>
      </c>
    </row>
    <row r="33" spans="1:17" x14ac:dyDescent="0.25">
      <c r="A33" s="1">
        <v>27</v>
      </c>
      <c r="B33" s="15">
        <f t="shared" si="3"/>
        <v>44223</v>
      </c>
      <c r="C33" s="15">
        <f t="shared" si="3"/>
        <v>44254</v>
      </c>
      <c r="D33" s="15">
        <f t="shared" si="3"/>
        <v>44282</v>
      </c>
      <c r="E33" s="15">
        <f t="shared" si="3"/>
        <v>44313</v>
      </c>
      <c r="F33" s="15">
        <f t="shared" si="3"/>
        <v>44343</v>
      </c>
      <c r="G33" s="15">
        <f t="shared" si="3"/>
        <v>44374</v>
      </c>
      <c r="H33" s="15">
        <f t="shared" si="3"/>
        <v>44404</v>
      </c>
      <c r="I33" s="15">
        <f t="shared" si="3"/>
        <v>44435</v>
      </c>
      <c r="J33" s="15">
        <f t="shared" si="3"/>
        <v>44466</v>
      </c>
      <c r="K33" s="15">
        <f t="shared" si="3"/>
        <v>44496</v>
      </c>
      <c r="L33" s="15">
        <f t="shared" si="3"/>
        <v>44527</v>
      </c>
      <c r="M33" s="15">
        <f t="shared" si="3"/>
        <v>44557</v>
      </c>
    </row>
    <row r="34" spans="1:17" x14ac:dyDescent="0.25">
      <c r="A34" s="1">
        <v>28</v>
      </c>
      <c r="B34" s="15">
        <f t="shared" si="3"/>
        <v>44224</v>
      </c>
      <c r="C34" s="15">
        <f t="shared" si="3"/>
        <v>44255</v>
      </c>
      <c r="D34" s="15">
        <f t="shared" si="3"/>
        <v>44283</v>
      </c>
      <c r="E34" s="15">
        <f t="shared" si="3"/>
        <v>44314</v>
      </c>
      <c r="F34" s="15">
        <f t="shared" si="3"/>
        <v>44344</v>
      </c>
      <c r="G34" s="15">
        <f t="shared" si="3"/>
        <v>44375</v>
      </c>
      <c r="H34" s="15">
        <f t="shared" si="3"/>
        <v>44405</v>
      </c>
      <c r="I34" s="15">
        <f t="shared" si="3"/>
        <v>44436</v>
      </c>
      <c r="J34" s="15">
        <f t="shared" si="3"/>
        <v>44467</v>
      </c>
      <c r="K34" s="15">
        <f t="shared" si="3"/>
        <v>44497</v>
      </c>
      <c r="L34" s="15">
        <f t="shared" si="3"/>
        <v>44528</v>
      </c>
      <c r="M34" s="15">
        <f t="shared" si="3"/>
        <v>44558</v>
      </c>
      <c r="O34" s="8" t="s">
        <v>19</v>
      </c>
      <c r="Q34" s="1">
        <f ca="1">SUMPRODUCT(N(WEEKDAY(ROW(INDIRECT(Q29&amp;":"&amp;Q30)),2)=6))</f>
        <v>52</v>
      </c>
    </row>
    <row r="35" spans="1:17" ht="15" customHeight="1" x14ac:dyDescent="0.25">
      <c r="A35" s="1">
        <v>29</v>
      </c>
      <c r="B35" s="15">
        <f t="shared" si="3"/>
        <v>44225</v>
      </c>
      <c r="C35" s="15" t="str">
        <f t="shared" si="3"/>
        <v/>
      </c>
      <c r="D35" s="15">
        <f t="shared" si="3"/>
        <v>44284</v>
      </c>
      <c r="E35" s="15">
        <f t="shared" si="3"/>
        <v>44315</v>
      </c>
      <c r="F35" s="15">
        <f t="shared" si="3"/>
        <v>44345</v>
      </c>
      <c r="G35" s="15">
        <f t="shared" si="3"/>
        <v>44376</v>
      </c>
      <c r="H35" s="15">
        <f t="shared" si="3"/>
        <v>44406</v>
      </c>
      <c r="I35" s="15">
        <f t="shared" si="3"/>
        <v>44437</v>
      </c>
      <c r="J35" s="15">
        <f t="shared" si="3"/>
        <v>44468</v>
      </c>
      <c r="K35" s="15">
        <f t="shared" si="3"/>
        <v>44498</v>
      </c>
      <c r="L35" s="15">
        <f t="shared" si="3"/>
        <v>44529</v>
      </c>
      <c r="M35" s="15">
        <f t="shared" si="3"/>
        <v>44559</v>
      </c>
      <c r="O35" s="8" t="s">
        <v>20</v>
      </c>
      <c r="Q35" s="1">
        <f ca="1">SUMPRODUCT(N(WEEKDAY(ROW(INDIRECT(Q29&amp;":"&amp;Q30)),2)=7))</f>
        <v>52</v>
      </c>
    </row>
    <row r="36" spans="1:17" x14ac:dyDescent="0.25">
      <c r="A36" s="1">
        <v>30</v>
      </c>
      <c r="B36" s="15">
        <f t="shared" si="3"/>
        <v>44226</v>
      </c>
      <c r="C36" s="15" t="str">
        <f t="shared" si="3"/>
        <v/>
      </c>
      <c r="D36" s="15">
        <f t="shared" si="3"/>
        <v>44285</v>
      </c>
      <c r="E36" s="15">
        <f t="shared" si="3"/>
        <v>44316</v>
      </c>
      <c r="F36" s="15">
        <f t="shared" si="3"/>
        <v>44346</v>
      </c>
      <c r="G36" s="15">
        <f t="shared" si="3"/>
        <v>44377</v>
      </c>
      <c r="H36" s="15">
        <f t="shared" si="3"/>
        <v>44407</v>
      </c>
      <c r="I36" s="15">
        <f t="shared" si="3"/>
        <v>44438</v>
      </c>
      <c r="J36" s="15">
        <f t="shared" si="3"/>
        <v>44469</v>
      </c>
      <c r="K36" s="15">
        <f t="shared" si="3"/>
        <v>44499</v>
      </c>
      <c r="L36" s="15">
        <f t="shared" si="3"/>
        <v>44530</v>
      </c>
      <c r="M36" s="15">
        <f t="shared" si="3"/>
        <v>44560</v>
      </c>
    </row>
    <row r="37" spans="1:17" x14ac:dyDescent="0.25">
      <c r="A37" s="1">
        <v>31</v>
      </c>
      <c r="B37" s="15">
        <f t="shared" si="3"/>
        <v>44227</v>
      </c>
      <c r="C37" s="15" t="str">
        <f t="shared" si="3"/>
        <v/>
      </c>
      <c r="D37" s="15">
        <f t="shared" si="3"/>
        <v>44286</v>
      </c>
      <c r="E37" s="15" t="str">
        <f t="shared" si="3"/>
        <v/>
      </c>
      <c r="F37" s="15">
        <f t="shared" si="3"/>
        <v>44347</v>
      </c>
      <c r="G37" s="15" t="str">
        <f t="shared" si="3"/>
        <v/>
      </c>
      <c r="H37" s="15">
        <f t="shared" si="3"/>
        <v>44408</v>
      </c>
      <c r="I37" s="15">
        <f t="shared" si="3"/>
        <v>44439</v>
      </c>
      <c r="J37" s="15" t="str">
        <f t="shared" si="3"/>
        <v/>
      </c>
      <c r="K37" s="15">
        <f t="shared" si="3"/>
        <v>44500</v>
      </c>
      <c r="L37" s="15" t="str">
        <f t="shared" si="3"/>
        <v/>
      </c>
      <c r="M37" s="15">
        <f t="shared" si="3"/>
        <v>44561</v>
      </c>
      <c r="O37" s="11" t="s">
        <v>25</v>
      </c>
      <c r="P37" s="12"/>
      <c r="Q37" s="13">
        <f ca="1">Q32-(Q26+Q34+Q35)</f>
        <v>250</v>
      </c>
    </row>
    <row r="39" spans="1:17" x14ac:dyDescent="0.25">
      <c r="B39" s="35">
        <f>WORKDAY(B37+R18-1,1,P11:P23)</f>
        <v>44225</v>
      </c>
    </row>
  </sheetData>
  <mergeCells count="1">
    <mergeCell ref="E1:M2"/>
  </mergeCells>
  <phoneticPr fontId="2" type="noConversion"/>
  <conditionalFormatting sqref="E1">
    <cfRule type="expression" dxfId="11" priority="21">
      <formula>$E$1&lt;&gt;""</formula>
    </cfRule>
  </conditionalFormatting>
  <conditionalFormatting sqref="B5:M37">
    <cfRule type="expression" dxfId="10" priority="8">
      <formula>AND($C$1&lt;&gt;"",B5="")</formula>
    </cfRule>
    <cfRule type="expression" dxfId="9" priority="11">
      <formula>$C$1&lt;&gt;""</formula>
    </cfRule>
  </conditionalFormatting>
  <conditionalFormatting sqref="B5:M5">
    <cfRule type="expression" dxfId="8" priority="7">
      <formula>$C$1&lt;&gt;""</formula>
    </cfRule>
  </conditionalFormatting>
  <conditionalFormatting sqref="B7:M37">
    <cfRule type="expression" dxfId="6" priority="4">
      <formula>OR(WEEKDAY(B7,2)=6,WEEKDAY(B7,2)=7)</formula>
    </cfRule>
  </conditionalFormatting>
  <printOptions horizontalCentered="1"/>
  <pageMargins left="0.23622047244094491" right="0.23622047244094491" top="0.55118110236220474" bottom="0.35433070866141736" header="0.31496062992125984" footer="0.31496062992125984"/>
  <pageSetup paperSize="9" orientation="landscape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stopIfTrue="1" id="{4D3327E4-8E22-4705-B119-8F23C3E94235}">
            <xm:f>VLOOKUP(B7,ANNEE!$Q$6:$Q$18,1,FALSE)</xm:f>
            <x14:dxf>
              <font>
                <b/>
                <i val="0"/>
                <color theme="0" tint="-0.499984740745262"/>
              </font>
              <fill>
                <patternFill>
                  <bgColor theme="9" tint="0.39994506668294322"/>
                </patternFill>
              </fill>
            </x14:dxf>
          </x14:cfRule>
          <xm:sqref>B7:M37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D23CE43-1888-4952-B552-C0390110745E}">
          <x14:formula1>
            <xm:f>ANNEE!$B$4:$O$4</xm:f>
          </x14:formula1>
          <xm:sqref>C1</xm:sqref>
        </x14:dataValidation>
        <x14:dataValidation type="list" allowBlank="1" showInputMessage="1" showErrorMessage="1" xr:uid="{45A6DCA9-19DF-4A98-AAC6-F5CE3602840D}">
          <x14:formula1>
            <xm:f>ANNEE!#REF!</xm:f>
          </x14:formula1>
          <xm:sqref>G3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95A39-FC20-4F93-B60D-F8779EAAE17E}">
  <sheetPr codeName="Feuil3"/>
  <dimension ref="A2:R18"/>
  <sheetViews>
    <sheetView zoomScale="90" zoomScaleNormal="90" workbookViewId="0">
      <pane xSplit="1" topLeftCell="C1" activePane="topRight" state="frozen"/>
      <selection pane="topRight" activeCell="A21" sqref="A21"/>
    </sheetView>
  </sheetViews>
  <sheetFormatPr baseColWidth="10" defaultRowHeight="15" x14ac:dyDescent="0.25"/>
  <cols>
    <col min="1" max="1" width="24.7109375" customWidth="1"/>
    <col min="2" max="4" width="21" bestFit="1" customWidth="1"/>
    <col min="5" max="5" width="22" bestFit="1" customWidth="1"/>
    <col min="6" max="6" width="16.28515625" bestFit="1" customWidth="1"/>
    <col min="7" max="7" width="15.85546875" bestFit="1" customWidth="1"/>
    <col min="8" max="8" width="16.28515625" bestFit="1" customWidth="1"/>
    <col min="9" max="9" width="15.7109375" bestFit="1" customWidth="1"/>
    <col min="10" max="10" width="16" bestFit="1" customWidth="1"/>
    <col min="11" max="11" width="12.140625" bestFit="1" customWidth="1"/>
    <col min="12" max="12" width="11.85546875" bestFit="1" customWidth="1"/>
    <col min="14" max="14" width="11.85546875" bestFit="1" customWidth="1"/>
    <col min="15" max="15" width="12.5703125" customWidth="1"/>
    <col min="16" max="16" width="12.85546875" customWidth="1"/>
    <col min="17" max="17" width="28.28515625" customWidth="1"/>
    <col min="18" max="18" width="9.28515625" customWidth="1"/>
  </cols>
  <sheetData>
    <row r="2" spans="1:18" ht="24" customHeight="1" x14ac:dyDescent="0.25">
      <c r="A2" s="31" t="s">
        <v>22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3"/>
    </row>
    <row r="4" spans="1:18" s="1" customFormat="1" ht="23.25" customHeight="1" x14ac:dyDescent="0.25">
      <c r="B4" s="20">
        <v>2019</v>
      </c>
      <c r="C4" s="21">
        <v>2020</v>
      </c>
      <c r="D4" s="21">
        <v>2021</v>
      </c>
      <c r="E4" s="21">
        <v>2022</v>
      </c>
      <c r="F4" s="21">
        <v>2023</v>
      </c>
      <c r="G4" s="21">
        <v>2024</v>
      </c>
      <c r="H4" s="21">
        <v>2025</v>
      </c>
      <c r="I4" s="21">
        <v>2026</v>
      </c>
      <c r="J4" s="21">
        <v>2027</v>
      </c>
      <c r="K4" s="21">
        <v>2028</v>
      </c>
      <c r="L4" s="21">
        <v>2029</v>
      </c>
      <c r="M4" s="21">
        <v>2030</v>
      </c>
      <c r="N4" s="21">
        <v>2031</v>
      </c>
      <c r="O4" s="22">
        <v>2032</v>
      </c>
      <c r="Q4" s="1">
        <f>Calendrier!C1</f>
        <v>2021</v>
      </c>
      <c r="R4" s="1">
        <f>HLOOKUP(Q4,B4:O5,2,FALSE)</f>
        <v>3</v>
      </c>
    </row>
    <row r="5" spans="1:18" hidden="1" x14ac:dyDescent="0.25">
      <c r="B5">
        <v>1</v>
      </c>
      <c r="C5">
        <v>2</v>
      </c>
      <c r="D5">
        <v>3</v>
      </c>
      <c r="E5">
        <v>4</v>
      </c>
      <c r="F5">
        <v>5</v>
      </c>
      <c r="G5">
        <v>6</v>
      </c>
      <c r="H5">
        <v>7</v>
      </c>
      <c r="I5">
        <v>8</v>
      </c>
      <c r="J5">
        <v>9</v>
      </c>
      <c r="K5">
        <v>10</v>
      </c>
      <c r="L5">
        <v>11</v>
      </c>
      <c r="M5">
        <v>12</v>
      </c>
      <c r="N5">
        <v>13</v>
      </c>
      <c r="O5">
        <v>14</v>
      </c>
    </row>
    <row r="6" spans="1:18" ht="20.25" customHeight="1" x14ac:dyDescent="0.25">
      <c r="A6" s="19" t="s">
        <v>1</v>
      </c>
      <c r="B6" s="23">
        <f>DATE(B$4,1,1)</f>
        <v>43466</v>
      </c>
      <c r="C6" s="23">
        <f>DATE(C$4,1,1)</f>
        <v>43831</v>
      </c>
      <c r="D6" s="23">
        <f>DATE(D$4,1,1)</f>
        <v>44197</v>
      </c>
      <c r="E6" s="23">
        <f>DATE(E$4,1,1)</f>
        <v>44562</v>
      </c>
      <c r="F6" s="23">
        <f t="shared" ref="F6:O6" si="0">DATE(F$4,1,1)</f>
        <v>44927</v>
      </c>
      <c r="G6" s="23">
        <f t="shared" si="0"/>
        <v>45292</v>
      </c>
      <c r="H6" s="23">
        <f t="shared" si="0"/>
        <v>45658</v>
      </c>
      <c r="I6" s="23">
        <f t="shared" si="0"/>
        <v>46023</v>
      </c>
      <c r="J6" s="23">
        <f t="shared" si="0"/>
        <v>46388</v>
      </c>
      <c r="K6" s="23">
        <f t="shared" si="0"/>
        <v>46753</v>
      </c>
      <c r="L6" s="23">
        <f t="shared" si="0"/>
        <v>47119</v>
      </c>
      <c r="M6" s="23">
        <f t="shared" si="0"/>
        <v>47484</v>
      </c>
      <c r="N6" s="23">
        <f t="shared" si="0"/>
        <v>47849</v>
      </c>
      <c r="O6" s="23">
        <f t="shared" si="0"/>
        <v>48214</v>
      </c>
      <c r="Q6" s="6">
        <f>INDEX($B$6:$O$18,R6,$R$4)</f>
        <v>44197</v>
      </c>
      <c r="R6">
        <v>1</v>
      </c>
    </row>
    <row r="7" spans="1:18" ht="20.25" customHeight="1" x14ac:dyDescent="0.25">
      <c r="A7" s="19" t="s">
        <v>0</v>
      </c>
      <c r="B7" s="24">
        <f>FLOOR(DAY(MINUTE($B$4/38)/2+56)&amp;"/5/"&amp;$B$4,7)-34</f>
        <v>43576</v>
      </c>
      <c r="C7" s="24">
        <f>FLOOR(DAY(MINUTE($C$4/38)/2+56)&amp;"/5/"&amp;$C$4,7)-34</f>
        <v>43933</v>
      </c>
      <c r="D7" s="24">
        <f>FLOOR(DAY(MINUTE($D$4/38)/2+56)&amp;"/5/"&amp;$D$4,7)-34</f>
        <v>44290</v>
      </c>
      <c r="E7" s="24">
        <f>ROUND(DATE(E4,4,MOD(234-11*MOD(E4,19),30))/7,0)*7-6</f>
        <v>44668</v>
      </c>
      <c r="F7" s="24">
        <f t="shared" ref="F7:O7" si="1">FLOOR(DAY(MINUTE(F$4/38)/2+56)&amp;"/5/"&amp;F$4,7)-34</f>
        <v>45025</v>
      </c>
      <c r="G7" s="24">
        <f t="shared" si="1"/>
        <v>45382</v>
      </c>
      <c r="H7" s="24">
        <f t="shared" si="1"/>
        <v>45767</v>
      </c>
      <c r="I7" s="24">
        <f t="shared" si="1"/>
        <v>46117</v>
      </c>
      <c r="J7" s="24">
        <f t="shared" si="1"/>
        <v>46474</v>
      </c>
      <c r="K7" s="24">
        <f t="shared" si="1"/>
        <v>46859</v>
      </c>
      <c r="L7" s="24">
        <f t="shared" si="1"/>
        <v>47209</v>
      </c>
      <c r="M7" s="24">
        <f t="shared" si="1"/>
        <v>47594</v>
      </c>
      <c r="N7" s="24">
        <f t="shared" si="1"/>
        <v>47951</v>
      </c>
      <c r="O7" s="24">
        <f t="shared" si="1"/>
        <v>48301</v>
      </c>
      <c r="P7" s="10"/>
      <c r="Q7" s="6">
        <f t="shared" ref="Q7:Q18" si="2">INDEX($B$6:$O$18,R7,$R$4)</f>
        <v>44290</v>
      </c>
      <c r="R7">
        <v>2</v>
      </c>
    </row>
    <row r="8" spans="1:18" ht="20.25" customHeight="1" x14ac:dyDescent="0.25">
      <c r="A8" s="19" t="s">
        <v>4</v>
      </c>
      <c r="B8" s="25">
        <f>B7+1</f>
        <v>43577</v>
      </c>
      <c r="C8" s="25">
        <f>C7+1</f>
        <v>43934</v>
      </c>
      <c r="D8" s="25">
        <f t="shared" ref="D8:O8" si="3">D7+1</f>
        <v>44291</v>
      </c>
      <c r="E8" s="25">
        <f t="shared" si="3"/>
        <v>44669</v>
      </c>
      <c r="F8" s="25">
        <f t="shared" si="3"/>
        <v>45026</v>
      </c>
      <c r="G8" s="25">
        <f t="shared" si="3"/>
        <v>45383</v>
      </c>
      <c r="H8" s="25">
        <f t="shared" si="3"/>
        <v>45768</v>
      </c>
      <c r="I8" s="25">
        <f t="shared" si="3"/>
        <v>46118</v>
      </c>
      <c r="J8" s="25">
        <f t="shared" si="3"/>
        <v>46475</v>
      </c>
      <c r="K8" s="25">
        <f t="shared" si="3"/>
        <v>46860</v>
      </c>
      <c r="L8" s="25">
        <f t="shared" si="3"/>
        <v>47210</v>
      </c>
      <c r="M8" s="25">
        <f t="shared" si="3"/>
        <v>47595</v>
      </c>
      <c r="N8" s="25">
        <f t="shared" si="3"/>
        <v>47952</v>
      </c>
      <c r="O8" s="25">
        <f t="shared" si="3"/>
        <v>48302</v>
      </c>
      <c r="Q8" s="6">
        <f t="shared" si="2"/>
        <v>44291</v>
      </c>
      <c r="R8">
        <v>3</v>
      </c>
    </row>
    <row r="9" spans="1:18" ht="20.25" customHeight="1" x14ac:dyDescent="0.25">
      <c r="A9" s="19" t="s">
        <v>5</v>
      </c>
      <c r="B9" s="25">
        <f>DATE(B4,5,1)</f>
        <v>43586</v>
      </c>
      <c r="C9" s="25">
        <f t="shared" ref="C9:O9" si="4">DATE(C4,5,1)</f>
        <v>43952</v>
      </c>
      <c r="D9" s="25">
        <f t="shared" si="4"/>
        <v>44317</v>
      </c>
      <c r="E9" s="25">
        <f t="shared" si="4"/>
        <v>44682</v>
      </c>
      <c r="F9" s="25">
        <f t="shared" si="4"/>
        <v>45047</v>
      </c>
      <c r="G9" s="25">
        <f t="shared" si="4"/>
        <v>45413</v>
      </c>
      <c r="H9" s="25">
        <f t="shared" si="4"/>
        <v>45778</v>
      </c>
      <c r="I9" s="25">
        <f t="shared" si="4"/>
        <v>46143</v>
      </c>
      <c r="J9" s="25">
        <f t="shared" si="4"/>
        <v>46508</v>
      </c>
      <c r="K9" s="25">
        <f t="shared" si="4"/>
        <v>46874</v>
      </c>
      <c r="L9" s="25">
        <f t="shared" si="4"/>
        <v>47239</v>
      </c>
      <c r="M9" s="25">
        <f t="shared" si="4"/>
        <v>47604</v>
      </c>
      <c r="N9" s="25">
        <f t="shared" si="4"/>
        <v>47969</v>
      </c>
      <c r="O9" s="25">
        <f t="shared" si="4"/>
        <v>48335</v>
      </c>
      <c r="Q9" s="6">
        <f t="shared" si="2"/>
        <v>44317</v>
      </c>
      <c r="R9">
        <v>4</v>
      </c>
    </row>
    <row r="10" spans="1:18" ht="20.25" customHeight="1" x14ac:dyDescent="0.25">
      <c r="A10" s="19" t="s">
        <v>6</v>
      </c>
      <c r="B10" s="25">
        <f>DATE(B4,5,8)</f>
        <v>43593</v>
      </c>
      <c r="C10" s="25">
        <f t="shared" ref="C10:O10" si="5">DATE(C4,5,8)</f>
        <v>43959</v>
      </c>
      <c r="D10" s="25">
        <f t="shared" si="5"/>
        <v>44324</v>
      </c>
      <c r="E10" s="25">
        <f t="shared" si="5"/>
        <v>44689</v>
      </c>
      <c r="F10" s="25">
        <f t="shared" si="5"/>
        <v>45054</v>
      </c>
      <c r="G10" s="25">
        <f t="shared" si="5"/>
        <v>45420</v>
      </c>
      <c r="H10" s="25">
        <f t="shared" si="5"/>
        <v>45785</v>
      </c>
      <c r="I10" s="25">
        <f t="shared" si="5"/>
        <v>46150</v>
      </c>
      <c r="J10" s="25">
        <f t="shared" si="5"/>
        <v>46515</v>
      </c>
      <c r="K10" s="25">
        <f t="shared" si="5"/>
        <v>46881</v>
      </c>
      <c r="L10" s="25">
        <f t="shared" si="5"/>
        <v>47246</v>
      </c>
      <c r="M10" s="25">
        <f t="shared" si="5"/>
        <v>47611</v>
      </c>
      <c r="N10" s="25">
        <f t="shared" si="5"/>
        <v>47976</v>
      </c>
      <c r="O10" s="25">
        <f t="shared" si="5"/>
        <v>48342</v>
      </c>
      <c r="Q10" s="6">
        <f t="shared" si="2"/>
        <v>44324</v>
      </c>
      <c r="R10">
        <v>5</v>
      </c>
    </row>
    <row r="11" spans="1:18" ht="20.25" customHeight="1" x14ac:dyDescent="0.25">
      <c r="A11" s="19" t="s">
        <v>7</v>
      </c>
      <c r="B11" s="25">
        <f>B7+39</f>
        <v>43615</v>
      </c>
      <c r="C11" s="25">
        <f t="shared" ref="C11:O11" si="6">C7+39</f>
        <v>43972</v>
      </c>
      <c r="D11" s="25">
        <f t="shared" si="6"/>
        <v>44329</v>
      </c>
      <c r="E11" s="25">
        <f t="shared" si="6"/>
        <v>44707</v>
      </c>
      <c r="F11" s="25">
        <f t="shared" si="6"/>
        <v>45064</v>
      </c>
      <c r="G11" s="25">
        <f t="shared" si="6"/>
        <v>45421</v>
      </c>
      <c r="H11" s="25">
        <f t="shared" si="6"/>
        <v>45806</v>
      </c>
      <c r="I11" s="25">
        <f t="shared" si="6"/>
        <v>46156</v>
      </c>
      <c r="J11" s="25">
        <f t="shared" si="6"/>
        <v>46513</v>
      </c>
      <c r="K11" s="25">
        <f t="shared" si="6"/>
        <v>46898</v>
      </c>
      <c r="L11" s="25">
        <f t="shared" si="6"/>
        <v>47248</v>
      </c>
      <c r="M11" s="25">
        <f t="shared" si="6"/>
        <v>47633</v>
      </c>
      <c r="N11" s="25">
        <f t="shared" si="6"/>
        <v>47990</v>
      </c>
      <c r="O11" s="25">
        <f t="shared" si="6"/>
        <v>48340</v>
      </c>
      <c r="Q11" s="6">
        <f t="shared" si="2"/>
        <v>44329</v>
      </c>
      <c r="R11">
        <v>6</v>
      </c>
    </row>
    <row r="12" spans="1:18" ht="20.25" customHeight="1" x14ac:dyDescent="0.25">
      <c r="A12" s="19" t="s">
        <v>8</v>
      </c>
      <c r="B12" s="25">
        <f>B7+49</f>
        <v>43625</v>
      </c>
      <c r="C12" s="25">
        <f t="shared" ref="C12:O12" si="7">C7+49</f>
        <v>43982</v>
      </c>
      <c r="D12" s="25">
        <f t="shared" si="7"/>
        <v>44339</v>
      </c>
      <c r="E12" s="25">
        <f t="shared" si="7"/>
        <v>44717</v>
      </c>
      <c r="F12" s="25">
        <f t="shared" si="7"/>
        <v>45074</v>
      </c>
      <c r="G12" s="25">
        <f t="shared" si="7"/>
        <v>45431</v>
      </c>
      <c r="H12" s="25">
        <f t="shared" si="7"/>
        <v>45816</v>
      </c>
      <c r="I12" s="25">
        <f t="shared" si="7"/>
        <v>46166</v>
      </c>
      <c r="J12" s="25">
        <f t="shared" si="7"/>
        <v>46523</v>
      </c>
      <c r="K12" s="25">
        <f t="shared" si="7"/>
        <v>46908</v>
      </c>
      <c r="L12" s="25">
        <f t="shared" si="7"/>
        <v>47258</v>
      </c>
      <c r="M12" s="25">
        <f t="shared" si="7"/>
        <v>47643</v>
      </c>
      <c r="N12" s="25">
        <f t="shared" si="7"/>
        <v>48000</v>
      </c>
      <c r="O12" s="25">
        <f t="shared" si="7"/>
        <v>48350</v>
      </c>
      <c r="Q12" s="6">
        <f t="shared" si="2"/>
        <v>44339</v>
      </c>
      <c r="R12">
        <v>7</v>
      </c>
    </row>
    <row r="13" spans="1:18" ht="20.25" customHeight="1" x14ac:dyDescent="0.25">
      <c r="A13" s="19" t="s">
        <v>9</v>
      </c>
      <c r="B13" s="25">
        <f>B7+50</f>
        <v>43626</v>
      </c>
      <c r="C13" s="25">
        <f t="shared" ref="C13:O13" si="8">C7+50</f>
        <v>43983</v>
      </c>
      <c r="D13" s="25">
        <f t="shared" si="8"/>
        <v>44340</v>
      </c>
      <c r="E13" s="25">
        <f t="shared" si="8"/>
        <v>44718</v>
      </c>
      <c r="F13" s="25">
        <f t="shared" si="8"/>
        <v>45075</v>
      </c>
      <c r="G13" s="25">
        <f t="shared" si="8"/>
        <v>45432</v>
      </c>
      <c r="H13" s="25">
        <f t="shared" si="8"/>
        <v>45817</v>
      </c>
      <c r="I13" s="25">
        <f t="shared" si="8"/>
        <v>46167</v>
      </c>
      <c r="J13" s="25">
        <f t="shared" si="8"/>
        <v>46524</v>
      </c>
      <c r="K13" s="25">
        <f t="shared" si="8"/>
        <v>46909</v>
      </c>
      <c r="L13" s="25">
        <f t="shared" si="8"/>
        <v>47259</v>
      </c>
      <c r="M13" s="25">
        <f t="shared" si="8"/>
        <v>47644</v>
      </c>
      <c r="N13" s="25">
        <f t="shared" si="8"/>
        <v>48001</v>
      </c>
      <c r="O13" s="25">
        <f t="shared" si="8"/>
        <v>48351</v>
      </c>
      <c r="Q13" s="6">
        <f t="shared" si="2"/>
        <v>44340</v>
      </c>
      <c r="R13">
        <v>8</v>
      </c>
    </row>
    <row r="14" spans="1:18" ht="20.25" customHeight="1" x14ac:dyDescent="0.25">
      <c r="A14" s="19" t="s">
        <v>10</v>
      </c>
      <c r="B14" s="25">
        <f>DATE(B4,7,14)</f>
        <v>43660</v>
      </c>
      <c r="C14" s="25">
        <f t="shared" ref="C14:O14" si="9">DATE(C4,7,14)</f>
        <v>44026</v>
      </c>
      <c r="D14" s="25">
        <f t="shared" si="9"/>
        <v>44391</v>
      </c>
      <c r="E14" s="25">
        <f t="shared" si="9"/>
        <v>44756</v>
      </c>
      <c r="F14" s="25">
        <f t="shared" si="9"/>
        <v>45121</v>
      </c>
      <c r="G14" s="25">
        <f t="shared" si="9"/>
        <v>45487</v>
      </c>
      <c r="H14" s="25">
        <f t="shared" si="9"/>
        <v>45852</v>
      </c>
      <c r="I14" s="25">
        <f t="shared" si="9"/>
        <v>46217</v>
      </c>
      <c r="J14" s="25">
        <f t="shared" si="9"/>
        <v>46582</v>
      </c>
      <c r="K14" s="25">
        <f t="shared" si="9"/>
        <v>46948</v>
      </c>
      <c r="L14" s="25">
        <f t="shared" si="9"/>
        <v>47313</v>
      </c>
      <c r="M14" s="25">
        <f t="shared" si="9"/>
        <v>47678</v>
      </c>
      <c r="N14" s="25">
        <f t="shared" si="9"/>
        <v>48043</v>
      </c>
      <c r="O14" s="25">
        <f t="shared" si="9"/>
        <v>48409</v>
      </c>
      <c r="Q14" s="6">
        <f t="shared" si="2"/>
        <v>44391</v>
      </c>
      <c r="R14">
        <v>9</v>
      </c>
    </row>
    <row r="15" spans="1:18" ht="20.25" customHeight="1" x14ac:dyDescent="0.25">
      <c r="A15" s="19" t="s">
        <v>11</v>
      </c>
      <c r="B15" s="25">
        <f>DATE(B4,8,15)</f>
        <v>43692</v>
      </c>
      <c r="C15" s="25">
        <f t="shared" ref="C15:O15" si="10">DATE(C4,8,15)</f>
        <v>44058</v>
      </c>
      <c r="D15" s="25">
        <f t="shared" si="10"/>
        <v>44423</v>
      </c>
      <c r="E15" s="25">
        <f t="shared" si="10"/>
        <v>44788</v>
      </c>
      <c r="F15" s="25">
        <f t="shared" si="10"/>
        <v>45153</v>
      </c>
      <c r="G15" s="25">
        <f t="shared" si="10"/>
        <v>45519</v>
      </c>
      <c r="H15" s="25">
        <f t="shared" si="10"/>
        <v>45884</v>
      </c>
      <c r="I15" s="25">
        <f t="shared" si="10"/>
        <v>46249</v>
      </c>
      <c r="J15" s="25">
        <f t="shared" si="10"/>
        <v>46614</v>
      </c>
      <c r="K15" s="25">
        <f t="shared" si="10"/>
        <v>46980</v>
      </c>
      <c r="L15" s="25">
        <f t="shared" si="10"/>
        <v>47345</v>
      </c>
      <c r="M15" s="25">
        <f t="shared" si="10"/>
        <v>47710</v>
      </c>
      <c r="N15" s="25">
        <f t="shared" si="10"/>
        <v>48075</v>
      </c>
      <c r="O15" s="25">
        <f t="shared" si="10"/>
        <v>48441</v>
      </c>
      <c r="Q15" s="6">
        <f t="shared" si="2"/>
        <v>44423</v>
      </c>
      <c r="R15">
        <v>10</v>
      </c>
    </row>
    <row r="16" spans="1:18" ht="20.25" customHeight="1" x14ac:dyDescent="0.25">
      <c r="A16" s="19" t="s">
        <v>12</v>
      </c>
      <c r="B16" s="25">
        <f>DATE(B4,11,1)</f>
        <v>43770</v>
      </c>
      <c r="C16" s="25">
        <f t="shared" ref="C16:O16" si="11">DATE(C4,11,1)</f>
        <v>44136</v>
      </c>
      <c r="D16" s="25">
        <f t="shared" si="11"/>
        <v>44501</v>
      </c>
      <c r="E16" s="25">
        <f t="shared" si="11"/>
        <v>44866</v>
      </c>
      <c r="F16" s="25">
        <f t="shared" si="11"/>
        <v>45231</v>
      </c>
      <c r="G16" s="25">
        <f t="shared" si="11"/>
        <v>45597</v>
      </c>
      <c r="H16" s="25">
        <f t="shared" si="11"/>
        <v>45962</v>
      </c>
      <c r="I16" s="25">
        <f t="shared" si="11"/>
        <v>46327</v>
      </c>
      <c r="J16" s="25">
        <f t="shared" si="11"/>
        <v>46692</v>
      </c>
      <c r="K16" s="25">
        <f t="shared" si="11"/>
        <v>47058</v>
      </c>
      <c r="L16" s="25">
        <f t="shared" si="11"/>
        <v>47423</v>
      </c>
      <c r="M16" s="25">
        <f t="shared" si="11"/>
        <v>47788</v>
      </c>
      <c r="N16" s="25">
        <f t="shared" si="11"/>
        <v>48153</v>
      </c>
      <c r="O16" s="25">
        <f t="shared" si="11"/>
        <v>48519</v>
      </c>
      <c r="Q16" s="6">
        <f t="shared" si="2"/>
        <v>44501</v>
      </c>
      <c r="R16">
        <v>11</v>
      </c>
    </row>
    <row r="17" spans="1:18" ht="20.25" customHeight="1" x14ac:dyDescent="0.25">
      <c r="A17" s="19" t="s">
        <v>13</v>
      </c>
      <c r="B17" s="25">
        <f>DATE(B4,11,11)</f>
        <v>43780</v>
      </c>
      <c r="C17" s="25">
        <f t="shared" ref="C17:O17" si="12">DATE(C4,11,11)</f>
        <v>44146</v>
      </c>
      <c r="D17" s="25">
        <f t="shared" si="12"/>
        <v>44511</v>
      </c>
      <c r="E17" s="25">
        <f t="shared" si="12"/>
        <v>44876</v>
      </c>
      <c r="F17" s="25">
        <f t="shared" si="12"/>
        <v>45241</v>
      </c>
      <c r="G17" s="25">
        <f t="shared" si="12"/>
        <v>45607</v>
      </c>
      <c r="H17" s="25">
        <f t="shared" si="12"/>
        <v>45972</v>
      </c>
      <c r="I17" s="25">
        <f t="shared" si="12"/>
        <v>46337</v>
      </c>
      <c r="J17" s="25">
        <f t="shared" si="12"/>
        <v>46702</v>
      </c>
      <c r="K17" s="25">
        <f t="shared" si="12"/>
        <v>47068</v>
      </c>
      <c r="L17" s="25">
        <f t="shared" si="12"/>
        <v>47433</v>
      </c>
      <c r="M17" s="25">
        <f t="shared" si="12"/>
        <v>47798</v>
      </c>
      <c r="N17" s="25">
        <f t="shared" si="12"/>
        <v>48163</v>
      </c>
      <c r="O17" s="25">
        <f t="shared" si="12"/>
        <v>48529</v>
      </c>
      <c r="Q17" s="6">
        <f t="shared" si="2"/>
        <v>44511</v>
      </c>
      <c r="R17">
        <v>12</v>
      </c>
    </row>
    <row r="18" spans="1:18" ht="20.25" customHeight="1" x14ac:dyDescent="0.25">
      <c r="A18" s="19" t="s">
        <v>14</v>
      </c>
      <c r="B18" s="25">
        <f>DATE(B4,12,25)</f>
        <v>43824</v>
      </c>
      <c r="C18" s="25">
        <f t="shared" ref="C18:O18" si="13">DATE(C4,12,25)</f>
        <v>44190</v>
      </c>
      <c r="D18" s="25">
        <f t="shared" si="13"/>
        <v>44555</v>
      </c>
      <c r="E18" s="25">
        <f t="shared" si="13"/>
        <v>44920</v>
      </c>
      <c r="F18" s="25">
        <f t="shared" si="13"/>
        <v>45285</v>
      </c>
      <c r="G18" s="25">
        <f t="shared" si="13"/>
        <v>45651</v>
      </c>
      <c r="H18" s="25">
        <f t="shared" si="13"/>
        <v>46016</v>
      </c>
      <c r="I18" s="25">
        <f t="shared" si="13"/>
        <v>46381</v>
      </c>
      <c r="J18" s="25">
        <f t="shared" si="13"/>
        <v>46746</v>
      </c>
      <c r="K18" s="25">
        <f t="shared" si="13"/>
        <v>47112</v>
      </c>
      <c r="L18" s="25">
        <f t="shared" si="13"/>
        <v>47477</v>
      </c>
      <c r="M18" s="25">
        <f t="shared" si="13"/>
        <v>47842</v>
      </c>
      <c r="N18" s="25">
        <f t="shared" si="13"/>
        <v>48207</v>
      </c>
      <c r="O18" s="25">
        <f t="shared" si="13"/>
        <v>48573</v>
      </c>
      <c r="Q18" s="6">
        <f t="shared" si="2"/>
        <v>44555</v>
      </c>
      <c r="R18">
        <v>13</v>
      </c>
    </row>
  </sheetData>
  <mergeCells count="1">
    <mergeCell ref="A2:O2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ANNEE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2022-11-19T12:15:46Z</cp:lastPrinted>
  <dcterms:created xsi:type="dcterms:W3CDTF">2022-11-18T11:09:00Z</dcterms:created>
  <dcterms:modified xsi:type="dcterms:W3CDTF">2022-11-19T12:32:40Z</dcterms:modified>
</cp:coreProperties>
</file>