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0450F2A-36E3-4F4C-8548-354419586D54}" xr6:coauthVersionLast="45" xr6:coauthVersionMax="45" xr10:uidLastSave="{00000000-0000-0000-0000-000000000000}"/>
  <bookViews>
    <workbookView xWindow="-101" yWindow="-101" windowWidth="21802" windowHeight="11914" xr2:uid="{93D950D8-D38C-4164-83C9-FA49CE69B567}"/>
  </bookViews>
  <sheets>
    <sheet name="LIVRAISON" sheetId="1" r:id="rId1"/>
  </sheets>
  <externalReferences>
    <externalReference r:id="rId2"/>
  </externalReferences>
  <definedNames>
    <definedName name="GESTILIV_NON_CUIT">[1]GESTILIV!$C$4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0" i="1" l="1"/>
  <c r="N20" i="1"/>
  <c r="M20" i="1" s="1"/>
  <c r="K20" i="1"/>
  <c r="J20" i="1"/>
  <c r="G20" i="1"/>
  <c r="F20" i="1"/>
  <c r="C20" i="1"/>
  <c r="O19" i="1"/>
  <c r="N19" i="1"/>
  <c r="M19" i="1" s="1"/>
  <c r="K19" i="1"/>
  <c r="J19" i="1"/>
  <c r="G19" i="1"/>
  <c r="F19" i="1"/>
  <c r="E19" i="1"/>
  <c r="C19" i="1"/>
  <c r="O18" i="1"/>
  <c r="N18" i="1"/>
  <c r="M18" i="1"/>
  <c r="K18" i="1"/>
  <c r="J18" i="1"/>
  <c r="G18" i="1"/>
  <c r="F18" i="1"/>
  <c r="C18" i="1"/>
  <c r="O17" i="1"/>
  <c r="N17" i="1"/>
  <c r="K17" i="1"/>
  <c r="J17" i="1"/>
  <c r="G17" i="1"/>
  <c r="F17" i="1"/>
  <c r="C17" i="1"/>
  <c r="O16" i="1"/>
  <c r="N16" i="1"/>
  <c r="M16" i="1"/>
  <c r="K16" i="1"/>
  <c r="I16" i="1" s="1"/>
  <c r="J16" i="1"/>
  <c r="G16" i="1"/>
  <c r="E16" i="1" s="1"/>
  <c r="F16" i="1"/>
  <c r="C16" i="1"/>
  <c r="O15" i="1"/>
  <c r="N15" i="1"/>
  <c r="M15" i="1" s="1"/>
  <c r="K15" i="1"/>
  <c r="J15" i="1"/>
  <c r="G15" i="1"/>
  <c r="F15" i="1"/>
  <c r="E15" i="1" s="1"/>
  <c r="C15" i="1"/>
  <c r="O14" i="1"/>
  <c r="M14" i="1" s="1"/>
  <c r="N14" i="1"/>
  <c r="K14" i="1"/>
  <c r="J14" i="1"/>
  <c r="I14" i="1" s="1"/>
  <c r="G14" i="1"/>
  <c r="F14" i="1"/>
  <c r="C14" i="1"/>
  <c r="O13" i="1"/>
  <c r="N13" i="1"/>
  <c r="K13" i="1"/>
  <c r="J13" i="1"/>
  <c r="G13" i="1"/>
  <c r="F13" i="1"/>
  <c r="C13" i="1"/>
  <c r="O12" i="1"/>
  <c r="N12" i="1"/>
  <c r="K12" i="1"/>
  <c r="J12" i="1"/>
  <c r="G12" i="1"/>
  <c r="F12" i="1"/>
  <c r="C12" i="1"/>
  <c r="O11" i="1"/>
  <c r="N11" i="1"/>
  <c r="M11" i="1" s="1"/>
  <c r="K11" i="1"/>
  <c r="J11" i="1"/>
  <c r="G11" i="1"/>
  <c r="F11" i="1"/>
  <c r="C11" i="1"/>
  <c r="O10" i="1"/>
  <c r="N10" i="1"/>
  <c r="K10" i="1"/>
  <c r="J10" i="1"/>
  <c r="G10" i="1"/>
  <c r="F10" i="1"/>
  <c r="E10" i="1" s="1"/>
  <c r="C10" i="1"/>
  <c r="O9" i="1"/>
  <c r="N9" i="1"/>
  <c r="K9" i="1"/>
  <c r="J9" i="1"/>
  <c r="I9" i="1" s="1"/>
  <c r="G9" i="1"/>
  <c r="F9" i="1"/>
  <c r="E9" i="1"/>
  <c r="C9" i="1"/>
  <c r="O8" i="1"/>
  <c r="N8" i="1"/>
  <c r="M8" i="1" s="1"/>
  <c r="K8" i="1"/>
  <c r="J8" i="1"/>
  <c r="G8" i="1"/>
  <c r="F8" i="1"/>
  <c r="C8" i="1"/>
  <c r="O7" i="1"/>
  <c r="N7" i="1"/>
  <c r="K7" i="1"/>
  <c r="J7" i="1"/>
  <c r="G7" i="1"/>
  <c r="F7" i="1"/>
  <c r="E7" i="1"/>
  <c r="C7" i="1"/>
  <c r="O6" i="1"/>
  <c r="N6" i="1"/>
  <c r="K6" i="1"/>
  <c r="J6" i="1"/>
  <c r="G6" i="1"/>
  <c r="F6" i="1"/>
  <c r="C6" i="1"/>
  <c r="O5" i="1"/>
  <c r="N5" i="1"/>
  <c r="K5" i="1"/>
  <c r="J5" i="1"/>
  <c r="G5" i="1"/>
  <c r="F5" i="1"/>
  <c r="E5" i="1" s="1"/>
  <c r="C5" i="1"/>
  <c r="O4" i="1"/>
  <c r="N4" i="1"/>
  <c r="M4" i="1" s="1"/>
  <c r="K4" i="1"/>
  <c r="I4" i="1" s="1"/>
  <c r="J4" i="1"/>
  <c r="G4" i="1"/>
  <c r="F4" i="1"/>
  <c r="C4" i="1"/>
  <c r="O3" i="1"/>
  <c r="N3" i="1"/>
  <c r="M3" i="1"/>
  <c r="K3" i="1"/>
  <c r="J3" i="1"/>
  <c r="G3" i="1"/>
  <c r="F3" i="1"/>
  <c r="E3" i="1"/>
  <c r="C3" i="1"/>
  <c r="B1" i="1"/>
  <c r="M5" i="1" l="1"/>
  <c r="E11" i="1"/>
  <c r="E4" i="1"/>
  <c r="E6" i="1"/>
  <c r="I10" i="1"/>
  <c r="M12" i="1"/>
  <c r="I6" i="1"/>
  <c r="I7" i="1"/>
  <c r="I8" i="1"/>
  <c r="M10" i="1"/>
  <c r="E17" i="1"/>
  <c r="I18" i="1"/>
  <c r="M6" i="1"/>
  <c r="M9" i="1"/>
  <c r="E13" i="1"/>
  <c r="I19" i="1"/>
  <c r="M13" i="1"/>
  <c r="I3" i="1"/>
  <c r="E8" i="1"/>
  <c r="E14" i="1"/>
  <c r="M17" i="1"/>
  <c r="I5" i="1"/>
  <c r="E12" i="1"/>
  <c r="E18" i="1"/>
  <c r="I11" i="1"/>
  <c r="I12" i="1"/>
  <c r="I13" i="1"/>
  <c r="E20" i="1"/>
  <c r="M7" i="1"/>
  <c r="I15" i="1"/>
  <c r="I17" i="1"/>
  <c r="I20" i="1"/>
</calcChain>
</file>

<file path=xl/sharedStrings.xml><?xml version="1.0" encoding="utf-8"?>
<sst xmlns="http://schemas.openxmlformats.org/spreadsheetml/2006/main" count="38" uniqueCount="29">
  <si>
    <t>6h00</t>
  </si>
  <si>
    <t>9h00</t>
  </si>
  <si>
    <t>11h00</t>
  </si>
  <si>
    <t>ROYAM</t>
  </si>
  <si>
    <t>ROYAL SALY</t>
  </si>
  <si>
    <t>NGAP</t>
  </si>
  <si>
    <t>SALY</t>
  </si>
  <si>
    <t>SOM</t>
  </si>
  <si>
    <t>6h</t>
  </si>
  <si>
    <t>11h</t>
  </si>
  <si>
    <t>16h</t>
  </si>
  <si>
    <t xml:space="preserve"> RUSTIQUE</t>
  </si>
  <si>
    <t xml:space="preserve"> CÔTOISE</t>
  </si>
  <si>
    <t xml:space="preserve"> PARISIENNE</t>
  </si>
  <si>
    <t xml:space="preserve"> RUSTIQUE GRAINES</t>
  </si>
  <si>
    <t xml:space="preserve"> CHASSE</t>
  </si>
  <si>
    <t xml:space="preserve"> NIÉBÉ</t>
  </si>
  <si>
    <t xml:space="preserve"> LEVAIN</t>
  </si>
  <si>
    <t xml:space="preserve"> COMPLET</t>
  </si>
  <si>
    <t xml:space="preserve"> MIE BRIOCHÉ</t>
  </si>
  <si>
    <t xml:space="preserve"> PAIN DE MIE</t>
  </si>
  <si>
    <t xml:space="preserve"> MIE CÔTOISE</t>
  </si>
  <si>
    <t xml:space="preserve"> HAMBURGER</t>
  </si>
  <si>
    <t xml:space="preserve"> PAIN AU LAIT</t>
  </si>
  <si>
    <t xml:space="preserve"> BOULE CÔTOISE</t>
  </si>
  <si>
    <t xml:space="preserve"> BOULE GRAINES</t>
  </si>
  <si>
    <t xml:space="preserve"> BOULE NATURE</t>
  </si>
  <si>
    <t xml:space="preserve"> PANINI</t>
  </si>
  <si>
    <t xml:space="preserve"> PAN BAGNAT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</si>
</sst>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\ mmm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sz val="10"/>
      <color theme="2" tint="-0.749992370372631"/>
      <name val="Calibri Light"/>
      <family val="2"/>
      <scheme val="major"/>
    </font>
    <font>
      <b/>
      <sz val="13"/>
      <color theme="1"/>
      <name val="Calibri Light"/>
      <family val="2"/>
      <scheme val="major"/>
    </font>
    <font>
      <sz val="8"/>
      <color theme="2" tint="-0.74999237037263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color rgb="FFC00000"/>
      <name val="Calibri Light"/>
      <family val="2"/>
      <scheme val="major"/>
    </font>
    <font>
      <sz val="11"/>
      <color theme="2" tint="-0.749992370372631"/>
      <name val="Calibri Light"/>
      <family val="2"/>
      <scheme val="major"/>
    </font>
    <font>
      <sz val="10"/>
      <color theme="2" tint="-0.499984740745262"/>
      <name val="Calibri Light"/>
      <family val="2"/>
      <scheme val="major"/>
    </font>
    <font>
      <sz val="11"/>
      <color theme="1" tint="0.499984740745262"/>
      <name val="Calibri Light"/>
      <family val="2"/>
      <scheme val="major"/>
    </font>
    <font>
      <sz val="12"/>
      <color theme="2" tint="-0.74999237037263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4FA"/>
        <bgColor indexed="64"/>
      </patternFill>
    </fill>
    <fill>
      <patternFill patternType="solid">
        <fgColor rgb="FFEDFBED"/>
        <bgColor indexed="64"/>
      </patternFill>
    </fill>
    <fill>
      <patternFill patternType="solid">
        <fgColor rgb="FFFBF6D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2" fillId="3" borderId="4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1" fontId="12" fillId="5" borderId="5" xfId="0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" fontId="12" fillId="5" borderId="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6" xfId="0" applyFont="1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 vertical="center"/>
      <protection locked="0"/>
    </xf>
    <xf numFmtId="0" fontId="12" fillId="6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" fontId="12" fillId="3" borderId="11" xfId="0" applyNumberFormat="1" applyFont="1" applyFill="1" applyBorder="1" applyAlignment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5" borderId="12" xfId="0" applyNumberFormat="1" applyFont="1" applyFill="1" applyBorder="1" applyAlignment="1">
      <alignment horizontal="center" vertical="center"/>
    </xf>
    <xf numFmtId="1" fontId="12" fillId="5" borderId="11" xfId="0" applyNumberFormat="1" applyFont="1" applyFill="1" applyBorder="1" applyAlignment="1">
      <alignment horizontal="center" vertical="center"/>
    </xf>
    <xf numFmtId="0" fontId="12" fillId="6" borderId="11" xfId="0" applyFont="1" applyFill="1" applyBorder="1" applyAlignment="1" applyProtection="1">
      <alignment horizontal="center" vertical="center"/>
      <protection locked="0"/>
    </xf>
    <xf numFmtId="0" fontId="12" fillId="6" borderId="13" xfId="0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0" fillId="0" borderId="14" xfId="0" applyBorder="1"/>
    <xf numFmtId="1" fontId="12" fillId="7" borderId="4" xfId="0" applyNumberFormat="1" applyFont="1" applyFill="1" applyBorder="1" applyAlignment="1">
      <alignment horizontal="center" vertical="center"/>
    </xf>
    <xf numFmtId="1" fontId="12" fillId="7" borderId="1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21</xdr:row>
          <xdr:rowOff>14288</xdr:rowOff>
        </xdr:from>
        <xdr:to>
          <xdr:col>14</xdr:col>
          <xdr:colOff>164306</xdr:colOff>
          <xdr:row>22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PROLIV%20BOULANGER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OX"/>
      <sheetName val="PRODX"/>
      <sheetName val="RETX"/>
      <sheetName val="DATAX"/>
      <sheetName val="ADMINISTRATION"/>
      <sheetName val="PRODUCTION"/>
      <sheetName val="LIVRAISON"/>
      <sheetName val="GESTILIV"/>
    </sheetNames>
    <sheetDataSet>
      <sheetData sheetId="0"/>
      <sheetData sheetId="1"/>
      <sheetData sheetId="2"/>
      <sheetData sheetId="3">
        <row r="60">
          <cell r="J60">
            <v>17</v>
          </cell>
          <cell r="U60">
            <v>14</v>
          </cell>
        </row>
        <row r="61">
          <cell r="J61">
            <v>17</v>
          </cell>
          <cell r="U61">
            <v>14</v>
          </cell>
        </row>
        <row r="62">
          <cell r="J62">
            <v>18</v>
          </cell>
          <cell r="U62">
            <v>15</v>
          </cell>
        </row>
        <row r="63">
          <cell r="J63">
            <v>0</v>
          </cell>
          <cell r="U63">
            <v>0</v>
          </cell>
        </row>
        <row r="64">
          <cell r="J64">
            <v>0</v>
          </cell>
          <cell r="U64">
            <v>0</v>
          </cell>
        </row>
        <row r="65">
          <cell r="J65">
            <v>0</v>
          </cell>
          <cell r="U65">
            <v>0</v>
          </cell>
        </row>
        <row r="66">
          <cell r="J66">
            <v>0</v>
          </cell>
          <cell r="U66">
            <v>0</v>
          </cell>
        </row>
        <row r="67">
          <cell r="J67">
            <v>0</v>
          </cell>
          <cell r="U67">
            <v>0</v>
          </cell>
        </row>
        <row r="68">
          <cell r="J68">
            <v>0</v>
          </cell>
          <cell r="U68">
            <v>0</v>
          </cell>
        </row>
        <row r="69">
          <cell r="J69">
            <v>0</v>
          </cell>
          <cell r="U69">
            <v>0</v>
          </cell>
        </row>
        <row r="70">
          <cell r="J70">
            <v>0</v>
          </cell>
          <cell r="U70">
            <v>0</v>
          </cell>
        </row>
        <row r="71">
          <cell r="J71">
            <v>0</v>
          </cell>
          <cell r="U71">
            <v>0</v>
          </cell>
        </row>
        <row r="72">
          <cell r="J72">
            <v>0</v>
          </cell>
          <cell r="U72">
            <v>0</v>
          </cell>
        </row>
        <row r="73">
          <cell r="J73">
            <v>0</v>
          </cell>
          <cell r="U73">
            <v>0</v>
          </cell>
        </row>
        <row r="74">
          <cell r="J74">
            <v>0</v>
          </cell>
          <cell r="U74">
            <v>0</v>
          </cell>
        </row>
        <row r="75">
          <cell r="J75">
            <v>0</v>
          </cell>
          <cell r="U75">
            <v>0</v>
          </cell>
        </row>
        <row r="76">
          <cell r="J76">
            <v>0</v>
          </cell>
          <cell r="U76">
            <v>0</v>
          </cell>
        </row>
        <row r="77">
          <cell r="J77">
            <v>0</v>
          </cell>
          <cell r="U77">
            <v>0</v>
          </cell>
        </row>
        <row r="85">
          <cell r="D85">
            <v>25</v>
          </cell>
        </row>
      </sheetData>
      <sheetData sheetId="4">
        <row r="19">
          <cell r="G19"/>
        </row>
        <row r="20">
          <cell r="G20"/>
        </row>
        <row r="21">
          <cell r="G21"/>
        </row>
        <row r="22">
          <cell r="G22"/>
        </row>
        <row r="23">
          <cell r="G23"/>
        </row>
        <row r="24">
          <cell r="G24"/>
        </row>
        <row r="25">
          <cell r="G25"/>
        </row>
        <row r="26">
          <cell r="G26"/>
        </row>
        <row r="27">
          <cell r="G27"/>
        </row>
        <row r="28">
          <cell r="G28"/>
        </row>
        <row r="29">
          <cell r="G29"/>
        </row>
        <row r="30">
          <cell r="G30"/>
        </row>
        <row r="31">
          <cell r="G31"/>
        </row>
        <row r="32">
          <cell r="G32"/>
        </row>
        <row r="33">
          <cell r="G33"/>
        </row>
        <row r="34">
          <cell r="G34"/>
        </row>
        <row r="35">
          <cell r="G35"/>
        </row>
        <row r="36">
          <cell r="G36"/>
        </row>
        <row r="81">
          <cell r="G81">
            <v>0.3</v>
          </cell>
          <cell r="H81">
            <v>0.25</v>
          </cell>
        </row>
        <row r="82">
          <cell r="G82">
            <v>0.3</v>
          </cell>
          <cell r="H82">
            <v>0.25</v>
          </cell>
        </row>
        <row r="83">
          <cell r="G83">
            <v>0.3</v>
          </cell>
          <cell r="H83">
            <v>0.25</v>
          </cell>
        </row>
        <row r="84">
          <cell r="G84">
            <v>0.3</v>
          </cell>
          <cell r="H84">
            <v>0.25</v>
          </cell>
        </row>
        <row r="85">
          <cell r="G85">
            <v>0.3</v>
          </cell>
          <cell r="H85">
            <v>0.25</v>
          </cell>
        </row>
        <row r="86">
          <cell r="G86">
            <v>0.3</v>
          </cell>
          <cell r="H86">
            <v>0.25</v>
          </cell>
        </row>
        <row r="87">
          <cell r="G87">
            <v>0.3</v>
          </cell>
          <cell r="H87">
            <v>0.25</v>
          </cell>
        </row>
        <row r="88">
          <cell r="G88">
            <v>0.3</v>
          </cell>
          <cell r="H88">
            <v>0.25</v>
          </cell>
        </row>
        <row r="89">
          <cell r="G89">
            <v>0.3</v>
          </cell>
          <cell r="H89">
            <v>0.25</v>
          </cell>
        </row>
        <row r="90">
          <cell r="G90">
            <v>0.3</v>
          </cell>
          <cell r="H90">
            <v>0.25</v>
          </cell>
        </row>
        <row r="91">
          <cell r="G91">
            <v>0.3</v>
          </cell>
          <cell r="H91">
            <v>0.25</v>
          </cell>
        </row>
        <row r="92">
          <cell r="G92">
            <v>0.5</v>
          </cell>
          <cell r="H92"/>
        </row>
        <row r="93">
          <cell r="G93">
            <v>0.3</v>
          </cell>
          <cell r="H93">
            <v>0.25</v>
          </cell>
        </row>
        <row r="94">
          <cell r="G94">
            <v>0.3</v>
          </cell>
          <cell r="H94">
            <v>0.25</v>
          </cell>
        </row>
        <row r="95">
          <cell r="G95">
            <v>0.3</v>
          </cell>
          <cell r="H95">
            <v>0.25</v>
          </cell>
        </row>
        <row r="96">
          <cell r="G96">
            <v>0.3</v>
          </cell>
          <cell r="H96">
            <v>0.25</v>
          </cell>
        </row>
        <row r="97">
          <cell r="G97">
            <v>0.25</v>
          </cell>
          <cell r="H97"/>
        </row>
        <row r="98">
          <cell r="G98"/>
          <cell r="H98"/>
        </row>
      </sheetData>
      <sheetData sheetId="5">
        <row r="3">
          <cell r="H3">
            <v>76</v>
          </cell>
          <cell r="I3">
            <v>70</v>
          </cell>
          <cell r="K3">
            <v>202</v>
          </cell>
        </row>
        <row r="4">
          <cell r="H4">
            <v>76</v>
          </cell>
          <cell r="I4">
            <v>68</v>
          </cell>
          <cell r="J4">
            <v>56</v>
          </cell>
          <cell r="K4">
            <v>200</v>
          </cell>
        </row>
        <row r="5">
          <cell r="H5">
            <v>76</v>
          </cell>
          <cell r="I5">
            <v>68</v>
          </cell>
          <cell r="J5">
            <v>59</v>
          </cell>
          <cell r="K5">
            <v>203</v>
          </cell>
        </row>
        <row r="6">
          <cell r="H6"/>
          <cell r="I6"/>
          <cell r="J6"/>
          <cell r="K6">
            <v>0</v>
          </cell>
        </row>
        <row r="7">
          <cell r="H7"/>
          <cell r="I7"/>
          <cell r="J7"/>
          <cell r="K7">
            <v>0</v>
          </cell>
        </row>
        <row r="8">
          <cell r="H8"/>
          <cell r="I8"/>
          <cell r="J8"/>
          <cell r="K8">
            <v>0</v>
          </cell>
        </row>
        <row r="9">
          <cell r="H9"/>
          <cell r="I9"/>
          <cell r="J9"/>
          <cell r="K9">
            <v>0</v>
          </cell>
        </row>
        <row r="10">
          <cell r="H10"/>
          <cell r="I10"/>
          <cell r="J10"/>
          <cell r="K10">
            <v>0</v>
          </cell>
        </row>
        <row r="11">
          <cell r="H11"/>
          <cell r="I11"/>
          <cell r="J11"/>
          <cell r="K11">
            <v>0</v>
          </cell>
        </row>
        <row r="12">
          <cell r="H12"/>
          <cell r="I12"/>
          <cell r="J12"/>
          <cell r="K12">
            <v>0</v>
          </cell>
        </row>
        <row r="13">
          <cell r="H13"/>
          <cell r="I13"/>
          <cell r="J13"/>
          <cell r="K13">
            <v>0</v>
          </cell>
        </row>
        <row r="14">
          <cell r="H14"/>
          <cell r="I14"/>
          <cell r="J14"/>
          <cell r="K14">
            <v>0</v>
          </cell>
        </row>
        <row r="15">
          <cell r="H15"/>
          <cell r="I15"/>
          <cell r="J15"/>
          <cell r="K15">
            <v>0</v>
          </cell>
        </row>
        <row r="16">
          <cell r="H16"/>
          <cell r="I16"/>
          <cell r="J16"/>
          <cell r="K16">
            <v>0</v>
          </cell>
        </row>
        <row r="17">
          <cell r="H17"/>
          <cell r="I17"/>
          <cell r="J17"/>
          <cell r="K17">
            <v>0</v>
          </cell>
        </row>
        <row r="18">
          <cell r="H18"/>
          <cell r="I18"/>
          <cell r="J18"/>
          <cell r="K18">
            <v>0</v>
          </cell>
        </row>
        <row r="19">
          <cell r="H19"/>
          <cell r="I19"/>
          <cell r="J19"/>
          <cell r="K19">
            <v>0</v>
          </cell>
        </row>
        <row r="20">
          <cell r="H20"/>
          <cell r="I20"/>
          <cell r="J20"/>
          <cell r="K20">
            <v>0</v>
          </cell>
        </row>
      </sheetData>
      <sheetData sheetId="6"/>
      <sheetData sheetId="7">
        <row r="4">
          <cell r="C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AC2C1-3793-4BA7-BB3A-9D82C1013D14}">
  <sheetPr codeName="Feuil7">
    <pageSetUpPr fitToPage="1"/>
  </sheetPr>
  <dimension ref="A1:V21"/>
  <sheetViews>
    <sheetView showGridLines="0" showZeros="0" tabSelected="1" zoomScale="191" zoomScaleNormal="191" zoomScalePageLayoutView="192" workbookViewId="0">
      <pane ySplit="2" topLeftCell="A3" activePane="bottomLeft" state="frozen"/>
      <selection activeCell="H22" sqref="H22"/>
      <selection pane="bottomLeft" activeCell="Q22" sqref="Q22"/>
    </sheetView>
  </sheetViews>
  <sheetFormatPr baseColWidth="10" defaultColWidth="10.796875" defaultRowHeight="14.65" x14ac:dyDescent="0.3"/>
  <cols>
    <col min="1" max="1" width="2.296875" customWidth="1"/>
    <col min="2" max="2" width="15.5" customWidth="1"/>
    <col min="3" max="3" width="4.19921875" customWidth="1"/>
    <col min="4" max="4" width="2" customWidth="1"/>
    <col min="5" max="7" width="5" customWidth="1"/>
    <col min="8" max="8" width="1.19921875" customWidth="1"/>
    <col min="9" max="11" width="5" customWidth="1"/>
    <col min="12" max="12" width="1.19921875" customWidth="1"/>
    <col min="13" max="15" width="5" customWidth="1"/>
    <col min="16" max="16" width="3" customWidth="1"/>
    <col min="17" max="22" width="3.69921875" customWidth="1"/>
  </cols>
  <sheetData>
    <row r="1" spans="1:22" ht="21.95" customHeight="1" x14ac:dyDescent="0.3">
      <c r="A1" s="1"/>
      <c r="B1" s="38">
        <f ca="1">TODAY()</f>
        <v>44077</v>
      </c>
      <c r="C1" s="38"/>
      <c r="D1" s="2"/>
      <c r="E1" s="40" t="s">
        <v>0</v>
      </c>
      <c r="F1" s="40"/>
      <c r="G1" s="40"/>
      <c r="H1" s="3"/>
      <c r="I1" s="40" t="s">
        <v>1</v>
      </c>
      <c r="J1" s="40"/>
      <c r="K1" s="40"/>
      <c r="L1" s="3"/>
      <c r="M1" s="40" t="s">
        <v>2</v>
      </c>
      <c r="N1" s="40"/>
      <c r="O1" s="40"/>
      <c r="P1" s="4"/>
      <c r="Q1" s="41" t="s">
        <v>3</v>
      </c>
      <c r="R1" s="41"/>
      <c r="S1" s="41"/>
      <c r="T1" s="41" t="s">
        <v>4</v>
      </c>
      <c r="U1" s="41"/>
      <c r="V1" s="41"/>
    </row>
    <row r="2" spans="1:22" ht="20.25" customHeight="1" x14ac:dyDescent="0.3">
      <c r="A2" s="1"/>
      <c r="B2" s="39"/>
      <c r="C2" s="39"/>
      <c r="D2" s="2"/>
      <c r="E2" s="5" t="s">
        <v>5</v>
      </c>
      <c r="F2" s="5" t="s">
        <v>6</v>
      </c>
      <c r="G2" s="6" t="s">
        <v>7</v>
      </c>
      <c r="H2" s="7"/>
      <c r="I2" s="5" t="s">
        <v>5</v>
      </c>
      <c r="J2" s="5" t="s">
        <v>6</v>
      </c>
      <c r="K2" s="6" t="s">
        <v>7</v>
      </c>
      <c r="L2" s="7"/>
      <c r="M2" s="5" t="s">
        <v>5</v>
      </c>
      <c r="N2" s="5" t="s">
        <v>6</v>
      </c>
      <c r="O2" s="6" t="s">
        <v>7</v>
      </c>
      <c r="P2" s="8"/>
      <c r="Q2" s="6" t="s">
        <v>8</v>
      </c>
      <c r="R2" s="5" t="s">
        <v>9</v>
      </c>
      <c r="S2" s="9" t="s">
        <v>10</v>
      </c>
      <c r="T2" s="5" t="s">
        <v>8</v>
      </c>
      <c r="U2" s="6" t="s">
        <v>9</v>
      </c>
      <c r="V2" s="10" t="s">
        <v>10</v>
      </c>
    </row>
    <row r="3" spans="1:22" ht="24.05" customHeight="1" x14ac:dyDescent="0.3">
      <c r="A3" s="1"/>
      <c r="B3" s="11" t="s">
        <v>11</v>
      </c>
      <c r="C3" s="12">
        <f>[1]PRODUCTION!K3-[1]ADMINISTRATION!G19</f>
        <v>202</v>
      </c>
      <c r="D3" s="13"/>
      <c r="E3" s="14">
        <f>SUM([1]PRODUCTION!H3-F3-G3-Q3-T3)</f>
        <v>34</v>
      </c>
      <c r="F3" s="15">
        <f>ROUND([1]PRODUCTION!H3*[1]ADMINISTRATION!G81,)</f>
        <v>23</v>
      </c>
      <c r="G3" s="16">
        <f>ROUND([1]PRODUCTION!H3*[1]ADMINISTRATION!H81,)</f>
        <v>19</v>
      </c>
      <c r="H3" s="17"/>
      <c r="I3" s="14">
        <f>SUM([1]PRODUCTION!I3-J3-K3)</f>
        <v>31</v>
      </c>
      <c r="J3" s="15">
        <f>ROUND([1]PRODUCTION!I3*[1]ADMINISTRATION!G81,)</f>
        <v>21</v>
      </c>
      <c r="K3" s="18">
        <f>ROUND([1]PRODUCTION!I3*[1]ADMINISTRATION!H81,)</f>
        <v>18</v>
      </c>
      <c r="L3" s="17"/>
      <c r="M3" s="36">
        <f>([1]DATAX!D85-R3-S3-U3-V3)</f>
        <v>25</v>
      </c>
      <c r="N3" s="36">
        <f>[1]DATAX!J60</f>
        <v>17</v>
      </c>
      <c r="O3" s="36">
        <f>[1]DATAX!U60</f>
        <v>14</v>
      </c>
      <c r="P3" s="19"/>
      <c r="Q3" s="20"/>
      <c r="R3" s="20"/>
      <c r="S3" s="21"/>
      <c r="T3" s="22"/>
      <c r="U3" s="20"/>
      <c r="V3" s="20"/>
    </row>
    <row r="4" spans="1:22" ht="24.05" customHeight="1" x14ac:dyDescent="0.3">
      <c r="A4" s="1"/>
      <c r="B4" s="11" t="s">
        <v>12</v>
      </c>
      <c r="C4" s="12">
        <f>[1]PRODUCTION!K4-[1]ADMINISTRATION!G20</f>
        <v>200</v>
      </c>
      <c r="D4" s="13"/>
      <c r="E4" s="14">
        <f>SUM([1]PRODUCTION!H4-F4-G4-Q4-T4)</f>
        <v>34</v>
      </c>
      <c r="F4" s="15">
        <f>ROUND([1]PRODUCTION!H4*[1]ADMINISTRATION!G82,)</f>
        <v>23</v>
      </c>
      <c r="G4" s="16">
        <f>ROUND([1]PRODUCTION!H4*[1]ADMINISTRATION!H82,)</f>
        <v>19</v>
      </c>
      <c r="H4" s="17"/>
      <c r="I4" s="14">
        <f>SUM([1]PRODUCTION!I4-J4-K4)</f>
        <v>31</v>
      </c>
      <c r="J4" s="15">
        <f>ROUND([1]PRODUCTION!I4*[1]ADMINISTRATION!G82,)</f>
        <v>20</v>
      </c>
      <c r="K4" s="18">
        <f>ROUND([1]PRODUCTION!I4*[1]ADMINISTRATION!H82,)</f>
        <v>17</v>
      </c>
      <c r="L4" s="17"/>
      <c r="M4" s="36">
        <f>SUM([1]PRODUCTION!J4-N4-O4-R4-S4-U4-V4)</f>
        <v>25</v>
      </c>
      <c r="N4" s="36">
        <f>[1]DATAX!J61</f>
        <v>17</v>
      </c>
      <c r="O4" s="36">
        <f>[1]DATAX!U61</f>
        <v>14</v>
      </c>
      <c r="P4" s="19"/>
      <c r="Q4" s="20"/>
      <c r="R4" s="20"/>
      <c r="S4" s="21"/>
      <c r="T4" s="23"/>
      <c r="U4" s="20"/>
      <c r="V4" s="20"/>
    </row>
    <row r="5" spans="1:22" ht="24.75" customHeight="1" x14ac:dyDescent="0.3">
      <c r="A5" s="1"/>
      <c r="B5" s="11" t="s">
        <v>13</v>
      </c>
      <c r="C5" s="12">
        <f>[1]PRODUCTION!K5-[1]ADMINISTRATION!G21</f>
        <v>203</v>
      </c>
      <c r="D5" s="13"/>
      <c r="E5" s="14">
        <f>SUM([1]PRODUCTION!H5-F5-G5-Q5-T5)</f>
        <v>34</v>
      </c>
      <c r="F5" s="15">
        <f>ROUND([1]PRODUCTION!H5*[1]ADMINISTRATION!G83,)</f>
        <v>23</v>
      </c>
      <c r="G5" s="16">
        <f>ROUND([1]PRODUCTION!H5*[1]ADMINISTRATION!H83,)</f>
        <v>19</v>
      </c>
      <c r="H5" s="17"/>
      <c r="I5" s="14">
        <f>SUM([1]PRODUCTION!I5-J5-K5)</f>
        <v>31</v>
      </c>
      <c r="J5" s="15">
        <f>ROUND([1]PRODUCTION!I5*[1]ADMINISTRATION!G83,)</f>
        <v>20</v>
      </c>
      <c r="K5" s="18">
        <f>ROUND([1]PRODUCTION!I5*[1]ADMINISTRATION!H83,)</f>
        <v>17</v>
      </c>
      <c r="L5" s="17"/>
      <c r="M5" s="36">
        <f>SUM([1]PRODUCTION!J5-N5-O5-R5-S5-U5-V5)</f>
        <v>26</v>
      </c>
      <c r="N5" s="36">
        <f>[1]DATAX!J62</f>
        <v>18</v>
      </c>
      <c r="O5" s="36">
        <f>[1]DATAX!U62</f>
        <v>15</v>
      </c>
      <c r="P5" s="19"/>
      <c r="Q5" s="20"/>
      <c r="R5" s="20"/>
      <c r="S5" s="21"/>
      <c r="T5" s="23"/>
      <c r="U5" s="20"/>
      <c r="V5" s="20"/>
    </row>
    <row r="6" spans="1:22" ht="24.75" customHeight="1" x14ac:dyDescent="0.3">
      <c r="A6" s="1"/>
      <c r="B6" s="24" t="s">
        <v>14</v>
      </c>
      <c r="C6" s="12">
        <f>[1]PRODUCTION!K6-[1]ADMINISTRATION!G22</f>
        <v>0</v>
      </c>
      <c r="D6" s="13"/>
      <c r="E6" s="14">
        <f>SUM([1]PRODUCTION!H6-F6-G6-Q6-T6)</f>
        <v>0</v>
      </c>
      <c r="F6" s="15">
        <f>ROUND([1]PRODUCTION!H6*[1]ADMINISTRATION!G84,)</f>
        <v>0</v>
      </c>
      <c r="G6" s="16">
        <f>ROUND([1]PRODUCTION!H6*[1]ADMINISTRATION!H84,)</f>
        <v>0</v>
      </c>
      <c r="H6" s="17"/>
      <c r="I6" s="14">
        <f>SUM([1]PRODUCTION!I6-J6-K6)</f>
        <v>0</v>
      </c>
      <c r="J6" s="15">
        <f>ROUND([1]PRODUCTION!I6*[1]ADMINISTRATION!G84,)</f>
        <v>0</v>
      </c>
      <c r="K6" s="18">
        <f>ROUND([1]PRODUCTION!I6*[1]ADMINISTRATION!H84,)</f>
        <v>0</v>
      </c>
      <c r="L6" s="17"/>
      <c r="M6" s="36">
        <f>SUM([1]PRODUCTION!J6-N6-O6-R6-S6-U6-V6)</f>
        <v>0</v>
      </c>
      <c r="N6" s="36">
        <f>[1]DATAX!J63</f>
        <v>0</v>
      </c>
      <c r="O6" s="36">
        <f>[1]DATAX!U63</f>
        <v>0</v>
      </c>
      <c r="P6" s="19"/>
      <c r="Q6" s="20"/>
      <c r="R6" s="20"/>
      <c r="S6" s="21"/>
      <c r="T6" s="23"/>
      <c r="U6" s="20"/>
      <c r="V6" s="20"/>
    </row>
    <row r="7" spans="1:22" ht="24.75" customHeight="1" x14ac:dyDescent="0.3">
      <c r="A7" s="1"/>
      <c r="B7" s="11" t="s">
        <v>15</v>
      </c>
      <c r="C7" s="12">
        <f>[1]PRODUCTION!K7-[1]ADMINISTRATION!G23</f>
        <v>0</v>
      </c>
      <c r="D7" s="13"/>
      <c r="E7" s="14">
        <f>SUM([1]PRODUCTION!H7-F7-G7-Q7-T7)</f>
        <v>0</v>
      </c>
      <c r="F7" s="15">
        <f>ROUND([1]PRODUCTION!H7*[1]ADMINISTRATION!G85,)</f>
        <v>0</v>
      </c>
      <c r="G7" s="16">
        <f>ROUND([1]PRODUCTION!H7*[1]ADMINISTRATION!H85,)</f>
        <v>0</v>
      </c>
      <c r="H7" s="17"/>
      <c r="I7" s="14">
        <f>SUM([1]PRODUCTION!I7-J7-K7)</f>
        <v>0</v>
      </c>
      <c r="J7" s="15">
        <f>ROUND([1]PRODUCTION!I7*[1]ADMINISTRATION!G85,)</f>
        <v>0</v>
      </c>
      <c r="K7" s="18">
        <f>ROUND([1]PRODUCTION!I7*[1]ADMINISTRATION!H85,)</f>
        <v>0</v>
      </c>
      <c r="L7" s="17"/>
      <c r="M7" s="36">
        <f>SUM([1]PRODUCTION!J7-N7-O7-R7-S7-U7-V7)</f>
        <v>0</v>
      </c>
      <c r="N7" s="36">
        <f>[1]DATAX!J64</f>
        <v>0</v>
      </c>
      <c r="O7" s="36">
        <f>[1]DATAX!U64</f>
        <v>0</v>
      </c>
      <c r="P7" s="19"/>
      <c r="Q7" s="20"/>
      <c r="R7" s="20"/>
      <c r="S7" s="21"/>
      <c r="T7" s="23"/>
      <c r="U7" s="20"/>
      <c r="V7" s="20"/>
    </row>
    <row r="8" spans="1:22" ht="24.05" customHeight="1" x14ac:dyDescent="0.3">
      <c r="A8" s="1"/>
      <c r="B8" s="11" t="s">
        <v>16</v>
      </c>
      <c r="C8" s="12">
        <f>[1]PRODUCTION!K8-[1]ADMINISTRATION!G24</f>
        <v>0</v>
      </c>
      <c r="D8" s="13"/>
      <c r="E8" s="14">
        <f>SUM([1]PRODUCTION!H8-F8-G8-Q8-T8)</f>
        <v>0</v>
      </c>
      <c r="F8" s="15">
        <f>ROUND([1]PRODUCTION!H8*[1]ADMINISTRATION!G86,)</f>
        <v>0</v>
      </c>
      <c r="G8" s="16">
        <f>ROUND([1]PRODUCTION!H8*[1]ADMINISTRATION!H86,)</f>
        <v>0</v>
      </c>
      <c r="H8" s="17"/>
      <c r="I8" s="14">
        <f>SUM([1]PRODUCTION!I8-J8-K8)</f>
        <v>0</v>
      </c>
      <c r="J8" s="15">
        <f>ROUND([1]PRODUCTION!I8*[1]ADMINISTRATION!G86,)</f>
        <v>0</v>
      </c>
      <c r="K8" s="18">
        <f>ROUND([1]PRODUCTION!I8*[1]ADMINISTRATION!H86,)</f>
        <v>0</v>
      </c>
      <c r="L8" s="17"/>
      <c r="M8" s="36">
        <f>SUM([1]PRODUCTION!J8-N8-O8-R8-S8-U8-V8)</f>
        <v>0</v>
      </c>
      <c r="N8" s="36">
        <f>[1]DATAX!J65</f>
        <v>0</v>
      </c>
      <c r="O8" s="36">
        <f>[1]DATAX!U65</f>
        <v>0</v>
      </c>
      <c r="P8" s="19"/>
      <c r="Q8" s="20"/>
      <c r="R8" s="20"/>
      <c r="S8" s="21"/>
      <c r="T8" s="23"/>
      <c r="U8" s="20"/>
      <c r="V8" s="20"/>
    </row>
    <row r="9" spans="1:22" ht="24.75" customHeight="1" x14ac:dyDescent="0.3">
      <c r="A9" s="1"/>
      <c r="B9" s="11" t="s">
        <v>17</v>
      </c>
      <c r="C9" s="12">
        <f>[1]PRODUCTION!K9-[1]ADMINISTRATION!G25</f>
        <v>0</v>
      </c>
      <c r="D9" s="13"/>
      <c r="E9" s="14">
        <f>SUM([1]PRODUCTION!H9-F9-G9-Q9-T9)</f>
        <v>0</v>
      </c>
      <c r="F9" s="15">
        <f>ROUND([1]PRODUCTION!H9*[1]ADMINISTRATION!G87,)</f>
        <v>0</v>
      </c>
      <c r="G9" s="16">
        <f>ROUND([1]PRODUCTION!H9*[1]ADMINISTRATION!H87,)</f>
        <v>0</v>
      </c>
      <c r="H9" s="17"/>
      <c r="I9" s="14">
        <f>SUM([1]PRODUCTION!I9-J9-K9)</f>
        <v>0</v>
      </c>
      <c r="J9" s="15">
        <f>ROUND([1]PRODUCTION!I9*[1]ADMINISTRATION!G87,)</f>
        <v>0</v>
      </c>
      <c r="K9" s="18">
        <f>ROUND([1]PRODUCTION!I9*[1]ADMINISTRATION!H87,)</f>
        <v>0</v>
      </c>
      <c r="L9" s="17"/>
      <c r="M9" s="36">
        <f>SUM([1]PRODUCTION!J9-N9-O9-R9-S9-U9-V9)</f>
        <v>0</v>
      </c>
      <c r="N9" s="36">
        <f>[1]DATAX!J66</f>
        <v>0</v>
      </c>
      <c r="O9" s="36">
        <f>[1]DATAX!U66</f>
        <v>0</v>
      </c>
      <c r="P9" s="19"/>
      <c r="Q9" s="20"/>
      <c r="R9" s="20"/>
      <c r="S9" s="21"/>
      <c r="T9" s="23"/>
      <c r="U9" s="20"/>
      <c r="V9" s="20"/>
    </row>
    <row r="10" spans="1:22" ht="23.5" customHeight="1" x14ac:dyDescent="0.3">
      <c r="A10" s="1"/>
      <c r="B10" s="11" t="s">
        <v>18</v>
      </c>
      <c r="C10" s="12">
        <f>[1]PRODUCTION!K10-[1]ADMINISTRATION!G26</f>
        <v>0</v>
      </c>
      <c r="D10" s="13"/>
      <c r="E10" s="14">
        <f>SUM([1]PRODUCTION!H10-F10-G10-Q10-T10)</f>
        <v>0</v>
      </c>
      <c r="F10" s="15">
        <f>ROUND([1]PRODUCTION!H10*[1]ADMINISTRATION!G88,)</f>
        <v>0</v>
      </c>
      <c r="G10" s="16">
        <f>ROUND([1]PRODUCTION!H10*[1]ADMINISTRATION!H88,)</f>
        <v>0</v>
      </c>
      <c r="H10" s="17"/>
      <c r="I10" s="14">
        <f>SUM([1]PRODUCTION!I10-J10-K10)</f>
        <v>0</v>
      </c>
      <c r="J10" s="15">
        <f>ROUND([1]PRODUCTION!I10*[1]ADMINISTRATION!G88,)</f>
        <v>0</v>
      </c>
      <c r="K10" s="18">
        <f>ROUND([1]PRODUCTION!I10*[1]ADMINISTRATION!H88,)</f>
        <v>0</v>
      </c>
      <c r="L10" s="17"/>
      <c r="M10" s="36">
        <f>SUM([1]PRODUCTION!J10-N10-O10-R10-S10-U10-V10)</f>
        <v>0</v>
      </c>
      <c r="N10" s="36">
        <f>[1]DATAX!J67</f>
        <v>0</v>
      </c>
      <c r="O10" s="36">
        <f>[1]DATAX!U67</f>
        <v>0</v>
      </c>
      <c r="P10" s="19"/>
      <c r="Q10" s="20"/>
      <c r="R10" s="20"/>
      <c r="S10" s="21"/>
      <c r="T10" s="23"/>
      <c r="U10" s="20"/>
      <c r="V10" s="20"/>
    </row>
    <row r="11" spans="1:22" ht="24.75" customHeight="1" x14ac:dyDescent="0.3">
      <c r="A11" s="1"/>
      <c r="B11" s="11" t="s">
        <v>19</v>
      </c>
      <c r="C11" s="12">
        <f>[1]PRODUCTION!K11-[1]ADMINISTRATION!G27</f>
        <v>0</v>
      </c>
      <c r="D11" s="13"/>
      <c r="E11" s="14">
        <f>SUM([1]PRODUCTION!H11-F11-G11-Q11-T11)</f>
        <v>0</v>
      </c>
      <c r="F11" s="15">
        <f>ROUND([1]PRODUCTION!H11*[1]ADMINISTRATION!G89,)</f>
        <v>0</v>
      </c>
      <c r="G11" s="16">
        <f>ROUND([1]PRODUCTION!H11*[1]ADMINISTRATION!H89,)</f>
        <v>0</v>
      </c>
      <c r="H11" s="17"/>
      <c r="I11" s="14">
        <f>SUM([1]PRODUCTION!I11-J11-K11)</f>
        <v>0</v>
      </c>
      <c r="J11" s="15">
        <f>ROUND([1]PRODUCTION!I11*[1]ADMINISTRATION!G89,)</f>
        <v>0</v>
      </c>
      <c r="K11" s="18">
        <f>ROUND([1]PRODUCTION!I11*[1]ADMINISTRATION!H89,)</f>
        <v>0</v>
      </c>
      <c r="L11" s="17"/>
      <c r="M11" s="36">
        <f>SUM([1]PRODUCTION!J11-N11-O11-R11-S11-U11-V11)</f>
        <v>0</v>
      </c>
      <c r="N11" s="36">
        <f>[1]DATAX!J68</f>
        <v>0</v>
      </c>
      <c r="O11" s="36">
        <f>[1]DATAX!U68</f>
        <v>0</v>
      </c>
      <c r="P11" s="19"/>
      <c r="Q11" s="20"/>
      <c r="R11" s="20"/>
      <c r="S11" s="21"/>
      <c r="T11" s="23"/>
      <c r="U11" s="20"/>
      <c r="V11" s="20"/>
    </row>
    <row r="12" spans="1:22" ht="24.05" customHeight="1" x14ac:dyDescent="0.3">
      <c r="A12" s="1"/>
      <c r="B12" s="11" t="s">
        <v>20</v>
      </c>
      <c r="C12" s="12">
        <f>[1]PRODUCTION!K12-[1]ADMINISTRATION!G28</f>
        <v>0</v>
      </c>
      <c r="D12" s="13"/>
      <c r="E12" s="14">
        <f>SUM([1]PRODUCTION!H12-F12-G12-Q12-T12)</f>
        <v>0</v>
      </c>
      <c r="F12" s="15">
        <f>ROUND([1]PRODUCTION!H12*[1]ADMINISTRATION!G90,)</f>
        <v>0</v>
      </c>
      <c r="G12" s="16">
        <f>ROUND([1]PRODUCTION!H12*[1]ADMINISTRATION!H90,)</f>
        <v>0</v>
      </c>
      <c r="H12" s="17"/>
      <c r="I12" s="14">
        <f>SUM([1]PRODUCTION!I12-J12-K12)</f>
        <v>0</v>
      </c>
      <c r="J12" s="15">
        <f>ROUND([1]PRODUCTION!I12*[1]ADMINISTRATION!G90,)</f>
        <v>0</v>
      </c>
      <c r="K12" s="18">
        <f>ROUND([1]PRODUCTION!I12*[1]ADMINISTRATION!H90,)</f>
        <v>0</v>
      </c>
      <c r="L12" s="17"/>
      <c r="M12" s="36">
        <f>SUM([1]PRODUCTION!J12-N12-O12-R12-S12-U12-V12)</f>
        <v>0</v>
      </c>
      <c r="N12" s="36">
        <f>[1]DATAX!J69</f>
        <v>0</v>
      </c>
      <c r="O12" s="36">
        <f>[1]DATAX!U69</f>
        <v>0</v>
      </c>
      <c r="P12" s="19"/>
      <c r="Q12" s="20"/>
      <c r="R12" s="20"/>
      <c r="S12" s="21"/>
      <c r="T12" s="22"/>
      <c r="U12" s="20"/>
      <c r="V12" s="20"/>
    </row>
    <row r="13" spans="1:22" ht="24.75" customHeight="1" x14ac:dyDescent="0.3">
      <c r="A13" s="1"/>
      <c r="B13" s="11" t="s">
        <v>21</v>
      </c>
      <c r="C13" s="12">
        <f>[1]PRODUCTION!K13-[1]ADMINISTRATION!G29</f>
        <v>0</v>
      </c>
      <c r="D13" s="13"/>
      <c r="E13" s="14">
        <f>SUM([1]PRODUCTION!H13-F13-G13-Q13-T13)</f>
        <v>0</v>
      </c>
      <c r="F13" s="15">
        <f>ROUND([1]PRODUCTION!H13*[1]ADMINISTRATION!G91,)</f>
        <v>0</v>
      </c>
      <c r="G13" s="16">
        <f>ROUND([1]PRODUCTION!H13*[1]ADMINISTRATION!H91,)</f>
        <v>0</v>
      </c>
      <c r="H13" s="17"/>
      <c r="I13" s="14">
        <f>SUM([1]PRODUCTION!I13-J13-K13)</f>
        <v>0</v>
      </c>
      <c r="J13" s="15">
        <f>ROUND([1]PRODUCTION!I13*[1]ADMINISTRATION!G91,)</f>
        <v>0</v>
      </c>
      <c r="K13" s="18">
        <f>ROUND([1]PRODUCTION!I13*[1]ADMINISTRATION!H91,)</f>
        <v>0</v>
      </c>
      <c r="L13" s="17"/>
      <c r="M13" s="36">
        <f>SUM([1]PRODUCTION!J13-N13-O13-R13-S13-U13-V13)</f>
        <v>0</v>
      </c>
      <c r="N13" s="36">
        <f>[1]DATAX!J70</f>
        <v>0</v>
      </c>
      <c r="O13" s="36">
        <f>[1]DATAX!U70</f>
        <v>0</v>
      </c>
      <c r="P13" s="19"/>
      <c r="Q13" s="20"/>
      <c r="R13" s="20"/>
      <c r="S13" s="21"/>
      <c r="T13" s="23"/>
      <c r="U13" s="20"/>
      <c r="V13" s="20"/>
    </row>
    <row r="14" spans="1:22" ht="24.05" customHeight="1" x14ac:dyDescent="0.3">
      <c r="A14" s="1"/>
      <c r="B14" s="11" t="s">
        <v>22</v>
      </c>
      <c r="C14" s="12">
        <f>[1]PRODUCTION!K14-[1]ADMINISTRATION!G30</f>
        <v>0</v>
      </c>
      <c r="D14" s="13"/>
      <c r="E14" s="14">
        <f>SUM([1]PRODUCTION!H14-F14-G14-Q14-T14)</f>
        <v>0</v>
      </c>
      <c r="F14" s="15">
        <f>ROUND([1]PRODUCTION!H14*[1]ADMINISTRATION!G92,)</f>
        <v>0</v>
      </c>
      <c r="G14" s="16">
        <f>ROUND([1]PRODUCTION!H14*[1]ADMINISTRATION!H92,)</f>
        <v>0</v>
      </c>
      <c r="H14" s="17"/>
      <c r="I14" s="14">
        <f>SUM([1]PRODUCTION!I14-J14-K14)</f>
        <v>0</v>
      </c>
      <c r="J14" s="15">
        <f>ROUND([1]PRODUCTION!I14*[1]ADMINISTRATION!G92,)</f>
        <v>0</v>
      </c>
      <c r="K14" s="18">
        <f>ROUND([1]PRODUCTION!I14*[1]ADMINISTRATION!H92,)</f>
        <v>0</v>
      </c>
      <c r="L14" s="17"/>
      <c r="M14" s="36">
        <f>SUM([1]PRODUCTION!J14-N14-O14-R14-S14-U14-V14)</f>
        <v>0</v>
      </c>
      <c r="N14" s="36">
        <f>[1]DATAX!J71</f>
        <v>0</v>
      </c>
      <c r="O14" s="36">
        <f>[1]DATAX!U71</f>
        <v>0</v>
      </c>
      <c r="P14" s="19"/>
      <c r="Q14" s="20"/>
      <c r="R14" s="20"/>
      <c r="S14" s="21"/>
      <c r="T14" s="23"/>
      <c r="U14" s="20"/>
      <c r="V14" s="20"/>
    </row>
    <row r="15" spans="1:22" ht="23.5" customHeight="1" x14ac:dyDescent="0.3">
      <c r="A15" s="1"/>
      <c r="B15" s="11" t="s">
        <v>23</v>
      </c>
      <c r="C15" s="12">
        <f>[1]PRODUCTION!K15-[1]ADMINISTRATION!G31</f>
        <v>0</v>
      </c>
      <c r="D15" s="13"/>
      <c r="E15" s="14">
        <f>SUM([1]PRODUCTION!H15-F15-G15-Q15-T15)</f>
        <v>0</v>
      </c>
      <c r="F15" s="15">
        <f>ROUND([1]PRODUCTION!H15*[1]ADMINISTRATION!G93,)</f>
        <v>0</v>
      </c>
      <c r="G15" s="16">
        <f>ROUND([1]PRODUCTION!H15*[1]ADMINISTRATION!H93,)</f>
        <v>0</v>
      </c>
      <c r="H15" s="17"/>
      <c r="I15" s="14">
        <f>SUM([1]PRODUCTION!I15-J15-K15)</f>
        <v>0</v>
      </c>
      <c r="J15" s="15">
        <f>ROUND([1]PRODUCTION!I15*[1]ADMINISTRATION!G93,)</f>
        <v>0</v>
      </c>
      <c r="K15" s="18">
        <f>ROUND([1]PRODUCTION!I15*[1]ADMINISTRATION!H93,)</f>
        <v>0</v>
      </c>
      <c r="L15" s="17"/>
      <c r="M15" s="36">
        <f>SUM([1]PRODUCTION!J15-N15-O15-R15-S15-U15-V15)</f>
        <v>0</v>
      </c>
      <c r="N15" s="36">
        <f>[1]DATAX!J72</f>
        <v>0</v>
      </c>
      <c r="O15" s="36">
        <f>[1]DATAX!U72</f>
        <v>0</v>
      </c>
      <c r="P15" s="19"/>
      <c r="Q15" s="20"/>
      <c r="R15" s="20"/>
      <c r="S15" s="21"/>
      <c r="T15" s="23"/>
      <c r="U15" s="20"/>
      <c r="V15" s="20"/>
    </row>
    <row r="16" spans="1:22" ht="24.75" customHeight="1" x14ac:dyDescent="0.3">
      <c r="A16" s="1"/>
      <c r="B16" s="11" t="s">
        <v>24</v>
      </c>
      <c r="C16" s="12">
        <f>[1]PRODUCTION!K16-[1]ADMINISTRATION!G32</f>
        <v>0</v>
      </c>
      <c r="D16" s="13"/>
      <c r="E16" s="14">
        <f>SUM([1]PRODUCTION!H16-F16-G16-Q16-T16)</f>
        <v>0</v>
      </c>
      <c r="F16" s="15">
        <f>ROUND([1]PRODUCTION!H16*[1]ADMINISTRATION!G94,)</f>
        <v>0</v>
      </c>
      <c r="G16" s="16">
        <f>ROUND([1]PRODUCTION!H16*[1]ADMINISTRATION!H94,)</f>
        <v>0</v>
      </c>
      <c r="H16" s="17"/>
      <c r="I16" s="14">
        <f>SUM([1]PRODUCTION!I16-J16-K16)</f>
        <v>0</v>
      </c>
      <c r="J16" s="15">
        <f>ROUND([1]PRODUCTION!I16*[1]ADMINISTRATION!G94,)</f>
        <v>0</v>
      </c>
      <c r="K16" s="18">
        <f>ROUND([1]PRODUCTION!I16*[1]ADMINISTRATION!H94,)</f>
        <v>0</v>
      </c>
      <c r="L16" s="17"/>
      <c r="M16" s="36">
        <f>SUM([1]PRODUCTION!J16-N16-O16-R16-S16-U16-V16)</f>
        <v>0</v>
      </c>
      <c r="N16" s="36">
        <f>[1]DATAX!J73</f>
        <v>0</v>
      </c>
      <c r="O16" s="36">
        <f>[1]DATAX!U73</f>
        <v>0</v>
      </c>
      <c r="P16" s="19"/>
      <c r="Q16" s="20"/>
      <c r="R16" s="20"/>
      <c r="S16" s="21"/>
      <c r="T16" s="23"/>
      <c r="U16" s="20"/>
      <c r="V16" s="20"/>
    </row>
    <row r="17" spans="1:22" ht="24.05" customHeight="1" x14ac:dyDescent="0.3">
      <c r="A17" s="1"/>
      <c r="B17" s="11" t="s">
        <v>25</v>
      </c>
      <c r="C17" s="12">
        <f>[1]PRODUCTION!K17-[1]ADMINISTRATION!G33</f>
        <v>0</v>
      </c>
      <c r="D17" s="13"/>
      <c r="E17" s="14">
        <f>SUM([1]PRODUCTION!H17-F17-G17-Q17-T17)</f>
        <v>0</v>
      </c>
      <c r="F17" s="15">
        <f>ROUND([1]PRODUCTION!H17*[1]ADMINISTRATION!G95,)</f>
        <v>0</v>
      </c>
      <c r="G17" s="16">
        <f>ROUND([1]PRODUCTION!H17*[1]ADMINISTRATION!H95,)</f>
        <v>0</v>
      </c>
      <c r="H17" s="17"/>
      <c r="I17" s="14">
        <f>SUM([1]PRODUCTION!I17-J17-K17)</f>
        <v>0</v>
      </c>
      <c r="J17" s="15">
        <f>ROUND([1]PRODUCTION!I17*[1]ADMINISTRATION!G95,)</f>
        <v>0</v>
      </c>
      <c r="K17" s="18">
        <f>ROUND([1]PRODUCTION!I17*[1]ADMINISTRATION!H95,)</f>
        <v>0</v>
      </c>
      <c r="L17" s="17"/>
      <c r="M17" s="36">
        <f>SUM([1]PRODUCTION!J17-N17-O17-R17-S17-U17-V17)</f>
        <v>0</v>
      </c>
      <c r="N17" s="36">
        <f>[1]DATAX!J74</f>
        <v>0</v>
      </c>
      <c r="O17" s="36">
        <f>[1]DATAX!U74</f>
        <v>0</v>
      </c>
      <c r="P17" s="19"/>
      <c r="Q17" s="20"/>
      <c r="R17" s="20"/>
      <c r="S17" s="21"/>
      <c r="T17" s="23"/>
      <c r="U17" s="20"/>
      <c r="V17" s="20"/>
    </row>
    <row r="18" spans="1:22" ht="24.75" customHeight="1" x14ac:dyDescent="0.3">
      <c r="A18" s="1"/>
      <c r="B18" s="11" t="s">
        <v>26</v>
      </c>
      <c r="C18" s="12">
        <f>[1]PRODUCTION!K18-[1]ADMINISTRATION!G34</f>
        <v>0</v>
      </c>
      <c r="D18" s="13"/>
      <c r="E18" s="14">
        <f>SUM([1]PRODUCTION!H18-F18-G18-Q18-T18)</f>
        <v>0</v>
      </c>
      <c r="F18" s="15">
        <f>ROUND([1]PRODUCTION!H18*[1]ADMINISTRATION!G96,)</f>
        <v>0</v>
      </c>
      <c r="G18" s="16">
        <f>ROUND([1]PRODUCTION!H18*[1]ADMINISTRATION!H96,)</f>
        <v>0</v>
      </c>
      <c r="H18" s="17"/>
      <c r="I18" s="14">
        <f>SUM([1]PRODUCTION!I18-J18-K18)</f>
        <v>0</v>
      </c>
      <c r="J18" s="15">
        <f>ROUND([1]PRODUCTION!I18*[1]ADMINISTRATION!G96,)</f>
        <v>0</v>
      </c>
      <c r="K18" s="18">
        <f>ROUND([1]PRODUCTION!I18*[1]ADMINISTRATION!H96,)</f>
        <v>0</v>
      </c>
      <c r="L18" s="17"/>
      <c r="M18" s="36">
        <f>SUM([1]PRODUCTION!J18-N18-O18-R18-S18-U18-V18)</f>
        <v>0</v>
      </c>
      <c r="N18" s="36">
        <f>[1]DATAX!J75</f>
        <v>0</v>
      </c>
      <c r="O18" s="36">
        <f>[1]DATAX!U75</f>
        <v>0</v>
      </c>
      <c r="P18" s="19"/>
      <c r="Q18" s="20"/>
      <c r="R18" s="20"/>
      <c r="S18" s="21"/>
      <c r="T18" s="23"/>
      <c r="U18" s="20"/>
      <c r="V18" s="20"/>
    </row>
    <row r="19" spans="1:22" ht="24.75" customHeight="1" x14ac:dyDescent="0.3">
      <c r="A19" s="1"/>
      <c r="B19" s="11" t="s">
        <v>27</v>
      </c>
      <c r="C19" s="12">
        <f>[1]PRODUCTION!K19-[1]ADMINISTRATION!G35</f>
        <v>0</v>
      </c>
      <c r="D19" s="13"/>
      <c r="E19" s="14">
        <f>SUM([1]PRODUCTION!H19-F19-G19-Q19-T19)</f>
        <v>0</v>
      </c>
      <c r="F19" s="15">
        <f>ROUND([1]PRODUCTION!H19*[1]ADMINISTRATION!G97,)</f>
        <v>0</v>
      </c>
      <c r="G19" s="16">
        <f>ROUND([1]PRODUCTION!H19*[1]ADMINISTRATION!H97,)</f>
        <v>0</v>
      </c>
      <c r="H19" s="17"/>
      <c r="I19" s="14">
        <f>SUM([1]PRODUCTION!I19-J19-K19)</f>
        <v>0</v>
      </c>
      <c r="J19" s="15">
        <f>ROUND([1]PRODUCTION!I19*[1]ADMINISTRATION!G97,)</f>
        <v>0</v>
      </c>
      <c r="K19" s="18">
        <f>ROUND([1]PRODUCTION!I19*[1]ADMINISTRATION!H97,)</f>
        <v>0</v>
      </c>
      <c r="L19" s="17"/>
      <c r="M19" s="36">
        <f>SUM([1]PRODUCTION!J19-N19-O19-R19-S19-U19-V19)</f>
        <v>0</v>
      </c>
      <c r="N19" s="36">
        <f>[1]DATAX!J76</f>
        <v>0</v>
      </c>
      <c r="O19" s="36">
        <f>[1]DATAX!U76</f>
        <v>0</v>
      </c>
      <c r="P19" s="19"/>
      <c r="Q19" s="20"/>
      <c r="R19" s="20"/>
      <c r="S19" s="21"/>
      <c r="T19" s="23"/>
      <c r="U19" s="20"/>
      <c r="V19" s="20"/>
    </row>
    <row r="20" spans="1:22" ht="24.75" customHeight="1" thickBot="1" x14ac:dyDescent="0.35">
      <c r="A20" s="1"/>
      <c r="B20" s="25" t="s">
        <v>28</v>
      </c>
      <c r="C20" s="26">
        <f>[1]PRODUCTION!K20-[1]ADMINISTRATION!G36</f>
        <v>0</v>
      </c>
      <c r="D20" s="27"/>
      <c r="E20" s="28">
        <f>SUM([1]PRODUCTION!H20-F20-G20-Q20-T20)</f>
        <v>0</v>
      </c>
      <c r="F20" s="29">
        <f>ROUND([1]PRODUCTION!H20*[1]ADMINISTRATION!G98,)</f>
        <v>0</v>
      </c>
      <c r="G20" s="30">
        <f>ROUND([1]PRODUCTION!H20*[1]ADMINISTRATION!H98,)</f>
        <v>0</v>
      </c>
      <c r="H20" s="17"/>
      <c r="I20" s="28">
        <f>SUM([1]PRODUCTION!I20-J20-K20)</f>
        <v>0</v>
      </c>
      <c r="J20" s="29">
        <f>ROUND([1]PRODUCTION!I20*[1]ADMINISTRATION!G98,)</f>
        <v>0</v>
      </c>
      <c r="K20" s="31">
        <f>ROUND([1]PRODUCTION!I20*[1]ADMINISTRATION!H98,)</f>
        <v>0</v>
      </c>
      <c r="L20" s="17"/>
      <c r="M20" s="37">
        <f>SUM([1]PRODUCTION!J20-N20-O20-R20-S20-U20-V20)</f>
        <v>0</v>
      </c>
      <c r="N20" s="36">
        <f>[1]DATAX!J77</f>
        <v>0</v>
      </c>
      <c r="O20" s="37">
        <f>[1]DATAX!U77</f>
        <v>0</v>
      </c>
      <c r="P20" s="19"/>
      <c r="Q20" s="32"/>
      <c r="R20" s="32"/>
      <c r="S20" s="33"/>
      <c r="T20" s="34"/>
      <c r="U20" s="32"/>
      <c r="V20" s="32"/>
    </row>
    <row r="21" spans="1:22" x14ac:dyDescent="0.3">
      <c r="G21" s="35"/>
      <c r="N21" s="35"/>
    </row>
  </sheetData>
  <sheetProtection selectLockedCells="1"/>
  <mergeCells count="6">
    <mergeCell ref="T1:V1"/>
    <mergeCell ref="B1:C2"/>
    <mergeCell ref="E1:G1"/>
    <mergeCell ref="I1:K1"/>
    <mergeCell ref="M1:O1"/>
    <mergeCell ref="Q1:S1"/>
  </mergeCells>
  <conditionalFormatting sqref="E3:E20">
    <cfRule type="cellIs" dxfId="0" priority="1" operator="lessThan">
      <formula>0</formula>
    </cfRule>
  </conditionalFormatting>
  <dataValidations count="1">
    <dataValidation type="whole" allowBlank="1" showErrorMessage="1" errorTitle="ERREUR" error="Veuillez saisir un chiffre compris entre 1 et 99" sqref="Q3:V20" xr:uid="{1994F417-BDF9-408C-9161-9A45A2E15F68}">
      <formula1>1</formula1>
      <formula2>99</formula2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85725</xdr:colOff>
                <xdr:row>21</xdr:row>
                <xdr:rowOff>14288</xdr:rowOff>
              </from>
              <to>
                <xdr:col>14</xdr:col>
                <xdr:colOff>164306</xdr:colOff>
                <xdr:row>22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dcterms:created xsi:type="dcterms:W3CDTF">2020-09-03T19:47:15Z</dcterms:created>
  <dcterms:modified xsi:type="dcterms:W3CDTF">2020-09-03T19:58:54Z</dcterms:modified>
</cp:coreProperties>
</file>