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71050948f2be63f/Bureau/"/>
    </mc:Choice>
  </mc:AlternateContent>
  <xr:revisionPtr revIDLastSave="0" documentId="8_{9FC61BF8-8D33-4FB5-B8A8-D966F72E27A2}" xr6:coauthVersionLast="45" xr6:coauthVersionMax="45" xr10:uidLastSave="{00000000-0000-0000-0000-000000000000}"/>
  <bookViews>
    <workbookView xWindow="-101" yWindow="-101" windowWidth="21802" windowHeight="11914" xr2:uid="{C688BF16-5841-4581-B6B2-E76BBEBDE7EE}"/>
  </bookViews>
  <sheets>
    <sheet name="PRODUCTION" sheetId="1" r:id="rId1"/>
  </sheets>
  <externalReferences>
    <externalReference r:id="rId2"/>
  </externalReferences>
  <definedNames>
    <definedName name="CACHE_PROD">PRODUCTION!$E$3:$G$20</definedName>
    <definedName name="GESTILIV_NON_CUIT">[1]GESTILIV!$E$3</definedName>
    <definedName name="PROD_REEL_HORAIRE">PRODUCTION!$H$3:$J$20</definedName>
    <definedName name="TTX_PROD_REEL">PRODUCTION!$K$3:$K$20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K20" i="1"/>
  <c r="E20" i="1"/>
  <c r="C20" i="1"/>
  <c r="K19" i="1"/>
  <c r="L19" i="1" s="1"/>
  <c r="C19" i="1"/>
  <c r="L18" i="1"/>
  <c r="K18" i="1"/>
  <c r="F18" i="1"/>
  <c r="G18" i="1" s="1"/>
  <c r="E18" i="1"/>
  <c r="C18" i="1"/>
  <c r="K17" i="1"/>
  <c r="L17" i="1" s="1"/>
  <c r="C17" i="1"/>
  <c r="L16" i="1"/>
  <c r="K16" i="1"/>
  <c r="E16" i="1"/>
  <c r="C16" i="1"/>
  <c r="K15" i="1"/>
  <c r="L15" i="1" s="1"/>
  <c r="C15" i="1"/>
  <c r="F15" i="1" s="1"/>
  <c r="L14" i="1"/>
  <c r="K14" i="1"/>
  <c r="F14" i="1"/>
  <c r="G14" i="1" s="1"/>
  <c r="E14" i="1"/>
  <c r="C14" i="1"/>
  <c r="K13" i="1"/>
  <c r="L13" i="1" s="1"/>
  <c r="C13" i="1"/>
  <c r="L12" i="1"/>
  <c r="K12" i="1"/>
  <c r="E12" i="1"/>
  <c r="C12" i="1"/>
  <c r="K11" i="1"/>
  <c r="L11" i="1" s="1"/>
  <c r="C11" i="1"/>
  <c r="F11" i="1" s="1"/>
  <c r="L10" i="1"/>
  <c r="K10" i="1"/>
  <c r="F10" i="1"/>
  <c r="G10" i="1" s="1"/>
  <c r="E10" i="1"/>
  <c r="C10" i="1"/>
  <c r="K9" i="1"/>
  <c r="L9" i="1" s="1"/>
  <c r="C9" i="1"/>
  <c r="L8" i="1"/>
  <c r="K8" i="1"/>
  <c r="E8" i="1"/>
  <c r="C8" i="1"/>
  <c r="K7" i="1"/>
  <c r="L7" i="1" s="1"/>
  <c r="C7" i="1"/>
  <c r="F7" i="1" s="1"/>
  <c r="L6" i="1"/>
  <c r="K6" i="1"/>
  <c r="F6" i="1"/>
  <c r="G6" i="1" s="1"/>
  <c r="E6" i="1"/>
  <c r="C6" i="1"/>
  <c r="K5" i="1"/>
  <c r="L5" i="1" s="1"/>
  <c r="C5" i="1"/>
  <c r="L4" i="1"/>
  <c r="K4" i="1"/>
  <c r="E4" i="1"/>
  <c r="C4" i="1"/>
  <c r="K3" i="1"/>
  <c r="L3" i="1" s="1"/>
  <c r="C3" i="1"/>
  <c r="F3" i="1" s="1"/>
  <c r="B1" i="1"/>
  <c r="G19" i="1" l="1"/>
  <c r="G8" i="1"/>
  <c r="G12" i="1"/>
  <c r="G16" i="1"/>
  <c r="G13" i="1"/>
  <c r="E5" i="1"/>
  <c r="G5" i="1" s="1"/>
  <c r="E17" i="1"/>
  <c r="G17" i="1" s="1"/>
  <c r="F5" i="1"/>
  <c r="F9" i="1"/>
  <c r="F13" i="1"/>
  <c r="F17" i="1"/>
  <c r="E9" i="1"/>
  <c r="G9" i="1" s="1"/>
  <c r="E13" i="1"/>
  <c r="F4" i="1"/>
  <c r="G4" i="1" s="1"/>
  <c r="F8" i="1"/>
  <c r="F12" i="1"/>
  <c r="F16" i="1"/>
  <c r="F20" i="1"/>
  <c r="G20" i="1" s="1"/>
  <c r="E3" i="1"/>
  <c r="G3" i="1" s="1"/>
  <c r="E7" i="1"/>
  <c r="G7" i="1" s="1"/>
  <c r="E11" i="1"/>
  <c r="G11" i="1" s="1"/>
  <c r="E15" i="1"/>
  <c r="G15" i="1" s="1"/>
  <c r="E19" i="1"/>
  <c r="F19" i="1"/>
</calcChain>
</file>

<file path=xl/sharedStrings.xml><?xml version="1.0" encoding="utf-8"?>
<sst xmlns="http://schemas.openxmlformats.org/spreadsheetml/2006/main" count="26" uniqueCount="23">
  <si>
    <t>A PRODUIRE</t>
  </si>
  <si>
    <t>RÉÉL</t>
  </si>
  <si>
    <t>6h00</t>
  </si>
  <si>
    <t>9h00</t>
  </si>
  <si>
    <t>11h00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</si>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</sst>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 mmmm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rgb="FF0070C0"/>
      <name val="Calibri Light"/>
      <family val="2"/>
      <scheme val="major"/>
    </font>
    <font>
      <sz val="11"/>
      <color rgb="FFC00000"/>
      <name val="Calibri Light"/>
      <family val="2"/>
      <scheme val="major"/>
    </font>
    <font>
      <sz val="11"/>
      <color theme="2" tint="-0.749992370372631"/>
      <name val="Calibri Light"/>
      <family val="2"/>
      <scheme val="major"/>
    </font>
    <font>
      <sz val="11"/>
      <color theme="3" tint="-0.249977111117893"/>
      <name val="Calibri Light"/>
      <family val="2"/>
      <scheme val="major"/>
    </font>
    <font>
      <sz val="9"/>
      <name val="Calibri Light"/>
      <family val="2"/>
      <scheme val="major"/>
    </font>
    <font>
      <sz val="8"/>
      <color theme="2" tint="-0.749992370372631"/>
      <name val="Calibri Light"/>
      <family val="2"/>
      <scheme val="major"/>
    </font>
    <font>
      <sz val="8"/>
      <color theme="3" tint="-0.249977111117893"/>
      <name val="Calibri Light"/>
      <family val="2"/>
      <scheme val="major"/>
    </font>
    <font>
      <sz val="13"/>
      <color theme="2" tint="-0.749992370372631"/>
      <name val="Calibri Light"/>
      <family val="2"/>
      <scheme val="major"/>
    </font>
    <font>
      <sz val="8"/>
      <color theme="2" tint="-0.499984740745262"/>
      <name val="Calibri Light"/>
      <family val="2"/>
      <scheme val="major"/>
    </font>
    <font>
      <sz val="8"/>
      <color theme="2" tint="-0.249977111117893"/>
      <name val="Calibri Light"/>
      <family val="2"/>
      <scheme val="major"/>
    </font>
    <font>
      <sz val="12"/>
      <color theme="2" tint="-0.749992370372631"/>
      <name val="Calibri Light"/>
      <family val="2"/>
      <scheme val="major"/>
    </font>
    <font>
      <b/>
      <sz val="13"/>
      <color theme="2" tint="-0.749992370372631"/>
      <name val="Calibri"/>
      <family val="2"/>
      <scheme val="minor"/>
    </font>
    <font>
      <sz val="8"/>
      <color rgb="FF0070C0"/>
      <name val="Calibri Light"/>
      <family val="2"/>
      <scheme val="major"/>
    </font>
    <font>
      <sz val="8"/>
      <color theme="0"/>
      <name val="Calibri Light"/>
      <family val="2"/>
      <scheme val="maj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3" tint="-0.249977111117893"/>
      <name val="Calibri Light"/>
      <family val="2"/>
      <scheme val="major"/>
    </font>
    <font>
      <sz val="11"/>
      <color rgb="FF0070C0"/>
      <name val="Calibri Light"/>
      <family val="2"/>
      <scheme val="major"/>
    </font>
    <font>
      <sz val="8"/>
      <color theme="0"/>
      <name val="Calibri"/>
      <family val="2"/>
      <scheme val="minor"/>
    </font>
    <font>
      <sz val="8"/>
      <color theme="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8"/>
      <color theme="10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9F9F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Protection="1">
      <protection hidden="1"/>
    </xf>
    <xf numFmtId="164" fontId="2" fillId="0" borderId="4" xfId="0" applyNumberFormat="1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9" fillId="0" borderId="5" xfId="0" applyFont="1" applyBorder="1" applyAlignment="1">
      <alignment horizontal="left" vertical="center"/>
    </xf>
    <xf numFmtId="1" fontId="10" fillId="2" borderId="6" xfId="0" applyNumberFormat="1" applyFont="1" applyFill="1" applyBorder="1" applyAlignment="1">
      <alignment horizontal="center" vertical="center"/>
    </xf>
    <xf numFmtId="1" fontId="11" fillId="2" borderId="0" xfId="0" applyNumberFormat="1" applyFont="1" applyFill="1" applyAlignment="1">
      <alignment horizontal="center" vertical="center"/>
    </xf>
    <xf numFmtId="1" fontId="12" fillId="3" borderId="7" xfId="0" applyNumberFormat="1" applyFont="1" applyFill="1" applyBorder="1" applyAlignment="1">
      <alignment horizontal="center" vertical="center"/>
    </xf>
    <xf numFmtId="1" fontId="12" fillId="3" borderId="8" xfId="0" applyNumberFormat="1" applyFont="1" applyFill="1" applyBorder="1" applyAlignment="1">
      <alignment horizontal="center" vertical="center"/>
    </xf>
    <xf numFmtId="0" fontId="13" fillId="4" borderId="9" xfId="0" applyFont="1" applyFill="1" applyBorder="1" applyAlignment="1" applyProtection="1">
      <alignment horizontal="center" vertical="center"/>
      <protection locked="0"/>
    </xf>
    <xf numFmtId="0" fontId="13" fillId="4" borderId="7" xfId="0" applyFont="1" applyFill="1" applyBorder="1" applyAlignment="1" applyProtection="1">
      <alignment horizontal="center" vertical="center"/>
      <protection locked="0"/>
    </xf>
    <xf numFmtId="1" fontId="14" fillId="0" borderId="2" xfId="0" applyNumberFormat="1" applyFont="1" applyBorder="1" applyAlignment="1">
      <alignment horizontal="center" vertical="center"/>
    </xf>
    <xf numFmtId="1" fontId="15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13" fillId="4" borderId="6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>
      <alignment horizontal="left" vertical="center"/>
    </xf>
    <xf numFmtId="0" fontId="17" fillId="0" borderId="0" xfId="0" applyFont="1" applyAlignment="1" applyProtection="1">
      <alignment horizontal="center" vertical="center"/>
      <protection hidden="1"/>
    </xf>
    <xf numFmtId="1" fontId="18" fillId="3" borderId="7" xfId="0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1" fontId="10" fillId="2" borderId="11" xfId="0" applyNumberFormat="1" applyFont="1" applyFill="1" applyBorder="1" applyAlignment="1">
      <alignment horizontal="center" vertical="center"/>
    </xf>
    <xf numFmtId="1" fontId="12" fillId="3" borderId="12" xfId="0" applyNumberFormat="1" applyFont="1" applyFill="1" applyBorder="1" applyAlignment="1">
      <alignment horizontal="center" vertical="center"/>
    </xf>
    <xf numFmtId="1" fontId="12" fillId="3" borderId="13" xfId="0" applyNumberFormat="1" applyFont="1" applyFill="1" applyBorder="1" applyAlignment="1">
      <alignment horizontal="center" vertical="center"/>
    </xf>
    <xf numFmtId="0" fontId="13" fillId="4" borderId="14" xfId="0" applyFont="1" applyFill="1" applyBorder="1" applyAlignment="1" applyProtection="1">
      <alignment horizontal="center" vertical="center"/>
      <protection locked="0"/>
    </xf>
    <xf numFmtId="0" fontId="13" fillId="4" borderId="12" xfId="0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>
      <alignment horizontal="center"/>
    </xf>
    <xf numFmtId="0" fontId="20" fillId="0" borderId="0" xfId="0" applyFont="1" applyAlignment="1" applyProtection="1">
      <alignment horizontal="center" vertical="center"/>
      <protection hidden="1"/>
    </xf>
    <xf numFmtId="0" fontId="9" fillId="5" borderId="7" xfId="0" applyFont="1" applyFill="1" applyBorder="1" applyAlignment="1">
      <alignment horizontal="left" vertical="center"/>
    </xf>
    <xf numFmtId="0" fontId="21" fillId="0" borderId="7" xfId="0" applyFont="1" applyBorder="1" applyAlignment="1" applyProtection="1">
      <alignment horizontal="left" vertical="center" wrapText="1" indent="1"/>
      <protection locked="0"/>
    </xf>
    <xf numFmtId="0" fontId="23" fillId="0" borderId="15" xfId="1" applyFont="1" applyBorder="1" applyAlignment="1" applyProtection="1">
      <alignment horizontal="right" vertical="center"/>
      <protection locked="0"/>
    </xf>
    <xf numFmtId="1" fontId="0" fillId="0" borderId="0" xfId="0" applyNumberFormat="1" applyProtection="1">
      <protection hidden="1"/>
    </xf>
  </cellXfs>
  <cellStyles count="2">
    <cellStyle name="Lien hypertexte" xfId="1" builtinId="8"/>
    <cellStyle name="Normal" xfId="0" builtinId="0"/>
  </cellStyles>
  <dxfs count="19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PRODUCTION!C2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13660</xdr:colOff>
      <xdr:row>0</xdr:row>
      <xdr:rowOff>91848</xdr:rowOff>
    </xdr:from>
    <xdr:to>
      <xdr:col>1</xdr:col>
      <xdr:colOff>265340</xdr:colOff>
      <xdr:row>1</xdr:row>
      <xdr:rowOff>68886</xdr:rowOff>
    </xdr:to>
    <xdr:sp macro="" textlink="$B$23">
      <xdr:nvSpPr>
        <xdr:cNvPr id="2" name="Graphique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96670F-6AF4-48E9-97DA-76C9A33F4544}"/>
            </a:ext>
          </a:extLst>
        </xdr:cNvPr>
        <xdr:cNvSpPr/>
      </xdr:nvSpPr>
      <xdr:spPr>
        <a:xfrm>
          <a:off x="135104" y="91848"/>
          <a:ext cx="251680" cy="191351"/>
        </a:xfrm>
        <a:custGeom>
          <a:avLst/>
          <a:gdLst>
            <a:gd name="connsiteX0" fmla="*/ 204305 w 215057"/>
            <a:gd name="connsiteY0" fmla="*/ 0 h 196082"/>
            <a:gd name="connsiteX1" fmla="*/ 10753 w 215057"/>
            <a:gd name="connsiteY1" fmla="*/ 0 h 196082"/>
            <a:gd name="connsiteX2" fmla="*/ 0 w 215057"/>
            <a:gd name="connsiteY2" fmla="*/ 10753 h 196082"/>
            <a:gd name="connsiteX3" fmla="*/ 0 w 215057"/>
            <a:gd name="connsiteY3" fmla="*/ 141369 h 196082"/>
            <a:gd name="connsiteX4" fmla="*/ 10753 w 215057"/>
            <a:gd name="connsiteY4" fmla="*/ 152122 h 196082"/>
            <a:gd name="connsiteX5" fmla="*/ 129035 w 215057"/>
            <a:gd name="connsiteY5" fmla="*/ 152122 h 196082"/>
            <a:gd name="connsiteX6" fmla="*/ 172046 w 215057"/>
            <a:gd name="connsiteY6" fmla="*/ 196082 h 196082"/>
            <a:gd name="connsiteX7" fmla="*/ 172046 w 215057"/>
            <a:gd name="connsiteY7" fmla="*/ 152438 h 196082"/>
            <a:gd name="connsiteX8" fmla="*/ 204305 w 215057"/>
            <a:gd name="connsiteY8" fmla="*/ 152438 h 196082"/>
            <a:gd name="connsiteX9" fmla="*/ 215058 w 215057"/>
            <a:gd name="connsiteY9" fmla="*/ 141685 h 196082"/>
            <a:gd name="connsiteX10" fmla="*/ 215058 w 215057"/>
            <a:gd name="connsiteY10" fmla="*/ 11069 h 196082"/>
            <a:gd name="connsiteX11" fmla="*/ 204305 w 215057"/>
            <a:gd name="connsiteY11" fmla="*/ 0 h 19608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215057" h="196082">
              <a:moveTo>
                <a:pt x="204305" y="0"/>
              </a:moveTo>
              <a:lnTo>
                <a:pt x="10753" y="0"/>
              </a:lnTo>
              <a:cubicBezTo>
                <a:pt x="4744" y="0"/>
                <a:pt x="0" y="5060"/>
                <a:pt x="0" y="10753"/>
              </a:cubicBezTo>
              <a:lnTo>
                <a:pt x="0" y="141369"/>
              </a:lnTo>
              <a:cubicBezTo>
                <a:pt x="0" y="147378"/>
                <a:pt x="4744" y="152122"/>
                <a:pt x="10753" y="152122"/>
              </a:cubicBezTo>
              <a:lnTo>
                <a:pt x="129035" y="152122"/>
              </a:lnTo>
              <a:lnTo>
                <a:pt x="172046" y="196082"/>
              </a:lnTo>
              <a:lnTo>
                <a:pt x="172046" y="152438"/>
              </a:lnTo>
              <a:lnTo>
                <a:pt x="204305" y="152438"/>
              </a:lnTo>
              <a:cubicBezTo>
                <a:pt x="210314" y="152438"/>
                <a:pt x="215058" y="147378"/>
                <a:pt x="215058" y="141685"/>
              </a:cubicBezTo>
              <a:lnTo>
                <a:pt x="215058" y="11069"/>
              </a:lnTo>
              <a:cubicBezTo>
                <a:pt x="215058" y="5060"/>
                <a:pt x="210314" y="0"/>
                <a:pt x="204305" y="0"/>
              </a:cubicBezTo>
              <a:close/>
            </a:path>
          </a:pathLst>
        </a:custGeom>
        <a:solidFill>
          <a:srgbClr val="FFC000"/>
        </a:solidFill>
        <a:ln w="3076" cap="flat">
          <a:noFill/>
          <a:prstDash val="solid"/>
          <a:miter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rtlCol="0" anchor="b"/>
        <a:lstStyle/>
        <a:p>
          <a:pPr algn="ctr"/>
          <a:fld id="{212ADAFE-8113-4699-809C-D058E8A01573}" type="TxLink">
            <a:rPr lang="en-US" sz="900" b="0" i="0" u="none" strike="noStrike">
              <a:solidFill>
                <a:schemeClr val="bg2">
                  <a:lumMod val="25000"/>
                </a:schemeClr>
              </a:solidFill>
              <a:latin typeface="+mn-lt"/>
              <a:cs typeface="Calibri"/>
            </a:rPr>
            <a:pPr algn="ctr"/>
            <a:t> </a:t>
          </a:fld>
          <a:endParaRPr lang="fr-FR" sz="900" b="0">
            <a:solidFill>
              <a:schemeClr val="bg2">
                <a:lumMod val="25000"/>
              </a:schemeClr>
            </a:solidFill>
            <a:latin typeface="+mn-lt"/>
          </a:endParaRPr>
        </a:p>
      </xdr:txBody>
    </xdr:sp>
    <xdr:clientData/>
  </xdr:twoCellAnchor>
  <xdr:twoCellAnchor editAs="oneCell">
    <xdr:from>
      <xdr:col>10</xdr:col>
      <xdr:colOff>86745</xdr:colOff>
      <xdr:row>0</xdr:row>
      <xdr:rowOff>85214</xdr:rowOff>
    </xdr:from>
    <xdr:to>
      <xdr:col>10</xdr:col>
      <xdr:colOff>275544</xdr:colOff>
      <xdr:row>1</xdr:row>
      <xdr:rowOff>59700</xdr:rowOff>
    </xdr:to>
    <xdr:pic>
      <xdr:nvPicPr>
        <xdr:cNvPr id="3" name="Graphique 2" descr="Filtrer">
          <a:extLst>
            <a:ext uri="{FF2B5EF4-FFF2-40B4-BE49-F238E27FC236}">
              <a16:creationId xmlns:a16="http://schemas.microsoft.com/office/drawing/2014/main" id="{DC1E4DC8-A858-48EE-B5CC-D82D1FF72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4494439" y="85214"/>
          <a:ext cx="188799" cy="188799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LIV%20BOULANGER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X"/>
      <sheetName val="RETX"/>
      <sheetName val="DATAX"/>
      <sheetName val="ADMINISTRATION"/>
      <sheetName val="PRODUCTION"/>
      <sheetName val="LIVRAISON"/>
      <sheetName val="GESTILIV"/>
    </sheetNames>
    <sheetDataSet>
      <sheetData sheetId="0"/>
      <sheetData sheetId="1"/>
      <sheetData sheetId="2">
        <row r="35">
          <cell r="D35" t="b">
            <v>0</v>
          </cell>
        </row>
      </sheetData>
      <sheetData sheetId="3">
        <row r="27">
          <cell r="H27">
            <v>220</v>
          </cell>
        </row>
        <row r="28">
          <cell r="H28">
            <v>204</v>
          </cell>
        </row>
        <row r="29">
          <cell r="H29">
            <v>128</v>
          </cell>
        </row>
        <row r="30">
          <cell r="H30">
            <v>147</v>
          </cell>
        </row>
        <row r="31">
          <cell r="H31">
            <v>60</v>
          </cell>
        </row>
        <row r="32">
          <cell r="H32">
            <v>20</v>
          </cell>
        </row>
        <row r="33">
          <cell r="H33">
            <v>12</v>
          </cell>
        </row>
        <row r="34">
          <cell r="H34">
            <v>14</v>
          </cell>
        </row>
        <row r="35">
          <cell r="H35">
            <v>0</v>
          </cell>
        </row>
        <row r="36">
          <cell r="H36">
            <v>0</v>
          </cell>
        </row>
        <row r="37">
          <cell r="H37">
            <v>0</v>
          </cell>
        </row>
        <row r="38">
          <cell r="H38">
            <v>0</v>
          </cell>
        </row>
        <row r="39">
          <cell r="H39">
            <v>0</v>
          </cell>
        </row>
        <row r="40">
          <cell r="H40">
            <v>0</v>
          </cell>
        </row>
        <row r="41">
          <cell r="H41">
            <v>0</v>
          </cell>
        </row>
        <row r="42">
          <cell r="H42">
            <v>0</v>
          </cell>
        </row>
        <row r="43">
          <cell r="H43">
            <v>0</v>
          </cell>
        </row>
        <row r="44">
          <cell r="H44">
            <v>0</v>
          </cell>
        </row>
        <row r="61">
          <cell r="F61">
            <v>0.38</v>
          </cell>
          <cell r="G61">
            <v>0.34</v>
          </cell>
        </row>
        <row r="62">
          <cell r="F62">
            <v>0.38</v>
          </cell>
          <cell r="G62">
            <v>0.34</v>
          </cell>
        </row>
        <row r="63">
          <cell r="F63">
            <v>0.38</v>
          </cell>
          <cell r="G63">
            <v>0.34</v>
          </cell>
        </row>
        <row r="64">
          <cell r="F64">
            <v>0.38</v>
          </cell>
          <cell r="G64">
            <v>0.34</v>
          </cell>
        </row>
        <row r="65">
          <cell r="F65">
            <v>0.38</v>
          </cell>
          <cell r="G65">
            <v>0.34</v>
          </cell>
        </row>
        <row r="66">
          <cell r="F66">
            <v>0.38</v>
          </cell>
          <cell r="G66">
            <v>0.34</v>
          </cell>
        </row>
        <row r="67">
          <cell r="F67">
            <v>0.38</v>
          </cell>
          <cell r="G67">
            <v>0.34</v>
          </cell>
        </row>
        <row r="68">
          <cell r="F68">
            <v>0.38</v>
          </cell>
          <cell r="G68">
            <v>0.34</v>
          </cell>
        </row>
        <row r="69">
          <cell r="F69">
            <v>0.5</v>
          </cell>
          <cell r="G69">
            <v>0.5</v>
          </cell>
        </row>
        <row r="70">
          <cell r="F70">
            <v>0.38</v>
          </cell>
          <cell r="G70">
            <v>0.34</v>
          </cell>
        </row>
        <row r="71">
          <cell r="F71">
            <v>0.38</v>
          </cell>
          <cell r="G71">
            <v>0.34</v>
          </cell>
        </row>
        <row r="72">
          <cell r="G72">
            <v>1</v>
          </cell>
        </row>
        <row r="73">
          <cell r="F73">
            <v>0.38</v>
          </cell>
          <cell r="G73">
            <v>0.34</v>
          </cell>
        </row>
        <row r="74">
          <cell r="F74">
            <v>0.38</v>
          </cell>
          <cell r="G74">
            <v>0.34</v>
          </cell>
        </row>
        <row r="75">
          <cell r="F75">
            <v>0.38</v>
          </cell>
          <cell r="G75">
            <v>0.34</v>
          </cell>
        </row>
        <row r="76">
          <cell r="F76">
            <v>0.38</v>
          </cell>
          <cell r="G76">
            <v>0.34</v>
          </cell>
        </row>
        <row r="77">
          <cell r="F77">
            <v>0.38</v>
          </cell>
          <cell r="G77">
            <v>0.34</v>
          </cell>
        </row>
        <row r="78">
          <cell r="F78">
            <v>0.38</v>
          </cell>
          <cell r="G78">
            <v>0.34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04C0C-1F1E-46B5-BC2F-299283A41A56}">
  <sheetPr codeName="Feuil6"/>
  <dimension ref="A1:M56"/>
  <sheetViews>
    <sheetView showGridLines="0" showRowColHeaders="0" showZeros="0" tabSelected="1" zoomScale="280" zoomScaleNormal="280" zoomScalePageLayoutView="280" workbookViewId="0">
      <pane ySplit="2" topLeftCell="A3" activePane="bottomLeft" state="frozen"/>
      <selection activeCell="H22" sqref="H22"/>
      <selection pane="bottomLeft" activeCell="C19" sqref="C19"/>
    </sheetView>
  </sheetViews>
  <sheetFormatPr baseColWidth="10" defaultColWidth="10.796875" defaultRowHeight="14.65" x14ac:dyDescent="0.3"/>
  <cols>
    <col min="1" max="1" width="1.69921875" style="10" customWidth="1"/>
    <col min="2" max="2" width="18.59765625" style="10" customWidth="1"/>
    <col min="3" max="3" width="4.19921875" style="10" customWidth="1"/>
    <col min="4" max="4" width="1.19921875" style="10" customWidth="1"/>
    <col min="5" max="10" width="6" style="10" customWidth="1"/>
    <col min="11" max="12" width="4.19921875" style="10" customWidth="1"/>
    <col min="13" max="16384" width="10.796875" style="10"/>
  </cols>
  <sheetData>
    <row r="1" spans="1:13" ht="17.05" customHeight="1" x14ac:dyDescent="0.3">
      <c r="A1" s="1"/>
      <c r="B1" s="2">
        <f ca="1">TODAY()</f>
        <v>44074</v>
      </c>
      <c r="C1" s="2"/>
      <c r="D1" s="3"/>
      <c r="E1" s="4" t="s">
        <v>0</v>
      </c>
      <c r="F1" s="5"/>
      <c r="G1" s="6"/>
      <c r="H1" s="7" t="s">
        <v>1</v>
      </c>
      <c r="I1" s="8"/>
      <c r="J1" s="9"/>
      <c r="K1" s="1"/>
    </row>
    <row r="2" spans="1:13" ht="13.5" customHeight="1" x14ac:dyDescent="0.3">
      <c r="A2" s="1"/>
      <c r="B2" s="11"/>
      <c r="C2" s="11"/>
      <c r="D2" s="12"/>
      <c r="E2" s="13" t="s">
        <v>2</v>
      </c>
      <c r="F2" s="13" t="s">
        <v>3</v>
      </c>
      <c r="G2" s="13" t="s">
        <v>4</v>
      </c>
      <c r="H2" s="14" t="s">
        <v>2</v>
      </c>
      <c r="I2" s="14" t="s">
        <v>3</v>
      </c>
      <c r="J2" s="14" t="s">
        <v>4</v>
      </c>
      <c r="K2" s="1"/>
    </row>
    <row r="3" spans="1:13" ht="28.3" customHeight="1" x14ac:dyDescent="0.3">
      <c r="A3" s="1"/>
      <c r="B3" s="15" t="s">
        <v>5</v>
      </c>
      <c r="C3" s="16">
        <f>[1]ADMINISTRATION!H27</f>
        <v>220</v>
      </c>
      <c r="D3" s="17"/>
      <c r="E3" s="18">
        <f>ROUND(C3*[1]ADMINISTRATION!F61,0)</f>
        <v>84</v>
      </c>
      <c r="F3" s="18">
        <f>ROUND(C3*[1]ADMINISTRATION!G61,0)</f>
        <v>75</v>
      </c>
      <c r="G3" s="19">
        <f>C3-E3-F3</f>
        <v>61</v>
      </c>
      <c r="H3" s="20"/>
      <c r="I3" s="21"/>
      <c r="J3" s="21"/>
      <c r="K3" s="22">
        <f>SUM(H3:J3)</f>
        <v>0</v>
      </c>
      <c r="L3" s="23">
        <f>IF([1]DATAX!D35=TRUE,(K3/2),K3)</f>
        <v>0</v>
      </c>
      <c r="M3" s="24"/>
    </row>
    <row r="4" spans="1:13" ht="28.3" customHeight="1" x14ac:dyDescent="0.3">
      <c r="A4" s="1"/>
      <c r="B4" s="15" t="s">
        <v>6</v>
      </c>
      <c r="C4" s="16">
        <f>[1]ADMINISTRATION!H28</f>
        <v>204</v>
      </c>
      <c r="D4" s="17"/>
      <c r="E4" s="18">
        <f>ROUND(C4*[1]ADMINISTRATION!F62,0)</f>
        <v>78</v>
      </c>
      <c r="F4" s="18">
        <f>ROUND(C4*[1]ADMINISTRATION!G62,0)</f>
        <v>69</v>
      </c>
      <c r="G4" s="19">
        <f>C4-E4-F4</f>
        <v>57</v>
      </c>
      <c r="H4" s="25"/>
      <c r="I4" s="21"/>
      <c r="J4" s="21"/>
      <c r="K4" s="22">
        <f t="shared" ref="K4:K20" si="0">SUM(H4:J4)</f>
        <v>0</v>
      </c>
      <c r="L4" s="23">
        <f>IF([1]DATAX!D36=TRUE,(K4/2),K4)</f>
        <v>0</v>
      </c>
      <c r="M4" s="24"/>
    </row>
    <row r="5" spans="1:13" ht="28.3" customHeight="1" x14ac:dyDescent="0.3">
      <c r="A5" s="1"/>
      <c r="B5" s="15" t="s">
        <v>7</v>
      </c>
      <c r="C5" s="16">
        <f>[1]ADMINISTRATION!H29</f>
        <v>128</v>
      </c>
      <c r="D5" s="17"/>
      <c r="E5" s="18">
        <f>ROUND(C5*[1]ADMINISTRATION!F63,0)</f>
        <v>49</v>
      </c>
      <c r="F5" s="18">
        <f>ROUND(C5*[1]ADMINISTRATION!G63,0)</f>
        <v>44</v>
      </c>
      <c r="G5" s="19">
        <f>C5-E5-F5</f>
        <v>35</v>
      </c>
      <c r="H5" s="25"/>
      <c r="I5" s="21"/>
      <c r="J5" s="21"/>
      <c r="K5" s="22">
        <f t="shared" si="0"/>
        <v>0</v>
      </c>
      <c r="L5" s="23">
        <f>IF([1]DATAX!D37=TRUE,(K5/2),K5)</f>
        <v>0</v>
      </c>
      <c r="M5" s="24"/>
    </row>
    <row r="6" spans="1:13" ht="28.3" customHeight="1" x14ac:dyDescent="0.3">
      <c r="A6" s="1"/>
      <c r="B6" s="15" t="s">
        <v>8</v>
      </c>
      <c r="C6" s="16">
        <f>[1]ADMINISTRATION!H30</f>
        <v>147</v>
      </c>
      <c r="D6" s="17"/>
      <c r="E6" s="18">
        <f>ROUND(C6*[1]ADMINISTRATION!F64,0)</f>
        <v>56</v>
      </c>
      <c r="F6" s="18">
        <f>ROUND(C6*[1]ADMINISTRATION!G64,0)</f>
        <v>50</v>
      </c>
      <c r="G6" s="19">
        <f t="shared" ref="G6:G20" si="1">C6-E6-F6</f>
        <v>41</v>
      </c>
      <c r="H6" s="25"/>
      <c r="I6" s="21"/>
      <c r="J6" s="21"/>
      <c r="K6" s="22">
        <f t="shared" si="0"/>
        <v>0</v>
      </c>
      <c r="L6" s="23">
        <f>IF([1]DATAX!D38=TRUE,(K6/2),K6)</f>
        <v>0</v>
      </c>
      <c r="M6" s="24"/>
    </row>
    <row r="7" spans="1:13" ht="28.3" customHeight="1" x14ac:dyDescent="0.3">
      <c r="A7" s="1"/>
      <c r="B7" s="26" t="s">
        <v>9</v>
      </c>
      <c r="C7" s="16">
        <f>[1]ADMINISTRATION!H31</f>
        <v>60</v>
      </c>
      <c r="D7" s="17"/>
      <c r="E7" s="18">
        <f>ROUND(C7*[1]ADMINISTRATION!F65,0)</f>
        <v>23</v>
      </c>
      <c r="F7" s="18">
        <f>ROUND(C7*[1]ADMINISTRATION!G65,0)</f>
        <v>20</v>
      </c>
      <c r="G7" s="19">
        <f t="shared" si="1"/>
        <v>17</v>
      </c>
      <c r="H7" s="25"/>
      <c r="I7" s="21"/>
      <c r="J7" s="21"/>
      <c r="K7" s="22">
        <f t="shared" si="0"/>
        <v>0</v>
      </c>
      <c r="L7" s="23">
        <f>IF([1]DATAX!D39=TRUE,(K7/2),K7)</f>
        <v>0</v>
      </c>
      <c r="M7" s="27"/>
    </row>
    <row r="8" spans="1:13" ht="28.3" customHeight="1" x14ac:dyDescent="0.3">
      <c r="A8" s="1"/>
      <c r="B8" s="15" t="s">
        <v>10</v>
      </c>
      <c r="C8" s="16">
        <f>[1]ADMINISTRATION!H32</f>
        <v>20</v>
      </c>
      <c r="D8" s="17"/>
      <c r="E8" s="18">
        <f>ROUND(C8*[1]ADMINISTRATION!F66,0)</f>
        <v>8</v>
      </c>
      <c r="F8" s="18">
        <f>ROUND(C8*[1]ADMINISTRATION!G66,0)</f>
        <v>7</v>
      </c>
      <c r="G8" s="19">
        <f t="shared" si="1"/>
        <v>5</v>
      </c>
      <c r="H8" s="25"/>
      <c r="I8" s="21"/>
      <c r="J8" s="21"/>
      <c r="K8" s="22">
        <f t="shared" si="0"/>
        <v>0</v>
      </c>
      <c r="L8" s="23">
        <f>IF([1]DATAX!D40=TRUE,(K8/2),K8)</f>
        <v>0</v>
      </c>
      <c r="M8" s="27"/>
    </row>
    <row r="9" spans="1:13" ht="28.3" customHeight="1" x14ac:dyDescent="0.3">
      <c r="A9" s="1"/>
      <c r="B9" s="15" t="s">
        <v>11</v>
      </c>
      <c r="C9" s="16">
        <f>[1]ADMINISTRATION!H33</f>
        <v>12</v>
      </c>
      <c r="D9" s="17"/>
      <c r="E9" s="18">
        <f>ROUND(C9*[1]ADMINISTRATION!F67,0)</f>
        <v>5</v>
      </c>
      <c r="F9" s="18">
        <f>ROUND(C9*[1]ADMINISTRATION!G67,0)</f>
        <v>4</v>
      </c>
      <c r="G9" s="19">
        <f t="shared" si="1"/>
        <v>3</v>
      </c>
      <c r="H9" s="25"/>
      <c r="I9" s="21"/>
      <c r="J9" s="21"/>
      <c r="K9" s="22">
        <f t="shared" si="0"/>
        <v>0</v>
      </c>
      <c r="L9" s="23">
        <f>IF([1]DATAX!D41=TRUE,(K9/2),K9)</f>
        <v>0</v>
      </c>
      <c r="M9" s="27"/>
    </row>
    <row r="10" spans="1:13" ht="28.3" customHeight="1" x14ac:dyDescent="0.3">
      <c r="A10" s="1"/>
      <c r="B10" s="15" t="s">
        <v>12</v>
      </c>
      <c r="C10" s="16">
        <f>[1]ADMINISTRATION!H34</f>
        <v>14</v>
      </c>
      <c r="D10" s="17"/>
      <c r="E10" s="28">
        <f>ROUND(C10*[1]ADMINISTRATION!F68,0)</f>
        <v>5</v>
      </c>
      <c r="F10" s="18">
        <f>ROUND(C10*[1]ADMINISTRATION!G68,0)</f>
        <v>5</v>
      </c>
      <c r="G10" s="19">
        <f t="shared" si="1"/>
        <v>4</v>
      </c>
      <c r="H10" s="25"/>
      <c r="I10" s="21"/>
      <c r="J10" s="21"/>
      <c r="K10" s="22">
        <f t="shared" si="0"/>
        <v>0</v>
      </c>
      <c r="L10" s="23">
        <f>IF([1]DATAX!D42=TRUE,(K10/2),K10)</f>
        <v>0</v>
      </c>
      <c r="M10" s="27"/>
    </row>
    <row r="11" spans="1:13" ht="28.3" customHeight="1" x14ac:dyDescent="0.3">
      <c r="A11" s="1"/>
      <c r="B11" s="15" t="s">
        <v>13</v>
      </c>
      <c r="C11" s="16">
        <f>[1]ADMINISTRATION!H35</f>
        <v>0</v>
      </c>
      <c r="D11" s="17"/>
      <c r="E11" s="18">
        <f>ROUND(C11*[1]ADMINISTRATION!F69,0)</f>
        <v>0</v>
      </c>
      <c r="F11" s="18">
        <f>ROUND(C11*[1]ADMINISTRATION!G69,0)</f>
        <v>0</v>
      </c>
      <c r="G11" s="19">
        <f t="shared" si="1"/>
        <v>0</v>
      </c>
      <c r="H11" s="25"/>
      <c r="I11" s="21"/>
      <c r="J11" s="21"/>
      <c r="K11" s="22">
        <f t="shared" si="0"/>
        <v>0</v>
      </c>
      <c r="L11" s="23">
        <f>IF([1]DATAX!D43=TRUE,(K11/2),K11)</f>
        <v>0</v>
      </c>
      <c r="M11" s="27"/>
    </row>
    <row r="12" spans="1:13" ht="28.3" customHeight="1" x14ac:dyDescent="0.3">
      <c r="A12" s="1"/>
      <c r="B12" s="15" t="s">
        <v>14</v>
      </c>
      <c r="C12" s="16">
        <f>[1]ADMINISTRATION!H36</f>
        <v>0</v>
      </c>
      <c r="D12" s="17"/>
      <c r="E12" s="18">
        <f>ROUND(C12*[1]ADMINISTRATION!F70,0)</f>
        <v>0</v>
      </c>
      <c r="F12" s="18">
        <f>ROUND(C12*[1]ADMINISTRATION!G70,0)</f>
        <v>0</v>
      </c>
      <c r="G12" s="19">
        <f t="shared" si="1"/>
        <v>0</v>
      </c>
      <c r="H12" s="25"/>
      <c r="I12" s="21"/>
      <c r="J12" s="21"/>
      <c r="K12" s="22">
        <f t="shared" si="0"/>
        <v>0</v>
      </c>
      <c r="L12" s="23">
        <f>IF([1]DATAX!D44=TRUE,(K12/2),K12)</f>
        <v>0</v>
      </c>
      <c r="M12" s="27"/>
    </row>
    <row r="13" spans="1:13" ht="28.3" customHeight="1" x14ac:dyDescent="0.3">
      <c r="A13" s="1"/>
      <c r="B13" s="15" t="s">
        <v>15</v>
      </c>
      <c r="C13" s="16">
        <f>[1]ADMINISTRATION!H37</f>
        <v>0</v>
      </c>
      <c r="D13" s="17"/>
      <c r="E13" s="18">
        <f>ROUND(C13*[1]ADMINISTRATION!F71,0)</f>
        <v>0</v>
      </c>
      <c r="F13" s="18">
        <f>ROUND(C13*[1]ADMINISTRATION!G71,0)</f>
        <v>0</v>
      </c>
      <c r="G13" s="19">
        <f t="shared" si="1"/>
        <v>0</v>
      </c>
      <c r="H13" s="25"/>
      <c r="I13" s="21"/>
      <c r="J13" s="21"/>
      <c r="K13" s="22">
        <f t="shared" si="0"/>
        <v>0</v>
      </c>
      <c r="L13" s="23">
        <f>IF([1]DATAX!D45=TRUE,(K13/2),K13)</f>
        <v>0</v>
      </c>
      <c r="M13" s="27"/>
    </row>
    <row r="14" spans="1:13" ht="28.3" customHeight="1" x14ac:dyDescent="0.3">
      <c r="A14" s="1"/>
      <c r="B14" s="15" t="s">
        <v>16</v>
      </c>
      <c r="C14" s="16">
        <f>[1]ADMINISTRATION!H38</f>
        <v>0</v>
      </c>
      <c r="D14" s="17"/>
      <c r="E14" s="18">
        <f>ROUND(C14*[1]ADMINISTRATION!F72,0)</f>
        <v>0</v>
      </c>
      <c r="F14" s="18">
        <f>ROUND(C14*[1]ADMINISTRATION!G72,0)</f>
        <v>0</v>
      </c>
      <c r="G14" s="19">
        <f t="shared" si="1"/>
        <v>0</v>
      </c>
      <c r="H14" s="25"/>
      <c r="I14" s="21"/>
      <c r="J14" s="21"/>
      <c r="K14" s="22">
        <f t="shared" si="0"/>
        <v>0</v>
      </c>
      <c r="L14" s="23">
        <f>IF([1]DATAX!D46=TRUE,(K14/2),K14)</f>
        <v>0</v>
      </c>
      <c r="M14" s="27"/>
    </row>
    <row r="15" spans="1:13" ht="27.6" customHeight="1" x14ac:dyDescent="0.3">
      <c r="A15" s="1"/>
      <c r="B15" s="15" t="s">
        <v>17</v>
      </c>
      <c r="C15" s="16">
        <f>[1]ADMINISTRATION!H39</f>
        <v>0</v>
      </c>
      <c r="D15" s="17"/>
      <c r="E15" s="18">
        <f>ROUND(C15*[1]ADMINISTRATION!F73,0)</f>
        <v>0</v>
      </c>
      <c r="F15" s="18">
        <f>ROUND(C15*[1]ADMINISTRATION!G73,0)</f>
        <v>0</v>
      </c>
      <c r="G15" s="19">
        <f t="shared" si="1"/>
        <v>0</v>
      </c>
      <c r="H15" s="25"/>
      <c r="I15" s="21"/>
      <c r="J15" s="21"/>
      <c r="K15" s="22">
        <f t="shared" si="0"/>
        <v>0</v>
      </c>
      <c r="L15" s="23">
        <f>IF([1]DATAX!D47=TRUE,(K15/2),K15)</f>
        <v>0</v>
      </c>
      <c r="M15" s="27"/>
    </row>
    <row r="16" spans="1:13" ht="28.3" customHeight="1" x14ac:dyDescent="0.3">
      <c r="A16" s="1"/>
      <c r="B16" s="15" t="s">
        <v>18</v>
      </c>
      <c r="C16" s="16">
        <f>[1]ADMINISTRATION!H40</f>
        <v>0</v>
      </c>
      <c r="D16" s="17"/>
      <c r="E16" s="18">
        <f>ROUND(C16*[1]ADMINISTRATION!F74,0)</f>
        <v>0</v>
      </c>
      <c r="F16" s="18">
        <f>ROUND(C16*[1]ADMINISTRATION!G74,0)</f>
        <v>0</v>
      </c>
      <c r="G16" s="19">
        <f t="shared" si="1"/>
        <v>0</v>
      </c>
      <c r="H16" s="25"/>
      <c r="I16" s="21"/>
      <c r="J16" s="21"/>
      <c r="K16" s="22">
        <f t="shared" si="0"/>
        <v>0</v>
      </c>
      <c r="L16" s="23">
        <f>IF([1]DATAX!D48=TRUE,(K16/2),K16)</f>
        <v>0</v>
      </c>
      <c r="M16" s="27"/>
    </row>
    <row r="17" spans="1:13" ht="28.3" customHeight="1" x14ac:dyDescent="0.3">
      <c r="A17" s="1"/>
      <c r="B17" s="15" t="s">
        <v>19</v>
      </c>
      <c r="C17" s="16">
        <f>[1]ADMINISTRATION!H41</f>
        <v>0</v>
      </c>
      <c r="D17" s="17"/>
      <c r="E17" s="18">
        <f>ROUND(C17*[1]ADMINISTRATION!F75,0)</f>
        <v>0</v>
      </c>
      <c r="F17" s="18">
        <f>ROUND(C17*[1]ADMINISTRATION!G75,0)</f>
        <v>0</v>
      </c>
      <c r="G17" s="19">
        <f t="shared" si="1"/>
        <v>0</v>
      </c>
      <c r="H17" s="25"/>
      <c r="I17" s="21"/>
      <c r="J17" s="21"/>
      <c r="K17" s="22">
        <f t="shared" si="0"/>
        <v>0</v>
      </c>
      <c r="L17" s="23">
        <f>IF([1]DATAX!D49=TRUE,(K17/2),K17)</f>
        <v>0</v>
      </c>
      <c r="M17" s="27"/>
    </row>
    <row r="18" spans="1:13" ht="28.3" customHeight="1" x14ac:dyDescent="0.3">
      <c r="A18" s="1"/>
      <c r="B18" s="15" t="s">
        <v>20</v>
      </c>
      <c r="C18" s="16">
        <f>[1]ADMINISTRATION!H42</f>
        <v>0</v>
      </c>
      <c r="D18" s="17"/>
      <c r="E18" s="18">
        <f>ROUND(C18*[1]ADMINISTRATION!F76,0)</f>
        <v>0</v>
      </c>
      <c r="F18" s="18">
        <f>ROUND(C18*[1]ADMINISTRATION!G76,0)</f>
        <v>0</v>
      </c>
      <c r="G18" s="19">
        <f t="shared" si="1"/>
        <v>0</v>
      </c>
      <c r="H18" s="25"/>
      <c r="I18" s="21"/>
      <c r="J18" s="21"/>
      <c r="K18" s="22">
        <f t="shared" si="0"/>
        <v>0</v>
      </c>
      <c r="L18" s="23">
        <f>IF([1]DATAX!D50=TRUE,(K18/2),K18)</f>
        <v>0</v>
      </c>
      <c r="M18" s="27"/>
    </row>
    <row r="19" spans="1:13" ht="28.3" customHeight="1" x14ac:dyDescent="0.3">
      <c r="A19" s="1"/>
      <c r="B19" s="15" t="s">
        <v>21</v>
      </c>
      <c r="C19" s="16">
        <f>[1]ADMINISTRATION!H43</f>
        <v>0</v>
      </c>
      <c r="D19" s="17"/>
      <c r="E19" s="18">
        <f>ROUND(C19*[1]ADMINISTRATION!F77,0)</f>
        <v>0</v>
      </c>
      <c r="F19" s="18">
        <f>ROUND(C19*[1]ADMINISTRATION!G77,0)</f>
        <v>0</v>
      </c>
      <c r="G19" s="19">
        <f t="shared" si="1"/>
        <v>0</v>
      </c>
      <c r="H19" s="25"/>
      <c r="I19" s="21"/>
      <c r="J19" s="21"/>
      <c r="K19" s="22">
        <f t="shared" si="0"/>
        <v>0</v>
      </c>
      <c r="L19" s="23">
        <f>IF([1]DATAX!D51=TRUE,(K19/2),K19)</f>
        <v>0</v>
      </c>
      <c r="M19" s="27"/>
    </row>
    <row r="20" spans="1:13" ht="28.3" customHeight="1" thickBot="1" x14ac:dyDescent="0.35">
      <c r="A20" s="1"/>
      <c r="B20" s="29" t="s">
        <v>22</v>
      </c>
      <c r="C20" s="30">
        <f>[1]ADMINISTRATION!H44</f>
        <v>0</v>
      </c>
      <c r="D20" s="17"/>
      <c r="E20" s="31">
        <f>ROUND(C20*[1]ADMINISTRATION!F78,0)</f>
        <v>0</v>
      </c>
      <c r="F20" s="31">
        <f>ROUND(C20*[1]ADMINISTRATION!G78,0)</f>
        <v>0</v>
      </c>
      <c r="G20" s="32">
        <f t="shared" si="1"/>
        <v>0</v>
      </c>
      <c r="H20" s="33"/>
      <c r="I20" s="34"/>
      <c r="J20" s="34"/>
      <c r="K20" s="22">
        <f t="shared" si="0"/>
        <v>0</v>
      </c>
      <c r="L20" s="23">
        <f>IF([1]DATAX!D52=TRUE,(K20/2),K20)</f>
        <v>0</v>
      </c>
      <c r="M20" s="27"/>
    </row>
    <row r="21" spans="1:13" x14ac:dyDescent="0.3">
      <c r="A21"/>
      <c r="B21"/>
      <c r="C21"/>
      <c r="D21"/>
      <c r="E21"/>
      <c r="F21"/>
      <c r="G21"/>
      <c r="H21"/>
      <c r="I21"/>
      <c r="J21"/>
      <c r="K21"/>
    </row>
    <row r="22" spans="1:13" x14ac:dyDescent="0.3">
      <c r="A22"/>
      <c r="B22" s="35"/>
      <c r="C22" s="35"/>
      <c r="D22" s="35"/>
      <c r="E22" s="35"/>
      <c r="F22" s="35"/>
      <c r="G22" s="35"/>
      <c r="H22" s="35"/>
      <c r="I22" s="35"/>
      <c r="J22" s="35"/>
      <c r="K22" s="35"/>
    </row>
    <row r="23" spans="1:13" x14ac:dyDescent="0.3">
      <c r="B23" s="36"/>
    </row>
    <row r="24" spans="1:13" ht="28.15" customHeight="1" x14ac:dyDescent="0.3">
      <c r="B24" s="37"/>
      <c r="C24" s="38"/>
      <c r="D24" s="38"/>
      <c r="E24" s="38"/>
      <c r="F24" s="38"/>
      <c r="G24" s="38"/>
      <c r="H24" s="38"/>
      <c r="I24" s="38"/>
      <c r="J24" s="38"/>
      <c r="K24" s="38"/>
    </row>
    <row r="25" spans="1:13" ht="28.3" customHeight="1" x14ac:dyDescent="0.3">
      <c r="B25" s="37"/>
      <c r="C25" s="38"/>
      <c r="D25" s="38"/>
      <c r="E25" s="38"/>
      <c r="F25" s="38"/>
      <c r="G25" s="38"/>
      <c r="H25" s="38"/>
      <c r="I25" s="38"/>
      <c r="J25" s="38"/>
      <c r="K25" s="38"/>
    </row>
    <row r="26" spans="1:13" ht="28.3" customHeight="1" x14ac:dyDescent="0.3">
      <c r="B26" s="37"/>
      <c r="C26" s="38"/>
      <c r="D26" s="38"/>
      <c r="E26" s="38"/>
      <c r="F26" s="38"/>
      <c r="G26" s="38"/>
      <c r="H26" s="38"/>
      <c r="I26" s="38"/>
      <c r="J26" s="38"/>
      <c r="K26" s="38"/>
    </row>
    <row r="27" spans="1:13" ht="28.3" customHeight="1" x14ac:dyDescent="0.3">
      <c r="B27" s="37"/>
      <c r="C27" s="38"/>
      <c r="D27" s="38"/>
      <c r="E27" s="38"/>
      <c r="F27" s="38"/>
      <c r="G27" s="38"/>
      <c r="H27" s="38"/>
      <c r="I27" s="38"/>
      <c r="J27" s="38"/>
      <c r="K27" s="38"/>
    </row>
    <row r="28" spans="1:13" ht="28.3" customHeight="1" x14ac:dyDescent="0.3">
      <c r="B28" s="37"/>
      <c r="C28" s="38"/>
      <c r="D28" s="38"/>
      <c r="E28" s="38"/>
      <c r="F28" s="38"/>
      <c r="G28" s="38"/>
      <c r="H28" s="38"/>
      <c r="I28" s="38"/>
      <c r="J28" s="38"/>
      <c r="K28" s="38"/>
    </row>
    <row r="29" spans="1:13" ht="28.3" customHeight="1" x14ac:dyDescent="0.3">
      <c r="B29" s="37"/>
      <c r="C29" s="38"/>
      <c r="D29" s="38"/>
      <c r="E29" s="38"/>
      <c r="F29" s="38"/>
      <c r="G29" s="38"/>
      <c r="H29" s="38"/>
      <c r="I29" s="38"/>
      <c r="J29" s="38"/>
      <c r="K29" s="38"/>
    </row>
    <row r="30" spans="1:13" ht="28.3" customHeight="1" x14ac:dyDescent="0.3">
      <c r="B30" s="37"/>
      <c r="C30" s="38"/>
      <c r="D30" s="38"/>
      <c r="E30" s="38"/>
      <c r="F30" s="38"/>
      <c r="G30" s="38"/>
      <c r="H30" s="38"/>
      <c r="I30" s="38"/>
      <c r="J30" s="38"/>
      <c r="K30" s="38"/>
    </row>
    <row r="31" spans="1:13" ht="28.3" customHeight="1" x14ac:dyDescent="0.3">
      <c r="B31" s="37"/>
      <c r="C31" s="38"/>
      <c r="D31" s="38"/>
      <c r="E31" s="38"/>
      <c r="F31" s="38"/>
      <c r="G31" s="38"/>
      <c r="H31" s="38"/>
      <c r="I31" s="38"/>
      <c r="J31" s="38"/>
      <c r="K31" s="38"/>
    </row>
    <row r="32" spans="1:13" ht="28.3" customHeight="1" x14ac:dyDescent="0.3">
      <c r="B32" s="37"/>
      <c r="C32" s="38"/>
      <c r="D32" s="38"/>
      <c r="E32" s="38"/>
      <c r="F32" s="38"/>
      <c r="G32" s="38"/>
      <c r="H32" s="38"/>
      <c r="I32" s="38"/>
      <c r="J32" s="38"/>
      <c r="K32" s="38"/>
    </row>
    <row r="33" spans="2:11" ht="28.3" customHeight="1" x14ac:dyDescent="0.3">
      <c r="B33" s="37"/>
      <c r="C33" s="38"/>
      <c r="D33" s="38"/>
      <c r="E33" s="38"/>
      <c r="F33" s="38"/>
      <c r="G33" s="38"/>
      <c r="H33" s="38"/>
      <c r="I33" s="38"/>
      <c r="J33" s="38"/>
      <c r="K33" s="38"/>
    </row>
    <row r="34" spans="2:11" ht="28.3" customHeight="1" x14ac:dyDescent="0.3">
      <c r="B34" s="37"/>
      <c r="C34" s="38"/>
      <c r="D34" s="38"/>
      <c r="E34" s="38"/>
      <c r="F34" s="38"/>
      <c r="G34" s="38"/>
      <c r="H34" s="38"/>
      <c r="I34" s="38"/>
      <c r="J34" s="38"/>
      <c r="K34" s="38"/>
    </row>
    <row r="35" spans="2:11" ht="28.3" customHeight="1" x14ac:dyDescent="0.3">
      <c r="B35" s="37"/>
      <c r="C35" s="38"/>
      <c r="D35" s="38"/>
      <c r="E35" s="38"/>
      <c r="F35" s="38"/>
      <c r="G35" s="38"/>
      <c r="H35" s="38"/>
      <c r="I35" s="38"/>
      <c r="J35" s="38"/>
      <c r="K35" s="38"/>
    </row>
    <row r="36" spans="2:11" ht="28.3" customHeight="1" x14ac:dyDescent="0.3">
      <c r="B36" s="37"/>
      <c r="C36" s="38"/>
      <c r="D36" s="38"/>
      <c r="E36" s="38"/>
      <c r="F36" s="38"/>
      <c r="G36" s="38"/>
      <c r="H36" s="38"/>
      <c r="I36" s="38"/>
      <c r="J36" s="38"/>
      <c r="K36" s="38"/>
    </row>
    <row r="37" spans="2:11" ht="28.3" customHeight="1" x14ac:dyDescent="0.3">
      <c r="B37" s="37"/>
      <c r="C37" s="38"/>
      <c r="D37" s="38"/>
      <c r="E37" s="38"/>
      <c r="F37" s="38"/>
      <c r="G37" s="38"/>
      <c r="H37" s="38"/>
      <c r="I37" s="38"/>
      <c r="J37" s="38"/>
      <c r="K37" s="38"/>
    </row>
    <row r="38" spans="2:11" ht="28.3" customHeight="1" x14ac:dyDescent="0.3">
      <c r="B38" s="37"/>
      <c r="C38" s="38"/>
      <c r="D38" s="38"/>
      <c r="E38" s="38"/>
      <c r="F38" s="38"/>
      <c r="G38" s="38"/>
      <c r="H38" s="38"/>
      <c r="I38" s="38"/>
      <c r="J38" s="38"/>
      <c r="K38" s="38"/>
    </row>
    <row r="39" spans="2:11" ht="28.3" customHeight="1" x14ac:dyDescent="0.3">
      <c r="B39" s="37"/>
      <c r="C39" s="38"/>
      <c r="D39" s="38"/>
      <c r="E39" s="38"/>
      <c r="F39" s="38"/>
      <c r="G39" s="38"/>
      <c r="H39" s="38"/>
      <c r="I39" s="38"/>
      <c r="J39" s="38"/>
      <c r="K39" s="38"/>
    </row>
    <row r="40" spans="2:11" ht="28.3" customHeight="1" x14ac:dyDescent="0.3">
      <c r="B40" s="37"/>
      <c r="C40" s="38"/>
      <c r="D40" s="38"/>
      <c r="E40" s="38"/>
      <c r="F40" s="38"/>
      <c r="G40" s="38"/>
      <c r="H40" s="38"/>
      <c r="I40" s="38"/>
      <c r="J40" s="38"/>
      <c r="K40" s="38"/>
    </row>
    <row r="41" spans="2:11" ht="28.3" customHeight="1" x14ac:dyDescent="0.3">
      <c r="B41" s="37"/>
      <c r="C41" s="38"/>
      <c r="D41" s="38"/>
      <c r="E41" s="38"/>
      <c r="F41" s="38"/>
      <c r="G41" s="38"/>
      <c r="H41" s="38"/>
      <c r="I41" s="38"/>
      <c r="J41" s="38"/>
      <c r="K41" s="38"/>
    </row>
    <row r="42" spans="2:11" x14ac:dyDescent="0.3">
      <c r="I42" s="39"/>
      <c r="J42" s="39"/>
      <c r="K42" s="39"/>
    </row>
    <row r="56" spans="2:2" x14ac:dyDescent="0.3">
      <c r="B56" s="40"/>
    </row>
  </sheetData>
  <sheetProtection selectLockedCells="1"/>
  <mergeCells count="23">
    <mergeCell ref="C38:K38"/>
    <mergeCell ref="C39:K39"/>
    <mergeCell ref="C40:K40"/>
    <mergeCell ref="C41:K41"/>
    <mergeCell ref="I42:K42"/>
    <mergeCell ref="C32:K32"/>
    <mergeCell ref="C33:K33"/>
    <mergeCell ref="C34:K34"/>
    <mergeCell ref="C35:K35"/>
    <mergeCell ref="C36:K36"/>
    <mergeCell ref="C37:K37"/>
    <mergeCell ref="C26:K26"/>
    <mergeCell ref="C27:K27"/>
    <mergeCell ref="C28:K28"/>
    <mergeCell ref="C29:K29"/>
    <mergeCell ref="C30:K30"/>
    <mergeCell ref="C31:K31"/>
    <mergeCell ref="B1:C2"/>
    <mergeCell ref="E1:G1"/>
    <mergeCell ref="H1:J1"/>
    <mergeCell ref="B22:K22"/>
    <mergeCell ref="C24:K24"/>
    <mergeCell ref="C25:K25"/>
  </mergeCells>
  <conditionalFormatting sqref="D3:D20">
    <cfRule type="cellIs" dxfId="18" priority="19" operator="notEqual">
      <formula>$E3+$F3+$G3</formula>
    </cfRule>
  </conditionalFormatting>
  <conditionalFormatting sqref="C24">
    <cfRule type="expression" dxfId="17" priority="18">
      <formula>ISTEXT($C$24)</formula>
    </cfRule>
  </conditionalFormatting>
  <conditionalFormatting sqref="C25">
    <cfRule type="expression" dxfId="16" priority="17">
      <formula>ISTEXT($C$25)</formula>
    </cfRule>
  </conditionalFormatting>
  <conditionalFormatting sqref="C26">
    <cfRule type="expression" dxfId="15" priority="16">
      <formula>ISTEXT($C$26)</formula>
    </cfRule>
  </conditionalFormatting>
  <conditionalFormatting sqref="C27">
    <cfRule type="expression" dxfId="14" priority="15">
      <formula>ISTEXT($C$27)</formula>
    </cfRule>
  </conditionalFormatting>
  <conditionalFormatting sqref="C28">
    <cfRule type="expression" dxfId="13" priority="14">
      <formula>ISTEXT($C$28)</formula>
    </cfRule>
  </conditionalFormatting>
  <conditionalFormatting sqref="C29">
    <cfRule type="expression" dxfId="12" priority="13">
      <formula>ISTEXT($C$29)</formula>
    </cfRule>
  </conditionalFormatting>
  <conditionalFormatting sqref="C30">
    <cfRule type="expression" dxfId="11" priority="12">
      <formula>ISTEXT($C$30)</formula>
    </cfRule>
  </conditionalFormatting>
  <conditionalFormatting sqref="C31">
    <cfRule type="expression" dxfId="10" priority="11">
      <formula>ISTEXT($C$31)</formula>
    </cfRule>
  </conditionalFormatting>
  <conditionalFormatting sqref="C32">
    <cfRule type="expression" dxfId="9" priority="10">
      <formula>ISTEXT($C$32)</formula>
    </cfRule>
  </conditionalFormatting>
  <conditionalFormatting sqref="C33">
    <cfRule type="expression" dxfId="8" priority="9">
      <formula>ISTEXT($C$33)</formula>
    </cfRule>
  </conditionalFormatting>
  <conditionalFormatting sqref="C34">
    <cfRule type="expression" dxfId="7" priority="8">
      <formula>ISTEXT($C$34)</formula>
    </cfRule>
  </conditionalFormatting>
  <conditionalFormatting sqref="C35">
    <cfRule type="expression" dxfId="6" priority="7">
      <formula>ISTEXT($C$35)</formula>
    </cfRule>
  </conditionalFormatting>
  <conditionalFormatting sqref="C36">
    <cfRule type="expression" dxfId="5" priority="6">
      <formula>ISTEXT($C$36)</formula>
    </cfRule>
  </conditionalFormatting>
  <conditionalFormatting sqref="C37">
    <cfRule type="expression" dxfId="4" priority="5">
      <formula>ISTEXT($C$37)</formula>
    </cfRule>
  </conditionalFormatting>
  <conditionalFormatting sqref="C38">
    <cfRule type="expression" dxfId="3" priority="4">
      <formula>ISTEXT($C$38)</formula>
    </cfRule>
  </conditionalFormatting>
  <conditionalFormatting sqref="C39">
    <cfRule type="expression" dxfId="2" priority="3">
      <formula>ISTEXT($C$39)</formula>
    </cfRule>
  </conditionalFormatting>
  <conditionalFormatting sqref="C40">
    <cfRule type="expression" dxfId="1" priority="2">
      <formula>ISTEXT($C$40)</formula>
    </cfRule>
  </conditionalFormatting>
  <conditionalFormatting sqref="C41">
    <cfRule type="expression" dxfId="0" priority="1">
      <formula>ISTEXT($C$41)</formula>
    </cfRule>
  </conditionalFormatting>
  <dataValidations count="1">
    <dataValidation type="whole" allowBlank="1" showErrorMessage="1" errorTitle="ERREUR" error="Veuillez saisir un chiffre compris entre 1 et 999" sqref="H3:J20" xr:uid="{B865DCE2-D74D-49B0-8D11-DE68E29A5D20}">
      <formula1>1</formula1>
      <formula2>999</formula2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135" orientation="portrait" r:id="rId1"/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PRODUCTION</vt:lpstr>
      <vt:lpstr>CACHE_PROD</vt:lpstr>
      <vt:lpstr>PROD_REEL_HORAIRE</vt:lpstr>
      <vt:lpstr>TTX_PROD_REEL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Nicolas Verdier</cp:lastModifiedBy>
  <dcterms:created xsi:type="dcterms:W3CDTF">2020-08-31T20:30:39Z</dcterms:created>
  <dcterms:modified xsi:type="dcterms:W3CDTF">2020-08-31T20:31:56Z</dcterms:modified>
</cp:coreProperties>
</file>