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ANK\OneDrive - Ministere de l'education nationale et de la formation professionnelle\Docs Perso\"/>
    </mc:Choice>
  </mc:AlternateContent>
  <bookViews>
    <workbookView xWindow="-120" yWindow="-120" windowWidth="20730" windowHeight="11310"/>
  </bookViews>
  <sheets>
    <sheet name="TableauDeBord" sheetId="1" r:id="rId1"/>
    <sheet name="BasketballTC" sheetId="27" state="hidden" r:id="rId2"/>
    <sheet name="Basketball1BAC" sheetId="28" state="hidden" r:id="rId3"/>
    <sheet name="Basketball2BAC" sheetId="29" state="hidden" r:id="rId4"/>
    <sheet name="EnduranceTC" sheetId="2" state="hidden" r:id="rId5"/>
    <sheet name="Endurance1BAC" sheetId="21" state="hidden" r:id="rId6"/>
    <sheet name="Endurance2BAC" sheetId="22" state="hidden" r:id="rId7"/>
  </sheets>
  <externalReferences>
    <externalReference r:id="rId8"/>
    <externalReference r:id="rId9"/>
  </externalReferences>
  <definedNames>
    <definedName name="_SaisieBB" localSheetId="2">Basketball1BAC!$E$4:$F$6,Basketball1BAC!$B$7:$P$46,Basketball1BAC!$R$7:$R$46,Basketball1BAC!$T$7:$T$46,Basketball1BAC!$AB$7:$AE$46</definedName>
    <definedName name="_SaisieBB" localSheetId="3">Basketball2BAC!$E$4:$F$6,Basketball2BAC!$B$7:$P$46,Basketball2BAC!$R$7:$R$46,Basketball2BAC!$T$7:$T$46,Basketball2BAC!$AB$7:$AE$46</definedName>
    <definedName name="_SaisieBB">BasketballTC!$E$4:$F$6,BasketballTC!$B$7:$P$46,BasketballTC!$R$7:$R$46,BasketballTC!$T$7:$T$46,BasketballTC!$AB$7:$AE$46</definedName>
    <definedName name="_SaisieEndurance" localSheetId="5">Endurance1BAC!$B$7:$P$46,Endurance1BAC!$E$4:$F$6,Endurance1BAC!$R$7:$S$46,Endurance1BAC!$AB$7:$AD$46,Endurance1BAC!$AH$7:$AH$46</definedName>
    <definedName name="_SaisieEndurance" localSheetId="6">Endurance2BAC!$B$7:$P$46,Endurance2BAC!$E$4:$F$6,Endurance2BAC!$R$7:$S$46,Endurance2BAC!$AB$7:$AD$46,Endurance2BAC!$AH$7:$AH$46</definedName>
    <definedName name="_SaisieEndurance">EnduranceTC!$B$7:$P$46,EnduranceTC!$E$4:$F$6,EnduranceTC!$R$7:$S$46,EnduranceTC!$AB$7:$AD$46,EnduranceTC!$AH$7:$AH$46</definedName>
    <definedName name="_xlnm.Print_Area" localSheetId="2">Basketball1BAC!$A$1:$U$46</definedName>
    <definedName name="_xlnm.Print_Area" localSheetId="3">Basketball2BAC!$A$1:$U$46</definedName>
    <definedName name="_xlnm.Print_Area" localSheetId="1">BasketballTC!$A$1:$U$46</definedName>
    <definedName name="_xlnm.Print_Area" localSheetId="5">Endurance1BAC!$A$1:$U$46</definedName>
    <definedName name="_xlnm.Print_Area" localSheetId="6">Endurance2BAC!$A$1:$U$46</definedName>
    <definedName name="_xlnm.Print_Area" localSheetId="4">EnduranceTC!$A$1:$U$46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F8" i="29" l="1"/>
  <c r="AF9" i="29"/>
  <c r="AF10" i="29"/>
  <c r="AF11" i="29"/>
  <c r="AF12" i="29"/>
  <c r="AF13" i="29"/>
  <c r="AF14" i="29"/>
  <c r="AF15" i="29"/>
  <c r="AF16" i="29"/>
  <c r="AF17" i="29"/>
  <c r="AF18" i="29"/>
  <c r="AF19" i="29"/>
  <c r="AF20" i="29"/>
  <c r="AF21" i="29"/>
  <c r="AF22" i="29"/>
  <c r="AF23" i="29"/>
  <c r="AF24" i="29"/>
  <c r="AF25" i="29"/>
  <c r="AF26" i="29"/>
  <c r="AF27" i="29"/>
  <c r="AF28" i="29"/>
  <c r="AF29" i="29"/>
  <c r="AF30" i="29"/>
  <c r="AF31" i="29"/>
  <c r="AF32" i="29"/>
  <c r="AF33" i="29"/>
  <c r="AF34" i="29"/>
  <c r="AF35" i="29"/>
  <c r="AF36" i="29"/>
  <c r="AF37" i="29"/>
  <c r="AF38" i="29"/>
  <c r="AF39" i="29"/>
  <c r="AF40" i="29"/>
  <c r="AF41" i="29"/>
  <c r="AF42" i="29"/>
  <c r="AF43" i="29"/>
  <c r="AF44" i="29"/>
  <c r="AF45" i="29"/>
  <c r="AF46" i="29"/>
  <c r="AF7" i="29"/>
  <c r="AG46" i="29"/>
  <c r="AA46" i="29"/>
  <c r="Y46" i="29"/>
  <c r="X46" i="29"/>
  <c r="W46" i="29"/>
  <c r="V46" i="29"/>
  <c r="S46" i="29"/>
  <c r="AG45" i="29"/>
  <c r="AA45" i="29"/>
  <c r="Y45" i="29"/>
  <c r="X45" i="29"/>
  <c r="W45" i="29"/>
  <c r="V45" i="29"/>
  <c r="S45" i="29"/>
  <c r="AG44" i="29"/>
  <c r="AA44" i="29"/>
  <c r="Y44" i="29"/>
  <c r="X44" i="29"/>
  <c r="W44" i="29"/>
  <c r="V44" i="29"/>
  <c r="S44" i="29"/>
  <c r="AG43" i="29"/>
  <c r="AA43" i="29"/>
  <c r="Y43" i="29"/>
  <c r="X43" i="29"/>
  <c r="W43" i="29"/>
  <c r="V43" i="29"/>
  <c r="S43" i="29"/>
  <c r="AG42" i="29"/>
  <c r="AA42" i="29"/>
  <c r="Y42" i="29"/>
  <c r="X42" i="29"/>
  <c r="W42" i="29"/>
  <c r="V42" i="29"/>
  <c r="S42" i="29"/>
  <c r="AG41" i="29"/>
  <c r="AA41" i="29"/>
  <c r="Y41" i="29"/>
  <c r="X41" i="29"/>
  <c r="W41" i="29"/>
  <c r="V41" i="29"/>
  <c r="S41" i="29"/>
  <c r="AG40" i="29"/>
  <c r="AA40" i="29"/>
  <c r="Y40" i="29"/>
  <c r="X40" i="29"/>
  <c r="W40" i="29"/>
  <c r="V40" i="29"/>
  <c r="S40" i="29"/>
  <c r="AG39" i="29"/>
  <c r="AA39" i="29"/>
  <c r="Y39" i="29"/>
  <c r="X39" i="29"/>
  <c r="W39" i="29"/>
  <c r="V39" i="29"/>
  <c r="S39" i="29"/>
  <c r="AG38" i="29"/>
  <c r="AA38" i="29"/>
  <c r="Y38" i="29"/>
  <c r="X38" i="29"/>
  <c r="W38" i="29"/>
  <c r="V38" i="29"/>
  <c r="S38" i="29"/>
  <c r="AG37" i="29"/>
  <c r="AA37" i="29"/>
  <c r="Y37" i="29"/>
  <c r="X37" i="29"/>
  <c r="W37" i="29"/>
  <c r="V37" i="29"/>
  <c r="S37" i="29"/>
  <c r="AG36" i="29"/>
  <c r="AA36" i="29"/>
  <c r="Y36" i="29"/>
  <c r="X36" i="29"/>
  <c r="W36" i="29"/>
  <c r="V36" i="29"/>
  <c r="S36" i="29"/>
  <c r="AG35" i="29"/>
  <c r="AA35" i="29"/>
  <c r="Y35" i="29"/>
  <c r="X35" i="29"/>
  <c r="W35" i="29"/>
  <c r="V35" i="29"/>
  <c r="S35" i="29"/>
  <c r="AG34" i="29"/>
  <c r="AA34" i="29"/>
  <c r="Y34" i="29"/>
  <c r="X34" i="29"/>
  <c r="W34" i="29"/>
  <c r="V34" i="29"/>
  <c r="S34" i="29"/>
  <c r="AG33" i="29"/>
  <c r="AA33" i="29"/>
  <c r="Y33" i="29"/>
  <c r="X33" i="29"/>
  <c r="W33" i="29"/>
  <c r="V33" i="29"/>
  <c r="S33" i="29"/>
  <c r="AG32" i="29"/>
  <c r="AA32" i="29"/>
  <c r="Y32" i="29"/>
  <c r="X32" i="29"/>
  <c r="W32" i="29"/>
  <c r="V32" i="29"/>
  <c r="S32" i="29"/>
  <c r="AG31" i="29"/>
  <c r="AA31" i="29"/>
  <c r="Y31" i="29"/>
  <c r="X31" i="29"/>
  <c r="W31" i="29"/>
  <c r="V31" i="29"/>
  <c r="S31" i="29"/>
  <c r="AG30" i="29"/>
  <c r="AA30" i="29"/>
  <c r="Y30" i="29"/>
  <c r="X30" i="29"/>
  <c r="W30" i="29"/>
  <c r="V30" i="29"/>
  <c r="S30" i="29"/>
  <c r="AG29" i="29"/>
  <c r="AA29" i="29"/>
  <c r="Y29" i="29"/>
  <c r="X29" i="29"/>
  <c r="W29" i="29"/>
  <c r="V29" i="29"/>
  <c r="S29" i="29"/>
  <c r="AG28" i="29"/>
  <c r="AA28" i="29"/>
  <c r="Y28" i="29"/>
  <c r="X28" i="29"/>
  <c r="W28" i="29"/>
  <c r="V28" i="29"/>
  <c r="S28" i="29"/>
  <c r="AG27" i="29"/>
  <c r="AA27" i="29"/>
  <c r="Y27" i="29"/>
  <c r="X27" i="29"/>
  <c r="W27" i="29"/>
  <c r="V27" i="29"/>
  <c r="S27" i="29"/>
  <c r="AG26" i="29"/>
  <c r="AA26" i="29"/>
  <c r="Y26" i="29"/>
  <c r="X26" i="29"/>
  <c r="W26" i="29"/>
  <c r="V26" i="29"/>
  <c r="S26" i="29"/>
  <c r="AG25" i="29"/>
  <c r="AA25" i="29"/>
  <c r="Y25" i="29"/>
  <c r="X25" i="29"/>
  <c r="W25" i="29"/>
  <c r="V25" i="29"/>
  <c r="S25" i="29"/>
  <c r="AG24" i="29"/>
  <c r="AA24" i="29"/>
  <c r="Y24" i="29"/>
  <c r="X24" i="29"/>
  <c r="W24" i="29"/>
  <c r="V24" i="29"/>
  <c r="S24" i="29"/>
  <c r="AG23" i="29"/>
  <c r="AA23" i="29"/>
  <c r="Y23" i="29"/>
  <c r="X23" i="29"/>
  <c r="W23" i="29"/>
  <c r="V23" i="29"/>
  <c r="S23" i="29"/>
  <c r="AG22" i="29"/>
  <c r="AA22" i="29"/>
  <c r="Y22" i="29"/>
  <c r="X22" i="29"/>
  <c r="W22" i="29"/>
  <c r="V22" i="29"/>
  <c r="S22" i="29"/>
  <c r="AG21" i="29"/>
  <c r="AA21" i="29"/>
  <c r="Y21" i="29"/>
  <c r="X21" i="29"/>
  <c r="W21" i="29"/>
  <c r="V21" i="29"/>
  <c r="S21" i="29"/>
  <c r="AG20" i="29"/>
  <c r="AA20" i="29"/>
  <c r="Y20" i="29"/>
  <c r="X20" i="29"/>
  <c r="W20" i="29"/>
  <c r="V20" i="29"/>
  <c r="S20" i="29"/>
  <c r="AG19" i="29"/>
  <c r="AA19" i="29"/>
  <c r="Y19" i="29"/>
  <c r="X19" i="29"/>
  <c r="W19" i="29"/>
  <c r="V19" i="29"/>
  <c r="S19" i="29"/>
  <c r="AG18" i="29"/>
  <c r="AA18" i="29"/>
  <c r="Y18" i="29"/>
  <c r="X18" i="29"/>
  <c r="W18" i="29"/>
  <c r="V18" i="29"/>
  <c r="S18" i="29"/>
  <c r="AG17" i="29"/>
  <c r="AA17" i="29"/>
  <c r="Y17" i="29"/>
  <c r="X17" i="29"/>
  <c r="W17" i="29"/>
  <c r="V17" i="29"/>
  <c r="S17" i="29"/>
  <c r="AG16" i="29"/>
  <c r="AA16" i="29"/>
  <c r="Y16" i="29"/>
  <c r="X16" i="29"/>
  <c r="W16" i="29"/>
  <c r="V16" i="29"/>
  <c r="S16" i="29"/>
  <c r="AG15" i="29"/>
  <c r="AA15" i="29"/>
  <c r="Y15" i="29"/>
  <c r="X15" i="29"/>
  <c r="W15" i="29"/>
  <c r="V15" i="29"/>
  <c r="S15" i="29"/>
  <c r="AG14" i="29"/>
  <c r="AA14" i="29"/>
  <c r="Y14" i="29"/>
  <c r="X14" i="29"/>
  <c r="W14" i="29"/>
  <c r="V14" i="29"/>
  <c r="S14" i="29"/>
  <c r="AG13" i="29"/>
  <c r="AA13" i="29"/>
  <c r="Y13" i="29"/>
  <c r="X13" i="29"/>
  <c r="W13" i="29"/>
  <c r="V13" i="29"/>
  <c r="S13" i="29"/>
  <c r="AG12" i="29"/>
  <c r="AA12" i="29"/>
  <c r="Y12" i="29"/>
  <c r="X12" i="29"/>
  <c r="W12" i="29"/>
  <c r="V12" i="29"/>
  <c r="S12" i="29"/>
  <c r="AG11" i="29"/>
  <c r="AA11" i="29"/>
  <c r="Y11" i="29"/>
  <c r="X11" i="29"/>
  <c r="W11" i="29"/>
  <c r="V11" i="29"/>
  <c r="S11" i="29"/>
  <c r="AG10" i="29"/>
  <c r="AA10" i="29"/>
  <c r="Y10" i="29"/>
  <c r="X10" i="29"/>
  <c r="W10" i="29"/>
  <c r="V10" i="29"/>
  <c r="S10" i="29"/>
  <c r="AG9" i="29"/>
  <c r="AA9" i="29"/>
  <c r="Y9" i="29"/>
  <c r="X9" i="29"/>
  <c r="W9" i="29"/>
  <c r="V9" i="29"/>
  <c r="S9" i="29"/>
  <c r="AG8" i="29"/>
  <c r="AA8" i="29"/>
  <c r="Y8" i="29"/>
  <c r="X8" i="29"/>
  <c r="W8" i="29"/>
  <c r="V8" i="29"/>
  <c r="S8" i="29"/>
  <c r="AG7" i="29"/>
  <c r="AA7" i="29"/>
  <c r="Y7" i="29"/>
  <c r="X7" i="29"/>
  <c r="W7" i="29"/>
  <c r="V7" i="29"/>
  <c r="S7" i="29"/>
  <c r="AM6" i="29"/>
  <c r="AL6" i="29"/>
  <c r="AK6" i="29"/>
  <c r="AJ6" i="29"/>
  <c r="D6" i="29"/>
  <c r="AM5" i="29"/>
  <c r="AL5" i="29"/>
  <c r="AK5" i="29"/>
  <c r="AJ5" i="29"/>
  <c r="AH5" i="29"/>
  <c r="AG5" i="29"/>
  <c r="AF5" i="29"/>
  <c r="AE5" i="29"/>
  <c r="AM7" i="29" s="1"/>
  <c r="AD5" i="29"/>
  <c r="AL7" i="29" s="1"/>
  <c r="AC5" i="29"/>
  <c r="AK7" i="29" s="1"/>
  <c r="AB5" i="29"/>
  <c r="AJ7" i="29" s="1"/>
  <c r="D5" i="29"/>
  <c r="H4" i="29"/>
  <c r="J4" i="29" s="1"/>
  <c r="L4" i="29" s="1"/>
  <c r="N4" i="29" s="1"/>
  <c r="P4" i="29" s="1"/>
  <c r="G4" i="29"/>
  <c r="I4" i="29" s="1"/>
  <c r="K4" i="29" s="1"/>
  <c r="M4" i="29" s="1"/>
  <c r="O4" i="29" s="1"/>
  <c r="D4" i="29"/>
  <c r="S1" i="29"/>
  <c r="AG46" i="28"/>
  <c r="AF46" i="28"/>
  <c r="S46" i="28" s="1"/>
  <c r="AA46" i="28"/>
  <c r="Y46" i="28"/>
  <c r="X46" i="28"/>
  <c r="W46" i="28"/>
  <c r="V46" i="28"/>
  <c r="AG45" i="28"/>
  <c r="AF45" i="28"/>
  <c r="S45" i="28" s="1"/>
  <c r="AA45" i="28"/>
  <c r="Y45" i="28"/>
  <c r="X45" i="28"/>
  <c r="Q45" i="28" s="1"/>
  <c r="U45" i="28" s="1"/>
  <c r="W45" i="28"/>
  <c r="V45" i="28"/>
  <c r="AG44" i="28"/>
  <c r="AF44" i="28"/>
  <c r="S44" i="28" s="1"/>
  <c r="AA44" i="28"/>
  <c r="Y44" i="28"/>
  <c r="X44" i="28"/>
  <c r="W44" i="28"/>
  <c r="V44" i="28"/>
  <c r="AG43" i="28"/>
  <c r="AF43" i="28"/>
  <c r="S43" i="28" s="1"/>
  <c r="AA43" i="28"/>
  <c r="Y43" i="28"/>
  <c r="X43" i="28"/>
  <c r="Q43" i="28" s="1"/>
  <c r="U43" i="28" s="1"/>
  <c r="W43" i="28"/>
  <c r="V43" i="28"/>
  <c r="AG42" i="28"/>
  <c r="AF42" i="28"/>
  <c r="S42" i="28" s="1"/>
  <c r="AA42" i="28"/>
  <c r="Y42" i="28"/>
  <c r="X42" i="28"/>
  <c r="W42" i="28"/>
  <c r="V42" i="28"/>
  <c r="AG41" i="28"/>
  <c r="AF41" i="28"/>
  <c r="S41" i="28" s="1"/>
  <c r="AA41" i="28"/>
  <c r="Y41" i="28"/>
  <c r="X41" i="28"/>
  <c r="Q41" i="28" s="1"/>
  <c r="U41" i="28" s="1"/>
  <c r="W41" i="28"/>
  <c r="V41" i="28"/>
  <c r="AG40" i="28"/>
  <c r="AF40" i="28"/>
  <c r="S40" i="28" s="1"/>
  <c r="AA40" i="28"/>
  <c r="Y40" i="28"/>
  <c r="X40" i="28"/>
  <c r="W40" i="28"/>
  <c r="V40" i="28"/>
  <c r="AG39" i="28"/>
  <c r="AF39" i="28"/>
  <c r="S39" i="28" s="1"/>
  <c r="AA39" i="28"/>
  <c r="Y39" i="28"/>
  <c r="X39" i="28"/>
  <c r="Q39" i="28" s="1"/>
  <c r="U39" i="28" s="1"/>
  <c r="W39" i="28"/>
  <c r="V39" i="28"/>
  <c r="AG38" i="28"/>
  <c r="AF38" i="28"/>
  <c r="S38" i="28" s="1"/>
  <c r="AA38" i="28"/>
  <c r="Y38" i="28"/>
  <c r="X38" i="28"/>
  <c r="W38" i="28"/>
  <c r="V38" i="28"/>
  <c r="AG37" i="28"/>
  <c r="AF37" i="28"/>
  <c r="S37" i="28" s="1"/>
  <c r="AA37" i="28"/>
  <c r="Y37" i="28"/>
  <c r="X37" i="28"/>
  <c r="Q37" i="28" s="1"/>
  <c r="U37" i="28" s="1"/>
  <c r="W37" i="28"/>
  <c r="V37" i="28"/>
  <c r="AG36" i="28"/>
  <c r="AF36" i="28"/>
  <c r="S36" i="28" s="1"/>
  <c r="AA36" i="28"/>
  <c r="Y36" i="28"/>
  <c r="X36" i="28"/>
  <c r="W36" i="28"/>
  <c r="V36" i="28"/>
  <c r="AG35" i="28"/>
  <c r="AF35" i="28"/>
  <c r="S35" i="28" s="1"/>
  <c r="AA35" i="28"/>
  <c r="Y35" i="28"/>
  <c r="X35" i="28"/>
  <c r="Q35" i="28" s="1"/>
  <c r="U35" i="28" s="1"/>
  <c r="W35" i="28"/>
  <c r="V35" i="28"/>
  <c r="AG34" i="28"/>
  <c r="AF34" i="28"/>
  <c r="S34" i="28" s="1"/>
  <c r="AA34" i="28"/>
  <c r="Y34" i="28"/>
  <c r="X34" i="28"/>
  <c r="W34" i="28"/>
  <c r="V34" i="28"/>
  <c r="AG33" i="28"/>
  <c r="AF33" i="28"/>
  <c r="S33" i="28" s="1"/>
  <c r="AA33" i="28"/>
  <c r="Y33" i="28"/>
  <c r="X33" i="28"/>
  <c r="Q33" i="28" s="1"/>
  <c r="U33" i="28" s="1"/>
  <c r="W33" i="28"/>
  <c r="V33" i="28"/>
  <c r="AG32" i="28"/>
  <c r="AF32" i="28"/>
  <c r="S32" i="28" s="1"/>
  <c r="AA32" i="28"/>
  <c r="Y32" i="28"/>
  <c r="X32" i="28"/>
  <c r="W32" i="28"/>
  <c r="V32" i="28"/>
  <c r="AG31" i="28"/>
  <c r="AF31" i="28"/>
  <c r="S31" i="28" s="1"/>
  <c r="AA31" i="28"/>
  <c r="Y31" i="28"/>
  <c r="X31" i="28"/>
  <c r="Q31" i="28" s="1"/>
  <c r="U31" i="28" s="1"/>
  <c r="W31" i="28"/>
  <c r="V31" i="28"/>
  <c r="AG30" i="28"/>
  <c r="AF30" i="28"/>
  <c r="S30" i="28" s="1"/>
  <c r="AA30" i="28"/>
  <c r="Y30" i="28"/>
  <c r="X30" i="28"/>
  <c r="W30" i="28"/>
  <c r="V30" i="28"/>
  <c r="AG29" i="28"/>
  <c r="AF29" i="28"/>
  <c r="S29" i="28" s="1"/>
  <c r="AA29" i="28"/>
  <c r="Y29" i="28"/>
  <c r="X29" i="28"/>
  <c r="Q29" i="28" s="1"/>
  <c r="U29" i="28" s="1"/>
  <c r="W29" i="28"/>
  <c r="V29" i="28"/>
  <c r="AG28" i="28"/>
  <c r="AF28" i="28"/>
  <c r="S28" i="28" s="1"/>
  <c r="AA28" i="28"/>
  <c r="Y28" i="28"/>
  <c r="X28" i="28"/>
  <c r="W28" i="28"/>
  <c r="V28" i="28"/>
  <c r="AG27" i="28"/>
  <c r="AF27" i="28"/>
  <c r="S27" i="28" s="1"/>
  <c r="AA27" i="28"/>
  <c r="Y27" i="28"/>
  <c r="X27" i="28"/>
  <c r="Q27" i="28" s="1"/>
  <c r="U27" i="28" s="1"/>
  <c r="W27" i="28"/>
  <c r="V27" i="28"/>
  <c r="AG26" i="28"/>
  <c r="AF26" i="28"/>
  <c r="S26" i="28" s="1"/>
  <c r="AA26" i="28"/>
  <c r="Y26" i="28"/>
  <c r="X26" i="28"/>
  <c r="W26" i="28"/>
  <c r="V26" i="28"/>
  <c r="AG25" i="28"/>
  <c r="AF25" i="28"/>
  <c r="S25" i="28" s="1"/>
  <c r="AA25" i="28"/>
  <c r="Y25" i="28"/>
  <c r="X25" i="28"/>
  <c r="Q25" i="28" s="1"/>
  <c r="U25" i="28" s="1"/>
  <c r="W25" i="28"/>
  <c r="V25" i="28"/>
  <c r="AG24" i="28"/>
  <c r="AF24" i="28"/>
  <c r="S24" i="28" s="1"/>
  <c r="AA24" i="28"/>
  <c r="Y24" i="28"/>
  <c r="X24" i="28"/>
  <c r="W24" i="28"/>
  <c r="V24" i="28"/>
  <c r="AG23" i="28"/>
  <c r="AF23" i="28"/>
  <c r="S23" i="28" s="1"/>
  <c r="AA23" i="28"/>
  <c r="Y23" i="28"/>
  <c r="X23" i="28"/>
  <c r="Q23" i="28" s="1"/>
  <c r="U23" i="28" s="1"/>
  <c r="W23" i="28"/>
  <c r="V23" i="28"/>
  <c r="AG22" i="28"/>
  <c r="AF22" i="28"/>
  <c r="S22" i="28" s="1"/>
  <c r="AA22" i="28"/>
  <c r="Y22" i="28"/>
  <c r="X22" i="28"/>
  <c r="W22" i="28"/>
  <c r="V22" i="28"/>
  <c r="AG21" i="28"/>
  <c r="AF21" i="28"/>
  <c r="S21" i="28" s="1"/>
  <c r="AA21" i="28"/>
  <c r="Y21" i="28"/>
  <c r="X21" i="28"/>
  <c r="Q21" i="28" s="1"/>
  <c r="U21" i="28" s="1"/>
  <c r="W21" i="28"/>
  <c r="V21" i="28"/>
  <c r="AG20" i="28"/>
  <c r="AF20" i="28"/>
  <c r="S20" i="28" s="1"/>
  <c r="AA20" i="28"/>
  <c r="Y20" i="28"/>
  <c r="X20" i="28"/>
  <c r="W20" i="28"/>
  <c r="V20" i="28"/>
  <c r="AG19" i="28"/>
  <c r="AF19" i="28"/>
  <c r="S19" i="28" s="1"/>
  <c r="AA19" i="28"/>
  <c r="Y19" i="28"/>
  <c r="X19" i="28"/>
  <c r="Q19" i="28" s="1"/>
  <c r="U19" i="28" s="1"/>
  <c r="W19" i="28"/>
  <c r="V19" i="28"/>
  <c r="AG18" i="28"/>
  <c r="AF18" i="28"/>
  <c r="S18" i="28" s="1"/>
  <c r="AA18" i="28"/>
  <c r="Y18" i="28"/>
  <c r="X18" i="28"/>
  <c r="W18" i="28"/>
  <c r="V18" i="28"/>
  <c r="AG17" i="28"/>
  <c r="AF17" i="28"/>
  <c r="S17" i="28" s="1"/>
  <c r="AA17" i="28"/>
  <c r="Y17" i="28"/>
  <c r="X17" i="28"/>
  <c r="Q17" i="28" s="1"/>
  <c r="U17" i="28" s="1"/>
  <c r="W17" i="28"/>
  <c r="V17" i="28"/>
  <c r="AG16" i="28"/>
  <c r="AF16" i="28"/>
  <c r="S16" i="28" s="1"/>
  <c r="AA16" i="28"/>
  <c r="Y16" i="28"/>
  <c r="X16" i="28"/>
  <c r="W16" i="28"/>
  <c r="V16" i="28"/>
  <c r="AG15" i="28"/>
  <c r="AF15" i="28"/>
  <c r="S15" i="28" s="1"/>
  <c r="AA15" i="28"/>
  <c r="Y15" i="28"/>
  <c r="X15" i="28"/>
  <c r="Q15" i="28" s="1"/>
  <c r="U15" i="28" s="1"/>
  <c r="W15" i="28"/>
  <c r="V15" i="28"/>
  <c r="AG14" i="28"/>
  <c r="AF14" i="28"/>
  <c r="S14" i="28" s="1"/>
  <c r="AA14" i="28"/>
  <c r="Y14" i="28"/>
  <c r="X14" i="28"/>
  <c r="W14" i="28"/>
  <c r="V14" i="28"/>
  <c r="AG13" i="28"/>
  <c r="AF13" i="28"/>
  <c r="S13" i="28" s="1"/>
  <c r="AA13" i="28"/>
  <c r="Y13" i="28"/>
  <c r="X13" i="28"/>
  <c r="Q13" i="28" s="1"/>
  <c r="U13" i="28" s="1"/>
  <c r="W13" i="28"/>
  <c r="V13" i="28"/>
  <c r="AG12" i="28"/>
  <c r="AF12" i="28"/>
  <c r="S12" i="28" s="1"/>
  <c r="AA12" i="28"/>
  <c r="Y12" i="28"/>
  <c r="X12" i="28"/>
  <c r="W12" i="28"/>
  <c r="V12" i="28"/>
  <c r="AG11" i="28"/>
  <c r="AF11" i="28"/>
  <c r="S11" i="28" s="1"/>
  <c r="AA11" i="28"/>
  <c r="Y11" i="28"/>
  <c r="X11" i="28"/>
  <c r="Q11" i="28" s="1"/>
  <c r="U11" i="28" s="1"/>
  <c r="W11" i="28"/>
  <c r="V11" i="28"/>
  <c r="AG10" i="28"/>
  <c r="AF10" i="28"/>
  <c r="S10" i="28" s="1"/>
  <c r="AA10" i="28"/>
  <c r="Y10" i="28"/>
  <c r="X10" i="28"/>
  <c r="W10" i="28"/>
  <c r="V10" i="28"/>
  <c r="AG9" i="28"/>
  <c r="AF9" i="28"/>
  <c r="S9" i="28" s="1"/>
  <c r="AA9" i="28"/>
  <c r="Y9" i="28"/>
  <c r="X9" i="28"/>
  <c r="Q9" i="28" s="1"/>
  <c r="U9" i="28" s="1"/>
  <c r="W9" i="28"/>
  <c r="V9" i="28"/>
  <c r="AG8" i="28"/>
  <c r="AF8" i="28"/>
  <c r="S8" i="28" s="1"/>
  <c r="AA8" i="28"/>
  <c r="Y8" i="28"/>
  <c r="X8" i="28"/>
  <c r="W8" i="28"/>
  <c r="V8" i="28"/>
  <c r="AG7" i="28"/>
  <c r="AF7" i="28"/>
  <c r="S7" i="28" s="1"/>
  <c r="AA7" i="28"/>
  <c r="Y7" i="28"/>
  <c r="X7" i="28"/>
  <c r="Q7" i="28" s="1"/>
  <c r="U7" i="28" s="1"/>
  <c r="W7" i="28"/>
  <c r="V7" i="28"/>
  <c r="AM6" i="28"/>
  <c r="AL6" i="28"/>
  <c r="AK6" i="28"/>
  <c r="AJ6" i="28"/>
  <c r="D6" i="28"/>
  <c r="AM5" i="28"/>
  <c r="AL5" i="28"/>
  <c r="AK5" i="28"/>
  <c r="AJ5" i="28"/>
  <c r="AH5" i="28"/>
  <c r="AG5" i="28"/>
  <c r="AF5" i="28"/>
  <c r="AE5" i="28"/>
  <c r="AM7" i="28" s="1"/>
  <c r="AD5" i="28"/>
  <c r="AL7" i="28" s="1"/>
  <c r="AC5" i="28"/>
  <c r="AK7" i="28" s="1"/>
  <c r="AB5" i="28"/>
  <c r="AJ7" i="28" s="1"/>
  <c r="D5" i="28"/>
  <c r="H4" i="28"/>
  <c r="J4" i="28" s="1"/>
  <c r="L4" i="28" s="1"/>
  <c r="N4" i="28" s="1"/>
  <c r="P4" i="28" s="1"/>
  <c r="G4" i="28"/>
  <c r="I4" i="28" s="1"/>
  <c r="K4" i="28" s="1"/>
  <c r="M4" i="28" s="1"/>
  <c r="O4" i="28" s="1"/>
  <c r="D4" i="28"/>
  <c r="S1" i="28"/>
  <c r="AE37" i="22"/>
  <c r="AF37" i="22"/>
  <c r="AE38" i="22"/>
  <c r="AF38" i="22"/>
  <c r="AE39" i="22"/>
  <c r="AF39" i="22"/>
  <c r="AE40" i="22"/>
  <c r="AF40" i="22"/>
  <c r="AE41" i="22"/>
  <c r="AF41" i="22"/>
  <c r="AE42" i="22"/>
  <c r="AF42" i="22"/>
  <c r="AE43" i="22"/>
  <c r="AF43" i="22"/>
  <c r="AE44" i="22"/>
  <c r="AF44" i="22"/>
  <c r="AE45" i="22"/>
  <c r="AF45" i="22"/>
  <c r="AE46" i="22"/>
  <c r="AF46" i="22"/>
  <c r="AE37" i="21"/>
  <c r="AF37" i="21"/>
  <c r="AE38" i="21"/>
  <c r="AF38" i="21"/>
  <c r="AE39" i="21"/>
  <c r="AF39" i="21"/>
  <c r="AE40" i="21"/>
  <c r="AF40" i="21"/>
  <c r="AE41" i="21"/>
  <c r="AF41" i="21"/>
  <c r="AE42" i="21"/>
  <c r="AF42" i="21"/>
  <c r="AE43" i="21"/>
  <c r="AF43" i="21"/>
  <c r="AE44" i="21"/>
  <c r="AF44" i="21"/>
  <c r="AE45" i="21"/>
  <c r="AF45" i="21"/>
  <c r="AE46" i="21"/>
  <c r="AF46" i="21"/>
  <c r="AE37" i="2"/>
  <c r="AF37" i="2"/>
  <c r="AE38" i="2"/>
  <c r="AF38" i="2"/>
  <c r="AE39" i="2"/>
  <c r="AF39" i="2"/>
  <c r="AE40" i="2"/>
  <c r="AF40" i="2"/>
  <c r="AE41" i="2"/>
  <c r="AF41" i="2"/>
  <c r="AE42" i="2"/>
  <c r="AF42" i="2"/>
  <c r="AE43" i="2"/>
  <c r="AF43" i="2"/>
  <c r="AE44" i="2"/>
  <c r="AF44" i="2"/>
  <c r="AE45" i="2"/>
  <c r="AF45" i="2"/>
  <c r="AE46" i="2"/>
  <c r="AF46" i="2"/>
  <c r="Q41" i="22"/>
  <c r="S1" i="27"/>
  <c r="AG46" i="27"/>
  <c r="AF46" i="27"/>
  <c r="S46" i="27" s="1"/>
  <c r="AA46" i="27"/>
  <c r="Y46" i="27"/>
  <c r="X46" i="27"/>
  <c r="W46" i="27"/>
  <c r="V46" i="27"/>
  <c r="AG45" i="27"/>
  <c r="AF45" i="27"/>
  <c r="S45" i="27" s="1"/>
  <c r="AA45" i="27"/>
  <c r="Y45" i="27"/>
  <c r="X45" i="27"/>
  <c r="W45" i="27"/>
  <c r="V45" i="27"/>
  <c r="AG44" i="27"/>
  <c r="AF44" i="27"/>
  <c r="S44" i="27" s="1"/>
  <c r="AA44" i="27"/>
  <c r="Y44" i="27"/>
  <c r="X44" i="27"/>
  <c r="W44" i="27"/>
  <c r="V44" i="27"/>
  <c r="AG43" i="27"/>
  <c r="AF43" i="27"/>
  <c r="S43" i="27" s="1"/>
  <c r="AA43" i="27"/>
  <c r="Y43" i="27"/>
  <c r="X43" i="27"/>
  <c r="W43" i="27"/>
  <c r="V43" i="27"/>
  <c r="AG42" i="27"/>
  <c r="AF42" i="27"/>
  <c r="S42" i="27" s="1"/>
  <c r="AA42" i="27"/>
  <c r="Y42" i="27"/>
  <c r="X42" i="27"/>
  <c r="W42" i="27"/>
  <c r="V42" i="27"/>
  <c r="AG41" i="27"/>
  <c r="AF41" i="27"/>
  <c r="S41" i="27" s="1"/>
  <c r="AA41" i="27"/>
  <c r="Y41" i="27"/>
  <c r="X41" i="27"/>
  <c r="W41" i="27"/>
  <c r="V41" i="27"/>
  <c r="AG40" i="27"/>
  <c r="AF40" i="27"/>
  <c r="S40" i="27" s="1"/>
  <c r="AA40" i="27"/>
  <c r="Y40" i="27"/>
  <c r="X40" i="27"/>
  <c r="W40" i="27"/>
  <c r="V40" i="27"/>
  <c r="AG39" i="27"/>
  <c r="AF39" i="27"/>
  <c r="S39" i="27" s="1"/>
  <c r="AA39" i="27"/>
  <c r="Y39" i="27"/>
  <c r="X39" i="27"/>
  <c r="W39" i="27"/>
  <c r="V39" i="27"/>
  <c r="AG38" i="27"/>
  <c r="AF38" i="27"/>
  <c r="S38" i="27" s="1"/>
  <c r="AA38" i="27"/>
  <c r="Y38" i="27"/>
  <c r="X38" i="27"/>
  <c r="W38" i="27"/>
  <c r="V38" i="27"/>
  <c r="AG37" i="27"/>
  <c r="AF37" i="27"/>
  <c r="S37" i="27" s="1"/>
  <c r="AA37" i="27"/>
  <c r="Y37" i="27"/>
  <c r="X37" i="27"/>
  <c r="W37" i="27"/>
  <c r="V37" i="27"/>
  <c r="AG36" i="27"/>
  <c r="AF36" i="27"/>
  <c r="S36" i="27" s="1"/>
  <c r="AA36" i="27"/>
  <c r="Y36" i="27"/>
  <c r="X36" i="27"/>
  <c r="W36" i="27"/>
  <c r="V36" i="27"/>
  <c r="AG35" i="27"/>
  <c r="AF35" i="27"/>
  <c r="S35" i="27" s="1"/>
  <c r="AA35" i="27"/>
  <c r="Y35" i="27"/>
  <c r="X35" i="27"/>
  <c r="W35" i="27"/>
  <c r="V35" i="27"/>
  <c r="AG34" i="27"/>
  <c r="AF34" i="27"/>
  <c r="S34" i="27" s="1"/>
  <c r="AA34" i="27"/>
  <c r="Y34" i="27"/>
  <c r="X34" i="27"/>
  <c r="W34" i="27"/>
  <c r="V34" i="27"/>
  <c r="AG33" i="27"/>
  <c r="AF33" i="27"/>
  <c r="S33" i="27" s="1"/>
  <c r="AA33" i="27"/>
  <c r="Y33" i="27"/>
  <c r="X33" i="27"/>
  <c r="W33" i="27"/>
  <c r="V33" i="27"/>
  <c r="AG32" i="27"/>
  <c r="AF32" i="27"/>
  <c r="S32" i="27" s="1"/>
  <c r="AA32" i="27"/>
  <c r="Y32" i="27"/>
  <c r="X32" i="27"/>
  <c r="W32" i="27"/>
  <c r="V32" i="27"/>
  <c r="AG31" i="27"/>
  <c r="AF31" i="27"/>
  <c r="S31" i="27" s="1"/>
  <c r="AA31" i="27"/>
  <c r="Y31" i="27"/>
  <c r="X31" i="27"/>
  <c r="W31" i="27"/>
  <c r="V31" i="27"/>
  <c r="AG30" i="27"/>
  <c r="AF30" i="27"/>
  <c r="S30" i="27" s="1"/>
  <c r="AA30" i="27"/>
  <c r="Y30" i="27"/>
  <c r="X30" i="27"/>
  <c r="W30" i="27"/>
  <c r="V30" i="27"/>
  <c r="AG29" i="27"/>
  <c r="AF29" i="27"/>
  <c r="S29" i="27" s="1"/>
  <c r="AA29" i="27"/>
  <c r="Y29" i="27"/>
  <c r="X29" i="27"/>
  <c r="W29" i="27"/>
  <c r="V29" i="27"/>
  <c r="AG28" i="27"/>
  <c r="AF28" i="27"/>
  <c r="S28" i="27" s="1"/>
  <c r="AA28" i="27"/>
  <c r="Y28" i="27"/>
  <c r="X28" i="27"/>
  <c r="W28" i="27"/>
  <c r="V28" i="27"/>
  <c r="AG27" i="27"/>
  <c r="AF27" i="27"/>
  <c r="S27" i="27" s="1"/>
  <c r="AA27" i="27"/>
  <c r="Y27" i="27"/>
  <c r="X27" i="27"/>
  <c r="W27" i="27"/>
  <c r="V27" i="27"/>
  <c r="AG26" i="27"/>
  <c r="AF26" i="27"/>
  <c r="S26" i="27" s="1"/>
  <c r="AA26" i="27"/>
  <c r="Y26" i="27"/>
  <c r="X26" i="27"/>
  <c r="W26" i="27"/>
  <c r="V26" i="27"/>
  <c r="AG25" i="27"/>
  <c r="AF25" i="27"/>
  <c r="S25" i="27" s="1"/>
  <c r="AA25" i="27"/>
  <c r="Y25" i="27"/>
  <c r="X25" i="27"/>
  <c r="W25" i="27"/>
  <c r="V25" i="27"/>
  <c r="AG24" i="27"/>
  <c r="AF24" i="27"/>
  <c r="S24" i="27" s="1"/>
  <c r="AA24" i="27"/>
  <c r="Y24" i="27"/>
  <c r="X24" i="27"/>
  <c r="W24" i="27"/>
  <c r="V24" i="27"/>
  <c r="AG23" i="27"/>
  <c r="AF23" i="27"/>
  <c r="S23" i="27" s="1"/>
  <c r="AA23" i="27"/>
  <c r="Y23" i="27"/>
  <c r="X23" i="27"/>
  <c r="W23" i="27"/>
  <c r="V23" i="27"/>
  <c r="AG22" i="27"/>
  <c r="AF22" i="27"/>
  <c r="S22" i="27" s="1"/>
  <c r="AA22" i="27"/>
  <c r="Y22" i="27"/>
  <c r="X22" i="27"/>
  <c r="W22" i="27"/>
  <c r="V22" i="27"/>
  <c r="AG21" i="27"/>
  <c r="AF21" i="27"/>
  <c r="S21" i="27" s="1"/>
  <c r="AA21" i="27"/>
  <c r="Y21" i="27"/>
  <c r="X21" i="27"/>
  <c r="W21" i="27"/>
  <c r="V21" i="27"/>
  <c r="AG20" i="27"/>
  <c r="AF20" i="27"/>
  <c r="S20" i="27" s="1"/>
  <c r="AA20" i="27"/>
  <c r="Y20" i="27"/>
  <c r="X20" i="27"/>
  <c r="W20" i="27"/>
  <c r="V20" i="27"/>
  <c r="AG19" i="27"/>
  <c r="AF19" i="27"/>
  <c r="S19" i="27" s="1"/>
  <c r="AA19" i="27"/>
  <c r="Y19" i="27"/>
  <c r="X19" i="27"/>
  <c r="W19" i="27"/>
  <c r="V19" i="27"/>
  <c r="AG18" i="27"/>
  <c r="AF18" i="27"/>
  <c r="S18" i="27" s="1"/>
  <c r="AA18" i="27"/>
  <c r="Y18" i="27"/>
  <c r="X18" i="27"/>
  <c r="W18" i="27"/>
  <c r="V18" i="27"/>
  <c r="AG17" i="27"/>
  <c r="AF17" i="27"/>
  <c r="S17" i="27" s="1"/>
  <c r="AA17" i="27"/>
  <c r="Y17" i="27"/>
  <c r="X17" i="27"/>
  <c r="W17" i="27"/>
  <c r="V17" i="27"/>
  <c r="AG16" i="27"/>
  <c r="AF16" i="27"/>
  <c r="S16" i="27" s="1"/>
  <c r="AA16" i="27"/>
  <c r="Y16" i="27"/>
  <c r="X16" i="27"/>
  <c r="W16" i="27"/>
  <c r="V16" i="27"/>
  <c r="AG15" i="27"/>
  <c r="AF15" i="27"/>
  <c r="S15" i="27" s="1"/>
  <c r="AA15" i="27"/>
  <c r="Y15" i="27"/>
  <c r="X15" i="27"/>
  <c r="W15" i="27"/>
  <c r="V15" i="27"/>
  <c r="AG14" i="27"/>
  <c r="AF14" i="27"/>
  <c r="S14" i="27" s="1"/>
  <c r="AA14" i="27"/>
  <c r="Y14" i="27"/>
  <c r="X14" i="27"/>
  <c r="W14" i="27"/>
  <c r="V14" i="27"/>
  <c r="AG13" i="27"/>
  <c r="AF13" i="27"/>
  <c r="S13" i="27" s="1"/>
  <c r="AA13" i="27"/>
  <c r="Y13" i="27"/>
  <c r="X13" i="27"/>
  <c r="W13" i="27"/>
  <c r="V13" i="27"/>
  <c r="AG12" i="27"/>
  <c r="AF12" i="27"/>
  <c r="S12" i="27" s="1"/>
  <c r="AA12" i="27"/>
  <c r="Y12" i="27"/>
  <c r="X12" i="27"/>
  <c r="W12" i="27"/>
  <c r="V12" i="27"/>
  <c r="AG11" i="27"/>
  <c r="AF11" i="27"/>
  <c r="S11" i="27" s="1"/>
  <c r="AA11" i="27"/>
  <c r="Y11" i="27"/>
  <c r="X11" i="27"/>
  <c r="W11" i="27"/>
  <c r="V11" i="27"/>
  <c r="AG10" i="27"/>
  <c r="AF10" i="27"/>
  <c r="S10" i="27" s="1"/>
  <c r="AA10" i="27"/>
  <c r="Y10" i="27"/>
  <c r="X10" i="27"/>
  <c r="W10" i="27"/>
  <c r="V10" i="27"/>
  <c r="AG9" i="27"/>
  <c r="AF9" i="27"/>
  <c r="S9" i="27" s="1"/>
  <c r="AA9" i="27"/>
  <c r="Y9" i="27"/>
  <c r="X9" i="27"/>
  <c r="W9" i="27"/>
  <c r="V9" i="27"/>
  <c r="AG8" i="27"/>
  <c r="AF8" i="27"/>
  <c r="S8" i="27" s="1"/>
  <c r="AA8" i="27"/>
  <c r="Y8" i="27"/>
  <c r="X8" i="27"/>
  <c r="W8" i="27"/>
  <c r="V8" i="27"/>
  <c r="AG7" i="27"/>
  <c r="AF7" i="27"/>
  <c r="S7" i="27" s="1"/>
  <c r="AA7" i="27"/>
  <c r="Y7" i="27"/>
  <c r="X7" i="27"/>
  <c r="W7" i="27"/>
  <c r="V7" i="27"/>
  <c r="AM6" i="27"/>
  <c r="AL6" i="27"/>
  <c r="AK6" i="27"/>
  <c r="AJ6" i="27"/>
  <c r="D6" i="27"/>
  <c r="AM5" i="27"/>
  <c r="AL5" i="27"/>
  <c r="AK5" i="27"/>
  <c r="AJ5" i="27"/>
  <c r="AH5" i="27"/>
  <c r="AG5" i="27"/>
  <c r="AF5" i="27"/>
  <c r="AE5" i="27"/>
  <c r="AM7" i="27" s="1"/>
  <c r="AD5" i="27"/>
  <c r="AL7" i="27" s="1"/>
  <c r="AC5" i="27"/>
  <c r="AK7" i="27" s="1"/>
  <c r="AB5" i="27"/>
  <c r="AJ7" i="27" s="1"/>
  <c r="D5" i="27"/>
  <c r="H4" i="27"/>
  <c r="J4" i="27" s="1"/>
  <c r="L4" i="27" s="1"/>
  <c r="N4" i="27" s="1"/>
  <c r="P4" i="27" s="1"/>
  <c r="G4" i="27"/>
  <c r="I4" i="27" s="1"/>
  <c r="K4" i="27" s="1"/>
  <c r="M4" i="27" s="1"/>
  <c r="O4" i="27" s="1"/>
  <c r="D4" i="27"/>
  <c r="AG46" i="22"/>
  <c r="AA46" i="22"/>
  <c r="Y46" i="22"/>
  <c r="X46" i="22"/>
  <c r="W46" i="22"/>
  <c r="V46" i="22"/>
  <c r="T46" i="22"/>
  <c r="AG45" i="22"/>
  <c r="AA45" i="22"/>
  <c r="Y45" i="22"/>
  <c r="X45" i="22"/>
  <c r="Q45" i="22" s="1"/>
  <c r="W45" i="22"/>
  <c r="V45" i="22"/>
  <c r="T45" i="22"/>
  <c r="AG44" i="22"/>
  <c r="AA44" i="22"/>
  <c r="Y44" i="22"/>
  <c r="X44" i="22"/>
  <c r="W44" i="22"/>
  <c r="V44" i="22"/>
  <c r="T44" i="22"/>
  <c r="AG43" i="22"/>
  <c r="AA43" i="22"/>
  <c r="Y43" i="22"/>
  <c r="X43" i="22"/>
  <c r="W43" i="22"/>
  <c r="V43" i="22"/>
  <c r="T43" i="22"/>
  <c r="AG42" i="22"/>
  <c r="AA42" i="22"/>
  <c r="Y42" i="22"/>
  <c r="X42" i="22"/>
  <c r="W42" i="22"/>
  <c r="V42" i="22"/>
  <c r="T42" i="22"/>
  <c r="AG41" i="22"/>
  <c r="T41" i="22" s="1"/>
  <c r="AA41" i="22"/>
  <c r="Y41" i="22"/>
  <c r="X41" i="22"/>
  <c r="W41" i="22"/>
  <c r="V41" i="22"/>
  <c r="AG40" i="22"/>
  <c r="T40" i="22" s="1"/>
  <c r="AA40" i="22"/>
  <c r="Y40" i="22"/>
  <c r="X40" i="22"/>
  <c r="W40" i="22"/>
  <c r="V40" i="22"/>
  <c r="AL39" i="22"/>
  <c r="AK39" i="22"/>
  <c r="AJ39" i="22"/>
  <c r="AG39" i="22"/>
  <c r="AA39" i="22"/>
  <c r="Y39" i="22"/>
  <c r="X39" i="22"/>
  <c r="W39" i="22"/>
  <c r="V39" i="22"/>
  <c r="T39" i="22"/>
  <c r="AL38" i="22"/>
  <c r="AK38" i="22"/>
  <c r="AJ38" i="22"/>
  <c r="AG38" i="22"/>
  <c r="AA38" i="22"/>
  <c r="Y38" i="22"/>
  <c r="X38" i="22"/>
  <c r="W38" i="22"/>
  <c r="V38" i="22"/>
  <c r="T38" i="22"/>
  <c r="AL37" i="22"/>
  <c r="AK37" i="22"/>
  <c r="AJ37" i="22"/>
  <c r="AG37" i="22"/>
  <c r="AA37" i="22"/>
  <c r="Y37" i="22"/>
  <c r="X37" i="22"/>
  <c r="Q37" i="22" s="1"/>
  <c r="W37" i="22"/>
  <c r="V37" i="22"/>
  <c r="T37" i="22"/>
  <c r="AL36" i="22"/>
  <c r="AK36" i="22"/>
  <c r="AJ36" i="22"/>
  <c r="AG36" i="22"/>
  <c r="AF36" i="22"/>
  <c r="AE36" i="22"/>
  <c r="AA36" i="22"/>
  <c r="Y36" i="22"/>
  <c r="X36" i="22"/>
  <c r="W36" i="22"/>
  <c r="V36" i="22"/>
  <c r="T36" i="22"/>
  <c r="AL35" i="22"/>
  <c r="AK35" i="22"/>
  <c r="AJ35" i="22"/>
  <c r="AG35" i="22"/>
  <c r="AF35" i="22"/>
  <c r="AE35" i="22"/>
  <c r="AA35" i="22"/>
  <c r="Y35" i="22"/>
  <c r="X35" i="22"/>
  <c r="W35" i="22"/>
  <c r="V35" i="22"/>
  <c r="T35" i="22"/>
  <c r="AL34" i="22"/>
  <c r="AK34" i="22"/>
  <c r="AJ34" i="22"/>
  <c r="AG34" i="22"/>
  <c r="AF34" i="22"/>
  <c r="AE34" i="22"/>
  <c r="AA34" i="22"/>
  <c r="Y34" i="22"/>
  <c r="X34" i="22"/>
  <c r="W34" i="22"/>
  <c r="V34" i="22"/>
  <c r="T34" i="22"/>
  <c r="AL33" i="22"/>
  <c r="AK33" i="22"/>
  <c r="AJ33" i="22"/>
  <c r="AG33" i="22"/>
  <c r="AF33" i="22"/>
  <c r="AE33" i="22"/>
  <c r="AA33" i="22"/>
  <c r="Y33" i="22"/>
  <c r="X33" i="22"/>
  <c r="Q33" i="22" s="1"/>
  <c r="W33" i="22"/>
  <c r="V33" i="22"/>
  <c r="T33" i="22"/>
  <c r="AL32" i="22"/>
  <c r="AK32" i="22"/>
  <c r="AJ32" i="22"/>
  <c r="AG32" i="22"/>
  <c r="AF32" i="22"/>
  <c r="AE32" i="22"/>
  <c r="AA32" i="22"/>
  <c r="Y32" i="22"/>
  <c r="X32" i="22"/>
  <c r="W32" i="22"/>
  <c r="V32" i="22"/>
  <c r="T32" i="22"/>
  <c r="AL31" i="22"/>
  <c r="AK31" i="22"/>
  <c r="AJ31" i="22"/>
  <c r="AG31" i="22"/>
  <c r="AF31" i="22"/>
  <c r="AE31" i="22"/>
  <c r="AA31" i="22"/>
  <c r="Y31" i="22"/>
  <c r="X31" i="22"/>
  <c r="W31" i="22"/>
  <c r="V31" i="22"/>
  <c r="T31" i="22"/>
  <c r="AL30" i="22"/>
  <c r="AK30" i="22"/>
  <c r="AJ30" i="22"/>
  <c r="AG30" i="22"/>
  <c r="AF30" i="22"/>
  <c r="AE30" i="22"/>
  <c r="AA30" i="22"/>
  <c r="Y30" i="22"/>
  <c r="X30" i="22"/>
  <c r="W30" i="22"/>
  <c r="V30" i="22"/>
  <c r="T30" i="22"/>
  <c r="AL29" i="22"/>
  <c r="AK29" i="22"/>
  <c r="AJ29" i="22"/>
  <c r="AG29" i="22"/>
  <c r="AF29" i="22"/>
  <c r="AE29" i="22"/>
  <c r="AA29" i="22"/>
  <c r="Y29" i="22"/>
  <c r="X29" i="22"/>
  <c r="Q29" i="22" s="1"/>
  <c r="W29" i="22"/>
  <c r="V29" i="22"/>
  <c r="T29" i="22"/>
  <c r="AL28" i="22"/>
  <c r="AK28" i="22"/>
  <c r="AJ28" i="22"/>
  <c r="AG28" i="22"/>
  <c r="AF28" i="22"/>
  <c r="AE28" i="22"/>
  <c r="AA28" i="22"/>
  <c r="Y28" i="22"/>
  <c r="X28" i="22"/>
  <c r="W28" i="22"/>
  <c r="V28" i="22"/>
  <c r="T28" i="22"/>
  <c r="AL27" i="22"/>
  <c r="AK27" i="22"/>
  <c r="AJ27" i="22"/>
  <c r="AG27" i="22"/>
  <c r="AF27" i="22"/>
  <c r="AE27" i="22"/>
  <c r="AA27" i="22"/>
  <c r="Y27" i="22"/>
  <c r="X27" i="22"/>
  <c r="W27" i="22"/>
  <c r="V27" i="22"/>
  <c r="T27" i="22"/>
  <c r="AL26" i="22"/>
  <c r="AK26" i="22"/>
  <c r="AJ26" i="22"/>
  <c r="AG26" i="22"/>
  <c r="AF26" i="22"/>
  <c r="AE26" i="22"/>
  <c r="AA26" i="22"/>
  <c r="Y26" i="22"/>
  <c r="X26" i="22"/>
  <c r="W26" i="22"/>
  <c r="V26" i="22"/>
  <c r="T26" i="22"/>
  <c r="AL25" i="22"/>
  <c r="AK25" i="22"/>
  <c r="AJ25" i="22"/>
  <c r="AG25" i="22"/>
  <c r="AF25" i="22"/>
  <c r="AE25" i="22"/>
  <c r="AA25" i="22"/>
  <c r="Y25" i="22"/>
  <c r="X25" i="22"/>
  <c r="Q25" i="22" s="1"/>
  <c r="W25" i="22"/>
  <c r="V25" i="22"/>
  <c r="T25" i="22"/>
  <c r="AL24" i="22"/>
  <c r="AK24" i="22"/>
  <c r="AJ24" i="22"/>
  <c r="AG24" i="22"/>
  <c r="AF24" i="22"/>
  <c r="AE24" i="22"/>
  <c r="AA24" i="22"/>
  <c r="Y24" i="22"/>
  <c r="X24" i="22"/>
  <c r="W24" i="22"/>
  <c r="V24" i="22"/>
  <c r="T24" i="22"/>
  <c r="AL23" i="22"/>
  <c r="AK23" i="22"/>
  <c r="AJ23" i="22"/>
  <c r="AG23" i="22"/>
  <c r="AF23" i="22"/>
  <c r="AE23" i="22"/>
  <c r="AA23" i="22"/>
  <c r="Y23" i="22"/>
  <c r="X23" i="22"/>
  <c r="Q23" i="22" s="1"/>
  <c r="W23" i="22"/>
  <c r="V23" i="22"/>
  <c r="T23" i="22"/>
  <c r="AL22" i="22"/>
  <c r="AK22" i="22"/>
  <c r="AJ22" i="22"/>
  <c r="AG22" i="22"/>
  <c r="AF22" i="22"/>
  <c r="AE22" i="22"/>
  <c r="AA22" i="22"/>
  <c r="Y22" i="22"/>
  <c r="X22" i="22"/>
  <c r="W22" i="22"/>
  <c r="V22" i="22"/>
  <c r="T22" i="22"/>
  <c r="AL21" i="22"/>
  <c r="AK21" i="22"/>
  <c r="AJ21" i="22"/>
  <c r="AG21" i="22"/>
  <c r="AF21" i="22"/>
  <c r="AE21" i="22"/>
  <c r="AA21" i="22"/>
  <c r="Y21" i="22"/>
  <c r="X21" i="22"/>
  <c r="W21" i="22"/>
  <c r="V21" i="22"/>
  <c r="T21" i="22"/>
  <c r="AL20" i="22"/>
  <c r="AK20" i="22"/>
  <c r="AJ20" i="22"/>
  <c r="AG20" i="22"/>
  <c r="AF20" i="22"/>
  <c r="AE20" i="22"/>
  <c r="AA20" i="22"/>
  <c r="Y20" i="22"/>
  <c r="X20" i="22"/>
  <c r="W20" i="22"/>
  <c r="V20" i="22"/>
  <c r="T20" i="22"/>
  <c r="AL19" i="22"/>
  <c r="AK19" i="22"/>
  <c r="AJ19" i="22"/>
  <c r="AG19" i="22"/>
  <c r="AF19" i="22"/>
  <c r="AE19" i="22"/>
  <c r="AA19" i="22"/>
  <c r="Y19" i="22"/>
  <c r="X19" i="22"/>
  <c r="W19" i="22"/>
  <c r="V19" i="22"/>
  <c r="T19" i="22"/>
  <c r="AL18" i="22"/>
  <c r="AK18" i="22"/>
  <c r="AJ18" i="22"/>
  <c r="AG18" i="22"/>
  <c r="AF18" i="22"/>
  <c r="AE18" i="22"/>
  <c r="AA18" i="22"/>
  <c r="Y18" i="22"/>
  <c r="X18" i="22"/>
  <c r="W18" i="22"/>
  <c r="V18" i="22"/>
  <c r="T18" i="22"/>
  <c r="AL17" i="22"/>
  <c r="AK17" i="22"/>
  <c r="AJ17" i="22"/>
  <c r="AG17" i="22"/>
  <c r="AF17" i="22"/>
  <c r="AE17" i="22"/>
  <c r="AA17" i="22"/>
  <c r="Y17" i="22"/>
  <c r="X17" i="22"/>
  <c r="Q17" i="22" s="1"/>
  <c r="W17" i="22"/>
  <c r="V17" i="22"/>
  <c r="T17" i="22"/>
  <c r="AL16" i="22"/>
  <c r="AK16" i="22"/>
  <c r="AJ16" i="22"/>
  <c r="AG16" i="22"/>
  <c r="AF16" i="22"/>
  <c r="AE16" i="22"/>
  <c r="AA16" i="22"/>
  <c r="Y16" i="22"/>
  <c r="X16" i="22"/>
  <c r="W16" i="22"/>
  <c r="V16" i="22"/>
  <c r="T16" i="22"/>
  <c r="AL15" i="22"/>
  <c r="AK15" i="22"/>
  <c r="AJ15" i="22"/>
  <c r="AG15" i="22"/>
  <c r="AF15" i="22"/>
  <c r="AE15" i="22"/>
  <c r="AA15" i="22"/>
  <c r="Y15" i="22"/>
  <c r="X15" i="22"/>
  <c r="W15" i="22"/>
  <c r="V15" i="22"/>
  <c r="T15" i="22"/>
  <c r="AL14" i="22"/>
  <c r="AK14" i="22"/>
  <c r="AJ14" i="22"/>
  <c r="AG14" i="22"/>
  <c r="AF14" i="22"/>
  <c r="AE14" i="22"/>
  <c r="AA14" i="22"/>
  <c r="Y14" i="22"/>
  <c r="X14" i="22"/>
  <c r="W14" i="22"/>
  <c r="V14" i="22"/>
  <c r="T14" i="22"/>
  <c r="AL13" i="22"/>
  <c r="AK13" i="22"/>
  <c r="AJ13" i="22"/>
  <c r="AG13" i="22"/>
  <c r="AF13" i="22"/>
  <c r="AE13" i="22"/>
  <c r="AA13" i="22"/>
  <c r="Y13" i="22"/>
  <c r="X13" i="22"/>
  <c r="W13" i="22"/>
  <c r="V13" i="22"/>
  <c r="T13" i="22"/>
  <c r="AL12" i="22"/>
  <c r="AK12" i="22"/>
  <c r="AJ12" i="22"/>
  <c r="AG12" i="22"/>
  <c r="AF12" i="22"/>
  <c r="AE12" i="22"/>
  <c r="AA12" i="22"/>
  <c r="Y12" i="22"/>
  <c r="X12" i="22"/>
  <c r="W12" i="22"/>
  <c r="V12" i="22"/>
  <c r="T12" i="22"/>
  <c r="AL11" i="22"/>
  <c r="AK11" i="22"/>
  <c r="AJ11" i="22"/>
  <c r="AG11" i="22"/>
  <c r="AF11" i="22"/>
  <c r="AE11" i="22"/>
  <c r="AA11" i="22"/>
  <c r="Y11" i="22"/>
  <c r="X11" i="22"/>
  <c r="Q11" i="22" s="1"/>
  <c r="W11" i="22"/>
  <c r="V11" i="22"/>
  <c r="T11" i="22"/>
  <c r="AL10" i="22"/>
  <c r="AK10" i="22"/>
  <c r="AJ10" i="22"/>
  <c r="AG10" i="22"/>
  <c r="AF10" i="22"/>
  <c r="AE10" i="22"/>
  <c r="AA10" i="22"/>
  <c r="Y10" i="22"/>
  <c r="X10" i="22"/>
  <c r="W10" i="22"/>
  <c r="V10" i="22"/>
  <c r="T10" i="22"/>
  <c r="AL9" i="22"/>
  <c r="AK9" i="22"/>
  <c r="AJ9" i="22"/>
  <c r="AG9" i="22"/>
  <c r="T9" i="22" s="1"/>
  <c r="AF9" i="22"/>
  <c r="AE9" i="22"/>
  <c r="AA9" i="22"/>
  <c r="Y9" i="22"/>
  <c r="X9" i="22"/>
  <c r="Q9" i="22" s="1"/>
  <c r="W9" i="22"/>
  <c r="V9" i="22"/>
  <c r="AL8" i="22"/>
  <c r="AK8" i="22"/>
  <c r="AJ8" i="22"/>
  <c r="AG8" i="22"/>
  <c r="AF8" i="22"/>
  <c r="AE8" i="22"/>
  <c r="AA8" i="22"/>
  <c r="Y8" i="22"/>
  <c r="X8" i="22"/>
  <c r="W8" i="22"/>
  <c r="V8" i="22"/>
  <c r="T8" i="22"/>
  <c r="AL7" i="22"/>
  <c r="AK7" i="22"/>
  <c r="AJ7" i="22"/>
  <c r="AG7" i="22"/>
  <c r="AF7" i="22"/>
  <c r="AE7" i="22"/>
  <c r="AA7" i="22"/>
  <c r="Y7" i="22"/>
  <c r="X7" i="22"/>
  <c r="W7" i="22"/>
  <c r="V7" i="22"/>
  <c r="T7" i="22"/>
  <c r="D6" i="22"/>
  <c r="AK5" i="22"/>
  <c r="D5" i="22"/>
  <c r="H4" i="22"/>
  <c r="J4" i="22" s="1"/>
  <c r="L4" i="22" s="1"/>
  <c r="N4" i="22" s="1"/>
  <c r="P4" i="22" s="1"/>
  <c r="G4" i="22"/>
  <c r="I4" i="22" s="1"/>
  <c r="K4" i="22" s="1"/>
  <c r="M4" i="22" s="1"/>
  <c r="O4" i="22" s="1"/>
  <c r="D4" i="22"/>
  <c r="S1" i="22"/>
  <c r="AG46" i="21"/>
  <c r="AA46" i="21"/>
  <c r="Y46" i="21"/>
  <c r="X46" i="21"/>
  <c r="W46" i="21"/>
  <c r="V46" i="21"/>
  <c r="T46" i="21"/>
  <c r="AG45" i="21"/>
  <c r="AA45" i="21"/>
  <c r="Y45" i="21"/>
  <c r="X45" i="21"/>
  <c r="W45" i="21"/>
  <c r="V45" i="21"/>
  <c r="T45" i="21"/>
  <c r="AG44" i="21"/>
  <c r="AA44" i="21"/>
  <c r="Y44" i="21"/>
  <c r="X44" i="21"/>
  <c r="W44" i="21"/>
  <c r="V44" i="21"/>
  <c r="T44" i="21"/>
  <c r="AG43" i="21"/>
  <c r="AA43" i="21"/>
  <c r="Y43" i="21"/>
  <c r="X43" i="21"/>
  <c r="W43" i="21"/>
  <c r="V43" i="21"/>
  <c r="T43" i="21"/>
  <c r="AG42" i="21"/>
  <c r="AA42" i="21"/>
  <c r="Y42" i="21"/>
  <c r="X42" i="21"/>
  <c r="W42" i="21"/>
  <c r="V42" i="21"/>
  <c r="T42" i="21"/>
  <c r="AG41" i="21"/>
  <c r="AA41" i="21"/>
  <c r="Y41" i="21"/>
  <c r="X41" i="21"/>
  <c r="W41" i="21"/>
  <c r="V41" i="21"/>
  <c r="T41" i="21"/>
  <c r="AG40" i="21"/>
  <c r="AA40" i="21"/>
  <c r="Y40" i="21"/>
  <c r="X40" i="21"/>
  <c r="W40" i="21"/>
  <c r="V40" i="21"/>
  <c r="T40" i="21"/>
  <c r="AL39" i="21"/>
  <c r="AK39" i="21"/>
  <c r="AJ39" i="21"/>
  <c r="AG39" i="21"/>
  <c r="AA39" i="21"/>
  <c r="Y39" i="21"/>
  <c r="X39" i="21"/>
  <c r="W39" i="21"/>
  <c r="V39" i="21"/>
  <c r="T39" i="21"/>
  <c r="AL38" i="21"/>
  <c r="AK38" i="21"/>
  <c r="AJ38" i="21"/>
  <c r="AG38" i="21"/>
  <c r="AA38" i="21"/>
  <c r="Y38" i="21"/>
  <c r="X38" i="21"/>
  <c r="W38" i="21"/>
  <c r="V38" i="21"/>
  <c r="T38" i="21"/>
  <c r="AL37" i="21"/>
  <c r="AK37" i="21"/>
  <c r="AJ37" i="21"/>
  <c r="AG37" i="21"/>
  <c r="T37" i="21" s="1"/>
  <c r="AA37" i="21"/>
  <c r="Y37" i="21"/>
  <c r="X37" i="21"/>
  <c r="W37" i="21"/>
  <c r="V37" i="21"/>
  <c r="AL36" i="21"/>
  <c r="AK36" i="21"/>
  <c r="AJ36" i="21"/>
  <c r="AG36" i="21"/>
  <c r="T36" i="21" s="1"/>
  <c r="AF36" i="21"/>
  <c r="AE36" i="21"/>
  <c r="AA36" i="21"/>
  <c r="Y36" i="21"/>
  <c r="X36" i="21"/>
  <c r="W36" i="21"/>
  <c r="V36" i="21"/>
  <c r="AL35" i="21"/>
  <c r="AK35" i="21"/>
  <c r="AJ35" i="21"/>
  <c r="AG35" i="21"/>
  <c r="T35" i="21" s="1"/>
  <c r="AF35" i="21"/>
  <c r="AE35" i="21"/>
  <c r="AA35" i="21"/>
  <c r="Y35" i="21"/>
  <c r="X35" i="21"/>
  <c r="W35" i="21"/>
  <c r="V35" i="21"/>
  <c r="AL34" i="21"/>
  <c r="AK34" i="21"/>
  <c r="AJ34" i="21"/>
  <c r="AG34" i="21"/>
  <c r="T34" i="21" s="1"/>
  <c r="AF34" i="21"/>
  <c r="AE34" i="21"/>
  <c r="AA34" i="21"/>
  <c r="Y34" i="21"/>
  <c r="X34" i="21"/>
  <c r="W34" i="21"/>
  <c r="V34" i="21"/>
  <c r="AL33" i="21"/>
  <c r="AK33" i="21"/>
  <c r="AJ33" i="21"/>
  <c r="AG33" i="21"/>
  <c r="T33" i="21" s="1"/>
  <c r="AF33" i="21"/>
  <c r="AE33" i="21"/>
  <c r="AA33" i="21"/>
  <c r="Y33" i="21"/>
  <c r="X33" i="21"/>
  <c r="W33" i="21"/>
  <c r="V33" i="21"/>
  <c r="AL32" i="21"/>
  <c r="AK32" i="21"/>
  <c r="AJ32" i="21"/>
  <c r="AG32" i="21"/>
  <c r="T32" i="21" s="1"/>
  <c r="AF32" i="21"/>
  <c r="AE32" i="21"/>
  <c r="AA32" i="21"/>
  <c r="Y32" i="21"/>
  <c r="X32" i="21"/>
  <c r="W32" i="21"/>
  <c r="V32" i="21"/>
  <c r="AL31" i="21"/>
  <c r="AK31" i="21"/>
  <c r="AJ31" i="21"/>
  <c r="AG31" i="21"/>
  <c r="T31" i="21" s="1"/>
  <c r="AF31" i="21"/>
  <c r="AE31" i="21"/>
  <c r="AA31" i="21"/>
  <c r="Y31" i="21"/>
  <c r="X31" i="21"/>
  <c r="W31" i="21"/>
  <c r="V31" i="21"/>
  <c r="AL30" i="21"/>
  <c r="AK30" i="21"/>
  <c r="AJ30" i="21"/>
  <c r="AG30" i="21"/>
  <c r="T30" i="21" s="1"/>
  <c r="AF30" i="21"/>
  <c r="AE30" i="21"/>
  <c r="AA30" i="21"/>
  <c r="Y30" i="21"/>
  <c r="X30" i="21"/>
  <c r="W30" i="21"/>
  <c r="V30" i="21"/>
  <c r="AL29" i="21"/>
  <c r="AK29" i="21"/>
  <c r="AJ29" i="21"/>
  <c r="AG29" i="21"/>
  <c r="T29" i="21" s="1"/>
  <c r="AF29" i="21"/>
  <c r="AE29" i="21"/>
  <c r="AA29" i="21"/>
  <c r="Y29" i="21"/>
  <c r="X29" i="21"/>
  <c r="W29" i="21"/>
  <c r="V29" i="21"/>
  <c r="AL28" i="21"/>
  <c r="AK28" i="21"/>
  <c r="AJ28" i="21"/>
  <c r="AG28" i="21"/>
  <c r="T28" i="21" s="1"/>
  <c r="AF28" i="21"/>
  <c r="AE28" i="21"/>
  <c r="AA28" i="21"/>
  <c r="Y28" i="21"/>
  <c r="X28" i="21"/>
  <c r="W28" i="21"/>
  <c r="V28" i="21"/>
  <c r="AL27" i="21"/>
  <c r="AK27" i="21"/>
  <c r="AJ27" i="21"/>
  <c r="AG27" i="21"/>
  <c r="T27" i="21" s="1"/>
  <c r="AF27" i="21"/>
  <c r="AE27" i="21"/>
  <c r="AA27" i="21"/>
  <c r="Y27" i="21"/>
  <c r="X27" i="21"/>
  <c r="W27" i="21"/>
  <c r="V27" i="21"/>
  <c r="AL26" i="21"/>
  <c r="AK26" i="21"/>
  <c r="AJ26" i="21"/>
  <c r="AG26" i="21"/>
  <c r="T26" i="21" s="1"/>
  <c r="AF26" i="21"/>
  <c r="AE26" i="21"/>
  <c r="AA26" i="21"/>
  <c r="Y26" i="21"/>
  <c r="X26" i="21"/>
  <c r="W26" i="21"/>
  <c r="V26" i="21"/>
  <c r="AL25" i="21"/>
  <c r="AK25" i="21"/>
  <c r="AJ25" i="21"/>
  <c r="AG25" i="21"/>
  <c r="T25" i="21" s="1"/>
  <c r="AF25" i="21"/>
  <c r="AE25" i="21"/>
  <c r="AA25" i="21"/>
  <c r="Y25" i="21"/>
  <c r="X25" i="21"/>
  <c r="W25" i="21"/>
  <c r="V25" i="21"/>
  <c r="AL24" i="21"/>
  <c r="AK24" i="21"/>
  <c r="AJ24" i="21"/>
  <c r="AG24" i="21"/>
  <c r="T24" i="21" s="1"/>
  <c r="AF24" i="21"/>
  <c r="AE24" i="21"/>
  <c r="AA24" i="21"/>
  <c r="Y24" i="21"/>
  <c r="X24" i="21"/>
  <c r="W24" i="21"/>
  <c r="V24" i="21"/>
  <c r="AL23" i="21"/>
  <c r="AK23" i="21"/>
  <c r="AJ23" i="21"/>
  <c r="AG23" i="21"/>
  <c r="T23" i="21" s="1"/>
  <c r="AF23" i="21"/>
  <c r="AE23" i="21"/>
  <c r="AA23" i="21"/>
  <c r="Y23" i="21"/>
  <c r="X23" i="21"/>
  <c r="W23" i="21"/>
  <c r="V23" i="21"/>
  <c r="AL22" i="21"/>
  <c r="AK22" i="21"/>
  <c r="AJ22" i="21"/>
  <c r="AG22" i="21"/>
  <c r="T22" i="21" s="1"/>
  <c r="AF22" i="21"/>
  <c r="AE22" i="21"/>
  <c r="AA22" i="21"/>
  <c r="Y22" i="21"/>
  <c r="X22" i="21"/>
  <c r="W22" i="21"/>
  <c r="V22" i="21"/>
  <c r="AL21" i="21"/>
  <c r="AK21" i="21"/>
  <c r="AJ21" i="21"/>
  <c r="AG21" i="21"/>
  <c r="T21" i="21" s="1"/>
  <c r="AF21" i="21"/>
  <c r="AE21" i="21"/>
  <c r="AA21" i="21"/>
  <c r="Y21" i="21"/>
  <c r="X21" i="21"/>
  <c r="W21" i="21"/>
  <c r="V21" i="21"/>
  <c r="AL20" i="21"/>
  <c r="AK20" i="21"/>
  <c r="AJ20" i="21"/>
  <c r="AG20" i="21"/>
  <c r="T20" i="21" s="1"/>
  <c r="AF20" i="21"/>
  <c r="AE20" i="21"/>
  <c r="AA20" i="21"/>
  <c r="Y20" i="21"/>
  <c r="X20" i="21"/>
  <c r="W20" i="21"/>
  <c r="V20" i="21"/>
  <c r="AL19" i="21"/>
  <c r="AK19" i="21"/>
  <c r="AJ19" i="21"/>
  <c r="AG19" i="21"/>
  <c r="T19" i="21" s="1"/>
  <c r="AF19" i="21"/>
  <c r="AE19" i="21"/>
  <c r="AA19" i="21"/>
  <c r="Y19" i="21"/>
  <c r="X19" i="21"/>
  <c r="W19" i="21"/>
  <c r="V19" i="21"/>
  <c r="AL18" i="21"/>
  <c r="AK18" i="21"/>
  <c r="AJ18" i="21"/>
  <c r="AG18" i="21"/>
  <c r="T18" i="21" s="1"/>
  <c r="AF18" i="21"/>
  <c r="AE18" i="21"/>
  <c r="AA18" i="21"/>
  <c r="Y18" i="21"/>
  <c r="X18" i="21"/>
  <c r="W18" i="21"/>
  <c r="V18" i="21"/>
  <c r="AL17" i="21"/>
  <c r="AK17" i="21"/>
  <c r="AJ17" i="21"/>
  <c r="AG17" i="21"/>
  <c r="T17" i="21" s="1"/>
  <c r="AF17" i="21"/>
  <c r="AE17" i="21"/>
  <c r="AA17" i="21"/>
  <c r="Y17" i="21"/>
  <c r="X17" i="21"/>
  <c r="W17" i="21"/>
  <c r="V17" i="21"/>
  <c r="AL16" i="21"/>
  <c r="AK16" i="21"/>
  <c r="AJ16" i="21"/>
  <c r="AG16" i="21"/>
  <c r="T16" i="21" s="1"/>
  <c r="AF16" i="21"/>
  <c r="AE16" i="21"/>
  <c r="AA16" i="21"/>
  <c r="Y16" i="21"/>
  <c r="X16" i="21"/>
  <c r="W16" i="21"/>
  <c r="V16" i="21"/>
  <c r="AL15" i="21"/>
  <c r="AK15" i="21"/>
  <c r="AJ15" i="21"/>
  <c r="AG15" i="21"/>
  <c r="T15" i="21" s="1"/>
  <c r="AF15" i="21"/>
  <c r="AE15" i="21"/>
  <c r="AA15" i="21"/>
  <c r="Y15" i="21"/>
  <c r="X15" i="21"/>
  <c r="W15" i="21"/>
  <c r="V15" i="21"/>
  <c r="AL14" i="21"/>
  <c r="AK14" i="21"/>
  <c r="AJ14" i="21"/>
  <c r="AG14" i="21"/>
  <c r="T14" i="21" s="1"/>
  <c r="AF14" i="21"/>
  <c r="AE14" i="21"/>
  <c r="AA14" i="21"/>
  <c r="Y14" i="21"/>
  <c r="X14" i="21"/>
  <c r="W14" i="21"/>
  <c r="V14" i="21"/>
  <c r="AL13" i="21"/>
  <c r="AK13" i="21"/>
  <c r="AJ13" i="21"/>
  <c r="AG13" i="21"/>
  <c r="T13" i="21" s="1"/>
  <c r="AF13" i="21"/>
  <c r="AE13" i="21"/>
  <c r="AA13" i="21"/>
  <c r="Y13" i="21"/>
  <c r="X13" i="21"/>
  <c r="W13" i="21"/>
  <c r="V13" i="21"/>
  <c r="AL12" i="21"/>
  <c r="AK12" i="21"/>
  <c r="AJ12" i="21"/>
  <c r="AG12" i="21"/>
  <c r="T12" i="21" s="1"/>
  <c r="AF12" i="21"/>
  <c r="AE12" i="21"/>
  <c r="AA12" i="21"/>
  <c r="Y12" i="21"/>
  <c r="X12" i="21"/>
  <c r="W12" i="21"/>
  <c r="V12" i="21"/>
  <c r="AL11" i="21"/>
  <c r="AK11" i="21"/>
  <c r="AJ11" i="21"/>
  <c r="AG11" i="21"/>
  <c r="T11" i="21" s="1"/>
  <c r="AF11" i="21"/>
  <c r="AE11" i="21"/>
  <c r="AA11" i="21"/>
  <c r="Y11" i="21"/>
  <c r="X11" i="21"/>
  <c r="W11" i="21"/>
  <c r="V11" i="21"/>
  <c r="AL10" i="21"/>
  <c r="AK10" i="21"/>
  <c r="AJ10" i="21"/>
  <c r="AG10" i="21"/>
  <c r="T10" i="21" s="1"/>
  <c r="AF10" i="21"/>
  <c r="AE10" i="21"/>
  <c r="AA10" i="21"/>
  <c r="Y10" i="21"/>
  <c r="X10" i="21"/>
  <c r="W10" i="21"/>
  <c r="V10" i="21"/>
  <c r="AL9" i="21"/>
  <c r="AK9" i="21"/>
  <c r="AJ9" i="21"/>
  <c r="AG9" i="21"/>
  <c r="T9" i="21" s="1"/>
  <c r="AF9" i="21"/>
  <c r="AE9" i="21"/>
  <c r="AA9" i="21"/>
  <c r="Y9" i="21"/>
  <c r="X9" i="21"/>
  <c r="W9" i="21"/>
  <c r="V9" i="21"/>
  <c r="AL8" i="21"/>
  <c r="AK8" i="21"/>
  <c r="AJ8" i="21"/>
  <c r="AG8" i="21"/>
  <c r="T8" i="21" s="1"/>
  <c r="AF8" i="21"/>
  <c r="AE8" i="21"/>
  <c r="AA8" i="21"/>
  <c r="Y8" i="21"/>
  <c r="X8" i="21"/>
  <c r="W8" i="21"/>
  <c r="V8" i="21"/>
  <c r="AL7" i="21"/>
  <c r="AK7" i="21"/>
  <c r="AJ7" i="21"/>
  <c r="AG7" i="21"/>
  <c r="T7" i="21" s="1"/>
  <c r="AF7" i="21"/>
  <c r="AE7" i="21"/>
  <c r="AA7" i="21"/>
  <c r="Y7" i="21"/>
  <c r="X7" i="21"/>
  <c r="W7" i="21"/>
  <c r="V7" i="21"/>
  <c r="D6" i="21"/>
  <c r="D5" i="21"/>
  <c r="H4" i="21"/>
  <c r="J4" i="21" s="1"/>
  <c r="L4" i="21" s="1"/>
  <c r="N4" i="21" s="1"/>
  <c r="P4" i="21" s="1"/>
  <c r="G4" i="21"/>
  <c r="I4" i="21" s="1"/>
  <c r="K4" i="21" s="1"/>
  <c r="M4" i="21" s="1"/>
  <c r="O4" i="21" s="1"/>
  <c r="D4" i="21"/>
  <c r="S1" i="21"/>
  <c r="Q14" i="21" l="1"/>
  <c r="Q26" i="21"/>
  <c r="U26" i="21" s="1"/>
  <c r="Q34" i="21"/>
  <c r="U34" i="21" s="1"/>
  <c r="Q8" i="28"/>
  <c r="U8" i="28" s="1"/>
  <c r="Q12" i="28"/>
  <c r="U12" i="28" s="1"/>
  <c r="Q16" i="28"/>
  <c r="U16" i="28" s="1"/>
  <c r="Q20" i="28"/>
  <c r="U20" i="28" s="1"/>
  <c r="Q24" i="28"/>
  <c r="U24" i="28" s="1"/>
  <c r="Q28" i="28"/>
  <c r="U28" i="28" s="1"/>
  <c r="Q32" i="28"/>
  <c r="U32" i="28" s="1"/>
  <c r="Q36" i="28"/>
  <c r="U36" i="28" s="1"/>
  <c r="Q40" i="28"/>
  <c r="U40" i="28" s="1"/>
  <c r="Q44" i="28"/>
  <c r="U44" i="28" s="1"/>
  <c r="Q10" i="28"/>
  <c r="U10" i="28" s="1"/>
  <c r="Q14" i="28"/>
  <c r="U14" i="28" s="1"/>
  <c r="Q18" i="28"/>
  <c r="U18" i="28" s="1"/>
  <c r="Q22" i="28"/>
  <c r="U22" i="28" s="1"/>
  <c r="Q26" i="28"/>
  <c r="U26" i="28" s="1"/>
  <c r="Q30" i="28"/>
  <c r="U30" i="28" s="1"/>
  <c r="Q34" i="28"/>
  <c r="U34" i="28" s="1"/>
  <c r="Q38" i="28"/>
  <c r="U38" i="28" s="1"/>
  <c r="Q42" i="28"/>
  <c r="U42" i="28" s="1"/>
  <c r="Q46" i="28"/>
  <c r="U46" i="28" s="1"/>
  <c r="Q10" i="22"/>
  <c r="Q12" i="22"/>
  <c r="Q13" i="22"/>
  <c r="U13" i="22" s="1"/>
  <c r="Q14" i="22"/>
  <c r="Q15" i="22"/>
  <c r="Q16" i="22"/>
  <c r="Q18" i="22"/>
  <c r="Q19" i="22"/>
  <c r="Q20" i="22"/>
  <c r="U20" i="22" s="1"/>
  <c r="Q21" i="22"/>
  <c r="Q22" i="22"/>
  <c r="Q24" i="22"/>
  <c r="Q26" i="22"/>
  <c r="U26" i="22" s="1"/>
  <c r="Q27" i="22"/>
  <c r="Q28" i="22"/>
  <c r="U28" i="22" s="1"/>
  <c r="Q30" i="22"/>
  <c r="U30" i="22" s="1"/>
  <c r="Q31" i="22"/>
  <c r="Q32" i="22"/>
  <c r="U32" i="22" s="1"/>
  <c r="Q34" i="22"/>
  <c r="U34" i="22" s="1"/>
  <c r="Q35" i="22"/>
  <c r="Q36" i="22"/>
  <c r="U36" i="22" s="1"/>
  <c r="Q38" i="22"/>
  <c r="U38" i="22" s="1"/>
  <c r="Q39" i="22"/>
  <c r="Q42" i="22"/>
  <c r="Q44" i="22"/>
  <c r="Q46" i="22"/>
  <c r="Q7" i="22"/>
  <c r="U7" i="22" s="1"/>
  <c r="Q8" i="22"/>
  <c r="U9" i="22"/>
  <c r="U23" i="22"/>
  <c r="Q40" i="22"/>
  <c r="U40" i="22" s="1"/>
  <c r="Q43" i="22"/>
  <c r="Q30" i="21"/>
  <c r="U30" i="21" s="1"/>
  <c r="Q42" i="21"/>
  <c r="Q46" i="21"/>
  <c r="Q8" i="21"/>
  <c r="AJ5" i="21"/>
  <c r="Q12" i="21"/>
  <c r="U12" i="21" s="1"/>
  <c r="Q18" i="21"/>
  <c r="U18" i="21" s="1"/>
  <c r="Q10" i="21"/>
  <c r="U10" i="21" s="1"/>
  <c r="Q13" i="21"/>
  <c r="Q15" i="21"/>
  <c r="Q17" i="21"/>
  <c r="U17" i="21" s="1"/>
  <c r="Q20" i="21"/>
  <c r="U20" i="21" s="1"/>
  <c r="Q22" i="21"/>
  <c r="U22" i="21" s="1"/>
  <c r="Q24" i="21"/>
  <c r="Q27" i="21"/>
  <c r="U27" i="21" s="1"/>
  <c r="Q29" i="21"/>
  <c r="U29" i="21" s="1"/>
  <c r="Q32" i="21"/>
  <c r="U32" i="21" s="1"/>
  <c r="Q35" i="21"/>
  <c r="U35" i="21" s="1"/>
  <c r="Q37" i="21"/>
  <c r="U37" i="21" s="1"/>
  <c r="Q38" i="21"/>
  <c r="U38" i="21" s="1"/>
  <c r="Q39" i="21"/>
  <c r="U39" i="21" s="1"/>
  <c r="Q40" i="21"/>
  <c r="U40" i="21" s="1"/>
  <c r="Q44" i="21"/>
  <c r="U44" i="21" s="1"/>
  <c r="Q7" i="21"/>
  <c r="AL5" i="21"/>
  <c r="Q9" i="21"/>
  <c r="Q11" i="21"/>
  <c r="Q16" i="21"/>
  <c r="Q19" i="21"/>
  <c r="Q21" i="21"/>
  <c r="Q23" i="21"/>
  <c r="Q25" i="21"/>
  <c r="Q28" i="21"/>
  <c r="U28" i="21" s="1"/>
  <c r="Q31" i="21"/>
  <c r="Q33" i="21"/>
  <c r="Q36" i="21"/>
  <c r="Q41" i="21"/>
  <c r="Q43" i="21"/>
  <c r="Q45" i="21"/>
  <c r="U42" i="22"/>
  <c r="U44" i="22"/>
  <c r="U42" i="21"/>
  <c r="U45" i="22"/>
  <c r="U11" i="22"/>
  <c r="U7" i="21"/>
  <c r="U16" i="21"/>
  <c r="U19" i="21"/>
  <c r="U31" i="21"/>
  <c r="U33" i="21"/>
  <c r="U36" i="21"/>
  <c r="U41" i="21"/>
  <c r="U43" i="21"/>
  <c r="U45" i="21"/>
  <c r="U15" i="22"/>
  <c r="U16" i="22"/>
  <c r="U19" i="22"/>
  <c r="U21" i="22"/>
  <c r="U43" i="22"/>
  <c r="U46" i="21"/>
  <c r="U25" i="22"/>
  <c r="U17" i="22"/>
  <c r="Q8" i="29"/>
  <c r="U8" i="29" s="1"/>
  <c r="Q10" i="29"/>
  <c r="Q12" i="29"/>
  <c r="U12" i="29" s="1"/>
  <c r="Q14" i="29"/>
  <c r="Q16" i="29"/>
  <c r="U16" i="29" s="1"/>
  <c r="Q18" i="29"/>
  <c r="Q20" i="29"/>
  <c r="U20" i="29" s="1"/>
  <c r="Q22" i="29"/>
  <c r="Q24" i="29"/>
  <c r="U24" i="29" s="1"/>
  <c r="Q26" i="29"/>
  <c r="Q28" i="29"/>
  <c r="U28" i="29" s="1"/>
  <c r="Q30" i="29"/>
  <c r="Q32" i="29"/>
  <c r="U32" i="29" s="1"/>
  <c r="Q34" i="29"/>
  <c r="Q36" i="29"/>
  <c r="U36" i="29" s="1"/>
  <c r="Q38" i="29"/>
  <c r="Q40" i="29"/>
  <c r="U40" i="29" s="1"/>
  <c r="Q42" i="29"/>
  <c r="Q44" i="29"/>
  <c r="U44" i="29" s="1"/>
  <c r="Q46" i="29"/>
  <c r="Q7" i="29"/>
  <c r="Q9" i="29"/>
  <c r="Q11" i="29"/>
  <c r="U11" i="29" s="1"/>
  <c r="Q13" i="29"/>
  <c r="Q15" i="29"/>
  <c r="Q17" i="29"/>
  <c r="Q19" i="29"/>
  <c r="U19" i="29" s="1"/>
  <c r="Q21" i="29"/>
  <c r="Q23" i="29"/>
  <c r="Q25" i="29"/>
  <c r="Q27" i="29"/>
  <c r="U27" i="29" s="1"/>
  <c r="Q29" i="29"/>
  <c r="Q31" i="29"/>
  <c r="Q33" i="29"/>
  <c r="Q35" i="29"/>
  <c r="U35" i="29" s="1"/>
  <c r="Q37" i="29"/>
  <c r="Q39" i="29"/>
  <c r="Q41" i="29"/>
  <c r="Q43" i="29"/>
  <c r="U43" i="29" s="1"/>
  <c r="Q45" i="29"/>
  <c r="Q7" i="27"/>
  <c r="U7" i="27" s="1"/>
  <c r="Q9" i="27"/>
  <c r="U9" i="27" s="1"/>
  <c r="Q11" i="27"/>
  <c r="U11" i="27" s="1"/>
  <c r="Q13" i="27"/>
  <c r="U13" i="27" s="1"/>
  <c r="Q15" i="27"/>
  <c r="U15" i="27" s="1"/>
  <c r="Q17" i="27"/>
  <c r="U17" i="27" s="1"/>
  <c r="Q19" i="27"/>
  <c r="U19" i="27" s="1"/>
  <c r="Q21" i="27"/>
  <c r="U21" i="27" s="1"/>
  <c r="Q23" i="27"/>
  <c r="U23" i="27" s="1"/>
  <c r="Q25" i="27"/>
  <c r="U25" i="27" s="1"/>
  <c r="Q27" i="27"/>
  <c r="U27" i="27" s="1"/>
  <c r="Q29" i="27"/>
  <c r="U29" i="27" s="1"/>
  <c r="Q31" i="27"/>
  <c r="U31" i="27" s="1"/>
  <c r="Q33" i="27"/>
  <c r="U33" i="27" s="1"/>
  <c r="Q35" i="27"/>
  <c r="U35" i="27" s="1"/>
  <c r="Q37" i="27"/>
  <c r="U37" i="27" s="1"/>
  <c r="Q39" i="27"/>
  <c r="U39" i="27" s="1"/>
  <c r="Q41" i="27"/>
  <c r="U41" i="27" s="1"/>
  <c r="Q43" i="27"/>
  <c r="U43" i="27" s="1"/>
  <c r="Q45" i="27"/>
  <c r="U45" i="27" s="1"/>
  <c r="Q8" i="27"/>
  <c r="U8" i="27" s="1"/>
  <c r="Q10" i="27"/>
  <c r="U10" i="27" s="1"/>
  <c r="Q12" i="27"/>
  <c r="U12" i="27" s="1"/>
  <c r="Q14" i="27"/>
  <c r="U14" i="27" s="1"/>
  <c r="Q16" i="27"/>
  <c r="U16" i="27" s="1"/>
  <c r="Q18" i="27"/>
  <c r="U18" i="27" s="1"/>
  <c r="Q20" i="27"/>
  <c r="U20" i="27" s="1"/>
  <c r="Q22" i="27"/>
  <c r="U22" i="27" s="1"/>
  <c r="Q24" i="27"/>
  <c r="U24" i="27" s="1"/>
  <c r="Q26" i="27"/>
  <c r="U26" i="27" s="1"/>
  <c r="Q28" i="27"/>
  <c r="U28" i="27" s="1"/>
  <c r="Q30" i="27"/>
  <c r="U30" i="27" s="1"/>
  <c r="Q32" i="27"/>
  <c r="U32" i="27" s="1"/>
  <c r="Q34" i="27"/>
  <c r="U34" i="27" s="1"/>
  <c r="Q36" i="27"/>
  <c r="U36" i="27" s="1"/>
  <c r="Q38" i="27"/>
  <c r="U38" i="27" s="1"/>
  <c r="Q40" i="27"/>
  <c r="U40" i="27" s="1"/>
  <c r="Q42" i="27"/>
  <c r="U42" i="27" s="1"/>
  <c r="Q44" i="27"/>
  <c r="U44" i="27" s="1"/>
  <c r="Q46" i="27"/>
  <c r="U46" i="27" s="1"/>
  <c r="U24" i="22"/>
  <c r="U8" i="22"/>
  <c r="U14" i="22"/>
  <c r="U22" i="22"/>
  <c r="U27" i="22"/>
  <c r="U31" i="22"/>
  <c r="U35" i="22"/>
  <c r="U39" i="22"/>
  <c r="U46" i="22"/>
  <c r="U10" i="22"/>
  <c r="U12" i="22"/>
  <c r="U18" i="22"/>
  <c r="U7" i="29"/>
  <c r="U9" i="29"/>
  <c r="U10" i="29"/>
  <c r="U13" i="29"/>
  <c r="U14" i="29"/>
  <c r="U15" i="29"/>
  <c r="U17" i="29"/>
  <c r="U18" i="29"/>
  <c r="U21" i="29"/>
  <c r="U22" i="29"/>
  <c r="U23" i="29"/>
  <c r="U25" i="29"/>
  <c r="U26" i="29"/>
  <c r="U29" i="29"/>
  <c r="U30" i="29"/>
  <c r="U31" i="29"/>
  <c r="U33" i="29"/>
  <c r="U34" i="29"/>
  <c r="U37" i="29"/>
  <c r="U38" i="29"/>
  <c r="U39" i="29"/>
  <c r="U41" i="29"/>
  <c r="U42" i="29"/>
  <c r="U45" i="29"/>
  <c r="U46" i="29"/>
  <c r="U29" i="22"/>
  <c r="U33" i="22"/>
  <c r="U37" i="22"/>
  <c r="U41" i="22"/>
  <c r="AJ5" i="22"/>
  <c r="AL5" i="22"/>
  <c r="AK5" i="21"/>
  <c r="U8" i="21"/>
  <c r="U9" i="21"/>
  <c r="U11" i="21"/>
  <c r="U14" i="21"/>
  <c r="U15" i="21"/>
  <c r="U13" i="21"/>
  <c r="U21" i="21"/>
  <c r="U23" i="21"/>
  <c r="U24" i="21"/>
  <c r="U25" i="21"/>
  <c r="S1" i="2" l="1"/>
  <c r="AG46" i="2"/>
  <c r="AA46" i="2"/>
  <c r="Y46" i="2"/>
  <c r="X46" i="2"/>
  <c r="W46" i="2"/>
  <c r="V46" i="2"/>
  <c r="T46" i="2"/>
  <c r="AG45" i="2"/>
  <c r="T45" i="2" s="1"/>
  <c r="AA45" i="2"/>
  <c r="Y45" i="2"/>
  <c r="X45" i="2"/>
  <c r="W45" i="2"/>
  <c r="V45" i="2"/>
  <c r="AG44" i="2"/>
  <c r="AA44" i="2"/>
  <c r="Y44" i="2"/>
  <c r="X44" i="2"/>
  <c r="W44" i="2"/>
  <c r="V44" i="2"/>
  <c r="T44" i="2"/>
  <c r="AG43" i="2"/>
  <c r="T43" i="2" s="1"/>
  <c r="AA43" i="2"/>
  <c r="Y43" i="2"/>
  <c r="X43" i="2"/>
  <c r="W43" i="2"/>
  <c r="V43" i="2"/>
  <c r="AG42" i="2"/>
  <c r="AA42" i="2"/>
  <c r="Y42" i="2"/>
  <c r="X42" i="2"/>
  <c r="W42" i="2"/>
  <c r="V42" i="2"/>
  <c r="T42" i="2"/>
  <c r="AG41" i="2"/>
  <c r="T41" i="2" s="1"/>
  <c r="AA41" i="2"/>
  <c r="Y41" i="2"/>
  <c r="X41" i="2"/>
  <c r="W41" i="2"/>
  <c r="V41" i="2"/>
  <c r="AG40" i="2"/>
  <c r="AA40" i="2"/>
  <c r="Y40" i="2"/>
  <c r="X40" i="2"/>
  <c r="W40" i="2"/>
  <c r="V40" i="2"/>
  <c r="T40" i="2"/>
  <c r="AL39" i="2"/>
  <c r="AK39" i="2"/>
  <c r="AJ39" i="2"/>
  <c r="AG39" i="2"/>
  <c r="T39" i="2" s="1"/>
  <c r="AA39" i="2"/>
  <c r="Y39" i="2"/>
  <c r="X39" i="2"/>
  <c r="W39" i="2"/>
  <c r="V39" i="2"/>
  <c r="AL38" i="2"/>
  <c r="AK38" i="2"/>
  <c r="AJ38" i="2"/>
  <c r="AG38" i="2"/>
  <c r="T38" i="2" s="1"/>
  <c r="AA38" i="2"/>
  <c r="Y38" i="2"/>
  <c r="X38" i="2"/>
  <c r="W38" i="2"/>
  <c r="V38" i="2"/>
  <c r="AL37" i="2"/>
  <c r="AK37" i="2"/>
  <c r="AJ37" i="2"/>
  <c r="AG37" i="2"/>
  <c r="AA37" i="2"/>
  <c r="Y37" i="2"/>
  <c r="X37" i="2"/>
  <c r="W37" i="2"/>
  <c r="V37" i="2"/>
  <c r="T37" i="2"/>
  <c r="AL36" i="2"/>
  <c r="AK36" i="2"/>
  <c r="AJ36" i="2"/>
  <c r="AG36" i="2"/>
  <c r="AF36" i="2"/>
  <c r="AE36" i="2"/>
  <c r="AA36" i="2"/>
  <c r="Y36" i="2"/>
  <c r="X36" i="2"/>
  <c r="W36" i="2"/>
  <c r="V36" i="2"/>
  <c r="T36" i="2"/>
  <c r="AL35" i="2"/>
  <c r="AK35" i="2"/>
  <c r="AJ35" i="2"/>
  <c r="AG35" i="2"/>
  <c r="AF35" i="2"/>
  <c r="AE35" i="2"/>
  <c r="AA35" i="2"/>
  <c r="Y35" i="2"/>
  <c r="X35" i="2"/>
  <c r="W35" i="2"/>
  <c r="V35" i="2"/>
  <c r="T35" i="2"/>
  <c r="AL34" i="2"/>
  <c r="AK34" i="2"/>
  <c r="AJ34" i="2"/>
  <c r="AG34" i="2"/>
  <c r="AF34" i="2"/>
  <c r="AE34" i="2"/>
  <c r="AA34" i="2"/>
  <c r="Y34" i="2"/>
  <c r="X34" i="2"/>
  <c r="W34" i="2"/>
  <c r="V34" i="2"/>
  <c r="T34" i="2"/>
  <c r="AL33" i="2"/>
  <c r="AK33" i="2"/>
  <c r="AJ33" i="2"/>
  <c r="AG33" i="2"/>
  <c r="AF33" i="2"/>
  <c r="AE33" i="2"/>
  <c r="AA33" i="2"/>
  <c r="Y33" i="2"/>
  <c r="X33" i="2"/>
  <c r="W33" i="2"/>
  <c r="V33" i="2"/>
  <c r="T33" i="2"/>
  <c r="AL32" i="2"/>
  <c r="AK32" i="2"/>
  <c r="AJ32" i="2"/>
  <c r="AG32" i="2"/>
  <c r="AF32" i="2"/>
  <c r="AE32" i="2"/>
  <c r="AA32" i="2"/>
  <c r="Y32" i="2"/>
  <c r="X32" i="2"/>
  <c r="W32" i="2"/>
  <c r="V32" i="2"/>
  <c r="T32" i="2"/>
  <c r="AL31" i="2"/>
  <c r="AK31" i="2"/>
  <c r="AJ31" i="2"/>
  <c r="AG31" i="2"/>
  <c r="AF31" i="2"/>
  <c r="AE31" i="2"/>
  <c r="AA31" i="2"/>
  <c r="Y31" i="2"/>
  <c r="X31" i="2"/>
  <c r="W31" i="2"/>
  <c r="V31" i="2"/>
  <c r="T31" i="2"/>
  <c r="AL30" i="2"/>
  <c r="AK30" i="2"/>
  <c r="AJ30" i="2"/>
  <c r="AG30" i="2"/>
  <c r="T30" i="2" s="1"/>
  <c r="AF30" i="2"/>
  <c r="AE30" i="2"/>
  <c r="AA30" i="2"/>
  <c r="Y30" i="2"/>
  <c r="X30" i="2"/>
  <c r="W30" i="2"/>
  <c r="V30" i="2"/>
  <c r="AL29" i="2"/>
  <c r="AK29" i="2"/>
  <c r="AJ29" i="2"/>
  <c r="AG29" i="2"/>
  <c r="T29" i="2" s="1"/>
  <c r="AF29" i="2"/>
  <c r="AE29" i="2"/>
  <c r="AA29" i="2"/>
  <c r="Y29" i="2"/>
  <c r="X29" i="2"/>
  <c r="W29" i="2"/>
  <c r="V29" i="2"/>
  <c r="AL28" i="2"/>
  <c r="AK28" i="2"/>
  <c r="AJ28" i="2"/>
  <c r="AG28" i="2"/>
  <c r="T28" i="2" s="1"/>
  <c r="AF28" i="2"/>
  <c r="AE28" i="2"/>
  <c r="AA28" i="2"/>
  <c r="Y28" i="2"/>
  <c r="X28" i="2"/>
  <c r="W28" i="2"/>
  <c r="V28" i="2"/>
  <c r="AL27" i="2"/>
  <c r="AK27" i="2"/>
  <c r="AJ27" i="2"/>
  <c r="AG27" i="2"/>
  <c r="T27" i="2" s="1"/>
  <c r="AF27" i="2"/>
  <c r="AE27" i="2"/>
  <c r="AA27" i="2"/>
  <c r="Y27" i="2"/>
  <c r="X27" i="2"/>
  <c r="W27" i="2"/>
  <c r="V27" i="2"/>
  <c r="AL26" i="2"/>
  <c r="AK26" i="2"/>
  <c r="AJ26" i="2"/>
  <c r="AG26" i="2"/>
  <c r="T26" i="2" s="1"/>
  <c r="AF26" i="2"/>
  <c r="AE26" i="2"/>
  <c r="AA26" i="2"/>
  <c r="Y26" i="2"/>
  <c r="X26" i="2"/>
  <c r="W26" i="2"/>
  <c r="V26" i="2"/>
  <c r="AL25" i="2"/>
  <c r="AK25" i="2"/>
  <c r="AJ25" i="2"/>
  <c r="AG25" i="2"/>
  <c r="T25" i="2" s="1"/>
  <c r="AF25" i="2"/>
  <c r="AE25" i="2"/>
  <c r="AA25" i="2"/>
  <c r="Y25" i="2"/>
  <c r="X25" i="2"/>
  <c r="W25" i="2"/>
  <c r="V25" i="2"/>
  <c r="AL24" i="2"/>
  <c r="AK24" i="2"/>
  <c r="AJ24" i="2"/>
  <c r="AG24" i="2"/>
  <c r="T24" i="2" s="1"/>
  <c r="AF24" i="2"/>
  <c r="AE24" i="2"/>
  <c r="AA24" i="2"/>
  <c r="Y24" i="2"/>
  <c r="X24" i="2"/>
  <c r="W24" i="2"/>
  <c r="V24" i="2"/>
  <c r="AL23" i="2"/>
  <c r="AK23" i="2"/>
  <c r="AJ23" i="2"/>
  <c r="AG23" i="2"/>
  <c r="T23" i="2" s="1"/>
  <c r="AF23" i="2"/>
  <c r="AE23" i="2"/>
  <c r="AA23" i="2"/>
  <c r="Y23" i="2"/>
  <c r="X23" i="2"/>
  <c r="W23" i="2"/>
  <c r="V23" i="2"/>
  <c r="AL22" i="2"/>
  <c r="AK22" i="2"/>
  <c r="AJ22" i="2"/>
  <c r="AG22" i="2"/>
  <c r="T22" i="2" s="1"/>
  <c r="AF22" i="2"/>
  <c r="AE22" i="2"/>
  <c r="AA22" i="2"/>
  <c r="Y22" i="2"/>
  <c r="X22" i="2"/>
  <c r="W22" i="2"/>
  <c r="V22" i="2"/>
  <c r="AL21" i="2"/>
  <c r="AK21" i="2"/>
  <c r="AJ21" i="2"/>
  <c r="AG21" i="2"/>
  <c r="T21" i="2" s="1"/>
  <c r="AF21" i="2"/>
  <c r="AE21" i="2"/>
  <c r="AA21" i="2"/>
  <c r="Y21" i="2"/>
  <c r="X21" i="2"/>
  <c r="W21" i="2"/>
  <c r="V21" i="2"/>
  <c r="AL20" i="2"/>
  <c r="AK20" i="2"/>
  <c r="AJ20" i="2"/>
  <c r="AG20" i="2"/>
  <c r="T20" i="2" s="1"/>
  <c r="AF20" i="2"/>
  <c r="AE20" i="2"/>
  <c r="AA20" i="2"/>
  <c r="Y20" i="2"/>
  <c r="X20" i="2"/>
  <c r="W20" i="2"/>
  <c r="V20" i="2"/>
  <c r="AL19" i="2"/>
  <c r="AK19" i="2"/>
  <c r="AJ19" i="2"/>
  <c r="AG19" i="2"/>
  <c r="T19" i="2" s="1"/>
  <c r="AF19" i="2"/>
  <c r="AE19" i="2"/>
  <c r="AA19" i="2"/>
  <c r="Y19" i="2"/>
  <c r="X19" i="2"/>
  <c r="W19" i="2"/>
  <c r="V19" i="2"/>
  <c r="AL18" i="2"/>
  <c r="AK18" i="2"/>
  <c r="AJ18" i="2"/>
  <c r="AG18" i="2"/>
  <c r="T18" i="2" s="1"/>
  <c r="AF18" i="2"/>
  <c r="AE18" i="2"/>
  <c r="AA18" i="2"/>
  <c r="Y18" i="2"/>
  <c r="X18" i="2"/>
  <c r="W18" i="2"/>
  <c r="V18" i="2"/>
  <c r="AL17" i="2"/>
  <c r="AK17" i="2"/>
  <c r="AJ17" i="2"/>
  <c r="AG17" i="2"/>
  <c r="T17" i="2" s="1"/>
  <c r="AF17" i="2"/>
  <c r="AE17" i="2"/>
  <c r="AA17" i="2"/>
  <c r="Y17" i="2"/>
  <c r="X17" i="2"/>
  <c r="W17" i="2"/>
  <c r="V17" i="2"/>
  <c r="AL16" i="2"/>
  <c r="AK16" i="2"/>
  <c r="AJ16" i="2"/>
  <c r="AG16" i="2"/>
  <c r="T16" i="2" s="1"/>
  <c r="AF16" i="2"/>
  <c r="AE16" i="2"/>
  <c r="AA16" i="2"/>
  <c r="Y16" i="2"/>
  <c r="X16" i="2"/>
  <c r="W16" i="2"/>
  <c r="V16" i="2"/>
  <c r="AL15" i="2"/>
  <c r="AK15" i="2"/>
  <c r="AJ15" i="2"/>
  <c r="AG15" i="2"/>
  <c r="T15" i="2" s="1"/>
  <c r="AF15" i="2"/>
  <c r="AE15" i="2"/>
  <c r="AA15" i="2"/>
  <c r="Y15" i="2"/>
  <c r="X15" i="2"/>
  <c r="W15" i="2"/>
  <c r="V15" i="2"/>
  <c r="AL14" i="2"/>
  <c r="AK14" i="2"/>
  <c r="AJ14" i="2"/>
  <c r="AG14" i="2"/>
  <c r="AF14" i="2"/>
  <c r="AE14" i="2"/>
  <c r="AA14" i="2"/>
  <c r="Y14" i="2"/>
  <c r="X14" i="2"/>
  <c r="W14" i="2"/>
  <c r="V14" i="2"/>
  <c r="T14" i="2"/>
  <c r="AL13" i="2"/>
  <c r="AK13" i="2"/>
  <c r="AJ13" i="2"/>
  <c r="AG13" i="2"/>
  <c r="T13" i="2" s="1"/>
  <c r="AF13" i="2"/>
  <c r="AE13" i="2"/>
  <c r="AA13" i="2"/>
  <c r="Y13" i="2"/>
  <c r="X13" i="2"/>
  <c r="W13" i="2"/>
  <c r="V13" i="2"/>
  <c r="AL12" i="2"/>
  <c r="AK12" i="2"/>
  <c r="AJ12" i="2"/>
  <c r="AG12" i="2"/>
  <c r="T12" i="2" s="1"/>
  <c r="AF12" i="2"/>
  <c r="AE12" i="2"/>
  <c r="AA12" i="2"/>
  <c r="Y12" i="2"/>
  <c r="X12" i="2"/>
  <c r="W12" i="2"/>
  <c r="V12" i="2"/>
  <c r="AL11" i="2"/>
  <c r="AK11" i="2"/>
  <c r="AJ11" i="2"/>
  <c r="AG11" i="2"/>
  <c r="T11" i="2" s="1"/>
  <c r="AF11" i="2"/>
  <c r="AE11" i="2"/>
  <c r="AA11" i="2"/>
  <c r="Y11" i="2"/>
  <c r="X11" i="2"/>
  <c r="W11" i="2"/>
  <c r="V11" i="2"/>
  <c r="AL10" i="2"/>
  <c r="AK10" i="2"/>
  <c r="AJ10" i="2"/>
  <c r="AG10" i="2"/>
  <c r="T10" i="2" s="1"/>
  <c r="AF10" i="2"/>
  <c r="AE10" i="2"/>
  <c r="AA10" i="2"/>
  <c r="Y10" i="2"/>
  <c r="X10" i="2"/>
  <c r="W10" i="2"/>
  <c r="V10" i="2"/>
  <c r="AL9" i="2"/>
  <c r="AK9" i="2"/>
  <c r="AJ9" i="2"/>
  <c r="AG9" i="2"/>
  <c r="T9" i="2" s="1"/>
  <c r="AF9" i="2"/>
  <c r="AE9" i="2"/>
  <c r="AA9" i="2"/>
  <c r="Y9" i="2"/>
  <c r="X9" i="2"/>
  <c r="W9" i="2"/>
  <c r="V9" i="2"/>
  <c r="AL8" i="2"/>
  <c r="AK8" i="2"/>
  <c r="AJ8" i="2"/>
  <c r="AG8" i="2"/>
  <c r="T8" i="2" s="1"/>
  <c r="AF8" i="2"/>
  <c r="AE8" i="2"/>
  <c r="AA8" i="2"/>
  <c r="Y8" i="2"/>
  <c r="X8" i="2"/>
  <c r="W8" i="2"/>
  <c r="V8" i="2"/>
  <c r="AL7" i="2"/>
  <c r="AK7" i="2"/>
  <c r="AJ7" i="2"/>
  <c r="AG7" i="2"/>
  <c r="T7" i="2" s="1"/>
  <c r="AF7" i="2"/>
  <c r="AE7" i="2"/>
  <c r="AA7" i="2"/>
  <c r="Y7" i="2"/>
  <c r="X7" i="2"/>
  <c r="W7" i="2"/>
  <c r="V7" i="2"/>
  <c r="D6" i="2"/>
  <c r="D5" i="2"/>
  <c r="H4" i="2"/>
  <c r="J4" i="2" s="1"/>
  <c r="L4" i="2" s="1"/>
  <c r="N4" i="2" s="1"/>
  <c r="P4" i="2" s="1"/>
  <c r="G4" i="2"/>
  <c r="I4" i="2" s="1"/>
  <c r="K4" i="2" s="1"/>
  <c r="M4" i="2" s="1"/>
  <c r="O4" i="2" s="1"/>
  <c r="D4" i="2"/>
  <c r="Q41" i="2" l="1"/>
  <c r="U41" i="2" s="1"/>
  <c r="Q45" i="2"/>
  <c r="U45" i="2" s="1"/>
  <c r="AJ5" i="2"/>
  <c r="AL5" i="2"/>
  <c r="AK5" i="2"/>
  <c r="Q43" i="2"/>
  <c r="U43" i="2" s="1"/>
  <c r="Q44" i="2"/>
  <c r="U44" i="2" s="1"/>
  <c r="Q46" i="2"/>
  <c r="U46" i="2" s="1"/>
  <c r="Q42" i="2"/>
  <c r="U42" i="2" s="1"/>
  <c r="Q7" i="2"/>
  <c r="U7" i="2" s="1"/>
  <c r="Q8" i="2"/>
  <c r="U8" i="2" s="1"/>
  <c r="Q9" i="2"/>
  <c r="U9" i="2" s="1"/>
  <c r="Q10" i="2"/>
  <c r="U10" i="2" s="1"/>
  <c r="Q11" i="2"/>
  <c r="U11" i="2" s="1"/>
  <c r="Q12" i="2"/>
  <c r="U12" i="2" s="1"/>
  <c r="Q13" i="2"/>
  <c r="U13" i="2" s="1"/>
  <c r="Q14" i="2"/>
  <c r="U14" i="2" s="1"/>
  <c r="Q15" i="2"/>
  <c r="U15" i="2" s="1"/>
  <c r="Q16" i="2"/>
  <c r="U16" i="2" s="1"/>
  <c r="Q17" i="2"/>
  <c r="U17" i="2" s="1"/>
  <c r="Q18" i="2"/>
  <c r="U18" i="2" s="1"/>
  <c r="Q19" i="2"/>
  <c r="U19" i="2" s="1"/>
  <c r="Q20" i="2"/>
  <c r="U20" i="2" s="1"/>
  <c r="Q21" i="2"/>
  <c r="U21" i="2" s="1"/>
  <c r="Q22" i="2"/>
  <c r="U22" i="2" s="1"/>
  <c r="Q23" i="2"/>
  <c r="U23" i="2" s="1"/>
  <c r="Q24" i="2"/>
  <c r="U24" i="2" s="1"/>
  <c r="Q25" i="2"/>
  <c r="U25" i="2" s="1"/>
  <c r="Q26" i="2"/>
  <c r="U26" i="2" s="1"/>
  <c r="Q27" i="2"/>
  <c r="U27" i="2" s="1"/>
  <c r="Q28" i="2"/>
  <c r="U28" i="2" s="1"/>
  <c r="Q29" i="2"/>
  <c r="U29" i="2" s="1"/>
  <c r="Q30" i="2"/>
  <c r="U30" i="2" s="1"/>
  <c r="Q31" i="2"/>
  <c r="U31" i="2" s="1"/>
  <c r="Q32" i="2"/>
  <c r="U32" i="2" s="1"/>
  <c r="Q33" i="2"/>
  <c r="U33" i="2" s="1"/>
  <c r="Q34" i="2"/>
  <c r="U34" i="2" s="1"/>
  <c r="Q35" i="2"/>
  <c r="U35" i="2" s="1"/>
  <c r="Q36" i="2"/>
  <c r="U36" i="2" s="1"/>
  <c r="Q37" i="2"/>
  <c r="U37" i="2" s="1"/>
  <c r="Q38" i="2"/>
  <c r="U38" i="2" s="1"/>
  <c r="Q39" i="2"/>
  <c r="U39" i="2" s="1"/>
  <c r="Q40" i="2"/>
  <c r="U40" i="2" s="1"/>
</calcChain>
</file>

<file path=xl/sharedStrings.xml><?xml version="1.0" encoding="utf-8"?>
<sst xmlns="http://schemas.openxmlformats.org/spreadsheetml/2006/main" count="331" uniqueCount="76">
  <si>
    <t>Nom et Prénom:</t>
  </si>
  <si>
    <t>Etablissement:</t>
  </si>
  <si>
    <t>Année scolaire:</t>
  </si>
  <si>
    <t>Classe</t>
  </si>
  <si>
    <t xml:space="preserve">Cycle: </t>
  </si>
  <si>
    <t>Endurance</t>
  </si>
  <si>
    <t>Abs=35</t>
  </si>
  <si>
    <t>N°</t>
  </si>
  <si>
    <t>Contrôle-Assiduité-Evaluation</t>
  </si>
  <si>
    <t>Evaluation</t>
  </si>
  <si>
    <t>Note Finale</t>
  </si>
  <si>
    <t>Ab=10</t>
  </si>
  <si>
    <t>Séance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</si>
  <si>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</si>
  <si>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</si>
  <si>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</si>
  <si>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</si>
  <si>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</si>
  <si>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</si>
  <si>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</si>
  <si>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</si>
  <si>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</si>
  <si>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 10</t>
  </si>
  <si>
    <t>S  11</t>
  </si>
  <si>
    <t>S 12</t>
  </si>
  <si>
    <t>Conn. Comp. (5)</t>
  </si>
  <si>
    <t>Conn. Conc. (3)</t>
  </si>
  <si>
    <t>Conn. Proc (12)</t>
  </si>
  <si>
    <t>Art=7</t>
  </si>
  <si>
    <t>D=</t>
  </si>
  <si>
    <t>Comp. Motr.</t>
  </si>
  <si>
    <t>Hab. Motrc.</t>
  </si>
  <si>
    <t>/20</t>
  </si>
  <si>
    <t>3 et &lt;</t>
  </si>
  <si>
    <t>Entre 4 et 6</t>
  </si>
  <si>
    <t>7 et &gt;</t>
  </si>
  <si>
    <t>Nom</t>
  </si>
  <si>
    <t>G=</t>
  </si>
  <si>
    <t>Assiduité</t>
  </si>
  <si>
    <t>Test 1</t>
  </si>
  <si>
    <t>Test 2</t>
  </si>
  <si>
    <t>Test 3</t>
  </si>
  <si>
    <t>Meilleur TG</t>
  </si>
  <si>
    <t>Meilleur TF</t>
  </si>
  <si>
    <t>Nt Hab Mot</t>
  </si>
  <si>
    <t>Palier au test</t>
  </si>
  <si>
    <t>Prénom</t>
  </si>
  <si>
    <t>F=</t>
  </si>
  <si>
    <t>/5</t>
  </si>
  <si>
    <t>/3</t>
  </si>
  <si>
    <t>/6</t>
  </si>
  <si>
    <t>A</t>
  </si>
  <si>
    <t>R</t>
  </si>
  <si>
    <t>T</t>
  </si>
  <si>
    <t>M</t>
  </si>
  <si>
    <t>AS:</t>
  </si>
  <si>
    <t>Taoufik</t>
  </si>
  <si>
    <t>2020/2021</t>
  </si>
  <si>
    <t>TableauDeBord</t>
  </si>
  <si>
    <t>MyA</t>
  </si>
  <si>
    <t>/4</t>
  </si>
  <si>
    <t>/7</t>
  </si>
  <si>
    <t>Basketball</t>
  </si>
  <si>
    <t>S   11</t>
  </si>
  <si>
    <t>S   12</t>
  </si>
  <si>
    <t>Cap. Sprtv.</t>
  </si>
  <si>
    <t>Dplcmnt</t>
  </si>
  <si>
    <t>Passe</t>
  </si>
  <si>
    <t>Dribble</t>
  </si>
  <si>
    <t>Adresse</t>
  </si>
  <si>
    <t>Niveau 1</t>
  </si>
  <si>
    <t>Niveau 2</t>
  </si>
  <si>
    <t>Niveau 3</t>
  </si>
  <si>
    <t>BasketTC</t>
  </si>
  <si>
    <t>Basket1BAC</t>
  </si>
  <si>
    <t>Basket2BAC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</si>
</sst>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[$-F400]h:mm:ss\ AM/PM"/>
    <numFmt numFmtId="166" formatCode="0.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ahoma"/>
      <family val="2"/>
    </font>
    <font>
      <b/>
      <sz val="11"/>
      <color theme="1"/>
      <name val="Tahoma"/>
      <family val="2"/>
    </font>
    <font>
      <sz val="7"/>
      <color theme="1"/>
      <name val="Tahoma"/>
      <family val="2"/>
    </font>
    <font>
      <sz val="8"/>
      <color theme="1"/>
      <name val="Tahoma"/>
      <family val="2"/>
    </font>
    <font>
      <b/>
      <sz val="6"/>
      <color theme="1"/>
      <name val="Times New Roman"/>
      <family val="1"/>
    </font>
    <font>
      <sz val="6"/>
      <color theme="1"/>
      <name val="Tahoma"/>
      <family val="2"/>
    </font>
    <font>
      <sz val="10"/>
      <color theme="1"/>
      <name val="Tahoma"/>
      <family val="2"/>
    </font>
    <font>
      <sz val="9"/>
      <color theme="1"/>
      <name val="Calibri"/>
      <family val="2"/>
      <scheme val="minor"/>
    </font>
    <font>
      <sz val="11"/>
      <color theme="1"/>
      <name val="Tahoma"/>
      <family val="2"/>
    </font>
    <font>
      <sz val="12"/>
      <color theme="1"/>
      <name val="Times New Roman"/>
      <family val="1"/>
    </font>
    <font>
      <sz val="10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21" fontId="0" fillId="0" borderId="0" xfId="0" applyNumberFormat="1"/>
    <xf numFmtId="0" fontId="6" fillId="0" borderId="8" xfId="0" applyFont="1" applyBorder="1" applyAlignment="1">
      <alignment vertical="center" wrapText="1"/>
    </xf>
    <xf numFmtId="0" fontId="0" fillId="0" borderId="3" xfId="0" applyBorder="1" applyAlignment="1">
      <alignment horizontal="right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0" fillId="0" borderId="1" xfId="0" applyBorder="1" applyAlignment="1">
      <alignment horizontal="right"/>
    </xf>
    <xf numFmtId="0" fontId="2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9" fillId="0" borderId="14" xfId="0" applyFont="1" applyBorder="1"/>
    <xf numFmtId="0" fontId="0" fillId="0" borderId="0" xfId="0" applyAlignment="1">
      <alignment horizontal="center"/>
    </xf>
    <xf numFmtId="16" fontId="0" fillId="0" borderId="0" xfId="0" applyNumberFormat="1"/>
    <xf numFmtId="0" fontId="11" fillId="0" borderId="9" xfId="0" applyFont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2" fillId="0" borderId="8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2" fontId="2" fillId="0" borderId="5" xfId="0" applyNumberFormat="1" applyFont="1" applyBorder="1" applyAlignment="1">
      <alignment vertical="center" wrapText="1"/>
    </xf>
    <xf numFmtId="2" fontId="2" fillId="0" borderId="9" xfId="0" applyNumberFormat="1" applyFont="1" applyBorder="1" applyAlignment="1">
      <alignment horizontal="center" vertical="center" wrapText="1"/>
    </xf>
    <xf numFmtId="0" fontId="0" fillId="0" borderId="16" xfId="0" applyBorder="1"/>
    <xf numFmtId="0" fontId="0" fillId="0" borderId="17" xfId="0" applyBorder="1"/>
    <xf numFmtId="0" fontId="1" fillId="0" borderId="18" xfId="0" applyFont="1" applyBorder="1" applyAlignment="1">
      <alignment horizontal="center" vertical="center"/>
    </xf>
    <xf numFmtId="0" fontId="0" fillId="0" borderId="18" xfId="0" applyBorder="1"/>
    <xf numFmtId="2" fontId="0" fillId="0" borderId="18" xfId="0" applyNumberFormat="1" applyBorder="1"/>
    <xf numFmtId="2" fontId="0" fillId="0" borderId="17" xfId="0" applyNumberFormat="1" applyBorder="1"/>
    <xf numFmtId="165" fontId="0" fillId="0" borderId="0" xfId="0" applyNumberFormat="1"/>
    <xf numFmtId="165" fontId="0" fillId="0" borderId="0" xfId="0" applyNumberFormat="1" applyAlignment="1">
      <alignment horizontal="center"/>
    </xf>
    <xf numFmtId="166" fontId="0" fillId="0" borderId="0" xfId="0" applyNumberFormat="1"/>
    <xf numFmtId="0" fontId="0" fillId="0" borderId="19" xfId="0" applyBorder="1"/>
    <xf numFmtId="2" fontId="0" fillId="0" borderId="0" xfId="0" applyNumberFormat="1"/>
    <xf numFmtId="0" fontId="0" fillId="0" borderId="0" xfId="0" applyNumberFormat="1"/>
    <xf numFmtId="0" fontId="0" fillId="0" borderId="20" xfId="0" applyBorder="1"/>
    <xf numFmtId="0" fontId="0" fillId="0" borderId="20" xfId="0" applyNumberFormat="1" applyBorder="1"/>
    <xf numFmtId="0" fontId="0" fillId="0" borderId="21" xfId="0" applyBorder="1"/>
    <xf numFmtId="0" fontId="0" fillId="0" borderId="22" xfId="0" applyFont="1" applyBorder="1" applyAlignment="1">
      <alignment horizontal="center"/>
    </xf>
    <xf numFmtId="0" fontId="0" fillId="0" borderId="23" xfId="0" applyNumberFormat="1" applyFont="1" applyBorder="1" applyAlignment="1">
      <alignment horizontal="center"/>
    </xf>
    <xf numFmtId="0" fontId="0" fillId="0" borderId="22" xfId="0" applyNumberFormat="1" applyFont="1" applyBorder="1" applyAlignment="1">
      <alignment horizontal="center"/>
    </xf>
    <xf numFmtId="0" fontId="0" fillId="0" borderId="24" xfId="0" applyNumberFormat="1" applyFont="1" applyBorder="1" applyAlignment="1">
      <alignment horizontal="center"/>
    </xf>
    <xf numFmtId="0" fontId="2" fillId="0" borderId="0" xfId="0" applyFont="1" applyBorder="1" applyAlignment="1">
      <alignment vertical="center" wrapText="1"/>
    </xf>
    <xf numFmtId="0" fontId="1" fillId="0" borderId="26" xfId="0" applyFont="1" applyBorder="1"/>
    <xf numFmtId="0" fontId="0" fillId="0" borderId="27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28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18" xfId="0" applyBorder="1" applyAlignment="1">
      <alignment horizontal="left"/>
    </xf>
    <xf numFmtId="2" fontId="2" fillId="0" borderId="14" xfId="0" applyNumberFormat="1" applyFont="1" applyBorder="1" applyAlignment="1">
      <alignment vertical="center" wrapText="1"/>
    </xf>
    <xf numFmtId="0" fontId="0" fillId="0" borderId="18" xfId="0" applyBorder="1" applyAlignment="1"/>
    <xf numFmtId="2" fontId="0" fillId="0" borderId="18" xfId="0" applyNumberFormat="1" applyBorder="1" applyAlignment="1"/>
    <xf numFmtId="0" fontId="0" fillId="0" borderId="31" xfId="0" applyBorder="1" applyAlignment="1"/>
    <xf numFmtId="0" fontId="1" fillId="0" borderId="32" xfId="0" applyFont="1" applyBorder="1"/>
    <xf numFmtId="0" fontId="0" fillId="0" borderId="19" xfId="0" applyBorder="1" applyAlignment="1">
      <alignment horizontal="left"/>
    </xf>
    <xf numFmtId="0" fontId="12" fillId="0" borderId="3" xfId="0" applyFont="1" applyFill="1" applyBorder="1" applyAlignment="1">
      <alignment horizontal="center"/>
    </xf>
    <xf numFmtId="0" fontId="12" fillId="0" borderId="5" xfId="0" applyFont="1" applyFill="1" applyBorder="1" applyAlignment="1">
      <alignment horizontal="center"/>
    </xf>
    <xf numFmtId="0" fontId="2" fillId="0" borderId="3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90" wrapText="1"/>
    </xf>
    <xf numFmtId="0" fontId="4" fillId="0" borderId="9" xfId="0" applyFont="1" applyBorder="1" applyAlignment="1">
      <alignment horizontal="center" vertical="center" textRotation="90" wrapText="1"/>
    </xf>
    <xf numFmtId="2" fontId="8" fillId="0" borderId="6" xfId="0" applyNumberFormat="1" applyFont="1" applyBorder="1" applyAlignment="1">
      <alignment horizontal="center" vertical="center" wrapText="1"/>
    </xf>
    <xf numFmtId="2" fontId="8" fillId="0" borderId="7" xfId="0" applyNumberFormat="1" applyFont="1" applyBorder="1" applyAlignment="1">
      <alignment horizontal="center" vertical="center" wrapText="1"/>
    </xf>
    <xf numFmtId="2" fontId="8" fillId="0" borderId="9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1" fillId="0" borderId="6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164" fontId="8" fillId="0" borderId="6" xfId="0" applyNumberFormat="1" applyFont="1" applyBorder="1" applyAlignment="1">
      <alignment horizontal="center" vertical="center" textRotation="90" wrapText="1"/>
    </xf>
    <xf numFmtId="164" fontId="8" fillId="0" borderId="7" xfId="0" applyNumberFormat="1" applyFont="1" applyBorder="1" applyAlignment="1">
      <alignment horizontal="center" vertical="center" textRotation="90" wrapText="1"/>
    </xf>
    <xf numFmtId="164" fontId="8" fillId="0" borderId="9" xfId="0" applyNumberFormat="1" applyFont="1" applyBorder="1" applyAlignment="1">
      <alignment horizontal="center" vertical="center" textRotation="90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0" xfId="0" applyNumberFormat="1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2" fontId="4" fillId="0" borderId="8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1">
    <cellStyle name="Normal" xfId="0" builtinId="0"/>
  </cellStyles>
  <dxfs count="90"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Palier par élève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5">
                <a:shade val="76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'[2]TCSF-1'!$C$7:$C$22</c:f>
              <c:numCache>
                <c:formatCode>General</c:formatCode>
                <c:ptCount val="16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5A3-4E02-8D35-F31E375FD974}"/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'[2]TCSF-1'!$B$7:$C$40</c15:sqref>
                        </c15:formulaRef>
                      </c:ext>
                    </c:extLst>
                    <c:strCache>
                      <c:ptCount val="34"/>
                    </c:strCache>
                  </c:strRef>
                </c15:cat>
              </c15:filteredCategoryTitle>
            </c:ext>
          </c:extLst>
        </c:ser>
        <c:ser>
          <c:idx val="1"/>
          <c:order val="1"/>
          <c:spPr>
            <a:solidFill>
              <a:schemeClr val="accent5">
                <a:tint val="77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'[2]TCSF-1'!$AH$7:$AH$40</c:f>
              <c:numCache>
                <c:formatCode>General</c:formatCode>
                <c:ptCount val="34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25A3-4E02-8D35-F31E375FD974}"/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'[2]TCSF-1'!$B$7:$C$40</c15:sqref>
                        </c15:formulaRef>
                      </c:ext>
                    </c:extLst>
                    <c:strCache>
                      <c:ptCount val="34"/>
                    </c:strCache>
                  </c:strRef>
                </c15:cat>
              </c15:filteredCategoryTitle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189622792"/>
        <c:axId val="189400784"/>
      </c:barChart>
      <c:catAx>
        <c:axId val="189622792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9400784"/>
        <c:crosses val="autoZero"/>
        <c:auto val="1"/>
        <c:lblAlgn val="ctr"/>
        <c:lblOffset val="100"/>
        <c:noMultiLvlLbl val="0"/>
      </c:catAx>
      <c:valAx>
        <c:axId val="189400784"/>
        <c:scaling>
          <c:orientation val="minMax"/>
        </c:scaling>
        <c:delete val="0"/>
        <c:axPos val="t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9622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Groupes selon les paliers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5618078990126236"/>
          <c:y val="0.20831755965357746"/>
          <c:w val="0.68367016622922139"/>
          <c:h val="0.74825138714338235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B84C-4EDF-9DE0-5857B592EF7E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B84C-4EDF-9DE0-5857B592EF7E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B84C-4EDF-9DE0-5857B592EF7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'[2]TCSF-1'!$AJ$4:$AL$4</c:f>
              <c:strCache>
                <c:ptCount val="3"/>
                <c:pt idx="0">
                  <c:v>3 et &lt;</c:v>
                </c:pt>
                <c:pt idx="1">
                  <c:v>Entre 4 et 6</c:v>
                </c:pt>
                <c:pt idx="2">
                  <c:v>7 et &gt;</c:v>
                </c:pt>
              </c:strCache>
            </c:strRef>
          </c:cat>
          <c:val>
            <c:numRef>
              <c:f>'[2]TCSF-1'!$AJ$5:$AL$5</c:f>
              <c:numCache>
                <c:formatCode>General</c:formatCode>
                <c:ptCount val="3"/>
                <c:pt idx="0">
                  <c:v>33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B84C-4EDF-9DE0-5857B592EF7E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Palier par élève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5">
                <a:shade val="76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'[2]TCSF-1'!$C$7:$C$22</c:f>
              <c:numCache>
                <c:formatCode>General</c:formatCode>
                <c:ptCount val="16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5A3-4E02-8D35-F31E375FD974}"/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'[2]TCSF-1'!$B$7:$C$40</c15:sqref>
                        </c15:formulaRef>
                      </c:ext>
                    </c:extLst>
                    <c:strCache>
                      <c:ptCount val="34"/>
                    </c:strCache>
                  </c:strRef>
                </c15:cat>
              </c15:filteredCategoryTitle>
            </c:ext>
          </c:extLst>
        </c:ser>
        <c:ser>
          <c:idx val="1"/>
          <c:order val="1"/>
          <c:spPr>
            <a:solidFill>
              <a:schemeClr val="accent5">
                <a:tint val="77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'[2]TCSF-1'!$AH$7:$AH$40</c:f>
              <c:numCache>
                <c:formatCode>General</c:formatCode>
                <c:ptCount val="34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25A3-4E02-8D35-F31E375FD974}"/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'[2]TCSF-1'!$B$7:$C$40</c15:sqref>
                        </c15:formulaRef>
                      </c:ext>
                    </c:extLst>
                    <c:strCache>
                      <c:ptCount val="34"/>
                    </c:strCache>
                  </c:strRef>
                </c15:cat>
              </c15:filteredCategoryTitle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190890120"/>
        <c:axId val="191213032"/>
      </c:barChart>
      <c:catAx>
        <c:axId val="190890120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1213032"/>
        <c:crosses val="autoZero"/>
        <c:auto val="1"/>
        <c:lblAlgn val="ctr"/>
        <c:lblOffset val="100"/>
        <c:noMultiLvlLbl val="0"/>
      </c:catAx>
      <c:valAx>
        <c:axId val="191213032"/>
        <c:scaling>
          <c:orientation val="minMax"/>
        </c:scaling>
        <c:delete val="0"/>
        <c:axPos val="t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08901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Groupes selon les paliers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5618078990126236"/>
          <c:y val="0.20831755965357746"/>
          <c:w val="0.68367016622922139"/>
          <c:h val="0.74825138714338235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B84C-4EDF-9DE0-5857B592EF7E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B84C-4EDF-9DE0-5857B592EF7E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B84C-4EDF-9DE0-5857B592EF7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'[2]TCSF-1'!$AJ$4:$AL$4</c:f>
              <c:strCache>
                <c:ptCount val="3"/>
                <c:pt idx="0">
                  <c:v>3 et &lt;</c:v>
                </c:pt>
                <c:pt idx="1">
                  <c:v>Entre 4 et 6</c:v>
                </c:pt>
                <c:pt idx="2">
                  <c:v>7 et &gt;</c:v>
                </c:pt>
              </c:strCache>
            </c:strRef>
          </c:cat>
          <c:val>
            <c:numRef>
              <c:f>'[2]TCSF-1'!$AJ$5:$AL$5</c:f>
              <c:numCache>
                <c:formatCode>General</c:formatCode>
                <c:ptCount val="3"/>
                <c:pt idx="0">
                  <c:v>33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B84C-4EDF-9DE0-5857B592EF7E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Palier par élève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5">
                <a:shade val="76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'[2]TCSF-1'!$C$7:$C$22</c:f>
              <c:numCache>
                <c:formatCode>General</c:formatCode>
                <c:ptCount val="16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5A3-4E02-8D35-F31E375FD974}"/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'[2]TCSF-1'!$B$7:$C$40</c15:sqref>
                        </c15:formulaRef>
                      </c:ext>
                    </c:extLst>
                    <c:strCache>
                      <c:ptCount val="34"/>
                    </c:strCache>
                  </c:strRef>
                </c15:cat>
              </c15:filteredCategoryTitle>
            </c:ext>
          </c:extLst>
        </c:ser>
        <c:ser>
          <c:idx val="1"/>
          <c:order val="1"/>
          <c:spPr>
            <a:solidFill>
              <a:schemeClr val="accent5">
                <a:tint val="77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'[2]TCSF-1'!$AH$7:$AH$40</c:f>
              <c:numCache>
                <c:formatCode>General</c:formatCode>
                <c:ptCount val="34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25A3-4E02-8D35-F31E375FD974}"/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'[2]TCSF-1'!$B$7:$C$40</c15:sqref>
                        </c15:formulaRef>
                      </c:ext>
                    </c:extLst>
                    <c:strCache>
                      <c:ptCount val="34"/>
                    </c:strCache>
                  </c:strRef>
                </c15:cat>
              </c15:filteredCategoryTitle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233258072"/>
        <c:axId val="233583296"/>
      </c:barChart>
      <c:catAx>
        <c:axId val="233258072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3583296"/>
        <c:crosses val="autoZero"/>
        <c:auto val="1"/>
        <c:lblAlgn val="ctr"/>
        <c:lblOffset val="100"/>
        <c:noMultiLvlLbl val="0"/>
      </c:catAx>
      <c:valAx>
        <c:axId val="233583296"/>
        <c:scaling>
          <c:orientation val="minMax"/>
        </c:scaling>
        <c:delete val="0"/>
        <c:axPos val="t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32580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Groupes selon les paliers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5618078990126236"/>
          <c:y val="0.20831755965357746"/>
          <c:w val="0.68367016622922139"/>
          <c:h val="0.74825138714338235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B84C-4EDF-9DE0-5857B592EF7E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B84C-4EDF-9DE0-5857B592EF7E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B84C-4EDF-9DE0-5857B592EF7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'[2]TCSF-1'!$AJ$4:$AL$4</c:f>
              <c:strCache>
                <c:ptCount val="3"/>
                <c:pt idx="0">
                  <c:v>3 et &lt;</c:v>
                </c:pt>
                <c:pt idx="1">
                  <c:v>Entre 4 et 6</c:v>
                </c:pt>
                <c:pt idx="2">
                  <c:v>7 et &gt;</c:v>
                </c:pt>
              </c:strCache>
            </c:strRef>
          </c:cat>
          <c:val>
            <c:numRef>
              <c:f>'[2]TCSF-1'!$AJ$5:$AL$5</c:f>
              <c:numCache>
                <c:formatCode>General</c:formatCode>
                <c:ptCount val="3"/>
                <c:pt idx="0">
                  <c:v>33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B84C-4EDF-9DE0-5857B592EF7E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4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6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504825</xdr:colOff>
          <xdr:row>6</xdr:row>
          <xdr:rowOff>19050</xdr:rowOff>
        </xdr:from>
        <xdr:to>
          <xdr:col>7</xdr:col>
          <xdr:colOff>561975</xdr:colOff>
          <xdr:row>7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=""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Endurance TC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504825</xdr:colOff>
          <xdr:row>7</xdr:row>
          <xdr:rowOff>123825</xdr:rowOff>
        </xdr:from>
        <xdr:to>
          <xdr:col>7</xdr:col>
          <xdr:colOff>561975</xdr:colOff>
          <xdr:row>9</xdr:row>
          <xdr:rowOff>19050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=""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Endurance 1BAC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514350</xdr:colOff>
          <xdr:row>9</xdr:row>
          <xdr:rowOff>38100</xdr:rowOff>
        </xdr:from>
        <xdr:to>
          <xdr:col>7</xdr:col>
          <xdr:colOff>571500</xdr:colOff>
          <xdr:row>10</xdr:row>
          <xdr:rowOff>123825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=""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Endurance 2BAC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6</xdr:row>
          <xdr:rowOff>9525</xdr:rowOff>
        </xdr:from>
        <xdr:to>
          <xdr:col>10</xdr:col>
          <xdr:colOff>76200</xdr:colOff>
          <xdr:row>7</xdr:row>
          <xdr:rowOff>95250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=""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Basketball TC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7</xdr:row>
          <xdr:rowOff>104775</xdr:rowOff>
        </xdr:from>
        <xdr:to>
          <xdr:col>10</xdr:col>
          <xdr:colOff>76200</xdr:colOff>
          <xdr:row>9</xdr:row>
          <xdr:rowOff>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=""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Basketball 1BAC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9</xdr:row>
          <xdr:rowOff>28575</xdr:rowOff>
        </xdr:from>
        <xdr:to>
          <xdr:col>10</xdr:col>
          <xdr:colOff>85725</xdr:colOff>
          <xdr:row>10</xdr:row>
          <xdr:rowOff>114300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=""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Basketball 2BAC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390525</xdr:colOff>
      <xdr:row>3</xdr:row>
      <xdr:rowOff>133350</xdr:rowOff>
    </xdr:from>
    <xdr:to>
      <xdr:col>41</xdr:col>
      <xdr:colOff>581024</xdr:colOff>
      <xdr:row>40</xdr:row>
      <xdr:rowOff>66675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6890985D-45B7-4AC8-AE36-9BE7D4D1582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41</xdr:col>
      <xdr:colOff>600075</xdr:colOff>
      <xdr:row>3</xdr:row>
      <xdr:rowOff>142875</xdr:rowOff>
    </xdr:from>
    <xdr:to>
      <xdr:col>45</xdr:col>
      <xdr:colOff>695325</xdr:colOff>
      <xdr:row>17</xdr:row>
      <xdr:rowOff>38100</xdr:rowOff>
    </xdr:to>
    <xdr:graphicFrame macro="">
      <xdr:nvGraphicFramePr>
        <xdr:cNvPr id="3" name="Graphique 2">
          <a:extLst>
            <a:ext uri="{FF2B5EF4-FFF2-40B4-BE49-F238E27FC236}">
              <a16:creationId xmlns="" xmlns:a16="http://schemas.microsoft.com/office/drawing/2014/main" id="{82D4F604-B355-420C-A233-9C4ECAE0DB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390525</xdr:colOff>
      <xdr:row>3</xdr:row>
      <xdr:rowOff>133350</xdr:rowOff>
    </xdr:from>
    <xdr:to>
      <xdr:col>41</xdr:col>
      <xdr:colOff>581024</xdr:colOff>
      <xdr:row>40</xdr:row>
      <xdr:rowOff>66675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6890985D-45B7-4AC8-AE36-9BE7D4D1582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41</xdr:col>
      <xdr:colOff>600075</xdr:colOff>
      <xdr:row>3</xdr:row>
      <xdr:rowOff>142875</xdr:rowOff>
    </xdr:from>
    <xdr:to>
      <xdr:col>45</xdr:col>
      <xdr:colOff>695325</xdr:colOff>
      <xdr:row>17</xdr:row>
      <xdr:rowOff>38100</xdr:rowOff>
    </xdr:to>
    <xdr:graphicFrame macro="">
      <xdr:nvGraphicFramePr>
        <xdr:cNvPr id="3" name="Graphique 2">
          <a:extLst>
            <a:ext uri="{FF2B5EF4-FFF2-40B4-BE49-F238E27FC236}">
              <a16:creationId xmlns="" xmlns:a16="http://schemas.microsoft.com/office/drawing/2014/main" id="{82D4F604-B355-420C-A233-9C4ECAE0DB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390525</xdr:colOff>
      <xdr:row>3</xdr:row>
      <xdr:rowOff>133350</xdr:rowOff>
    </xdr:from>
    <xdr:to>
      <xdr:col>41</xdr:col>
      <xdr:colOff>581024</xdr:colOff>
      <xdr:row>40</xdr:row>
      <xdr:rowOff>66675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6890985D-45B7-4AC8-AE36-9BE7D4D1582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41</xdr:col>
      <xdr:colOff>600075</xdr:colOff>
      <xdr:row>3</xdr:row>
      <xdr:rowOff>142875</xdr:rowOff>
    </xdr:from>
    <xdr:to>
      <xdr:col>45</xdr:col>
      <xdr:colOff>695325</xdr:colOff>
      <xdr:row>17</xdr:row>
      <xdr:rowOff>38100</xdr:rowOff>
    </xdr:to>
    <xdr:graphicFrame macro="">
      <xdr:nvGraphicFramePr>
        <xdr:cNvPr id="3" name="Graphique 2">
          <a:extLst>
            <a:ext uri="{FF2B5EF4-FFF2-40B4-BE49-F238E27FC236}">
              <a16:creationId xmlns="" xmlns:a16="http://schemas.microsoft.com/office/drawing/2014/main" id="{82D4F604-B355-420C-A233-9C4ECAE0DB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ANK/OneDrive%20-%20Ministere%20de%20l'education%20nationale%20et%20de%20la%20formation%20professionnelle/Portfolio/Portfolio2020-21/Classes%20Basketbal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ANK/OneDrive%20-%20Ministere%20de%20l'education%20nationale%20et%20de%20la%20formation%20professionnelle/Portfolio/Portfolio2020-21/Classes%20Enduran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SF-1"/>
      <sheetName val="1Ltr2"/>
      <sheetName val="2BAC"/>
    </sheetNames>
    <sheetDataSet>
      <sheetData sheetId="0"/>
      <sheetData sheetId="1"/>
      <sheetData sheetId="2">
        <row r="5">
          <cell r="AB5" t="str">
            <v>Deplacement</v>
          </cell>
          <cell r="AC5" t="str">
            <v>Passe</v>
          </cell>
          <cell r="AD5" t="str">
            <v>Dribble</v>
          </cell>
          <cell r="AE5" t="str">
            <v>Adresse</v>
          </cell>
          <cell r="AF5" t="str">
            <v>Comp. Motr.</v>
          </cell>
          <cell r="AG5" t="str">
            <v>Niv Moyen</v>
          </cell>
          <cell r="AH5" t="str">
            <v>Niv Moyen TO</v>
          </cell>
        </row>
        <row r="6">
          <cell r="AB6"/>
          <cell r="AC6"/>
          <cell r="AD6"/>
          <cell r="AE6"/>
          <cell r="AF6"/>
          <cell r="AG6"/>
          <cell r="AH6"/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SF-1"/>
      <sheetName val="1SE1"/>
      <sheetName val="TC"/>
      <sheetName val="1BAC"/>
    </sheetNames>
    <sheetDataSet>
      <sheetData sheetId="0">
        <row r="4">
          <cell r="AJ4" t="str">
            <v>3 et &lt;</v>
          </cell>
          <cell r="AK4" t="str">
            <v>Entre 4 et 6</v>
          </cell>
          <cell r="AL4" t="str">
            <v>7 et &gt;</v>
          </cell>
        </row>
        <row r="5">
          <cell r="AJ5">
            <v>33</v>
          </cell>
          <cell r="AK5">
            <v>0</v>
          </cell>
          <cell r="AL5">
            <v>0</v>
          </cell>
        </row>
        <row r="7">
          <cell r="B7"/>
          <cell r="C7"/>
          <cell r="AH7"/>
        </row>
        <row r="8">
          <cell r="B8"/>
          <cell r="C8"/>
          <cell r="AH8"/>
        </row>
        <row r="9">
          <cell r="B9"/>
          <cell r="C9"/>
          <cell r="AH9"/>
        </row>
        <row r="10">
          <cell r="B10"/>
          <cell r="C10"/>
          <cell r="AH10"/>
        </row>
        <row r="11">
          <cell r="B11"/>
          <cell r="C11"/>
          <cell r="AH11"/>
        </row>
        <row r="12">
          <cell r="B12"/>
          <cell r="C12"/>
          <cell r="AH12"/>
        </row>
        <row r="13">
          <cell r="B13"/>
          <cell r="C13"/>
          <cell r="AH13"/>
        </row>
        <row r="14">
          <cell r="B14"/>
          <cell r="C14"/>
          <cell r="AH14"/>
        </row>
        <row r="15">
          <cell r="B15"/>
          <cell r="C15"/>
          <cell r="AH15"/>
        </row>
        <row r="16">
          <cell r="B16"/>
          <cell r="C16"/>
          <cell r="AH16"/>
        </row>
        <row r="17">
          <cell r="B17"/>
          <cell r="C17"/>
          <cell r="AH17"/>
        </row>
        <row r="18">
          <cell r="B18"/>
          <cell r="C18"/>
          <cell r="AH18"/>
        </row>
        <row r="19">
          <cell r="B19"/>
          <cell r="C19"/>
          <cell r="AH19"/>
        </row>
        <row r="20">
          <cell r="B20"/>
          <cell r="C20"/>
          <cell r="AH20"/>
        </row>
        <row r="21">
          <cell r="B21"/>
          <cell r="C21"/>
          <cell r="AH21"/>
        </row>
        <row r="22">
          <cell r="B22"/>
          <cell r="C22"/>
          <cell r="AH22"/>
        </row>
        <row r="23">
          <cell r="B23"/>
          <cell r="C23"/>
          <cell r="AH23"/>
        </row>
        <row r="24">
          <cell r="B24"/>
          <cell r="C24"/>
          <cell r="AH24"/>
        </row>
        <row r="25">
          <cell r="B25"/>
          <cell r="C25"/>
          <cell r="AH25"/>
        </row>
        <row r="26">
          <cell r="B26"/>
          <cell r="C26"/>
          <cell r="AH26"/>
        </row>
        <row r="27">
          <cell r="B27"/>
          <cell r="C27"/>
          <cell r="AH27"/>
        </row>
        <row r="28">
          <cell r="B28"/>
          <cell r="C28"/>
          <cell r="AH28"/>
        </row>
        <row r="29">
          <cell r="B29"/>
          <cell r="C29"/>
          <cell r="AH29"/>
        </row>
        <row r="30">
          <cell r="B30"/>
          <cell r="C30"/>
          <cell r="AH30"/>
        </row>
        <row r="31">
          <cell r="B31"/>
          <cell r="C31"/>
          <cell r="AH31"/>
        </row>
        <row r="32">
          <cell r="B32"/>
          <cell r="C32"/>
          <cell r="AH32"/>
        </row>
        <row r="33">
          <cell r="B33"/>
          <cell r="C33"/>
          <cell r="AH33"/>
        </row>
        <row r="34">
          <cell r="B34"/>
          <cell r="C34"/>
          <cell r="AH34"/>
        </row>
        <row r="35">
          <cell r="B35"/>
          <cell r="C35"/>
          <cell r="AH35"/>
        </row>
        <row r="36">
          <cell r="B36"/>
          <cell r="C36"/>
          <cell r="AH36"/>
        </row>
        <row r="37">
          <cell r="B37"/>
          <cell r="C37"/>
          <cell r="AH37"/>
        </row>
        <row r="38">
          <cell r="B38"/>
          <cell r="C38"/>
          <cell r="AH38"/>
        </row>
        <row r="39">
          <cell r="B39"/>
          <cell r="C39"/>
          <cell r="AH39"/>
        </row>
        <row r="40">
          <cell r="B40"/>
          <cell r="C40"/>
          <cell r="AH40"/>
        </row>
      </sheetData>
      <sheetData sheetId="1"/>
      <sheetData sheetId="2">
        <row r="2">
          <cell r="E2">
            <v>0</v>
          </cell>
        </row>
        <row r="3">
          <cell r="E3">
            <v>0</v>
          </cell>
        </row>
        <row r="4">
          <cell r="E4">
            <v>0</v>
          </cell>
        </row>
        <row r="5">
          <cell r="E5">
            <v>0</v>
          </cell>
        </row>
        <row r="6">
          <cell r="E6">
            <v>0</v>
          </cell>
        </row>
        <row r="7">
          <cell r="E7">
            <v>0</v>
          </cell>
        </row>
        <row r="8">
          <cell r="E8">
            <v>0</v>
          </cell>
        </row>
        <row r="9">
          <cell r="E9">
            <v>0</v>
          </cell>
        </row>
        <row r="10">
          <cell r="E10">
            <v>0</v>
          </cell>
        </row>
        <row r="11">
          <cell r="E11">
            <v>0</v>
          </cell>
        </row>
        <row r="12">
          <cell r="E12">
            <v>0</v>
          </cell>
        </row>
        <row r="13">
          <cell r="E13">
            <v>0</v>
          </cell>
        </row>
        <row r="14">
          <cell r="E14">
            <v>0</v>
          </cell>
        </row>
        <row r="15">
          <cell r="E15">
            <v>0</v>
          </cell>
        </row>
        <row r="16">
          <cell r="E16">
            <v>0</v>
          </cell>
        </row>
        <row r="17">
          <cell r="E17">
            <v>0</v>
          </cell>
        </row>
        <row r="18">
          <cell r="E18">
            <v>0</v>
          </cell>
        </row>
        <row r="19">
          <cell r="E19">
            <v>0</v>
          </cell>
        </row>
        <row r="20">
          <cell r="E20">
            <v>0</v>
          </cell>
        </row>
        <row r="21">
          <cell r="E21">
            <v>0</v>
          </cell>
        </row>
        <row r="22">
          <cell r="E22">
            <v>0</v>
          </cell>
        </row>
        <row r="23">
          <cell r="E23">
            <v>0</v>
          </cell>
        </row>
        <row r="24">
          <cell r="E24">
            <v>0</v>
          </cell>
        </row>
        <row r="25">
          <cell r="E25">
            <v>0</v>
          </cell>
        </row>
        <row r="26">
          <cell r="E26">
            <v>0</v>
          </cell>
        </row>
        <row r="27">
          <cell r="E27">
            <v>0</v>
          </cell>
        </row>
        <row r="28">
          <cell r="E28">
            <v>0</v>
          </cell>
        </row>
        <row r="29">
          <cell r="E29">
            <v>0</v>
          </cell>
        </row>
        <row r="30">
          <cell r="E30">
            <v>0</v>
          </cell>
        </row>
        <row r="31">
          <cell r="E31">
            <v>0</v>
          </cell>
        </row>
        <row r="32">
          <cell r="E32">
            <v>0</v>
          </cell>
        </row>
        <row r="33">
          <cell r="E33">
            <v>0</v>
          </cell>
        </row>
        <row r="34"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E4"/>
  <sheetViews>
    <sheetView tabSelected="1" workbookViewId="0">
      <selection activeCell="D16" sqref="D16"/>
    </sheetView>
  </sheetViews>
  <sheetFormatPr baseColWidth="10" defaultRowHeight="15" x14ac:dyDescent="0.25"/>
  <cols>
    <col min="1" max="1" width="9" customWidth="1"/>
    <col min="4" max="4" width="15.5703125" bestFit="1" customWidth="1"/>
  </cols>
  <sheetData>
    <row r="2" spans="2:5" x14ac:dyDescent="0.25">
      <c r="B2" t="s">
        <v>58</v>
      </c>
      <c r="D2" t="s">
        <v>0</v>
      </c>
      <c r="E2" t="s">
        <v>56</v>
      </c>
    </row>
    <row r="3" spans="2:5" x14ac:dyDescent="0.25">
      <c r="D3" t="s">
        <v>1</v>
      </c>
      <c r="E3" t="s">
        <v>59</v>
      </c>
    </row>
    <row r="4" spans="2:5" x14ac:dyDescent="0.25">
      <c r="D4" t="s">
        <v>2</v>
      </c>
      <c r="E4" t="s">
        <v>57</v>
      </c>
    </row>
  </sheetData>
  <pageMargins left="0.25" right="0.25" top="0.75" bottom="0.75" header="0.3" footer="0.3"/>
  <pageSetup paperSize="9" orientation="portrait" horizontalDpi="300" verticalDpi="300" r:id="rId1"/>
  <headerFooter>
    <oddHeader>&amp;LTaoufik&amp;Ctest&amp;R334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upliquerEnduranceTC">
                <anchor moveWithCells="1" sizeWithCells="1">
                  <from>
                    <xdr:col>5</xdr:col>
                    <xdr:colOff>504825</xdr:colOff>
                    <xdr:row>6</xdr:row>
                    <xdr:rowOff>19050</xdr:rowOff>
                  </from>
                  <to>
                    <xdr:col>7</xdr:col>
                    <xdr:colOff>561975</xdr:colOff>
                    <xdr:row>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DupliquerEndurance1BAC">
                <anchor moveWithCells="1" sizeWithCells="1">
                  <from>
                    <xdr:col>5</xdr:col>
                    <xdr:colOff>504825</xdr:colOff>
                    <xdr:row>7</xdr:row>
                    <xdr:rowOff>123825</xdr:rowOff>
                  </from>
                  <to>
                    <xdr:col>7</xdr:col>
                    <xdr:colOff>561975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DupliquerEndurance2BAC">
                <anchor moveWithCells="1" sizeWithCells="1">
                  <from>
                    <xdr:col>5</xdr:col>
                    <xdr:colOff>514350</xdr:colOff>
                    <xdr:row>9</xdr:row>
                    <xdr:rowOff>38100</xdr:rowOff>
                  </from>
                  <to>
                    <xdr:col>7</xdr:col>
                    <xdr:colOff>571500</xdr:colOff>
                    <xdr:row>10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DupliquerBBTC">
                <anchor moveWithCells="1" sizeWithCells="1">
                  <from>
                    <xdr:col>8</xdr:col>
                    <xdr:colOff>19050</xdr:colOff>
                    <xdr:row>6</xdr:row>
                    <xdr:rowOff>9525</xdr:rowOff>
                  </from>
                  <to>
                    <xdr:col>10</xdr:col>
                    <xdr:colOff>76200</xdr:colOff>
                    <xdr:row>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Button 5">
              <controlPr defaultSize="0" print="0" autoFill="0" autoPict="0" macro="[0]!DupliquerBB1BAC">
                <anchor moveWithCells="1" sizeWithCells="1">
                  <from>
                    <xdr:col>8</xdr:col>
                    <xdr:colOff>19050</xdr:colOff>
                    <xdr:row>7</xdr:row>
                    <xdr:rowOff>104775</xdr:rowOff>
                  </from>
                  <to>
                    <xdr:col>10</xdr:col>
                    <xdr:colOff>76200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Button 6">
              <controlPr defaultSize="0" print="0" autoFill="0" autoPict="0" macro="[0]!DupliquerBB2BAC">
                <anchor moveWithCells="1" sizeWithCells="1">
                  <from>
                    <xdr:col>8</xdr:col>
                    <xdr:colOff>28575</xdr:colOff>
                    <xdr:row>9</xdr:row>
                    <xdr:rowOff>28575</xdr:rowOff>
                  </from>
                  <to>
                    <xdr:col>10</xdr:col>
                    <xdr:colOff>85725</xdr:colOff>
                    <xdr:row>10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W46"/>
  <sheetViews>
    <sheetView showZeros="0" workbookViewId="0">
      <selection activeCell="B7" sqref="B7:C7"/>
    </sheetView>
  </sheetViews>
  <sheetFormatPr baseColWidth="10" defaultColWidth="11.42578125" defaultRowHeight="15" x14ac:dyDescent="0.25"/>
  <cols>
    <col min="1" max="1" width="4" bestFit="1" customWidth="1"/>
    <col min="2" max="2" width="13.28515625" customWidth="1"/>
    <col min="3" max="3" width="3.140625" customWidth="1"/>
    <col min="4" max="4" width="3.5703125" customWidth="1"/>
    <col min="5" max="14" width="3.28515625" bestFit="1" customWidth="1"/>
    <col min="15" max="16" width="3.42578125" bestFit="1" customWidth="1"/>
    <col min="17" max="17" width="5.5703125" customWidth="1"/>
    <col min="18" max="18" width="5.42578125" customWidth="1"/>
    <col min="19" max="19" width="6.42578125" customWidth="1"/>
    <col min="20" max="20" width="5.85546875" customWidth="1"/>
    <col min="21" max="21" width="7.7109375" style="29" customWidth="1"/>
    <col min="22" max="22" width="2.28515625" bestFit="1" customWidth="1"/>
    <col min="23" max="23" width="2.140625" bestFit="1" customWidth="1"/>
    <col min="24" max="24" width="2" bestFit="1" customWidth="1"/>
    <col min="25" max="25" width="2.42578125" bestFit="1" customWidth="1"/>
    <col min="26" max="26" width="3.140625" bestFit="1" customWidth="1"/>
    <col min="27" max="27" width="13.85546875" bestFit="1" customWidth="1"/>
    <col min="28" max="28" width="12.140625" bestFit="1" customWidth="1"/>
    <col min="30" max="30" width="11.42578125" customWidth="1"/>
    <col min="35" max="35" width="8.7109375" bestFit="1" customWidth="1"/>
    <col min="36" max="36" width="8.42578125" bestFit="1" customWidth="1"/>
    <col min="37" max="37" width="6" style="30" bestFit="1" customWidth="1"/>
    <col min="38" max="38" width="7.5703125" style="30" bestFit="1" customWidth="1"/>
    <col min="39" max="40" width="8.140625" style="30" bestFit="1" customWidth="1"/>
    <col min="41" max="41" width="8.7109375" style="30" bestFit="1" customWidth="1"/>
    <col min="42" max="42" width="8.42578125" style="30" bestFit="1" customWidth="1"/>
    <col min="43" max="43" width="6" style="30" bestFit="1" customWidth="1"/>
    <col min="44" max="44" width="7.5703125" bestFit="1" customWidth="1"/>
    <col min="45" max="45" width="8.140625" bestFit="1" customWidth="1"/>
    <col min="47" max="47" width="6.140625" bestFit="1" customWidth="1"/>
    <col min="48" max="48" width="3" bestFit="1" customWidth="1"/>
    <col min="49" max="49" width="4.28515625" customWidth="1"/>
    <col min="50" max="50" width="3.7109375" customWidth="1"/>
  </cols>
  <sheetData>
    <row r="1" spans="1:49" ht="15.75" customHeight="1" thickBot="1" x14ac:dyDescent="0.3">
      <c r="A1" s="79" t="s">
        <v>3</v>
      </c>
      <c r="B1" s="80"/>
      <c r="C1" s="81" t="s">
        <v>4</v>
      </c>
      <c r="D1" s="82"/>
      <c r="E1" s="82"/>
      <c r="F1" s="83"/>
      <c r="G1" s="81" t="s">
        <v>62</v>
      </c>
      <c r="H1" s="82"/>
      <c r="I1" s="82"/>
      <c r="J1" s="82"/>
      <c r="K1" s="82"/>
      <c r="L1" s="82"/>
      <c r="M1" s="82"/>
      <c r="N1" s="82"/>
      <c r="O1" s="82"/>
      <c r="P1" s="83"/>
      <c r="Q1" s="53" t="s">
        <v>55</v>
      </c>
      <c r="R1" s="54"/>
      <c r="S1" s="55" t="str">
        <f>TableauDeBord!E4</f>
        <v>2020/2021</v>
      </c>
      <c r="T1" s="55"/>
      <c r="U1" s="56"/>
    </row>
    <row r="2" spans="1:49" ht="15.75" thickBot="1" x14ac:dyDescent="0.3">
      <c r="A2" s="84" t="s">
        <v>7</v>
      </c>
      <c r="B2" s="87" t="s">
        <v>73</v>
      </c>
      <c r="C2" s="81" t="s">
        <v>8</v>
      </c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3"/>
      <c r="Q2" s="81" t="s">
        <v>9</v>
      </c>
      <c r="R2" s="82"/>
      <c r="S2" s="82"/>
      <c r="T2" s="83"/>
      <c r="U2" s="89" t="s">
        <v>10</v>
      </c>
    </row>
    <row r="3" spans="1:49" ht="17.25" thickBot="1" x14ac:dyDescent="0.3">
      <c r="A3" s="85"/>
      <c r="B3" s="87"/>
      <c r="C3" s="91" t="s">
        <v>12</v>
      </c>
      <c r="D3" s="92"/>
      <c r="E3" s="2" t="s">
        <v>13</v>
      </c>
      <c r="F3" s="2" t="s">
        <v>14</v>
      </c>
      <c r="G3" s="2" t="s">
        <v>15</v>
      </c>
      <c r="H3" s="2" t="s">
        <v>16</v>
      </c>
      <c r="I3" s="2" t="s">
        <v>17</v>
      </c>
      <c r="J3" s="2" t="s">
        <v>18</v>
      </c>
      <c r="K3" s="2" t="s">
        <v>19</v>
      </c>
      <c r="L3" s="2" t="s">
        <v>20</v>
      </c>
      <c r="M3" s="2" t="s">
        <v>21</v>
      </c>
      <c r="N3" s="2" t="s">
        <v>22</v>
      </c>
      <c r="O3" s="2" t="s">
        <v>63</v>
      </c>
      <c r="P3" s="2" t="s">
        <v>64</v>
      </c>
      <c r="Q3" s="74" t="s">
        <v>25</v>
      </c>
      <c r="R3" s="74" t="s">
        <v>26</v>
      </c>
      <c r="S3" s="77" t="s">
        <v>27</v>
      </c>
      <c r="T3" s="78"/>
      <c r="U3" s="90"/>
      <c r="AJ3" s="31"/>
      <c r="AK3" s="32"/>
      <c r="AL3" s="32"/>
      <c r="AM3" s="32"/>
    </row>
    <row r="4" spans="1:49" ht="16.5" thickTop="1" thickBot="1" x14ac:dyDescent="0.3">
      <c r="A4" s="85"/>
      <c r="B4" s="88"/>
      <c r="C4" s="3" t="s">
        <v>29</v>
      </c>
      <c r="D4" s="4">
        <f>COUNTIFS(D7:D50,"=D")</f>
        <v>0</v>
      </c>
      <c r="E4" s="71"/>
      <c r="F4" s="71"/>
      <c r="G4" s="71">
        <f>E4+7</f>
        <v>7</v>
      </c>
      <c r="H4" s="71">
        <f>F4+7</f>
        <v>7</v>
      </c>
      <c r="I4" s="71">
        <f t="shared" ref="I4:P4" si="0">G4+7</f>
        <v>14</v>
      </c>
      <c r="J4" s="71">
        <f t="shared" si="0"/>
        <v>14</v>
      </c>
      <c r="K4" s="71">
        <f t="shared" si="0"/>
        <v>21</v>
      </c>
      <c r="L4" s="71">
        <f t="shared" si="0"/>
        <v>21</v>
      </c>
      <c r="M4" s="71">
        <f t="shared" si="0"/>
        <v>28</v>
      </c>
      <c r="N4" s="71">
        <f t="shared" si="0"/>
        <v>28</v>
      </c>
      <c r="O4" s="71">
        <f t="shared" si="0"/>
        <v>35</v>
      </c>
      <c r="P4" s="71">
        <f t="shared" si="0"/>
        <v>35</v>
      </c>
      <c r="Q4" s="75"/>
      <c r="R4" s="75"/>
      <c r="S4" s="61" t="s">
        <v>65</v>
      </c>
      <c r="T4" s="61" t="s">
        <v>31</v>
      </c>
      <c r="U4" s="63" t="s">
        <v>32</v>
      </c>
      <c r="AI4" s="33"/>
      <c r="AJ4" s="34" t="s">
        <v>66</v>
      </c>
      <c r="AK4" s="35" t="s">
        <v>67</v>
      </c>
      <c r="AL4" s="36" t="s">
        <v>68</v>
      </c>
      <c r="AM4" s="37" t="s">
        <v>69</v>
      </c>
    </row>
    <row r="5" spans="1:49" ht="16.5" thickTop="1" thickBot="1" x14ac:dyDescent="0.3">
      <c r="A5" s="85"/>
      <c r="B5" s="38" t="s">
        <v>36</v>
      </c>
      <c r="C5" s="3" t="s">
        <v>37</v>
      </c>
      <c r="D5" s="4">
        <f>COUNTIFS(D7:D50,"=G")</f>
        <v>0</v>
      </c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6"/>
      <c r="R5" s="76"/>
      <c r="S5" s="62"/>
      <c r="T5" s="62"/>
      <c r="U5" s="64"/>
      <c r="V5" s="66" t="s">
        <v>38</v>
      </c>
      <c r="W5" s="67"/>
      <c r="X5" s="67"/>
      <c r="Y5" s="68"/>
      <c r="Z5" s="69" t="s">
        <v>7</v>
      </c>
      <c r="AA5" s="69" t="s">
        <v>36</v>
      </c>
      <c r="AB5" s="57" t="str">
        <f>'[1]2BAC'!AB5:AB6</f>
        <v>Deplacement</v>
      </c>
      <c r="AC5" s="57" t="str">
        <f>'[1]2BAC'!AC5:AC6</f>
        <v>Passe</v>
      </c>
      <c r="AD5" s="57" t="str">
        <f>'[1]2BAC'!AD5:AD6</f>
        <v>Dribble</v>
      </c>
      <c r="AE5" s="57" t="str">
        <f>'[1]2BAC'!AE5:AE6</f>
        <v>Adresse</v>
      </c>
      <c r="AF5" s="57" t="str">
        <f>'[1]2BAC'!AF5:AF6</f>
        <v>Comp. Motr.</v>
      </c>
      <c r="AG5" s="57" t="str">
        <f>'[1]2BAC'!AG5:AG6</f>
        <v>Niv Moyen</v>
      </c>
      <c r="AH5" s="59" t="str">
        <f>'[1]2BAC'!AH5:AH6</f>
        <v>Niv Moyen TO</v>
      </c>
      <c r="AI5" s="39" t="s">
        <v>70</v>
      </c>
      <c r="AJ5" s="40">
        <f>COUNTIFS(AB7:AB46,"=1")</f>
        <v>0</v>
      </c>
      <c r="AK5" s="41">
        <f>COUNTIFS(AC7:AC46,"=1")</f>
        <v>0</v>
      </c>
      <c r="AL5" s="41">
        <f>COUNTIFS(AD7:AD46,"=1")</f>
        <v>0</v>
      </c>
      <c r="AM5" s="42">
        <f>COUNTIFS(AE7:AE46,"=1")</f>
        <v>0</v>
      </c>
    </row>
    <row r="6" spans="1:49" ht="16.5" thickTop="1" thickBot="1" x14ac:dyDescent="0.3">
      <c r="A6" s="86"/>
      <c r="B6" s="38" t="s">
        <v>46</v>
      </c>
      <c r="C6" s="6" t="s">
        <v>47</v>
      </c>
      <c r="D6" s="7">
        <f>COUNTIFS(D7:D50,"=F")</f>
        <v>0</v>
      </c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8" t="s">
        <v>48</v>
      </c>
      <c r="R6" s="8" t="s">
        <v>49</v>
      </c>
      <c r="S6" s="9" t="s">
        <v>50</v>
      </c>
      <c r="T6" s="9" t="s">
        <v>50</v>
      </c>
      <c r="U6" s="65"/>
      <c r="V6" s="10" t="s">
        <v>51</v>
      </c>
      <c r="W6" s="10" t="s">
        <v>52</v>
      </c>
      <c r="X6" s="10" t="s">
        <v>53</v>
      </c>
      <c r="Y6" s="10" t="s">
        <v>54</v>
      </c>
      <c r="Z6" s="70"/>
      <c r="AA6" s="70"/>
      <c r="AB6" s="58"/>
      <c r="AC6" s="58"/>
      <c r="AD6" s="58"/>
      <c r="AE6" s="58"/>
      <c r="AF6" s="58"/>
      <c r="AG6" s="58"/>
      <c r="AH6" s="60"/>
      <c r="AI6" s="39" t="s">
        <v>71</v>
      </c>
      <c r="AJ6" s="43">
        <f>COUNTIFS(AB6:AB45,"=2")</f>
        <v>0</v>
      </c>
      <c r="AK6" s="44">
        <f>COUNTIFS(AC6:AC45,"=2")</f>
        <v>0</v>
      </c>
      <c r="AL6" s="44">
        <f>COUNTIFS(AD6:AD45,"=2")</f>
        <v>0</v>
      </c>
      <c r="AM6" s="41">
        <f>COUNTIFS(AE6:AE45,"=2")</f>
        <v>0</v>
      </c>
      <c r="AW6" s="12"/>
    </row>
    <row r="7" spans="1:49" ht="16.5" thickBot="1" x14ac:dyDescent="0.3">
      <c r="A7" s="13">
        <v>1</v>
      </c>
      <c r="B7" s="51"/>
      <c r="C7" s="52"/>
      <c r="D7" s="14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>
        <f>IF(X7&lt;=2,5-(V7*0.5),5-(((V7*0.5)+((X7-2)*0.5))))</f>
        <v>5</v>
      </c>
      <c r="R7" s="15"/>
      <c r="S7" s="45">
        <f>AF7</f>
        <v>0</v>
      </c>
      <c r="T7" s="17"/>
      <c r="U7" s="18">
        <f>IF(D7&lt;&gt;"D",SUM(Q7:T7),"Disp.")</f>
        <v>5</v>
      </c>
      <c r="V7" s="19">
        <f t="shared" ref="V7" si="1">COUNTIFS(E7:P7,"=A")</f>
        <v>0</v>
      </c>
      <c r="W7" s="20">
        <f t="shared" ref="W7" si="2">COUNTIFS(E7:P7,"=R")</f>
        <v>0</v>
      </c>
      <c r="X7" s="20">
        <f t="shared" ref="X7" si="3">COUNTIFS(E7:P7,"=T")</f>
        <v>0</v>
      </c>
      <c r="Y7" s="20">
        <f t="shared" ref="Y7" si="4">COUNTIFS(E7:P7,"=M")</f>
        <v>0</v>
      </c>
      <c r="Z7" s="21">
        <v>1</v>
      </c>
      <c r="AA7" s="46">
        <f>B7</f>
        <v>0</v>
      </c>
      <c r="AB7" s="46"/>
      <c r="AC7" s="46"/>
      <c r="AD7" s="46"/>
      <c r="AE7" s="46"/>
      <c r="AF7" s="47">
        <f>(AB7*(2/3))+(AC7*(2/3))+(AD7*(1/3))+(AE7*(1/3))</f>
        <v>0</v>
      </c>
      <c r="AG7" s="46" t="e">
        <f>AVERAGE(AB7:AE7)</f>
        <v>#DIV/0!</v>
      </c>
      <c r="AH7" s="48"/>
      <c r="AI7" s="49" t="s">
        <v>72</v>
      </c>
      <c r="AJ7" s="43">
        <f>COUNTIFS(AB5:AB44,"=3")</f>
        <v>0</v>
      </c>
      <c r="AK7" s="44">
        <f>COUNTIFS(AC5:AC44,"=3")</f>
        <v>0</v>
      </c>
      <c r="AL7" s="44">
        <f>COUNTIFS(AD5:AD44,"=3")</f>
        <v>0</v>
      </c>
      <c r="AM7" s="50">
        <f>COUNTIFS(AE5:AE44,"=3")</f>
        <v>0</v>
      </c>
    </row>
    <row r="8" spans="1:49" ht="16.5" thickBot="1" x14ac:dyDescent="0.3">
      <c r="A8" s="13">
        <v>2</v>
      </c>
      <c r="B8" s="51"/>
      <c r="C8" s="52"/>
      <c r="D8" s="14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>
        <f t="shared" ref="Q8:Q46" si="5">IF(X8&lt;=2,5-(V8*0.5),5-(((V8*0.5)+((X8-2)*0.5))))</f>
        <v>5</v>
      </c>
      <c r="R8" s="15"/>
      <c r="S8" s="45">
        <f t="shared" ref="S8:S46" si="6">AF8</f>
        <v>0</v>
      </c>
      <c r="T8" s="17"/>
      <c r="U8" s="18">
        <f t="shared" ref="U8:U46" si="7">IF(D8&lt;&gt;"D",SUM(Q8:T8),"Disp.")</f>
        <v>5</v>
      </c>
      <c r="V8" s="28">
        <f>COUNTIFS(E8:P8,"=A")</f>
        <v>0</v>
      </c>
      <c r="W8" s="22">
        <f>COUNTIFS(E8:P8,"=R")</f>
        <v>0</v>
      </c>
      <c r="X8" s="22">
        <f>COUNTIFS(E8:P8,"=T")</f>
        <v>0</v>
      </c>
      <c r="Y8" s="22">
        <f>COUNTIFS(E8:P8,"=M")</f>
        <v>0</v>
      </c>
      <c r="Z8" s="21">
        <v>2</v>
      </c>
      <c r="AA8" s="46">
        <f t="shared" ref="AA8:AA46" si="8">B8</f>
        <v>0</v>
      </c>
      <c r="AB8" s="46"/>
      <c r="AC8" s="46"/>
      <c r="AD8" s="46"/>
      <c r="AE8" s="46"/>
      <c r="AF8" s="47">
        <f t="shared" ref="AF8:AF46" si="9">(AB8*(2/3))+(AC8*(2/3))+(AD8*(1/3))+(AE8*(1/3))</f>
        <v>0</v>
      </c>
      <c r="AG8" s="46" t="e">
        <f t="shared" ref="AG8:AG46" si="10">AVERAGE(AB8:AE8)</f>
        <v>#DIV/0!</v>
      </c>
      <c r="AH8" s="46"/>
    </row>
    <row r="9" spans="1:49" ht="16.5" thickBot="1" x14ac:dyDescent="0.3">
      <c r="A9" s="13">
        <v>3</v>
      </c>
      <c r="B9" s="51"/>
      <c r="C9" s="52"/>
      <c r="D9" s="14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>
        <f t="shared" si="5"/>
        <v>5</v>
      </c>
      <c r="R9" s="15"/>
      <c r="S9" s="45">
        <f t="shared" si="6"/>
        <v>0</v>
      </c>
      <c r="T9" s="17"/>
      <c r="U9" s="18">
        <f t="shared" si="7"/>
        <v>5</v>
      </c>
      <c r="V9" s="19">
        <f t="shared" ref="V9:V46" si="11">COUNTIFS(E9:P9,"=A")</f>
        <v>0</v>
      </c>
      <c r="W9" s="20">
        <f t="shared" ref="W9:W46" si="12">COUNTIFS(E9:P9,"=R")</f>
        <v>0</v>
      </c>
      <c r="X9" s="20">
        <f t="shared" ref="X9:X46" si="13">COUNTIFS(E9:P9,"=T")</f>
        <v>0</v>
      </c>
      <c r="Y9" s="20">
        <f t="shared" ref="Y9:Y46" si="14">COUNTIFS(E9:P9,"=M")</f>
        <v>0</v>
      </c>
      <c r="Z9" s="21">
        <v>3</v>
      </c>
      <c r="AA9" s="46">
        <f t="shared" si="8"/>
        <v>0</v>
      </c>
      <c r="AB9" s="46"/>
      <c r="AC9" s="46"/>
      <c r="AD9" s="46"/>
      <c r="AE9" s="46"/>
      <c r="AF9" s="47">
        <f t="shared" si="9"/>
        <v>0</v>
      </c>
      <c r="AG9" s="46" t="e">
        <f t="shared" si="10"/>
        <v>#DIV/0!</v>
      </c>
      <c r="AH9" s="46"/>
    </row>
    <row r="10" spans="1:49" ht="16.5" thickBot="1" x14ac:dyDescent="0.3">
      <c r="A10" s="13">
        <v>4</v>
      </c>
      <c r="B10" s="51"/>
      <c r="C10" s="52"/>
      <c r="D10" s="14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>
        <f t="shared" si="5"/>
        <v>5</v>
      </c>
      <c r="R10" s="15"/>
      <c r="S10" s="45">
        <f t="shared" si="6"/>
        <v>0</v>
      </c>
      <c r="T10" s="17"/>
      <c r="U10" s="18">
        <f t="shared" si="7"/>
        <v>5</v>
      </c>
      <c r="V10" s="19">
        <f t="shared" si="11"/>
        <v>0</v>
      </c>
      <c r="W10" s="20">
        <f t="shared" si="12"/>
        <v>0</v>
      </c>
      <c r="X10" s="20">
        <f t="shared" si="13"/>
        <v>0</v>
      </c>
      <c r="Y10" s="20">
        <f t="shared" si="14"/>
        <v>0</v>
      </c>
      <c r="Z10" s="21">
        <v>4</v>
      </c>
      <c r="AA10" s="46">
        <f t="shared" si="8"/>
        <v>0</v>
      </c>
      <c r="AB10" s="46"/>
      <c r="AC10" s="46"/>
      <c r="AD10" s="46"/>
      <c r="AE10" s="46"/>
      <c r="AF10" s="47">
        <f t="shared" si="9"/>
        <v>0</v>
      </c>
      <c r="AG10" s="46" t="e">
        <f t="shared" si="10"/>
        <v>#DIV/0!</v>
      </c>
      <c r="AH10" s="46"/>
    </row>
    <row r="11" spans="1:49" ht="16.5" thickBot="1" x14ac:dyDescent="0.3">
      <c r="A11" s="13">
        <v>5</v>
      </c>
      <c r="B11" s="51"/>
      <c r="C11" s="52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>
        <f t="shared" si="5"/>
        <v>5</v>
      </c>
      <c r="R11" s="15"/>
      <c r="S11" s="45">
        <f t="shared" si="6"/>
        <v>0</v>
      </c>
      <c r="T11" s="17"/>
      <c r="U11" s="18">
        <f t="shared" si="7"/>
        <v>5</v>
      </c>
      <c r="V11" s="19">
        <f t="shared" si="11"/>
        <v>0</v>
      </c>
      <c r="W11" s="20">
        <f t="shared" si="12"/>
        <v>0</v>
      </c>
      <c r="X11" s="20">
        <f t="shared" si="13"/>
        <v>0</v>
      </c>
      <c r="Y11" s="20">
        <f t="shared" si="14"/>
        <v>0</v>
      </c>
      <c r="Z11" s="21">
        <v>5</v>
      </c>
      <c r="AA11" s="46">
        <f t="shared" si="8"/>
        <v>0</v>
      </c>
      <c r="AB11" s="46"/>
      <c r="AC11" s="46"/>
      <c r="AD11" s="46"/>
      <c r="AE11" s="46"/>
      <c r="AF11" s="47">
        <f t="shared" si="9"/>
        <v>0</v>
      </c>
      <c r="AG11" s="46" t="e">
        <f t="shared" si="10"/>
        <v>#DIV/0!</v>
      </c>
      <c r="AH11" s="46"/>
    </row>
    <row r="12" spans="1:49" ht="16.5" thickBot="1" x14ac:dyDescent="0.3">
      <c r="A12" s="13">
        <v>6</v>
      </c>
      <c r="B12" s="51"/>
      <c r="C12" s="52"/>
      <c r="D12" s="14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>
        <f t="shared" si="5"/>
        <v>5</v>
      </c>
      <c r="R12" s="15"/>
      <c r="S12" s="45">
        <f t="shared" si="6"/>
        <v>0</v>
      </c>
      <c r="T12" s="17"/>
      <c r="U12" s="18">
        <f t="shared" si="7"/>
        <v>5</v>
      </c>
      <c r="V12" s="19">
        <f t="shared" si="11"/>
        <v>0</v>
      </c>
      <c r="W12" s="20">
        <f t="shared" si="12"/>
        <v>0</v>
      </c>
      <c r="X12" s="20">
        <f t="shared" si="13"/>
        <v>0</v>
      </c>
      <c r="Y12" s="20">
        <f t="shared" si="14"/>
        <v>0</v>
      </c>
      <c r="Z12" s="21">
        <v>6</v>
      </c>
      <c r="AA12" s="46">
        <f t="shared" si="8"/>
        <v>0</v>
      </c>
      <c r="AB12" s="46"/>
      <c r="AC12" s="46"/>
      <c r="AD12" s="46"/>
      <c r="AE12" s="46"/>
      <c r="AF12" s="47">
        <f t="shared" si="9"/>
        <v>0</v>
      </c>
      <c r="AG12" s="46" t="e">
        <f t="shared" si="10"/>
        <v>#DIV/0!</v>
      </c>
      <c r="AH12" s="46"/>
    </row>
    <row r="13" spans="1:49" ht="16.5" thickBot="1" x14ac:dyDescent="0.3">
      <c r="A13" s="13">
        <v>7</v>
      </c>
      <c r="B13" s="51"/>
      <c r="C13" s="52"/>
      <c r="D13" s="14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>
        <f t="shared" si="5"/>
        <v>5</v>
      </c>
      <c r="R13" s="15"/>
      <c r="S13" s="45">
        <f t="shared" si="6"/>
        <v>0</v>
      </c>
      <c r="T13" s="17"/>
      <c r="U13" s="18">
        <f t="shared" si="7"/>
        <v>5</v>
      </c>
      <c r="V13" s="19">
        <f t="shared" si="11"/>
        <v>0</v>
      </c>
      <c r="W13" s="20">
        <f t="shared" si="12"/>
        <v>0</v>
      </c>
      <c r="X13" s="20">
        <f t="shared" si="13"/>
        <v>0</v>
      </c>
      <c r="Y13" s="20">
        <f t="shared" si="14"/>
        <v>0</v>
      </c>
      <c r="Z13" s="21">
        <v>7</v>
      </c>
      <c r="AA13" s="46">
        <f t="shared" si="8"/>
        <v>0</v>
      </c>
      <c r="AB13" s="46"/>
      <c r="AC13" s="46"/>
      <c r="AD13" s="46"/>
      <c r="AE13" s="46"/>
      <c r="AF13" s="47">
        <f t="shared" si="9"/>
        <v>0</v>
      </c>
      <c r="AG13" s="46" t="e">
        <f t="shared" si="10"/>
        <v>#DIV/0!</v>
      </c>
      <c r="AH13" s="46"/>
    </row>
    <row r="14" spans="1:49" ht="16.5" thickBot="1" x14ac:dyDescent="0.3">
      <c r="A14" s="13">
        <v>8</v>
      </c>
      <c r="B14" s="51"/>
      <c r="C14" s="52"/>
      <c r="D14" s="14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>
        <f t="shared" si="5"/>
        <v>5</v>
      </c>
      <c r="R14" s="15"/>
      <c r="S14" s="45">
        <f t="shared" si="6"/>
        <v>0</v>
      </c>
      <c r="T14" s="17"/>
      <c r="U14" s="18">
        <f t="shared" si="7"/>
        <v>5</v>
      </c>
      <c r="V14" s="19">
        <f t="shared" si="11"/>
        <v>0</v>
      </c>
      <c r="W14" s="20">
        <f t="shared" si="12"/>
        <v>0</v>
      </c>
      <c r="X14" s="20">
        <f t="shared" si="13"/>
        <v>0</v>
      </c>
      <c r="Y14" s="20">
        <f t="shared" si="14"/>
        <v>0</v>
      </c>
      <c r="Z14" s="21">
        <v>8</v>
      </c>
      <c r="AA14" s="46">
        <f t="shared" si="8"/>
        <v>0</v>
      </c>
      <c r="AB14" s="46"/>
      <c r="AC14" s="46"/>
      <c r="AD14" s="46"/>
      <c r="AE14" s="46"/>
      <c r="AF14" s="47">
        <f t="shared" si="9"/>
        <v>0</v>
      </c>
      <c r="AG14" s="46" t="e">
        <f t="shared" si="10"/>
        <v>#DIV/0!</v>
      </c>
      <c r="AH14" s="46"/>
    </row>
    <row r="15" spans="1:49" ht="16.5" thickBot="1" x14ac:dyDescent="0.3">
      <c r="A15" s="13">
        <v>9</v>
      </c>
      <c r="B15" s="51"/>
      <c r="C15" s="52"/>
      <c r="D15" s="14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>
        <f t="shared" si="5"/>
        <v>5</v>
      </c>
      <c r="R15" s="15"/>
      <c r="S15" s="45">
        <f t="shared" si="6"/>
        <v>0</v>
      </c>
      <c r="T15" s="17"/>
      <c r="U15" s="18">
        <f t="shared" si="7"/>
        <v>5</v>
      </c>
      <c r="V15" s="19">
        <f t="shared" si="11"/>
        <v>0</v>
      </c>
      <c r="W15" s="20">
        <f t="shared" si="12"/>
        <v>0</v>
      </c>
      <c r="X15" s="20">
        <f t="shared" si="13"/>
        <v>0</v>
      </c>
      <c r="Y15" s="20">
        <f t="shared" si="14"/>
        <v>0</v>
      </c>
      <c r="Z15" s="21">
        <v>9</v>
      </c>
      <c r="AA15" s="46">
        <f t="shared" si="8"/>
        <v>0</v>
      </c>
      <c r="AB15" s="46"/>
      <c r="AC15" s="46"/>
      <c r="AD15" s="46"/>
      <c r="AE15" s="46"/>
      <c r="AF15" s="47">
        <f t="shared" si="9"/>
        <v>0</v>
      </c>
      <c r="AG15" s="46" t="e">
        <f t="shared" si="10"/>
        <v>#DIV/0!</v>
      </c>
      <c r="AH15" s="46"/>
    </row>
    <row r="16" spans="1:49" ht="16.5" thickBot="1" x14ac:dyDescent="0.3">
      <c r="A16" s="13">
        <v>10</v>
      </c>
      <c r="B16" s="51"/>
      <c r="C16" s="52"/>
      <c r="D16" s="14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>
        <f t="shared" si="5"/>
        <v>5</v>
      </c>
      <c r="R16" s="15"/>
      <c r="S16" s="45">
        <f t="shared" si="6"/>
        <v>0</v>
      </c>
      <c r="T16" s="17"/>
      <c r="U16" s="18">
        <f t="shared" si="7"/>
        <v>5</v>
      </c>
      <c r="V16" s="19">
        <f t="shared" si="11"/>
        <v>0</v>
      </c>
      <c r="W16" s="20">
        <f t="shared" si="12"/>
        <v>0</v>
      </c>
      <c r="X16" s="20">
        <f t="shared" si="13"/>
        <v>0</v>
      </c>
      <c r="Y16" s="20">
        <f t="shared" si="14"/>
        <v>0</v>
      </c>
      <c r="Z16" s="21">
        <v>10</v>
      </c>
      <c r="AA16" s="46">
        <f t="shared" si="8"/>
        <v>0</v>
      </c>
      <c r="AB16" s="46"/>
      <c r="AC16" s="46"/>
      <c r="AD16" s="46"/>
      <c r="AE16" s="46"/>
      <c r="AF16" s="47">
        <f t="shared" si="9"/>
        <v>0</v>
      </c>
      <c r="AG16" s="46" t="e">
        <f t="shared" si="10"/>
        <v>#DIV/0!</v>
      </c>
      <c r="AH16" s="46"/>
    </row>
    <row r="17" spans="1:34" ht="16.5" thickBot="1" x14ac:dyDescent="0.3">
      <c r="A17" s="13">
        <v>11</v>
      </c>
      <c r="B17" s="51"/>
      <c r="C17" s="52"/>
      <c r="D17" s="14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>
        <f t="shared" si="5"/>
        <v>5</v>
      </c>
      <c r="R17" s="15"/>
      <c r="S17" s="45">
        <f t="shared" si="6"/>
        <v>0</v>
      </c>
      <c r="T17" s="17"/>
      <c r="U17" s="18">
        <f t="shared" si="7"/>
        <v>5</v>
      </c>
      <c r="V17" s="19">
        <f t="shared" si="11"/>
        <v>0</v>
      </c>
      <c r="W17" s="20">
        <f t="shared" si="12"/>
        <v>0</v>
      </c>
      <c r="X17" s="20">
        <f t="shared" si="13"/>
        <v>0</v>
      </c>
      <c r="Y17" s="20">
        <f t="shared" si="14"/>
        <v>0</v>
      </c>
      <c r="Z17" s="21">
        <v>11</v>
      </c>
      <c r="AA17" s="46">
        <f t="shared" si="8"/>
        <v>0</v>
      </c>
      <c r="AB17" s="46"/>
      <c r="AC17" s="46"/>
      <c r="AD17" s="46"/>
      <c r="AE17" s="46"/>
      <c r="AF17" s="47">
        <f t="shared" si="9"/>
        <v>0</v>
      </c>
      <c r="AG17" s="46" t="e">
        <f t="shared" si="10"/>
        <v>#DIV/0!</v>
      </c>
      <c r="AH17" s="46"/>
    </row>
    <row r="18" spans="1:34" ht="16.5" thickBot="1" x14ac:dyDescent="0.3">
      <c r="A18" s="13">
        <v>12</v>
      </c>
      <c r="B18" s="51"/>
      <c r="C18" s="52"/>
      <c r="D18" s="14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>
        <f t="shared" si="5"/>
        <v>5</v>
      </c>
      <c r="R18" s="15"/>
      <c r="S18" s="45">
        <f t="shared" si="6"/>
        <v>0</v>
      </c>
      <c r="T18" s="17"/>
      <c r="U18" s="18">
        <f t="shared" si="7"/>
        <v>5</v>
      </c>
      <c r="V18" s="19">
        <f t="shared" si="11"/>
        <v>0</v>
      </c>
      <c r="W18" s="20">
        <f t="shared" si="12"/>
        <v>0</v>
      </c>
      <c r="X18" s="20">
        <f t="shared" si="13"/>
        <v>0</v>
      </c>
      <c r="Y18" s="20">
        <f t="shared" si="14"/>
        <v>0</v>
      </c>
      <c r="Z18" s="21">
        <v>12</v>
      </c>
      <c r="AA18" s="46">
        <f t="shared" si="8"/>
        <v>0</v>
      </c>
      <c r="AB18" s="46"/>
      <c r="AC18" s="46"/>
      <c r="AD18" s="46"/>
      <c r="AE18" s="46"/>
      <c r="AF18" s="47">
        <f t="shared" si="9"/>
        <v>0</v>
      </c>
      <c r="AG18" s="46" t="e">
        <f t="shared" si="10"/>
        <v>#DIV/0!</v>
      </c>
      <c r="AH18" s="46"/>
    </row>
    <row r="19" spans="1:34" ht="16.5" thickBot="1" x14ac:dyDescent="0.3">
      <c r="A19" s="13">
        <v>13</v>
      </c>
      <c r="B19" s="51"/>
      <c r="C19" s="52"/>
      <c r="D19" s="14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>
        <f t="shared" si="5"/>
        <v>5</v>
      </c>
      <c r="R19" s="15"/>
      <c r="S19" s="45">
        <f t="shared" si="6"/>
        <v>0</v>
      </c>
      <c r="T19" s="17"/>
      <c r="U19" s="18">
        <f t="shared" si="7"/>
        <v>5</v>
      </c>
      <c r="V19" s="19">
        <f t="shared" si="11"/>
        <v>0</v>
      </c>
      <c r="W19" s="20">
        <f t="shared" si="12"/>
        <v>0</v>
      </c>
      <c r="X19" s="20">
        <f t="shared" si="13"/>
        <v>0</v>
      </c>
      <c r="Y19" s="20">
        <f t="shared" si="14"/>
        <v>0</v>
      </c>
      <c r="Z19" s="21">
        <v>13</v>
      </c>
      <c r="AA19" s="46">
        <f t="shared" si="8"/>
        <v>0</v>
      </c>
      <c r="AB19" s="46"/>
      <c r="AC19" s="46"/>
      <c r="AD19" s="46"/>
      <c r="AE19" s="46"/>
      <c r="AF19" s="47">
        <f t="shared" si="9"/>
        <v>0</v>
      </c>
      <c r="AG19" s="46" t="e">
        <f t="shared" si="10"/>
        <v>#DIV/0!</v>
      </c>
      <c r="AH19" s="46"/>
    </row>
    <row r="20" spans="1:34" ht="16.5" thickBot="1" x14ac:dyDescent="0.3">
      <c r="A20" s="13">
        <v>14</v>
      </c>
      <c r="B20" s="51"/>
      <c r="C20" s="52"/>
      <c r="D20" s="14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>
        <f t="shared" si="5"/>
        <v>5</v>
      </c>
      <c r="R20" s="15"/>
      <c r="S20" s="45">
        <f t="shared" si="6"/>
        <v>0</v>
      </c>
      <c r="T20" s="17"/>
      <c r="U20" s="18">
        <f t="shared" si="7"/>
        <v>5</v>
      </c>
      <c r="V20" s="19">
        <f t="shared" si="11"/>
        <v>0</v>
      </c>
      <c r="W20" s="20">
        <f t="shared" si="12"/>
        <v>0</v>
      </c>
      <c r="X20" s="20">
        <f t="shared" si="13"/>
        <v>0</v>
      </c>
      <c r="Y20" s="20">
        <f t="shared" si="14"/>
        <v>0</v>
      </c>
      <c r="Z20" s="21">
        <v>14</v>
      </c>
      <c r="AA20" s="46">
        <f t="shared" si="8"/>
        <v>0</v>
      </c>
      <c r="AB20" s="46"/>
      <c r="AC20" s="46"/>
      <c r="AD20" s="46"/>
      <c r="AE20" s="46"/>
      <c r="AF20" s="47">
        <f t="shared" si="9"/>
        <v>0</v>
      </c>
      <c r="AG20" s="46" t="e">
        <f t="shared" si="10"/>
        <v>#DIV/0!</v>
      </c>
      <c r="AH20" s="46"/>
    </row>
    <row r="21" spans="1:34" ht="16.5" thickBot="1" x14ac:dyDescent="0.3">
      <c r="A21" s="13">
        <v>15</v>
      </c>
      <c r="B21" s="51"/>
      <c r="C21" s="52"/>
      <c r="D21" s="14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>
        <f t="shared" si="5"/>
        <v>5</v>
      </c>
      <c r="R21" s="15"/>
      <c r="S21" s="45">
        <f t="shared" si="6"/>
        <v>0</v>
      </c>
      <c r="T21" s="17"/>
      <c r="U21" s="18">
        <f t="shared" si="7"/>
        <v>5</v>
      </c>
      <c r="V21" s="19">
        <f t="shared" si="11"/>
        <v>0</v>
      </c>
      <c r="W21" s="20">
        <f t="shared" si="12"/>
        <v>0</v>
      </c>
      <c r="X21" s="20">
        <f t="shared" si="13"/>
        <v>0</v>
      </c>
      <c r="Y21" s="20">
        <f t="shared" si="14"/>
        <v>0</v>
      </c>
      <c r="Z21" s="21">
        <v>15</v>
      </c>
      <c r="AA21" s="46">
        <f t="shared" si="8"/>
        <v>0</v>
      </c>
      <c r="AB21" s="46"/>
      <c r="AC21" s="46"/>
      <c r="AD21" s="46"/>
      <c r="AE21" s="46"/>
      <c r="AF21" s="47">
        <f>(AB21*(2/3))+(AC21*(2/3))+(AD21*(1/3))+(AE21*(1/3))</f>
        <v>0</v>
      </c>
      <c r="AG21" s="46" t="e">
        <f t="shared" si="10"/>
        <v>#DIV/0!</v>
      </c>
      <c r="AH21" s="46"/>
    </row>
    <row r="22" spans="1:34" ht="16.5" thickBot="1" x14ac:dyDescent="0.3">
      <c r="A22" s="13">
        <v>16</v>
      </c>
      <c r="B22" s="51"/>
      <c r="C22" s="52"/>
      <c r="D22" s="14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>
        <f t="shared" si="5"/>
        <v>5</v>
      </c>
      <c r="R22" s="15"/>
      <c r="S22" s="45">
        <f t="shared" si="6"/>
        <v>0</v>
      </c>
      <c r="T22" s="17"/>
      <c r="U22" s="18">
        <f t="shared" si="7"/>
        <v>5</v>
      </c>
      <c r="V22" s="19">
        <f t="shared" si="11"/>
        <v>0</v>
      </c>
      <c r="W22" s="20">
        <f t="shared" si="12"/>
        <v>0</v>
      </c>
      <c r="X22" s="20">
        <f t="shared" si="13"/>
        <v>0</v>
      </c>
      <c r="Y22" s="20">
        <f t="shared" si="14"/>
        <v>0</v>
      </c>
      <c r="Z22" s="21">
        <v>16</v>
      </c>
      <c r="AA22" s="46">
        <f t="shared" si="8"/>
        <v>0</v>
      </c>
      <c r="AB22" s="46"/>
      <c r="AC22" s="46"/>
      <c r="AD22" s="46"/>
      <c r="AE22" s="46"/>
      <c r="AF22" s="47">
        <f>(AB22*(2/3))+(AC22*(2/3))+(AD22*(1/3))+(AE22*(1/3))</f>
        <v>0</v>
      </c>
      <c r="AG22" s="46" t="e">
        <f t="shared" si="10"/>
        <v>#DIV/0!</v>
      </c>
      <c r="AH22" s="46"/>
    </row>
    <row r="23" spans="1:34" ht="16.5" thickBot="1" x14ac:dyDescent="0.3">
      <c r="A23" s="13">
        <v>17</v>
      </c>
      <c r="B23" s="51"/>
      <c r="C23" s="52"/>
      <c r="D23" s="14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>
        <f t="shared" si="5"/>
        <v>5</v>
      </c>
      <c r="R23" s="15"/>
      <c r="S23" s="45">
        <f t="shared" si="6"/>
        <v>0</v>
      </c>
      <c r="T23" s="17"/>
      <c r="U23" s="18">
        <f t="shared" si="7"/>
        <v>5</v>
      </c>
      <c r="V23" s="19">
        <f t="shared" si="11"/>
        <v>0</v>
      </c>
      <c r="W23" s="20">
        <f t="shared" si="12"/>
        <v>0</v>
      </c>
      <c r="X23" s="20">
        <f t="shared" si="13"/>
        <v>0</v>
      </c>
      <c r="Y23" s="20">
        <f t="shared" si="14"/>
        <v>0</v>
      </c>
      <c r="Z23" s="21">
        <v>17</v>
      </c>
      <c r="AA23" s="46">
        <f t="shared" si="8"/>
        <v>0</v>
      </c>
      <c r="AB23" s="46"/>
      <c r="AC23" s="46"/>
      <c r="AD23" s="46"/>
      <c r="AE23" s="46"/>
      <c r="AF23" s="47">
        <f t="shared" si="9"/>
        <v>0</v>
      </c>
      <c r="AG23" s="46" t="e">
        <f t="shared" si="10"/>
        <v>#DIV/0!</v>
      </c>
      <c r="AH23" s="46"/>
    </row>
    <row r="24" spans="1:34" ht="16.5" thickBot="1" x14ac:dyDescent="0.3">
      <c r="A24" s="13">
        <v>18</v>
      </c>
      <c r="B24" s="51"/>
      <c r="C24" s="52"/>
      <c r="D24" s="14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>
        <f t="shared" si="5"/>
        <v>5</v>
      </c>
      <c r="R24" s="15"/>
      <c r="S24" s="45">
        <f t="shared" si="6"/>
        <v>0</v>
      </c>
      <c r="T24" s="17"/>
      <c r="U24" s="18">
        <f t="shared" si="7"/>
        <v>5</v>
      </c>
      <c r="V24" s="19">
        <f t="shared" si="11"/>
        <v>0</v>
      </c>
      <c r="W24" s="20">
        <f t="shared" si="12"/>
        <v>0</v>
      </c>
      <c r="X24" s="20">
        <f t="shared" si="13"/>
        <v>0</v>
      </c>
      <c r="Y24" s="20">
        <f t="shared" si="14"/>
        <v>0</v>
      </c>
      <c r="Z24" s="21">
        <v>18</v>
      </c>
      <c r="AA24" s="46">
        <f t="shared" si="8"/>
        <v>0</v>
      </c>
      <c r="AB24" s="46"/>
      <c r="AC24" s="46"/>
      <c r="AD24" s="46"/>
      <c r="AE24" s="46"/>
      <c r="AF24" s="47">
        <f t="shared" si="9"/>
        <v>0</v>
      </c>
      <c r="AG24" s="46" t="e">
        <f t="shared" si="10"/>
        <v>#DIV/0!</v>
      </c>
      <c r="AH24" s="46"/>
    </row>
    <row r="25" spans="1:34" ht="16.5" thickBot="1" x14ac:dyDescent="0.3">
      <c r="A25" s="13">
        <v>19</v>
      </c>
      <c r="B25" s="51"/>
      <c r="C25" s="52"/>
      <c r="D25" s="14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>
        <f t="shared" si="5"/>
        <v>5</v>
      </c>
      <c r="R25" s="15"/>
      <c r="S25" s="45">
        <f t="shared" si="6"/>
        <v>0</v>
      </c>
      <c r="T25" s="17"/>
      <c r="U25" s="18">
        <f t="shared" si="7"/>
        <v>5</v>
      </c>
      <c r="V25" s="19">
        <f t="shared" si="11"/>
        <v>0</v>
      </c>
      <c r="W25" s="20">
        <f t="shared" si="12"/>
        <v>0</v>
      </c>
      <c r="X25" s="20">
        <f t="shared" si="13"/>
        <v>0</v>
      </c>
      <c r="Y25" s="20">
        <f t="shared" si="14"/>
        <v>0</v>
      </c>
      <c r="Z25" s="21">
        <v>19</v>
      </c>
      <c r="AA25" s="46">
        <f t="shared" si="8"/>
        <v>0</v>
      </c>
      <c r="AB25" s="46"/>
      <c r="AC25" s="46"/>
      <c r="AD25" s="46"/>
      <c r="AE25" s="46"/>
      <c r="AF25" s="47">
        <f t="shared" si="9"/>
        <v>0</v>
      </c>
      <c r="AG25" s="46" t="e">
        <f t="shared" si="10"/>
        <v>#DIV/0!</v>
      </c>
      <c r="AH25" s="46"/>
    </row>
    <row r="26" spans="1:34" ht="16.5" thickBot="1" x14ac:dyDescent="0.3">
      <c r="A26" s="13">
        <v>20</v>
      </c>
      <c r="B26" s="51"/>
      <c r="C26" s="52"/>
      <c r="D26" s="14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>
        <f t="shared" si="5"/>
        <v>5</v>
      </c>
      <c r="R26" s="15"/>
      <c r="S26" s="45">
        <f t="shared" si="6"/>
        <v>0</v>
      </c>
      <c r="T26" s="17"/>
      <c r="U26" s="18">
        <f t="shared" si="7"/>
        <v>5</v>
      </c>
      <c r="V26" s="19">
        <f t="shared" si="11"/>
        <v>0</v>
      </c>
      <c r="W26" s="20">
        <f t="shared" si="12"/>
        <v>0</v>
      </c>
      <c r="X26" s="20">
        <f t="shared" si="13"/>
        <v>0</v>
      </c>
      <c r="Y26" s="20">
        <f t="shared" si="14"/>
        <v>0</v>
      </c>
      <c r="Z26" s="21">
        <v>20</v>
      </c>
      <c r="AA26" s="46">
        <f t="shared" si="8"/>
        <v>0</v>
      </c>
      <c r="AB26" s="46"/>
      <c r="AC26" s="46"/>
      <c r="AD26" s="46"/>
      <c r="AE26" s="46"/>
      <c r="AF26" s="47">
        <f t="shared" si="9"/>
        <v>0</v>
      </c>
      <c r="AG26" s="46" t="e">
        <f t="shared" si="10"/>
        <v>#DIV/0!</v>
      </c>
      <c r="AH26" s="46"/>
    </row>
    <row r="27" spans="1:34" ht="16.5" thickBot="1" x14ac:dyDescent="0.3">
      <c r="A27" s="13">
        <v>21</v>
      </c>
      <c r="B27" s="51"/>
      <c r="C27" s="52"/>
      <c r="D27" s="14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>
        <f t="shared" si="5"/>
        <v>5</v>
      </c>
      <c r="R27" s="15"/>
      <c r="S27" s="45">
        <f t="shared" si="6"/>
        <v>0</v>
      </c>
      <c r="T27" s="17"/>
      <c r="U27" s="18">
        <f t="shared" si="7"/>
        <v>5</v>
      </c>
      <c r="V27" s="19">
        <f t="shared" si="11"/>
        <v>0</v>
      </c>
      <c r="W27" s="20">
        <f t="shared" si="12"/>
        <v>0</v>
      </c>
      <c r="X27" s="20">
        <f t="shared" si="13"/>
        <v>0</v>
      </c>
      <c r="Y27" s="20">
        <f t="shared" si="14"/>
        <v>0</v>
      </c>
      <c r="Z27" s="21">
        <v>21</v>
      </c>
      <c r="AA27" s="46">
        <f t="shared" si="8"/>
        <v>0</v>
      </c>
      <c r="AB27" s="46"/>
      <c r="AC27" s="46"/>
      <c r="AD27" s="46"/>
      <c r="AE27" s="46"/>
      <c r="AF27" s="47">
        <f t="shared" si="9"/>
        <v>0</v>
      </c>
      <c r="AG27" s="46" t="e">
        <f t="shared" si="10"/>
        <v>#DIV/0!</v>
      </c>
      <c r="AH27" s="46"/>
    </row>
    <row r="28" spans="1:34" ht="16.5" thickBot="1" x14ac:dyDescent="0.3">
      <c r="A28" s="13">
        <v>22</v>
      </c>
      <c r="B28" s="51"/>
      <c r="C28" s="52"/>
      <c r="D28" s="14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>
        <f t="shared" si="5"/>
        <v>5</v>
      </c>
      <c r="R28" s="15"/>
      <c r="S28" s="45">
        <f t="shared" si="6"/>
        <v>0</v>
      </c>
      <c r="T28" s="17"/>
      <c r="U28" s="18">
        <f t="shared" si="7"/>
        <v>5</v>
      </c>
      <c r="V28" s="19">
        <f t="shared" si="11"/>
        <v>0</v>
      </c>
      <c r="W28" s="20">
        <f t="shared" si="12"/>
        <v>0</v>
      </c>
      <c r="X28" s="20">
        <f t="shared" si="13"/>
        <v>0</v>
      </c>
      <c r="Y28" s="20">
        <f t="shared" si="14"/>
        <v>0</v>
      </c>
      <c r="Z28" s="21">
        <v>22</v>
      </c>
      <c r="AA28" s="46">
        <f t="shared" si="8"/>
        <v>0</v>
      </c>
      <c r="AB28" s="46"/>
      <c r="AC28" s="46"/>
      <c r="AD28" s="46"/>
      <c r="AE28" s="46"/>
      <c r="AF28" s="47">
        <f t="shared" si="9"/>
        <v>0</v>
      </c>
      <c r="AG28" s="46" t="e">
        <f t="shared" si="10"/>
        <v>#DIV/0!</v>
      </c>
      <c r="AH28" s="46"/>
    </row>
    <row r="29" spans="1:34" ht="16.5" thickBot="1" x14ac:dyDescent="0.3">
      <c r="A29" s="13">
        <v>23</v>
      </c>
      <c r="B29" s="51"/>
      <c r="C29" s="52"/>
      <c r="D29" s="14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>
        <f t="shared" si="5"/>
        <v>5</v>
      </c>
      <c r="R29" s="15"/>
      <c r="S29" s="45">
        <f t="shared" si="6"/>
        <v>0</v>
      </c>
      <c r="T29" s="17"/>
      <c r="U29" s="18">
        <f t="shared" si="7"/>
        <v>5</v>
      </c>
      <c r="V29" s="19">
        <f t="shared" si="11"/>
        <v>0</v>
      </c>
      <c r="W29" s="20">
        <f t="shared" si="12"/>
        <v>0</v>
      </c>
      <c r="X29" s="20">
        <f t="shared" si="13"/>
        <v>0</v>
      </c>
      <c r="Y29" s="20">
        <f t="shared" si="14"/>
        <v>0</v>
      </c>
      <c r="Z29" s="21">
        <v>23</v>
      </c>
      <c r="AA29" s="46">
        <f t="shared" si="8"/>
        <v>0</v>
      </c>
      <c r="AB29" s="46"/>
      <c r="AC29" s="46"/>
      <c r="AD29" s="46"/>
      <c r="AE29" s="46"/>
      <c r="AF29" s="47">
        <f t="shared" si="9"/>
        <v>0</v>
      </c>
      <c r="AG29" s="46" t="e">
        <f t="shared" si="10"/>
        <v>#DIV/0!</v>
      </c>
      <c r="AH29" s="46"/>
    </row>
    <row r="30" spans="1:34" ht="16.5" thickBot="1" x14ac:dyDescent="0.3">
      <c r="A30" s="13">
        <v>24</v>
      </c>
      <c r="B30" s="51"/>
      <c r="C30" s="52"/>
      <c r="D30" s="14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>
        <f t="shared" si="5"/>
        <v>5</v>
      </c>
      <c r="R30" s="15"/>
      <c r="S30" s="45">
        <f t="shared" si="6"/>
        <v>0</v>
      </c>
      <c r="T30" s="17"/>
      <c r="U30" s="18">
        <f t="shared" si="7"/>
        <v>5</v>
      </c>
      <c r="V30" s="19">
        <f t="shared" si="11"/>
        <v>0</v>
      </c>
      <c r="W30" s="20">
        <f t="shared" si="12"/>
        <v>0</v>
      </c>
      <c r="X30" s="20">
        <f t="shared" si="13"/>
        <v>0</v>
      </c>
      <c r="Y30" s="20">
        <f t="shared" si="14"/>
        <v>0</v>
      </c>
      <c r="Z30" s="21">
        <v>24</v>
      </c>
      <c r="AA30" s="46">
        <f t="shared" si="8"/>
        <v>0</v>
      </c>
      <c r="AB30" s="46"/>
      <c r="AC30" s="46"/>
      <c r="AD30" s="46"/>
      <c r="AE30" s="46"/>
      <c r="AF30" s="47">
        <f t="shared" si="9"/>
        <v>0</v>
      </c>
      <c r="AG30" s="46" t="e">
        <f t="shared" si="10"/>
        <v>#DIV/0!</v>
      </c>
      <c r="AH30" s="46"/>
    </row>
    <row r="31" spans="1:34" ht="16.5" thickBot="1" x14ac:dyDescent="0.3">
      <c r="A31" s="13">
        <v>25</v>
      </c>
      <c r="B31" s="51"/>
      <c r="C31" s="52"/>
      <c r="D31" s="14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>
        <f t="shared" si="5"/>
        <v>5</v>
      </c>
      <c r="R31" s="15"/>
      <c r="S31" s="45">
        <f t="shared" si="6"/>
        <v>0</v>
      </c>
      <c r="T31" s="17"/>
      <c r="U31" s="18">
        <f t="shared" si="7"/>
        <v>5</v>
      </c>
      <c r="V31" s="19">
        <f t="shared" si="11"/>
        <v>0</v>
      </c>
      <c r="W31" s="20">
        <f t="shared" si="12"/>
        <v>0</v>
      </c>
      <c r="X31" s="20">
        <f t="shared" si="13"/>
        <v>0</v>
      </c>
      <c r="Y31" s="20">
        <f t="shared" si="14"/>
        <v>0</v>
      </c>
      <c r="Z31" s="21">
        <v>25</v>
      </c>
      <c r="AA31" s="46">
        <f t="shared" si="8"/>
        <v>0</v>
      </c>
      <c r="AB31" s="46"/>
      <c r="AC31" s="46"/>
      <c r="AD31" s="46"/>
      <c r="AE31" s="46"/>
      <c r="AF31" s="47">
        <f t="shared" si="9"/>
        <v>0</v>
      </c>
      <c r="AG31" s="46" t="e">
        <f t="shared" si="10"/>
        <v>#DIV/0!</v>
      </c>
      <c r="AH31" s="46"/>
    </row>
    <row r="32" spans="1:34" ht="16.5" thickBot="1" x14ac:dyDescent="0.3">
      <c r="A32" s="13">
        <v>26</v>
      </c>
      <c r="B32" s="51"/>
      <c r="C32" s="52"/>
      <c r="D32" s="14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>
        <f t="shared" si="5"/>
        <v>5</v>
      </c>
      <c r="R32" s="15"/>
      <c r="S32" s="45">
        <f>AF32</f>
        <v>0</v>
      </c>
      <c r="T32" s="17"/>
      <c r="U32" s="18">
        <f t="shared" si="7"/>
        <v>5</v>
      </c>
      <c r="V32" s="19">
        <f t="shared" si="11"/>
        <v>0</v>
      </c>
      <c r="W32" s="20">
        <f t="shared" si="12"/>
        <v>0</v>
      </c>
      <c r="X32" s="20">
        <f t="shared" si="13"/>
        <v>0</v>
      </c>
      <c r="Y32" s="20">
        <f t="shared" si="14"/>
        <v>0</v>
      </c>
      <c r="Z32" s="21">
        <v>26</v>
      </c>
      <c r="AA32" s="46">
        <f t="shared" si="8"/>
        <v>0</v>
      </c>
      <c r="AB32" s="46"/>
      <c r="AC32" s="46"/>
      <c r="AD32" s="46"/>
      <c r="AE32" s="46"/>
      <c r="AF32" s="47">
        <f t="shared" si="9"/>
        <v>0</v>
      </c>
      <c r="AG32" s="46" t="e">
        <f t="shared" si="10"/>
        <v>#DIV/0!</v>
      </c>
      <c r="AH32" s="46"/>
    </row>
    <row r="33" spans="1:34" ht="16.5" thickBot="1" x14ac:dyDescent="0.3">
      <c r="A33" s="13">
        <v>27</v>
      </c>
      <c r="B33" s="51"/>
      <c r="C33" s="52"/>
      <c r="D33" s="14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>
        <f t="shared" si="5"/>
        <v>5</v>
      </c>
      <c r="R33" s="15"/>
      <c r="S33" s="45">
        <f t="shared" si="6"/>
        <v>0</v>
      </c>
      <c r="T33" s="17"/>
      <c r="U33" s="18">
        <f t="shared" si="7"/>
        <v>5</v>
      </c>
      <c r="V33" s="19">
        <f t="shared" si="11"/>
        <v>0</v>
      </c>
      <c r="W33" s="20">
        <f t="shared" si="12"/>
        <v>0</v>
      </c>
      <c r="X33" s="20">
        <f t="shared" si="13"/>
        <v>0</v>
      </c>
      <c r="Y33" s="20">
        <f t="shared" si="14"/>
        <v>0</v>
      </c>
      <c r="Z33" s="21">
        <v>27</v>
      </c>
      <c r="AA33" s="46">
        <f t="shared" si="8"/>
        <v>0</v>
      </c>
      <c r="AB33" s="46"/>
      <c r="AC33" s="46"/>
      <c r="AD33" s="46"/>
      <c r="AE33" s="46"/>
      <c r="AF33" s="47">
        <f t="shared" si="9"/>
        <v>0</v>
      </c>
      <c r="AG33" s="46" t="e">
        <f t="shared" si="10"/>
        <v>#DIV/0!</v>
      </c>
      <c r="AH33" s="46"/>
    </row>
    <row r="34" spans="1:34" ht="16.5" thickBot="1" x14ac:dyDescent="0.3">
      <c r="A34" s="13">
        <v>28</v>
      </c>
      <c r="B34" s="51"/>
      <c r="C34" s="52"/>
      <c r="D34" s="14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>
        <f t="shared" si="5"/>
        <v>5</v>
      </c>
      <c r="R34" s="15"/>
      <c r="S34" s="45">
        <f t="shared" si="6"/>
        <v>0</v>
      </c>
      <c r="T34" s="17"/>
      <c r="U34" s="18">
        <f t="shared" si="7"/>
        <v>5</v>
      </c>
      <c r="V34" s="19">
        <f t="shared" si="11"/>
        <v>0</v>
      </c>
      <c r="W34" s="20">
        <f t="shared" si="12"/>
        <v>0</v>
      </c>
      <c r="X34" s="20">
        <f t="shared" si="13"/>
        <v>0</v>
      </c>
      <c r="Y34" s="20">
        <f t="shared" si="14"/>
        <v>0</v>
      </c>
      <c r="Z34" s="21">
        <v>28</v>
      </c>
      <c r="AA34" s="46">
        <f t="shared" si="8"/>
        <v>0</v>
      </c>
      <c r="AB34" s="46"/>
      <c r="AC34" s="46"/>
      <c r="AD34" s="46"/>
      <c r="AE34" s="46"/>
      <c r="AF34" s="47">
        <f t="shared" si="9"/>
        <v>0</v>
      </c>
      <c r="AG34" s="46" t="e">
        <f t="shared" si="10"/>
        <v>#DIV/0!</v>
      </c>
      <c r="AH34" s="46"/>
    </row>
    <row r="35" spans="1:34" ht="16.5" thickBot="1" x14ac:dyDescent="0.3">
      <c r="A35" s="13">
        <v>29</v>
      </c>
      <c r="B35" s="51"/>
      <c r="C35" s="52"/>
      <c r="D35" s="14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>
        <f t="shared" si="5"/>
        <v>5</v>
      </c>
      <c r="R35" s="15"/>
      <c r="S35" s="45">
        <f t="shared" si="6"/>
        <v>0</v>
      </c>
      <c r="T35" s="17"/>
      <c r="U35" s="18">
        <f t="shared" si="7"/>
        <v>5</v>
      </c>
      <c r="V35" s="19">
        <f t="shared" si="11"/>
        <v>0</v>
      </c>
      <c r="W35" s="20">
        <f t="shared" si="12"/>
        <v>0</v>
      </c>
      <c r="X35" s="20">
        <f t="shared" si="13"/>
        <v>0</v>
      </c>
      <c r="Y35" s="20">
        <f t="shared" si="14"/>
        <v>0</v>
      </c>
      <c r="Z35" s="21">
        <v>29</v>
      </c>
      <c r="AA35" s="46">
        <f t="shared" si="8"/>
        <v>0</v>
      </c>
      <c r="AB35" s="46"/>
      <c r="AC35" s="46"/>
      <c r="AD35" s="46"/>
      <c r="AE35" s="46"/>
      <c r="AF35" s="47">
        <f t="shared" si="9"/>
        <v>0</v>
      </c>
      <c r="AG35" s="46" t="e">
        <f t="shared" si="10"/>
        <v>#DIV/0!</v>
      </c>
      <c r="AH35" s="46"/>
    </row>
    <row r="36" spans="1:34" ht="16.5" thickBot="1" x14ac:dyDescent="0.3">
      <c r="A36" s="13">
        <v>30</v>
      </c>
      <c r="B36" s="51"/>
      <c r="C36" s="52"/>
      <c r="D36" s="14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>
        <f t="shared" si="5"/>
        <v>5</v>
      </c>
      <c r="R36" s="15"/>
      <c r="S36" s="45">
        <f t="shared" si="6"/>
        <v>0</v>
      </c>
      <c r="T36" s="17"/>
      <c r="U36" s="18">
        <f t="shared" si="7"/>
        <v>5</v>
      </c>
      <c r="V36" s="19">
        <f t="shared" si="11"/>
        <v>0</v>
      </c>
      <c r="W36" s="20">
        <f t="shared" si="12"/>
        <v>0</v>
      </c>
      <c r="X36" s="20">
        <f t="shared" si="13"/>
        <v>0</v>
      </c>
      <c r="Y36" s="20">
        <f t="shared" si="14"/>
        <v>0</v>
      </c>
      <c r="Z36" s="21">
        <v>30</v>
      </c>
      <c r="AA36" s="46">
        <f t="shared" si="8"/>
        <v>0</v>
      </c>
      <c r="AB36" s="46"/>
      <c r="AC36" s="46"/>
      <c r="AD36" s="46"/>
      <c r="AE36" s="46"/>
      <c r="AF36" s="47">
        <f t="shared" si="9"/>
        <v>0</v>
      </c>
      <c r="AG36" s="46" t="e">
        <f t="shared" si="10"/>
        <v>#DIV/0!</v>
      </c>
      <c r="AH36" s="46"/>
    </row>
    <row r="37" spans="1:34" ht="16.5" thickBot="1" x14ac:dyDescent="0.3">
      <c r="A37" s="13">
        <v>31</v>
      </c>
      <c r="B37" s="51"/>
      <c r="C37" s="52"/>
      <c r="D37" s="14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>
        <f t="shared" si="5"/>
        <v>5</v>
      </c>
      <c r="R37" s="15"/>
      <c r="S37" s="45">
        <f t="shared" si="6"/>
        <v>0</v>
      </c>
      <c r="T37" s="17"/>
      <c r="U37" s="18">
        <f t="shared" si="7"/>
        <v>5</v>
      </c>
      <c r="V37" s="19">
        <f t="shared" si="11"/>
        <v>0</v>
      </c>
      <c r="W37" s="20">
        <f t="shared" si="12"/>
        <v>0</v>
      </c>
      <c r="X37" s="20">
        <f t="shared" si="13"/>
        <v>0</v>
      </c>
      <c r="Y37" s="20">
        <f t="shared" si="14"/>
        <v>0</v>
      </c>
      <c r="Z37" s="21">
        <v>31</v>
      </c>
      <c r="AA37" s="46">
        <f t="shared" si="8"/>
        <v>0</v>
      </c>
      <c r="AB37" s="46"/>
      <c r="AC37" s="46"/>
      <c r="AD37" s="46"/>
      <c r="AE37" s="46"/>
      <c r="AF37" s="47">
        <f t="shared" si="9"/>
        <v>0</v>
      </c>
      <c r="AG37" s="46" t="e">
        <f t="shared" si="10"/>
        <v>#DIV/0!</v>
      </c>
      <c r="AH37" s="46"/>
    </row>
    <row r="38" spans="1:34" ht="16.5" thickBot="1" x14ac:dyDescent="0.3">
      <c r="A38" s="13">
        <v>32</v>
      </c>
      <c r="B38" s="51"/>
      <c r="C38" s="52"/>
      <c r="D38" s="14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>
        <f t="shared" si="5"/>
        <v>5</v>
      </c>
      <c r="R38" s="15"/>
      <c r="S38" s="45">
        <f t="shared" si="6"/>
        <v>0</v>
      </c>
      <c r="T38" s="17"/>
      <c r="U38" s="18">
        <f t="shared" si="7"/>
        <v>5</v>
      </c>
      <c r="V38" s="19">
        <f t="shared" si="11"/>
        <v>0</v>
      </c>
      <c r="W38" s="20">
        <f t="shared" si="12"/>
        <v>0</v>
      </c>
      <c r="X38" s="20">
        <f t="shared" si="13"/>
        <v>0</v>
      </c>
      <c r="Y38" s="20">
        <f t="shared" si="14"/>
        <v>0</v>
      </c>
      <c r="Z38" s="21">
        <v>32</v>
      </c>
      <c r="AA38" s="46">
        <f t="shared" si="8"/>
        <v>0</v>
      </c>
      <c r="AB38" s="46"/>
      <c r="AC38" s="46"/>
      <c r="AD38" s="46"/>
      <c r="AE38" s="46"/>
      <c r="AF38" s="47">
        <f t="shared" si="9"/>
        <v>0</v>
      </c>
      <c r="AG38" s="46" t="e">
        <f t="shared" si="10"/>
        <v>#DIV/0!</v>
      </c>
      <c r="AH38" s="46"/>
    </row>
    <row r="39" spans="1:34" ht="16.5" thickBot="1" x14ac:dyDescent="0.3">
      <c r="A39" s="13">
        <v>33</v>
      </c>
      <c r="B39" s="51"/>
      <c r="C39" s="52"/>
      <c r="D39" s="14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>
        <f t="shared" si="5"/>
        <v>5</v>
      </c>
      <c r="R39" s="15"/>
      <c r="S39" s="45">
        <f t="shared" si="6"/>
        <v>0</v>
      </c>
      <c r="T39" s="17"/>
      <c r="U39" s="18">
        <f t="shared" si="7"/>
        <v>5</v>
      </c>
      <c r="V39" s="19">
        <f t="shared" si="11"/>
        <v>0</v>
      </c>
      <c r="W39" s="20">
        <f t="shared" si="12"/>
        <v>0</v>
      </c>
      <c r="X39" s="20">
        <f t="shared" si="13"/>
        <v>0</v>
      </c>
      <c r="Y39" s="20">
        <f t="shared" si="14"/>
        <v>0</v>
      </c>
      <c r="Z39" s="21">
        <v>33</v>
      </c>
      <c r="AA39" s="46">
        <f t="shared" si="8"/>
        <v>0</v>
      </c>
      <c r="AB39" s="46"/>
      <c r="AC39" s="46"/>
      <c r="AD39" s="46"/>
      <c r="AE39" s="46"/>
      <c r="AF39" s="47">
        <f t="shared" si="9"/>
        <v>0</v>
      </c>
      <c r="AG39" s="46" t="e">
        <f t="shared" si="10"/>
        <v>#DIV/0!</v>
      </c>
      <c r="AH39" s="46"/>
    </row>
    <row r="40" spans="1:34" ht="16.5" thickBot="1" x14ac:dyDescent="0.3">
      <c r="A40" s="13">
        <v>34</v>
      </c>
      <c r="B40" s="51"/>
      <c r="C40" s="52"/>
      <c r="D40" s="14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>
        <f t="shared" si="5"/>
        <v>5</v>
      </c>
      <c r="R40" s="15"/>
      <c r="S40" s="45">
        <f t="shared" si="6"/>
        <v>0</v>
      </c>
      <c r="T40" s="17"/>
      <c r="U40" s="18">
        <f t="shared" si="7"/>
        <v>5</v>
      </c>
      <c r="V40" s="19">
        <f t="shared" si="11"/>
        <v>0</v>
      </c>
      <c r="W40" s="20">
        <f t="shared" si="12"/>
        <v>0</v>
      </c>
      <c r="X40" s="20">
        <f t="shared" si="13"/>
        <v>0</v>
      </c>
      <c r="Y40" s="20">
        <f t="shared" si="14"/>
        <v>0</v>
      </c>
      <c r="Z40" s="21">
        <v>34</v>
      </c>
      <c r="AA40" s="46">
        <f t="shared" si="8"/>
        <v>0</v>
      </c>
      <c r="AB40" s="46"/>
      <c r="AC40" s="46"/>
      <c r="AD40" s="46"/>
      <c r="AE40" s="46"/>
      <c r="AF40" s="47">
        <f t="shared" si="9"/>
        <v>0</v>
      </c>
      <c r="AG40" s="46" t="e">
        <f>AVERAGE(AB40:AE40)</f>
        <v>#DIV/0!</v>
      </c>
      <c r="AH40" s="46"/>
    </row>
    <row r="41" spans="1:34" ht="16.5" thickBot="1" x14ac:dyDescent="0.3">
      <c r="A41" s="13">
        <v>35</v>
      </c>
      <c r="B41" s="51"/>
      <c r="C41" s="52"/>
      <c r="D41" s="14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>
        <f t="shared" si="5"/>
        <v>5</v>
      </c>
      <c r="R41" s="15"/>
      <c r="S41" s="45">
        <f t="shared" si="6"/>
        <v>0</v>
      </c>
      <c r="T41" s="17"/>
      <c r="U41" s="18">
        <f t="shared" si="7"/>
        <v>5</v>
      </c>
      <c r="V41" s="19">
        <f t="shared" si="11"/>
        <v>0</v>
      </c>
      <c r="W41" s="20">
        <f t="shared" si="12"/>
        <v>0</v>
      </c>
      <c r="X41" s="20">
        <f t="shared" si="13"/>
        <v>0</v>
      </c>
      <c r="Y41" s="20">
        <f t="shared" si="14"/>
        <v>0</v>
      </c>
      <c r="Z41" s="21">
        <v>35</v>
      </c>
      <c r="AA41" s="46">
        <f t="shared" si="8"/>
        <v>0</v>
      </c>
      <c r="AB41" s="46"/>
      <c r="AC41" s="46"/>
      <c r="AD41" s="46"/>
      <c r="AE41" s="46"/>
      <c r="AF41" s="47">
        <f t="shared" si="9"/>
        <v>0</v>
      </c>
      <c r="AG41" s="46" t="e">
        <f t="shared" si="10"/>
        <v>#DIV/0!</v>
      </c>
      <c r="AH41" s="46"/>
    </row>
    <row r="42" spans="1:34" ht="16.5" thickBot="1" x14ac:dyDescent="0.3">
      <c r="A42" s="13">
        <v>36</v>
      </c>
      <c r="B42" s="51"/>
      <c r="C42" s="52"/>
      <c r="D42" s="14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>
        <f t="shared" si="5"/>
        <v>5</v>
      </c>
      <c r="R42" s="15"/>
      <c r="S42" s="45">
        <f t="shared" si="6"/>
        <v>0</v>
      </c>
      <c r="T42" s="17"/>
      <c r="U42" s="18">
        <f t="shared" si="7"/>
        <v>5</v>
      </c>
      <c r="V42" s="19">
        <f t="shared" si="11"/>
        <v>0</v>
      </c>
      <c r="W42" s="20">
        <f t="shared" si="12"/>
        <v>0</v>
      </c>
      <c r="X42" s="20">
        <f t="shared" si="13"/>
        <v>0</v>
      </c>
      <c r="Y42" s="20">
        <f t="shared" si="14"/>
        <v>0</v>
      </c>
      <c r="Z42" s="21">
        <v>36</v>
      </c>
      <c r="AA42" s="46">
        <f t="shared" si="8"/>
        <v>0</v>
      </c>
      <c r="AB42" s="46"/>
      <c r="AC42" s="46"/>
      <c r="AD42" s="46"/>
      <c r="AE42" s="46"/>
      <c r="AF42" s="47">
        <f t="shared" si="9"/>
        <v>0</v>
      </c>
      <c r="AG42" s="46" t="e">
        <f t="shared" si="10"/>
        <v>#DIV/0!</v>
      </c>
      <c r="AH42" s="46"/>
    </row>
    <row r="43" spans="1:34" ht="16.5" thickBot="1" x14ac:dyDescent="0.3">
      <c r="A43" s="13">
        <v>37</v>
      </c>
      <c r="B43" s="51"/>
      <c r="C43" s="52"/>
      <c r="D43" s="14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>
        <f t="shared" si="5"/>
        <v>5</v>
      </c>
      <c r="R43" s="15"/>
      <c r="S43" s="45">
        <f t="shared" si="6"/>
        <v>0</v>
      </c>
      <c r="T43" s="17"/>
      <c r="U43" s="18">
        <f t="shared" si="7"/>
        <v>5</v>
      </c>
      <c r="V43" s="19">
        <f t="shared" si="11"/>
        <v>0</v>
      </c>
      <c r="W43" s="20">
        <f t="shared" si="12"/>
        <v>0</v>
      </c>
      <c r="X43" s="20">
        <f t="shared" si="13"/>
        <v>0</v>
      </c>
      <c r="Y43" s="20">
        <f t="shared" si="14"/>
        <v>0</v>
      </c>
      <c r="Z43" s="21">
        <v>37</v>
      </c>
      <c r="AA43" s="46">
        <f t="shared" si="8"/>
        <v>0</v>
      </c>
      <c r="AB43" s="46"/>
      <c r="AC43" s="46"/>
      <c r="AD43" s="46"/>
      <c r="AE43" s="46"/>
      <c r="AF43" s="47">
        <f t="shared" si="9"/>
        <v>0</v>
      </c>
      <c r="AG43" s="46" t="e">
        <f t="shared" si="10"/>
        <v>#DIV/0!</v>
      </c>
      <c r="AH43" s="46"/>
    </row>
    <row r="44" spans="1:34" ht="16.5" thickBot="1" x14ac:dyDescent="0.3">
      <c r="A44" s="13">
        <v>38</v>
      </c>
      <c r="B44" s="51"/>
      <c r="C44" s="52"/>
      <c r="D44" s="14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>
        <f t="shared" si="5"/>
        <v>5</v>
      </c>
      <c r="R44" s="15"/>
      <c r="S44" s="45">
        <f t="shared" si="6"/>
        <v>0</v>
      </c>
      <c r="T44" s="17"/>
      <c r="U44" s="18">
        <f t="shared" si="7"/>
        <v>5</v>
      </c>
      <c r="V44" s="19">
        <f t="shared" si="11"/>
        <v>0</v>
      </c>
      <c r="W44" s="20">
        <f t="shared" si="12"/>
        <v>0</v>
      </c>
      <c r="X44" s="20">
        <f t="shared" si="13"/>
        <v>0</v>
      </c>
      <c r="Y44" s="20">
        <f t="shared" si="14"/>
        <v>0</v>
      </c>
      <c r="Z44" s="21">
        <v>38</v>
      </c>
      <c r="AA44" s="46">
        <f t="shared" si="8"/>
        <v>0</v>
      </c>
      <c r="AB44" s="46"/>
      <c r="AC44" s="46"/>
      <c r="AD44" s="46"/>
      <c r="AE44" s="46"/>
      <c r="AF44" s="47">
        <f t="shared" si="9"/>
        <v>0</v>
      </c>
      <c r="AG44" s="46" t="e">
        <f t="shared" si="10"/>
        <v>#DIV/0!</v>
      </c>
      <c r="AH44" s="46"/>
    </row>
    <row r="45" spans="1:34" ht="16.5" thickBot="1" x14ac:dyDescent="0.3">
      <c r="A45" s="13">
        <v>39</v>
      </c>
      <c r="B45" s="51"/>
      <c r="C45" s="52"/>
      <c r="D45" s="14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>
        <f t="shared" si="5"/>
        <v>5</v>
      </c>
      <c r="R45" s="15"/>
      <c r="S45" s="45">
        <f t="shared" si="6"/>
        <v>0</v>
      </c>
      <c r="T45" s="17"/>
      <c r="U45" s="18">
        <f t="shared" si="7"/>
        <v>5</v>
      </c>
      <c r="V45" s="19">
        <f t="shared" si="11"/>
        <v>0</v>
      </c>
      <c r="W45" s="20">
        <f t="shared" si="12"/>
        <v>0</v>
      </c>
      <c r="X45" s="20">
        <f t="shared" si="13"/>
        <v>0</v>
      </c>
      <c r="Y45" s="20">
        <f t="shared" si="14"/>
        <v>0</v>
      </c>
      <c r="Z45" s="21">
        <v>39</v>
      </c>
      <c r="AA45" s="46">
        <f t="shared" si="8"/>
        <v>0</v>
      </c>
      <c r="AB45" s="46"/>
      <c r="AC45" s="46"/>
      <c r="AD45" s="46"/>
      <c r="AE45" s="46"/>
      <c r="AF45" s="47">
        <f t="shared" si="9"/>
        <v>0</v>
      </c>
      <c r="AG45" s="46" t="e">
        <f t="shared" si="10"/>
        <v>#DIV/0!</v>
      </c>
      <c r="AH45" s="46"/>
    </row>
    <row r="46" spans="1:34" ht="16.5" thickBot="1" x14ac:dyDescent="0.3">
      <c r="A46" s="13">
        <v>40</v>
      </c>
      <c r="B46" s="51"/>
      <c r="C46" s="52"/>
      <c r="D46" s="14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>
        <f t="shared" si="5"/>
        <v>5</v>
      </c>
      <c r="R46" s="15"/>
      <c r="S46" s="45">
        <f t="shared" si="6"/>
        <v>0</v>
      </c>
      <c r="T46" s="17"/>
      <c r="U46" s="18">
        <f t="shared" si="7"/>
        <v>5</v>
      </c>
      <c r="V46" s="19">
        <f t="shared" si="11"/>
        <v>0</v>
      </c>
      <c r="W46" s="20">
        <f t="shared" si="12"/>
        <v>0</v>
      </c>
      <c r="X46" s="20">
        <f t="shared" si="13"/>
        <v>0</v>
      </c>
      <c r="Y46" s="20">
        <f t="shared" si="14"/>
        <v>0</v>
      </c>
      <c r="Z46" s="21">
        <v>40</v>
      </c>
      <c r="AA46" s="46">
        <f t="shared" si="8"/>
        <v>0</v>
      </c>
      <c r="AB46" s="46"/>
      <c r="AC46" s="46"/>
      <c r="AD46" s="46"/>
      <c r="AE46" s="46"/>
      <c r="AF46" s="47">
        <f t="shared" si="9"/>
        <v>0</v>
      </c>
      <c r="AG46" s="46" t="e">
        <f t="shared" si="10"/>
        <v>#DIV/0!</v>
      </c>
      <c r="AH46" s="46"/>
    </row>
  </sheetData>
  <mergeCells count="79">
    <mergeCell ref="Q2:T2"/>
    <mergeCell ref="U2:U3"/>
    <mergeCell ref="C3:D3"/>
    <mergeCell ref="A1:B1"/>
    <mergeCell ref="C1:F1"/>
    <mergeCell ref="G1:P1"/>
    <mergeCell ref="A2:A6"/>
    <mergeCell ref="B2:B4"/>
    <mergeCell ref="C2:P2"/>
    <mergeCell ref="S4:S5"/>
    <mergeCell ref="Q3:Q5"/>
    <mergeCell ref="R3:R5"/>
    <mergeCell ref="S3:T3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AH5:AH6"/>
    <mergeCell ref="T4:T5"/>
    <mergeCell ref="U4:U6"/>
    <mergeCell ref="V5:Y5"/>
    <mergeCell ref="Z5:Z6"/>
    <mergeCell ref="AA5:AA6"/>
    <mergeCell ref="AB5:AB6"/>
    <mergeCell ref="AC5:AC6"/>
    <mergeCell ref="AD5:AD6"/>
    <mergeCell ref="AE5:AE6"/>
    <mergeCell ref="AF5:AF6"/>
    <mergeCell ref="AG5:AG6"/>
    <mergeCell ref="B15:C15"/>
    <mergeCell ref="B16:C16"/>
    <mergeCell ref="B17:C17"/>
    <mergeCell ref="B18:C18"/>
    <mergeCell ref="B7:C7"/>
    <mergeCell ref="B8:C8"/>
    <mergeCell ref="B9:C9"/>
    <mergeCell ref="B10:C10"/>
    <mergeCell ref="B11:C11"/>
    <mergeCell ref="B12:C12"/>
    <mergeCell ref="S1:U1"/>
    <mergeCell ref="B37:C37"/>
    <mergeCell ref="B38:C38"/>
    <mergeCell ref="B39:C39"/>
    <mergeCell ref="B40:C40"/>
    <mergeCell ref="B31:C31"/>
    <mergeCell ref="B32:C32"/>
    <mergeCell ref="B33:C33"/>
    <mergeCell ref="B34:C34"/>
    <mergeCell ref="B35:C35"/>
    <mergeCell ref="B36:C36"/>
    <mergeCell ref="B25:C25"/>
    <mergeCell ref="B26:C26"/>
    <mergeCell ref="B27:C27"/>
    <mergeCell ref="B28:C28"/>
    <mergeCell ref="B29:C29"/>
    <mergeCell ref="B43:C43"/>
    <mergeCell ref="B44:C44"/>
    <mergeCell ref="B45:C45"/>
    <mergeCell ref="B46:C46"/>
    <mergeCell ref="Q1:R1"/>
    <mergeCell ref="B41:C41"/>
    <mergeCell ref="B42:C42"/>
    <mergeCell ref="B30:C30"/>
    <mergeCell ref="B19:C19"/>
    <mergeCell ref="B20:C20"/>
    <mergeCell ref="B21:C21"/>
    <mergeCell ref="B22:C22"/>
    <mergeCell ref="B23:C23"/>
    <mergeCell ref="B24:C24"/>
    <mergeCell ref="B13:C13"/>
    <mergeCell ref="B14:C14"/>
  </mergeCells>
  <conditionalFormatting sqref="E7:P46">
    <cfRule type="cellIs" dxfId="89" priority="6" stopIfTrue="1" operator="equal">
      <formula>"."</formula>
    </cfRule>
    <cfRule type="cellIs" dxfId="88" priority="7" stopIfTrue="1" operator="equal">
      <formula>"J"</formula>
    </cfRule>
    <cfRule type="cellIs" dxfId="87" priority="16" stopIfTrue="1" operator="equal">
      <formula>"R"</formula>
    </cfRule>
    <cfRule type="cellIs" dxfId="86" priority="17" stopIfTrue="1" operator="equal">
      <formula>"T"</formula>
    </cfRule>
    <cfRule type="cellIs" dxfId="85" priority="18" stopIfTrue="1" operator="equal">
      <formula>"M"</formula>
    </cfRule>
    <cfRule type="cellIs" dxfId="84" priority="19" stopIfTrue="1" operator="equal">
      <formula>"A"</formula>
    </cfRule>
  </conditionalFormatting>
  <conditionalFormatting sqref="AB7:AE46">
    <cfRule type="colorScale" priority="15">
      <colorScale>
        <cfvo type="num" val="1"/>
        <cfvo type="num" val="2"/>
        <cfvo type="num" val="3"/>
        <color rgb="FFFFC000"/>
        <color rgb="FF92D050"/>
        <color rgb="FF63BE7B"/>
      </colorScale>
    </cfRule>
  </conditionalFormatting>
  <conditionalFormatting sqref="AB7:AE46">
    <cfRule type="colorScale" priority="14">
      <colorScale>
        <cfvo type="num" val="1"/>
        <cfvo type="num" val="2"/>
        <cfvo type="num" val="3"/>
        <color rgb="FFFFC000"/>
        <color rgb="FF00B050"/>
        <color rgb="FF00B0F0"/>
      </colorScale>
    </cfRule>
  </conditionalFormatting>
  <conditionalFormatting sqref="Q7:Q46">
    <cfRule type="expression" dxfId="83" priority="13">
      <formula>D7="D"</formula>
    </cfRule>
  </conditionalFormatting>
  <conditionalFormatting sqref="R7:R46">
    <cfRule type="expression" dxfId="82" priority="12">
      <formula>D7="D"</formula>
    </cfRule>
  </conditionalFormatting>
  <conditionalFormatting sqref="S7:S46">
    <cfRule type="expression" dxfId="81" priority="11">
      <formula>D7="D"</formula>
    </cfRule>
  </conditionalFormatting>
  <conditionalFormatting sqref="T7:T46">
    <cfRule type="expression" dxfId="80" priority="10">
      <formula>D7="D"</formula>
    </cfRule>
  </conditionalFormatting>
  <conditionalFormatting sqref="U7:U4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  <cfRule type="expression" dxfId="79" priority="9">
      <formula>D7="D"</formula>
    </cfRule>
  </conditionalFormatting>
  <conditionalFormatting sqref="AJ5:AM7">
    <cfRule type="iconSet" priority="20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D7:D46">
    <cfRule type="expression" dxfId="78" priority="4">
      <formula>D7="F"</formula>
    </cfRule>
    <cfRule type="expression" dxfId="77" priority="5">
      <formula>D7="G"</formula>
    </cfRule>
  </conditionalFormatting>
  <conditionalFormatting sqref="B7:C46">
    <cfRule type="expression" dxfId="76" priority="2">
      <formula>D7="F"</formula>
    </cfRule>
    <cfRule type="expression" dxfId="75" priority="3">
      <formula>D7="G"</formula>
    </cfRule>
  </conditionalFormatting>
  <dataValidations count="1">
    <dataValidation type="list" allowBlank="1" showInputMessage="1" showErrorMessage="1" error="Donnée élève non valide_x000a_Données autorisées: F, G ou D" sqref="D7:D46">
      <formula1>"D,F,G,"</formula1>
    </dataValidation>
  </dataValidations>
  <pageMargins left="0.25" right="0.25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W46"/>
  <sheetViews>
    <sheetView showZeros="0" workbookViewId="0">
      <selection activeCell="B7" sqref="B7:C7"/>
    </sheetView>
  </sheetViews>
  <sheetFormatPr baseColWidth="10" defaultColWidth="11.42578125" defaultRowHeight="15" x14ac:dyDescent="0.25"/>
  <cols>
    <col min="1" max="1" width="4" bestFit="1" customWidth="1"/>
    <col min="2" max="2" width="13.28515625" customWidth="1"/>
    <col min="3" max="3" width="3.140625" customWidth="1"/>
    <col min="4" max="4" width="3.5703125" customWidth="1"/>
    <col min="5" max="14" width="3.28515625" bestFit="1" customWidth="1"/>
    <col min="15" max="16" width="3.42578125" bestFit="1" customWidth="1"/>
    <col min="17" max="17" width="5.5703125" customWidth="1"/>
    <col min="18" max="18" width="5.42578125" customWidth="1"/>
    <col min="19" max="19" width="6.42578125" customWidth="1"/>
    <col min="20" max="20" width="5.85546875" customWidth="1"/>
    <col min="21" max="21" width="7.7109375" style="29" customWidth="1"/>
    <col min="22" max="22" width="2.28515625" bestFit="1" customWidth="1"/>
    <col min="23" max="23" width="2.140625" bestFit="1" customWidth="1"/>
    <col min="24" max="24" width="2" bestFit="1" customWidth="1"/>
    <col min="25" max="25" width="2.42578125" bestFit="1" customWidth="1"/>
    <col min="26" max="26" width="3.140625" bestFit="1" customWidth="1"/>
    <col min="27" max="27" width="13.85546875" bestFit="1" customWidth="1"/>
    <col min="28" max="28" width="12.140625" bestFit="1" customWidth="1"/>
    <col min="30" max="30" width="11.42578125" customWidth="1"/>
    <col min="35" max="35" width="8.7109375" bestFit="1" customWidth="1"/>
    <col min="36" max="36" width="8.42578125" bestFit="1" customWidth="1"/>
    <col min="37" max="37" width="6" style="30" bestFit="1" customWidth="1"/>
    <col min="38" max="38" width="7.5703125" style="30" bestFit="1" customWidth="1"/>
    <col min="39" max="40" width="8.140625" style="30" bestFit="1" customWidth="1"/>
    <col min="41" max="41" width="8.7109375" style="30" bestFit="1" customWidth="1"/>
    <col min="42" max="42" width="8.42578125" style="30" bestFit="1" customWidth="1"/>
    <col min="43" max="43" width="6" style="30" bestFit="1" customWidth="1"/>
    <col min="44" max="44" width="7.5703125" bestFit="1" customWidth="1"/>
    <col min="45" max="45" width="8.140625" bestFit="1" customWidth="1"/>
    <col min="47" max="47" width="6.140625" bestFit="1" customWidth="1"/>
    <col min="48" max="48" width="3" bestFit="1" customWidth="1"/>
    <col min="49" max="49" width="4.28515625" customWidth="1"/>
    <col min="50" max="50" width="3.7109375" customWidth="1"/>
  </cols>
  <sheetData>
    <row r="1" spans="1:49" ht="15.75" customHeight="1" thickBot="1" x14ac:dyDescent="0.3">
      <c r="A1" s="79" t="s">
        <v>3</v>
      </c>
      <c r="B1" s="80"/>
      <c r="C1" s="81" t="s">
        <v>4</v>
      </c>
      <c r="D1" s="82"/>
      <c r="E1" s="82"/>
      <c r="F1" s="83"/>
      <c r="G1" s="81" t="s">
        <v>62</v>
      </c>
      <c r="H1" s="82"/>
      <c r="I1" s="82"/>
      <c r="J1" s="82"/>
      <c r="K1" s="82"/>
      <c r="L1" s="82"/>
      <c r="M1" s="82"/>
      <c r="N1" s="82"/>
      <c r="O1" s="82"/>
      <c r="P1" s="83"/>
      <c r="Q1" s="53" t="s">
        <v>55</v>
      </c>
      <c r="R1" s="54"/>
      <c r="S1" s="55" t="str">
        <f>TableauDeBord!E4</f>
        <v>2020/2021</v>
      </c>
      <c r="T1" s="55"/>
      <c r="U1" s="56"/>
    </row>
    <row r="2" spans="1:49" ht="15.75" thickBot="1" x14ac:dyDescent="0.3">
      <c r="A2" s="84" t="s">
        <v>7</v>
      </c>
      <c r="B2" s="87" t="s">
        <v>74</v>
      </c>
      <c r="C2" s="81" t="s">
        <v>8</v>
      </c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3"/>
      <c r="Q2" s="81" t="s">
        <v>9</v>
      </c>
      <c r="R2" s="82"/>
      <c r="S2" s="82"/>
      <c r="T2" s="83"/>
      <c r="U2" s="89" t="s">
        <v>10</v>
      </c>
    </row>
    <row r="3" spans="1:49" ht="17.25" thickBot="1" x14ac:dyDescent="0.3">
      <c r="A3" s="85"/>
      <c r="B3" s="87"/>
      <c r="C3" s="91" t="s">
        <v>12</v>
      </c>
      <c r="D3" s="92"/>
      <c r="E3" s="2" t="s">
        <v>13</v>
      </c>
      <c r="F3" s="2" t="s">
        <v>14</v>
      </c>
      <c r="G3" s="2" t="s">
        <v>15</v>
      </c>
      <c r="H3" s="2" t="s">
        <v>16</v>
      </c>
      <c r="I3" s="2" t="s">
        <v>17</v>
      </c>
      <c r="J3" s="2" t="s">
        <v>18</v>
      </c>
      <c r="K3" s="2" t="s">
        <v>19</v>
      </c>
      <c r="L3" s="2" t="s">
        <v>20</v>
      </c>
      <c r="M3" s="2" t="s">
        <v>21</v>
      </c>
      <c r="N3" s="2" t="s">
        <v>22</v>
      </c>
      <c r="O3" s="2" t="s">
        <v>63</v>
      </c>
      <c r="P3" s="2" t="s">
        <v>64</v>
      </c>
      <c r="Q3" s="74" t="s">
        <v>25</v>
      </c>
      <c r="R3" s="74" t="s">
        <v>26</v>
      </c>
      <c r="S3" s="77" t="s">
        <v>27</v>
      </c>
      <c r="T3" s="78"/>
      <c r="U3" s="90"/>
      <c r="AJ3" s="31"/>
      <c r="AK3" s="32"/>
      <c r="AL3" s="32"/>
      <c r="AM3" s="32"/>
    </row>
    <row r="4" spans="1:49" ht="16.5" thickTop="1" thickBot="1" x14ac:dyDescent="0.3">
      <c r="A4" s="85"/>
      <c r="B4" s="88"/>
      <c r="C4" s="3" t="s">
        <v>29</v>
      </c>
      <c r="D4" s="4">
        <f>COUNTIFS(D7:D50,"=D")</f>
        <v>0</v>
      </c>
      <c r="E4" s="71"/>
      <c r="F4" s="71"/>
      <c r="G4" s="71">
        <f>E4+7</f>
        <v>7</v>
      </c>
      <c r="H4" s="71">
        <f>F4+7</f>
        <v>7</v>
      </c>
      <c r="I4" s="71">
        <f t="shared" ref="I4:P4" si="0">G4+7</f>
        <v>14</v>
      </c>
      <c r="J4" s="71">
        <f t="shared" si="0"/>
        <v>14</v>
      </c>
      <c r="K4" s="71">
        <f t="shared" si="0"/>
        <v>21</v>
      </c>
      <c r="L4" s="71">
        <f t="shared" si="0"/>
        <v>21</v>
      </c>
      <c r="M4" s="71">
        <f t="shared" si="0"/>
        <v>28</v>
      </c>
      <c r="N4" s="71">
        <f t="shared" si="0"/>
        <v>28</v>
      </c>
      <c r="O4" s="71">
        <f t="shared" si="0"/>
        <v>35</v>
      </c>
      <c r="P4" s="71">
        <f t="shared" si="0"/>
        <v>35</v>
      </c>
      <c r="Q4" s="75"/>
      <c r="R4" s="75"/>
      <c r="S4" s="61" t="s">
        <v>65</v>
      </c>
      <c r="T4" s="61" t="s">
        <v>31</v>
      </c>
      <c r="U4" s="63" t="s">
        <v>32</v>
      </c>
      <c r="AI4" s="33"/>
      <c r="AJ4" s="34" t="s">
        <v>66</v>
      </c>
      <c r="AK4" s="35" t="s">
        <v>67</v>
      </c>
      <c r="AL4" s="36" t="s">
        <v>68</v>
      </c>
      <c r="AM4" s="37" t="s">
        <v>69</v>
      </c>
    </row>
    <row r="5" spans="1:49" ht="16.5" thickTop="1" thickBot="1" x14ac:dyDescent="0.3">
      <c r="A5" s="85"/>
      <c r="B5" s="38" t="s">
        <v>36</v>
      </c>
      <c r="C5" s="3" t="s">
        <v>37</v>
      </c>
      <c r="D5" s="4">
        <f>COUNTIFS(D7:D50,"=G")</f>
        <v>0</v>
      </c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6"/>
      <c r="R5" s="76"/>
      <c r="S5" s="62"/>
      <c r="T5" s="62"/>
      <c r="U5" s="64"/>
      <c r="V5" s="66" t="s">
        <v>38</v>
      </c>
      <c r="W5" s="67"/>
      <c r="X5" s="67"/>
      <c r="Y5" s="68"/>
      <c r="Z5" s="69" t="s">
        <v>7</v>
      </c>
      <c r="AA5" s="69" t="s">
        <v>36</v>
      </c>
      <c r="AB5" s="57" t="str">
        <f>'[1]2BAC'!AB5:AB6</f>
        <v>Deplacement</v>
      </c>
      <c r="AC5" s="57" t="str">
        <f>'[1]2BAC'!AC5:AC6</f>
        <v>Passe</v>
      </c>
      <c r="AD5" s="57" t="str">
        <f>'[1]2BAC'!AD5:AD6</f>
        <v>Dribble</v>
      </c>
      <c r="AE5" s="57" t="str">
        <f>'[1]2BAC'!AE5:AE6</f>
        <v>Adresse</v>
      </c>
      <c r="AF5" s="57" t="str">
        <f>'[1]2BAC'!AF5:AF6</f>
        <v>Comp. Motr.</v>
      </c>
      <c r="AG5" s="57" t="str">
        <f>'[1]2BAC'!AG5:AG6</f>
        <v>Niv Moyen</v>
      </c>
      <c r="AH5" s="59" t="str">
        <f>'[1]2BAC'!AH5:AH6</f>
        <v>Niv Moyen TO</v>
      </c>
      <c r="AI5" s="39" t="s">
        <v>70</v>
      </c>
      <c r="AJ5" s="40">
        <f>COUNTIFS(AB7:AB46,"=1")</f>
        <v>0</v>
      </c>
      <c r="AK5" s="41">
        <f>COUNTIFS(AC7:AC46,"=1")</f>
        <v>0</v>
      </c>
      <c r="AL5" s="41">
        <f>COUNTIFS(AD7:AD46,"=1")</f>
        <v>0</v>
      </c>
      <c r="AM5" s="42">
        <f>COUNTIFS(AE7:AE46,"=1")</f>
        <v>0</v>
      </c>
    </row>
    <row r="6" spans="1:49" ht="16.5" thickTop="1" thickBot="1" x14ac:dyDescent="0.3">
      <c r="A6" s="86"/>
      <c r="B6" s="38" t="s">
        <v>46</v>
      </c>
      <c r="C6" s="6" t="s">
        <v>47</v>
      </c>
      <c r="D6" s="7">
        <f>COUNTIFS(D7:D50,"=F")</f>
        <v>0</v>
      </c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8" t="s">
        <v>60</v>
      </c>
      <c r="R6" s="8" t="s">
        <v>49</v>
      </c>
      <c r="S6" s="9" t="s">
        <v>50</v>
      </c>
      <c r="T6" s="9" t="s">
        <v>61</v>
      </c>
      <c r="U6" s="65"/>
      <c r="V6" s="10" t="s">
        <v>51</v>
      </c>
      <c r="W6" s="10" t="s">
        <v>52</v>
      </c>
      <c r="X6" s="10" t="s">
        <v>53</v>
      </c>
      <c r="Y6" s="10" t="s">
        <v>54</v>
      </c>
      <c r="Z6" s="70"/>
      <c r="AA6" s="70"/>
      <c r="AB6" s="58"/>
      <c r="AC6" s="58"/>
      <c r="AD6" s="58"/>
      <c r="AE6" s="58"/>
      <c r="AF6" s="58"/>
      <c r="AG6" s="58"/>
      <c r="AH6" s="60"/>
      <c r="AI6" s="39" t="s">
        <v>71</v>
      </c>
      <c r="AJ6" s="43">
        <f>COUNTIFS(AB6:AB45,"=2")</f>
        <v>0</v>
      </c>
      <c r="AK6" s="44">
        <f>COUNTIFS(AC6:AC45,"=2")</f>
        <v>0</v>
      </c>
      <c r="AL6" s="44">
        <f>COUNTIFS(AD6:AD45,"=2")</f>
        <v>0</v>
      </c>
      <c r="AM6" s="41">
        <f>COUNTIFS(AE6:AE45,"=2")</f>
        <v>0</v>
      </c>
      <c r="AW6" s="12"/>
    </row>
    <row r="7" spans="1:49" ht="16.5" thickBot="1" x14ac:dyDescent="0.3">
      <c r="A7" s="13">
        <v>1</v>
      </c>
      <c r="B7" s="51"/>
      <c r="C7" s="52"/>
      <c r="D7" s="14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>
        <f>IF(X7&lt;=2,4-(V7*0.5),4-(((V7*0.5)+((X7-2)*0.5))))</f>
        <v>4</v>
      </c>
      <c r="R7" s="15"/>
      <c r="S7" s="45">
        <f>AF7</f>
        <v>0</v>
      </c>
      <c r="T7" s="17"/>
      <c r="U7" s="18">
        <f>IF(D7&lt;&gt;"D",SUM(Q7:T7),"Disp.")</f>
        <v>4</v>
      </c>
      <c r="V7" s="19">
        <f t="shared" ref="V7" si="1">COUNTIFS(E7:P7,"=A")</f>
        <v>0</v>
      </c>
      <c r="W7" s="20">
        <f t="shared" ref="W7" si="2">COUNTIFS(E7:P7,"=R")</f>
        <v>0</v>
      </c>
      <c r="X7" s="20">
        <f t="shared" ref="X7" si="3">COUNTIFS(E7:P7,"=T")</f>
        <v>0</v>
      </c>
      <c r="Y7" s="20">
        <f t="shared" ref="Y7" si="4">COUNTIFS(E7:P7,"=M")</f>
        <v>0</v>
      </c>
      <c r="Z7" s="21">
        <v>1</v>
      </c>
      <c r="AA7" s="46">
        <f>B7</f>
        <v>0</v>
      </c>
      <c r="AB7" s="46"/>
      <c r="AC7" s="46"/>
      <c r="AD7" s="46"/>
      <c r="AE7" s="46"/>
      <c r="AF7" s="47">
        <f>(AB7*(2/3))+(AC7*(2/3))+(AD7*(1/3))+(AE7*(1/3))</f>
        <v>0</v>
      </c>
      <c r="AG7" s="46" t="e">
        <f>AVERAGE(AB7:AE7)</f>
        <v>#DIV/0!</v>
      </c>
      <c r="AH7" s="48"/>
      <c r="AI7" s="49" t="s">
        <v>72</v>
      </c>
      <c r="AJ7" s="43">
        <f>COUNTIFS(AB5:AB44,"=3")</f>
        <v>0</v>
      </c>
      <c r="AK7" s="44">
        <f>COUNTIFS(AC5:AC44,"=3")</f>
        <v>0</v>
      </c>
      <c r="AL7" s="44">
        <f>COUNTIFS(AD5:AD44,"=3")</f>
        <v>0</v>
      </c>
      <c r="AM7" s="50">
        <f>COUNTIFS(AE5:AE44,"=3")</f>
        <v>0</v>
      </c>
    </row>
    <row r="8" spans="1:49" ht="16.5" thickBot="1" x14ac:dyDescent="0.3">
      <c r="A8" s="13">
        <v>2</v>
      </c>
      <c r="B8" s="51"/>
      <c r="C8" s="52"/>
      <c r="D8" s="14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>
        <f t="shared" ref="Q8:Q46" si="5">IF(X8&lt;=2,4-(V8*0.5),4-(((V8*0.5)+((X8-2)*0.5))))</f>
        <v>4</v>
      </c>
      <c r="R8" s="15"/>
      <c r="S8" s="45">
        <f t="shared" ref="S8:S46" si="6">AF8</f>
        <v>0</v>
      </c>
      <c r="T8" s="17"/>
      <c r="U8" s="18">
        <f t="shared" ref="U8:U46" si="7">IF(D8&lt;&gt;"D",SUM(Q8:T8),"Disp.")</f>
        <v>4</v>
      </c>
      <c r="V8" s="28">
        <f>COUNTIFS(E8:P8,"=A")</f>
        <v>0</v>
      </c>
      <c r="W8" s="22">
        <f>COUNTIFS(E8:P8,"=R")</f>
        <v>0</v>
      </c>
      <c r="X8" s="22">
        <f>COUNTIFS(E8:P8,"=T")</f>
        <v>0</v>
      </c>
      <c r="Y8" s="22">
        <f>COUNTIFS(E8:P8,"=M")</f>
        <v>0</v>
      </c>
      <c r="Z8" s="21">
        <v>2</v>
      </c>
      <c r="AA8" s="46">
        <f t="shared" ref="AA8:AA46" si="8">B8</f>
        <v>0</v>
      </c>
      <c r="AB8" s="46"/>
      <c r="AC8" s="46"/>
      <c r="AD8" s="46"/>
      <c r="AE8" s="46"/>
      <c r="AF8" s="47">
        <f t="shared" ref="AF8:AF46" si="9">(AB8*(2/3))+(AC8*(2/3))+(AD8*(1/3))+(AE8*(1/3))</f>
        <v>0</v>
      </c>
      <c r="AG8" s="46" t="e">
        <f t="shared" ref="AG8:AG46" si="10">AVERAGE(AB8:AE8)</f>
        <v>#DIV/0!</v>
      </c>
      <c r="AH8" s="46"/>
    </row>
    <row r="9" spans="1:49" ht="16.5" thickBot="1" x14ac:dyDescent="0.3">
      <c r="A9" s="13">
        <v>3</v>
      </c>
      <c r="B9" s="51"/>
      <c r="C9" s="52"/>
      <c r="D9" s="14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>
        <f t="shared" si="5"/>
        <v>4</v>
      </c>
      <c r="R9" s="15"/>
      <c r="S9" s="45">
        <f t="shared" si="6"/>
        <v>0</v>
      </c>
      <c r="T9" s="17"/>
      <c r="U9" s="18">
        <f t="shared" si="7"/>
        <v>4</v>
      </c>
      <c r="V9" s="19">
        <f t="shared" ref="V9:V46" si="11">COUNTIFS(E9:P9,"=A")</f>
        <v>0</v>
      </c>
      <c r="W9" s="20">
        <f t="shared" ref="W9:W46" si="12">COUNTIFS(E9:P9,"=R")</f>
        <v>0</v>
      </c>
      <c r="X9" s="20">
        <f t="shared" ref="X9:X46" si="13">COUNTIFS(E9:P9,"=T")</f>
        <v>0</v>
      </c>
      <c r="Y9" s="20">
        <f t="shared" ref="Y9:Y46" si="14">COUNTIFS(E9:P9,"=M")</f>
        <v>0</v>
      </c>
      <c r="Z9" s="21">
        <v>3</v>
      </c>
      <c r="AA9" s="46">
        <f t="shared" si="8"/>
        <v>0</v>
      </c>
      <c r="AB9" s="46"/>
      <c r="AC9" s="46"/>
      <c r="AD9" s="46"/>
      <c r="AE9" s="46"/>
      <c r="AF9" s="47">
        <f t="shared" si="9"/>
        <v>0</v>
      </c>
      <c r="AG9" s="46" t="e">
        <f t="shared" si="10"/>
        <v>#DIV/0!</v>
      </c>
      <c r="AH9" s="46"/>
    </row>
    <row r="10" spans="1:49" ht="16.5" thickBot="1" x14ac:dyDescent="0.3">
      <c r="A10" s="13">
        <v>4</v>
      </c>
      <c r="B10" s="51"/>
      <c r="C10" s="52"/>
      <c r="D10" s="14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>
        <f t="shared" si="5"/>
        <v>4</v>
      </c>
      <c r="R10" s="15"/>
      <c r="S10" s="45">
        <f t="shared" si="6"/>
        <v>0</v>
      </c>
      <c r="T10" s="17"/>
      <c r="U10" s="18">
        <f t="shared" si="7"/>
        <v>4</v>
      </c>
      <c r="V10" s="19">
        <f t="shared" si="11"/>
        <v>0</v>
      </c>
      <c r="W10" s="20">
        <f t="shared" si="12"/>
        <v>0</v>
      </c>
      <c r="X10" s="20">
        <f t="shared" si="13"/>
        <v>0</v>
      </c>
      <c r="Y10" s="20">
        <f t="shared" si="14"/>
        <v>0</v>
      </c>
      <c r="Z10" s="21">
        <v>4</v>
      </c>
      <c r="AA10" s="46">
        <f t="shared" si="8"/>
        <v>0</v>
      </c>
      <c r="AB10" s="46"/>
      <c r="AC10" s="46"/>
      <c r="AD10" s="46"/>
      <c r="AE10" s="46"/>
      <c r="AF10" s="47">
        <f t="shared" si="9"/>
        <v>0</v>
      </c>
      <c r="AG10" s="46" t="e">
        <f t="shared" si="10"/>
        <v>#DIV/0!</v>
      </c>
      <c r="AH10" s="46"/>
    </row>
    <row r="11" spans="1:49" ht="16.5" thickBot="1" x14ac:dyDescent="0.3">
      <c r="A11" s="13">
        <v>5</v>
      </c>
      <c r="B11" s="51"/>
      <c r="C11" s="52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>
        <f t="shared" si="5"/>
        <v>4</v>
      </c>
      <c r="R11" s="15"/>
      <c r="S11" s="45">
        <f t="shared" si="6"/>
        <v>0</v>
      </c>
      <c r="T11" s="17"/>
      <c r="U11" s="18">
        <f t="shared" si="7"/>
        <v>4</v>
      </c>
      <c r="V11" s="19">
        <f t="shared" si="11"/>
        <v>0</v>
      </c>
      <c r="W11" s="20">
        <f t="shared" si="12"/>
        <v>0</v>
      </c>
      <c r="X11" s="20">
        <f t="shared" si="13"/>
        <v>0</v>
      </c>
      <c r="Y11" s="20">
        <f t="shared" si="14"/>
        <v>0</v>
      </c>
      <c r="Z11" s="21">
        <v>5</v>
      </c>
      <c r="AA11" s="46">
        <f t="shared" si="8"/>
        <v>0</v>
      </c>
      <c r="AB11" s="46"/>
      <c r="AC11" s="46"/>
      <c r="AD11" s="46"/>
      <c r="AE11" s="46"/>
      <c r="AF11" s="47">
        <f t="shared" si="9"/>
        <v>0</v>
      </c>
      <c r="AG11" s="46" t="e">
        <f t="shared" si="10"/>
        <v>#DIV/0!</v>
      </c>
      <c r="AH11" s="46"/>
    </row>
    <row r="12" spans="1:49" ht="16.5" thickBot="1" x14ac:dyDescent="0.3">
      <c r="A12" s="13">
        <v>6</v>
      </c>
      <c r="B12" s="51"/>
      <c r="C12" s="52"/>
      <c r="D12" s="14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>
        <f t="shared" si="5"/>
        <v>4</v>
      </c>
      <c r="R12" s="15"/>
      <c r="S12" s="45">
        <f t="shared" si="6"/>
        <v>0</v>
      </c>
      <c r="T12" s="17"/>
      <c r="U12" s="18">
        <f t="shared" si="7"/>
        <v>4</v>
      </c>
      <c r="V12" s="19">
        <f t="shared" si="11"/>
        <v>0</v>
      </c>
      <c r="W12" s="20">
        <f t="shared" si="12"/>
        <v>0</v>
      </c>
      <c r="X12" s="20">
        <f t="shared" si="13"/>
        <v>0</v>
      </c>
      <c r="Y12" s="20">
        <f t="shared" si="14"/>
        <v>0</v>
      </c>
      <c r="Z12" s="21">
        <v>6</v>
      </c>
      <c r="AA12" s="46">
        <f t="shared" si="8"/>
        <v>0</v>
      </c>
      <c r="AB12" s="46"/>
      <c r="AC12" s="46"/>
      <c r="AD12" s="46"/>
      <c r="AE12" s="46"/>
      <c r="AF12" s="47">
        <f t="shared" si="9"/>
        <v>0</v>
      </c>
      <c r="AG12" s="46" t="e">
        <f t="shared" si="10"/>
        <v>#DIV/0!</v>
      </c>
      <c r="AH12" s="46"/>
    </row>
    <row r="13" spans="1:49" ht="16.5" thickBot="1" x14ac:dyDescent="0.3">
      <c r="A13" s="13">
        <v>7</v>
      </c>
      <c r="B13" s="51"/>
      <c r="C13" s="52"/>
      <c r="D13" s="14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>
        <f t="shared" si="5"/>
        <v>4</v>
      </c>
      <c r="R13" s="15"/>
      <c r="S13" s="45">
        <f t="shared" si="6"/>
        <v>0</v>
      </c>
      <c r="T13" s="17"/>
      <c r="U13" s="18">
        <f t="shared" si="7"/>
        <v>4</v>
      </c>
      <c r="V13" s="19">
        <f t="shared" si="11"/>
        <v>0</v>
      </c>
      <c r="W13" s="20">
        <f t="shared" si="12"/>
        <v>0</v>
      </c>
      <c r="X13" s="20">
        <f t="shared" si="13"/>
        <v>0</v>
      </c>
      <c r="Y13" s="20">
        <f t="shared" si="14"/>
        <v>0</v>
      </c>
      <c r="Z13" s="21">
        <v>7</v>
      </c>
      <c r="AA13" s="46">
        <f t="shared" si="8"/>
        <v>0</v>
      </c>
      <c r="AB13" s="46"/>
      <c r="AC13" s="46"/>
      <c r="AD13" s="46"/>
      <c r="AE13" s="46"/>
      <c r="AF13" s="47">
        <f t="shared" si="9"/>
        <v>0</v>
      </c>
      <c r="AG13" s="46" t="e">
        <f t="shared" si="10"/>
        <v>#DIV/0!</v>
      </c>
      <c r="AH13" s="46"/>
    </row>
    <row r="14" spans="1:49" ht="16.5" thickBot="1" x14ac:dyDescent="0.3">
      <c r="A14" s="13">
        <v>8</v>
      </c>
      <c r="B14" s="51"/>
      <c r="C14" s="52"/>
      <c r="D14" s="14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>
        <f t="shared" si="5"/>
        <v>4</v>
      </c>
      <c r="R14" s="15"/>
      <c r="S14" s="45">
        <f t="shared" si="6"/>
        <v>0</v>
      </c>
      <c r="T14" s="17"/>
      <c r="U14" s="18">
        <f t="shared" si="7"/>
        <v>4</v>
      </c>
      <c r="V14" s="19">
        <f t="shared" si="11"/>
        <v>0</v>
      </c>
      <c r="W14" s="20">
        <f t="shared" si="12"/>
        <v>0</v>
      </c>
      <c r="X14" s="20">
        <f t="shared" si="13"/>
        <v>0</v>
      </c>
      <c r="Y14" s="20">
        <f t="shared" si="14"/>
        <v>0</v>
      </c>
      <c r="Z14" s="21">
        <v>8</v>
      </c>
      <c r="AA14" s="46">
        <f t="shared" si="8"/>
        <v>0</v>
      </c>
      <c r="AB14" s="46"/>
      <c r="AC14" s="46"/>
      <c r="AD14" s="46"/>
      <c r="AE14" s="46"/>
      <c r="AF14" s="47">
        <f t="shared" si="9"/>
        <v>0</v>
      </c>
      <c r="AG14" s="46" t="e">
        <f t="shared" si="10"/>
        <v>#DIV/0!</v>
      </c>
      <c r="AH14" s="46"/>
    </row>
    <row r="15" spans="1:49" ht="16.5" thickBot="1" x14ac:dyDescent="0.3">
      <c r="A15" s="13">
        <v>9</v>
      </c>
      <c r="B15" s="51"/>
      <c r="C15" s="52"/>
      <c r="D15" s="14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>
        <f t="shared" si="5"/>
        <v>4</v>
      </c>
      <c r="R15" s="15"/>
      <c r="S15" s="45">
        <f t="shared" si="6"/>
        <v>0</v>
      </c>
      <c r="T15" s="17"/>
      <c r="U15" s="18">
        <f t="shared" si="7"/>
        <v>4</v>
      </c>
      <c r="V15" s="19">
        <f t="shared" si="11"/>
        <v>0</v>
      </c>
      <c r="W15" s="20">
        <f t="shared" si="12"/>
        <v>0</v>
      </c>
      <c r="X15" s="20">
        <f t="shared" si="13"/>
        <v>0</v>
      </c>
      <c r="Y15" s="20">
        <f t="shared" si="14"/>
        <v>0</v>
      </c>
      <c r="Z15" s="21">
        <v>9</v>
      </c>
      <c r="AA15" s="46">
        <f t="shared" si="8"/>
        <v>0</v>
      </c>
      <c r="AB15" s="46"/>
      <c r="AC15" s="46"/>
      <c r="AD15" s="46"/>
      <c r="AE15" s="46"/>
      <c r="AF15" s="47">
        <f t="shared" si="9"/>
        <v>0</v>
      </c>
      <c r="AG15" s="46" t="e">
        <f t="shared" si="10"/>
        <v>#DIV/0!</v>
      </c>
      <c r="AH15" s="46"/>
    </row>
    <row r="16" spans="1:49" ht="16.5" thickBot="1" x14ac:dyDescent="0.3">
      <c r="A16" s="13">
        <v>10</v>
      </c>
      <c r="B16" s="51"/>
      <c r="C16" s="52"/>
      <c r="D16" s="14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>
        <f t="shared" si="5"/>
        <v>4</v>
      </c>
      <c r="R16" s="15"/>
      <c r="S16" s="45">
        <f t="shared" si="6"/>
        <v>0</v>
      </c>
      <c r="T16" s="17"/>
      <c r="U16" s="18">
        <f t="shared" si="7"/>
        <v>4</v>
      </c>
      <c r="V16" s="19">
        <f t="shared" si="11"/>
        <v>0</v>
      </c>
      <c r="W16" s="20">
        <f t="shared" si="12"/>
        <v>0</v>
      </c>
      <c r="X16" s="20">
        <f t="shared" si="13"/>
        <v>0</v>
      </c>
      <c r="Y16" s="20">
        <f t="shared" si="14"/>
        <v>0</v>
      </c>
      <c r="Z16" s="21">
        <v>10</v>
      </c>
      <c r="AA16" s="46">
        <f t="shared" si="8"/>
        <v>0</v>
      </c>
      <c r="AB16" s="46"/>
      <c r="AC16" s="46"/>
      <c r="AD16" s="46"/>
      <c r="AE16" s="46"/>
      <c r="AF16" s="47">
        <f t="shared" si="9"/>
        <v>0</v>
      </c>
      <c r="AG16" s="46" t="e">
        <f t="shared" si="10"/>
        <v>#DIV/0!</v>
      </c>
      <c r="AH16" s="46"/>
    </row>
    <row r="17" spans="1:34" ht="16.5" thickBot="1" x14ac:dyDescent="0.3">
      <c r="A17" s="13">
        <v>11</v>
      </c>
      <c r="B17" s="51"/>
      <c r="C17" s="52"/>
      <c r="D17" s="14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>
        <f t="shared" si="5"/>
        <v>4</v>
      </c>
      <c r="R17" s="15"/>
      <c r="S17" s="45">
        <f t="shared" si="6"/>
        <v>0</v>
      </c>
      <c r="T17" s="17"/>
      <c r="U17" s="18">
        <f t="shared" si="7"/>
        <v>4</v>
      </c>
      <c r="V17" s="19">
        <f t="shared" si="11"/>
        <v>0</v>
      </c>
      <c r="W17" s="20">
        <f t="shared" si="12"/>
        <v>0</v>
      </c>
      <c r="X17" s="20">
        <f t="shared" si="13"/>
        <v>0</v>
      </c>
      <c r="Y17" s="20">
        <f t="shared" si="14"/>
        <v>0</v>
      </c>
      <c r="Z17" s="21">
        <v>11</v>
      </c>
      <c r="AA17" s="46">
        <f t="shared" si="8"/>
        <v>0</v>
      </c>
      <c r="AB17" s="46"/>
      <c r="AC17" s="46"/>
      <c r="AD17" s="46"/>
      <c r="AE17" s="46"/>
      <c r="AF17" s="47">
        <f t="shared" si="9"/>
        <v>0</v>
      </c>
      <c r="AG17" s="46" t="e">
        <f t="shared" si="10"/>
        <v>#DIV/0!</v>
      </c>
      <c r="AH17" s="46"/>
    </row>
    <row r="18" spans="1:34" ht="16.5" thickBot="1" x14ac:dyDescent="0.3">
      <c r="A18" s="13">
        <v>12</v>
      </c>
      <c r="B18" s="51"/>
      <c r="C18" s="52"/>
      <c r="D18" s="14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>
        <f t="shared" si="5"/>
        <v>4</v>
      </c>
      <c r="R18" s="15"/>
      <c r="S18" s="45">
        <f t="shared" si="6"/>
        <v>0</v>
      </c>
      <c r="T18" s="17"/>
      <c r="U18" s="18">
        <f t="shared" si="7"/>
        <v>4</v>
      </c>
      <c r="V18" s="19">
        <f t="shared" si="11"/>
        <v>0</v>
      </c>
      <c r="W18" s="20">
        <f t="shared" si="12"/>
        <v>0</v>
      </c>
      <c r="X18" s="20">
        <f t="shared" si="13"/>
        <v>0</v>
      </c>
      <c r="Y18" s="20">
        <f t="shared" si="14"/>
        <v>0</v>
      </c>
      <c r="Z18" s="21">
        <v>12</v>
      </c>
      <c r="AA18" s="46">
        <f t="shared" si="8"/>
        <v>0</v>
      </c>
      <c r="AB18" s="46"/>
      <c r="AC18" s="46"/>
      <c r="AD18" s="46"/>
      <c r="AE18" s="46"/>
      <c r="AF18" s="47">
        <f t="shared" si="9"/>
        <v>0</v>
      </c>
      <c r="AG18" s="46" t="e">
        <f t="shared" si="10"/>
        <v>#DIV/0!</v>
      </c>
      <c r="AH18" s="46"/>
    </row>
    <row r="19" spans="1:34" ht="16.5" thickBot="1" x14ac:dyDescent="0.3">
      <c r="A19" s="13">
        <v>13</v>
      </c>
      <c r="B19" s="51"/>
      <c r="C19" s="52"/>
      <c r="D19" s="14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>
        <f t="shared" si="5"/>
        <v>4</v>
      </c>
      <c r="R19" s="15"/>
      <c r="S19" s="45">
        <f t="shared" si="6"/>
        <v>0</v>
      </c>
      <c r="T19" s="17"/>
      <c r="U19" s="18">
        <f t="shared" si="7"/>
        <v>4</v>
      </c>
      <c r="V19" s="19">
        <f t="shared" si="11"/>
        <v>0</v>
      </c>
      <c r="W19" s="20">
        <f t="shared" si="12"/>
        <v>0</v>
      </c>
      <c r="X19" s="20">
        <f t="shared" si="13"/>
        <v>0</v>
      </c>
      <c r="Y19" s="20">
        <f t="shared" si="14"/>
        <v>0</v>
      </c>
      <c r="Z19" s="21">
        <v>13</v>
      </c>
      <c r="AA19" s="46">
        <f t="shared" si="8"/>
        <v>0</v>
      </c>
      <c r="AB19" s="46"/>
      <c r="AC19" s="46"/>
      <c r="AD19" s="46"/>
      <c r="AE19" s="46"/>
      <c r="AF19" s="47">
        <f t="shared" si="9"/>
        <v>0</v>
      </c>
      <c r="AG19" s="46" t="e">
        <f t="shared" si="10"/>
        <v>#DIV/0!</v>
      </c>
      <c r="AH19" s="46"/>
    </row>
    <row r="20" spans="1:34" ht="16.5" thickBot="1" x14ac:dyDescent="0.3">
      <c r="A20" s="13">
        <v>14</v>
      </c>
      <c r="B20" s="51"/>
      <c r="C20" s="52"/>
      <c r="D20" s="14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>
        <f t="shared" si="5"/>
        <v>4</v>
      </c>
      <c r="R20" s="15"/>
      <c r="S20" s="45">
        <f t="shared" si="6"/>
        <v>0</v>
      </c>
      <c r="T20" s="17"/>
      <c r="U20" s="18">
        <f t="shared" si="7"/>
        <v>4</v>
      </c>
      <c r="V20" s="19">
        <f t="shared" si="11"/>
        <v>0</v>
      </c>
      <c r="W20" s="20">
        <f t="shared" si="12"/>
        <v>0</v>
      </c>
      <c r="X20" s="20">
        <f t="shared" si="13"/>
        <v>0</v>
      </c>
      <c r="Y20" s="20">
        <f t="shared" si="14"/>
        <v>0</v>
      </c>
      <c r="Z20" s="21">
        <v>14</v>
      </c>
      <c r="AA20" s="46">
        <f t="shared" si="8"/>
        <v>0</v>
      </c>
      <c r="AB20" s="46"/>
      <c r="AC20" s="46"/>
      <c r="AD20" s="46"/>
      <c r="AE20" s="46"/>
      <c r="AF20" s="47">
        <f t="shared" si="9"/>
        <v>0</v>
      </c>
      <c r="AG20" s="46" t="e">
        <f t="shared" si="10"/>
        <v>#DIV/0!</v>
      </c>
      <c r="AH20" s="46"/>
    </row>
    <row r="21" spans="1:34" ht="16.5" thickBot="1" x14ac:dyDescent="0.3">
      <c r="A21" s="13">
        <v>15</v>
      </c>
      <c r="B21" s="51"/>
      <c r="C21" s="52"/>
      <c r="D21" s="14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>
        <f t="shared" si="5"/>
        <v>4</v>
      </c>
      <c r="R21" s="15"/>
      <c r="S21" s="45">
        <f t="shared" si="6"/>
        <v>0</v>
      </c>
      <c r="T21" s="17"/>
      <c r="U21" s="18">
        <f t="shared" si="7"/>
        <v>4</v>
      </c>
      <c r="V21" s="19">
        <f t="shared" si="11"/>
        <v>0</v>
      </c>
      <c r="W21" s="20">
        <f t="shared" si="12"/>
        <v>0</v>
      </c>
      <c r="X21" s="20">
        <f t="shared" si="13"/>
        <v>0</v>
      </c>
      <c r="Y21" s="20">
        <f t="shared" si="14"/>
        <v>0</v>
      </c>
      <c r="Z21" s="21">
        <v>15</v>
      </c>
      <c r="AA21" s="46">
        <f t="shared" si="8"/>
        <v>0</v>
      </c>
      <c r="AB21" s="46"/>
      <c r="AC21" s="46"/>
      <c r="AD21" s="46"/>
      <c r="AE21" s="46"/>
      <c r="AF21" s="47">
        <f>(AB21*(2/3))+(AC21*(2/3))+(AD21*(1/3))+(AE21*(1/3))</f>
        <v>0</v>
      </c>
      <c r="AG21" s="46" t="e">
        <f t="shared" si="10"/>
        <v>#DIV/0!</v>
      </c>
      <c r="AH21" s="46"/>
    </row>
    <row r="22" spans="1:34" ht="16.5" thickBot="1" x14ac:dyDescent="0.3">
      <c r="A22" s="13">
        <v>16</v>
      </c>
      <c r="B22" s="51"/>
      <c r="C22" s="52"/>
      <c r="D22" s="14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>
        <f t="shared" si="5"/>
        <v>4</v>
      </c>
      <c r="R22" s="15"/>
      <c r="S22" s="45">
        <f t="shared" si="6"/>
        <v>0</v>
      </c>
      <c r="T22" s="17"/>
      <c r="U22" s="18">
        <f t="shared" si="7"/>
        <v>4</v>
      </c>
      <c r="V22" s="19">
        <f t="shared" si="11"/>
        <v>0</v>
      </c>
      <c r="W22" s="20">
        <f t="shared" si="12"/>
        <v>0</v>
      </c>
      <c r="X22" s="20">
        <f t="shared" si="13"/>
        <v>0</v>
      </c>
      <c r="Y22" s="20">
        <f t="shared" si="14"/>
        <v>0</v>
      </c>
      <c r="Z22" s="21">
        <v>16</v>
      </c>
      <c r="AA22" s="46">
        <f t="shared" si="8"/>
        <v>0</v>
      </c>
      <c r="AB22" s="46"/>
      <c r="AC22" s="46"/>
      <c r="AD22" s="46"/>
      <c r="AE22" s="46"/>
      <c r="AF22" s="47">
        <f>(AB22*(2/3))+(AC22*(2/3))+(AD22*(1/3))+(AE22*(1/3))</f>
        <v>0</v>
      </c>
      <c r="AG22" s="46" t="e">
        <f t="shared" si="10"/>
        <v>#DIV/0!</v>
      </c>
      <c r="AH22" s="46"/>
    </row>
    <row r="23" spans="1:34" ht="16.5" thickBot="1" x14ac:dyDescent="0.3">
      <c r="A23" s="13">
        <v>17</v>
      </c>
      <c r="B23" s="51"/>
      <c r="C23" s="52"/>
      <c r="D23" s="14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>
        <f t="shared" si="5"/>
        <v>4</v>
      </c>
      <c r="R23" s="15"/>
      <c r="S23" s="45">
        <f t="shared" si="6"/>
        <v>0</v>
      </c>
      <c r="T23" s="17"/>
      <c r="U23" s="18">
        <f t="shared" si="7"/>
        <v>4</v>
      </c>
      <c r="V23" s="19">
        <f t="shared" si="11"/>
        <v>0</v>
      </c>
      <c r="W23" s="20">
        <f t="shared" si="12"/>
        <v>0</v>
      </c>
      <c r="X23" s="20">
        <f t="shared" si="13"/>
        <v>0</v>
      </c>
      <c r="Y23" s="20">
        <f t="shared" si="14"/>
        <v>0</v>
      </c>
      <c r="Z23" s="21">
        <v>17</v>
      </c>
      <c r="AA23" s="46">
        <f t="shared" si="8"/>
        <v>0</v>
      </c>
      <c r="AB23" s="46"/>
      <c r="AC23" s="46"/>
      <c r="AD23" s="46"/>
      <c r="AE23" s="46"/>
      <c r="AF23" s="47">
        <f t="shared" si="9"/>
        <v>0</v>
      </c>
      <c r="AG23" s="46" t="e">
        <f t="shared" si="10"/>
        <v>#DIV/0!</v>
      </c>
      <c r="AH23" s="46"/>
    </row>
    <row r="24" spans="1:34" ht="16.5" thickBot="1" x14ac:dyDescent="0.3">
      <c r="A24" s="13">
        <v>18</v>
      </c>
      <c r="B24" s="51"/>
      <c r="C24" s="52"/>
      <c r="D24" s="14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>
        <f t="shared" si="5"/>
        <v>4</v>
      </c>
      <c r="R24" s="15"/>
      <c r="S24" s="45">
        <f t="shared" si="6"/>
        <v>0</v>
      </c>
      <c r="T24" s="17"/>
      <c r="U24" s="18">
        <f t="shared" si="7"/>
        <v>4</v>
      </c>
      <c r="V24" s="19">
        <f t="shared" si="11"/>
        <v>0</v>
      </c>
      <c r="W24" s="20">
        <f t="shared" si="12"/>
        <v>0</v>
      </c>
      <c r="X24" s="20">
        <f t="shared" si="13"/>
        <v>0</v>
      </c>
      <c r="Y24" s="20">
        <f t="shared" si="14"/>
        <v>0</v>
      </c>
      <c r="Z24" s="21">
        <v>18</v>
      </c>
      <c r="AA24" s="46">
        <f t="shared" si="8"/>
        <v>0</v>
      </c>
      <c r="AB24" s="46"/>
      <c r="AC24" s="46"/>
      <c r="AD24" s="46"/>
      <c r="AE24" s="46"/>
      <c r="AF24" s="47">
        <f t="shared" si="9"/>
        <v>0</v>
      </c>
      <c r="AG24" s="46" t="e">
        <f t="shared" si="10"/>
        <v>#DIV/0!</v>
      </c>
      <c r="AH24" s="46"/>
    </row>
    <row r="25" spans="1:34" ht="16.5" thickBot="1" x14ac:dyDescent="0.3">
      <c r="A25" s="13">
        <v>19</v>
      </c>
      <c r="B25" s="51"/>
      <c r="C25" s="52"/>
      <c r="D25" s="14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>
        <f t="shared" si="5"/>
        <v>4</v>
      </c>
      <c r="R25" s="15"/>
      <c r="S25" s="45">
        <f t="shared" si="6"/>
        <v>0</v>
      </c>
      <c r="T25" s="17"/>
      <c r="U25" s="18">
        <f t="shared" si="7"/>
        <v>4</v>
      </c>
      <c r="V25" s="19">
        <f t="shared" si="11"/>
        <v>0</v>
      </c>
      <c r="W25" s="20">
        <f t="shared" si="12"/>
        <v>0</v>
      </c>
      <c r="X25" s="20">
        <f t="shared" si="13"/>
        <v>0</v>
      </c>
      <c r="Y25" s="20">
        <f t="shared" si="14"/>
        <v>0</v>
      </c>
      <c r="Z25" s="21">
        <v>19</v>
      </c>
      <c r="AA25" s="46">
        <f t="shared" si="8"/>
        <v>0</v>
      </c>
      <c r="AB25" s="46"/>
      <c r="AC25" s="46"/>
      <c r="AD25" s="46"/>
      <c r="AE25" s="46"/>
      <c r="AF25" s="47">
        <f t="shared" si="9"/>
        <v>0</v>
      </c>
      <c r="AG25" s="46" t="e">
        <f t="shared" si="10"/>
        <v>#DIV/0!</v>
      </c>
      <c r="AH25" s="46"/>
    </row>
    <row r="26" spans="1:34" ht="16.5" thickBot="1" x14ac:dyDescent="0.3">
      <c r="A26" s="13">
        <v>20</v>
      </c>
      <c r="B26" s="51"/>
      <c r="C26" s="52"/>
      <c r="D26" s="14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>
        <f t="shared" si="5"/>
        <v>4</v>
      </c>
      <c r="R26" s="15"/>
      <c r="S26" s="45">
        <f t="shared" si="6"/>
        <v>0</v>
      </c>
      <c r="T26" s="17"/>
      <c r="U26" s="18">
        <f t="shared" si="7"/>
        <v>4</v>
      </c>
      <c r="V26" s="19">
        <f t="shared" si="11"/>
        <v>0</v>
      </c>
      <c r="W26" s="20">
        <f t="shared" si="12"/>
        <v>0</v>
      </c>
      <c r="X26" s="20">
        <f t="shared" si="13"/>
        <v>0</v>
      </c>
      <c r="Y26" s="20">
        <f t="shared" si="14"/>
        <v>0</v>
      </c>
      <c r="Z26" s="21">
        <v>20</v>
      </c>
      <c r="AA26" s="46">
        <f t="shared" si="8"/>
        <v>0</v>
      </c>
      <c r="AB26" s="46"/>
      <c r="AC26" s="46"/>
      <c r="AD26" s="46"/>
      <c r="AE26" s="46"/>
      <c r="AF26" s="47">
        <f t="shared" si="9"/>
        <v>0</v>
      </c>
      <c r="AG26" s="46" t="e">
        <f t="shared" si="10"/>
        <v>#DIV/0!</v>
      </c>
      <c r="AH26" s="46"/>
    </row>
    <row r="27" spans="1:34" ht="16.5" thickBot="1" x14ac:dyDescent="0.3">
      <c r="A27" s="13">
        <v>21</v>
      </c>
      <c r="B27" s="51"/>
      <c r="C27" s="52"/>
      <c r="D27" s="14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>
        <f t="shared" si="5"/>
        <v>4</v>
      </c>
      <c r="R27" s="15"/>
      <c r="S27" s="45">
        <f t="shared" si="6"/>
        <v>0</v>
      </c>
      <c r="T27" s="17"/>
      <c r="U27" s="18">
        <f t="shared" si="7"/>
        <v>4</v>
      </c>
      <c r="V27" s="19">
        <f t="shared" si="11"/>
        <v>0</v>
      </c>
      <c r="W27" s="20">
        <f t="shared" si="12"/>
        <v>0</v>
      </c>
      <c r="X27" s="20">
        <f t="shared" si="13"/>
        <v>0</v>
      </c>
      <c r="Y27" s="20">
        <f t="shared" si="14"/>
        <v>0</v>
      </c>
      <c r="Z27" s="21">
        <v>21</v>
      </c>
      <c r="AA27" s="46">
        <f t="shared" si="8"/>
        <v>0</v>
      </c>
      <c r="AB27" s="46"/>
      <c r="AC27" s="46"/>
      <c r="AD27" s="46"/>
      <c r="AE27" s="46"/>
      <c r="AF27" s="47">
        <f t="shared" si="9"/>
        <v>0</v>
      </c>
      <c r="AG27" s="46" t="e">
        <f t="shared" si="10"/>
        <v>#DIV/0!</v>
      </c>
      <c r="AH27" s="46"/>
    </row>
    <row r="28" spans="1:34" ht="16.5" thickBot="1" x14ac:dyDescent="0.3">
      <c r="A28" s="13">
        <v>22</v>
      </c>
      <c r="B28" s="51"/>
      <c r="C28" s="52"/>
      <c r="D28" s="14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>
        <f t="shared" si="5"/>
        <v>4</v>
      </c>
      <c r="R28" s="15"/>
      <c r="S28" s="45">
        <f t="shared" si="6"/>
        <v>0</v>
      </c>
      <c r="T28" s="17"/>
      <c r="U28" s="18">
        <f t="shared" si="7"/>
        <v>4</v>
      </c>
      <c r="V28" s="19">
        <f t="shared" si="11"/>
        <v>0</v>
      </c>
      <c r="W28" s="20">
        <f t="shared" si="12"/>
        <v>0</v>
      </c>
      <c r="X28" s="20">
        <f t="shared" si="13"/>
        <v>0</v>
      </c>
      <c r="Y28" s="20">
        <f t="shared" si="14"/>
        <v>0</v>
      </c>
      <c r="Z28" s="21">
        <v>22</v>
      </c>
      <c r="AA28" s="46">
        <f t="shared" si="8"/>
        <v>0</v>
      </c>
      <c r="AB28" s="46"/>
      <c r="AC28" s="46"/>
      <c r="AD28" s="46"/>
      <c r="AE28" s="46"/>
      <c r="AF28" s="47">
        <f t="shared" si="9"/>
        <v>0</v>
      </c>
      <c r="AG28" s="46" t="e">
        <f t="shared" si="10"/>
        <v>#DIV/0!</v>
      </c>
      <c r="AH28" s="46"/>
    </row>
    <row r="29" spans="1:34" ht="16.5" thickBot="1" x14ac:dyDescent="0.3">
      <c r="A29" s="13">
        <v>23</v>
      </c>
      <c r="B29" s="51"/>
      <c r="C29" s="52"/>
      <c r="D29" s="14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>
        <f t="shared" si="5"/>
        <v>4</v>
      </c>
      <c r="R29" s="15"/>
      <c r="S29" s="45">
        <f t="shared" si="6"/>
        <v>0</v>
      </c>
      <c r="T29" s="17"/>
      <c r="U29" s="18">
        <f t="shared" si="7"/>
        <v>4</v>
      </c>
      <c r="V29" s="19">
        <f t="shared" si="11"/>
        <v>0</v>
      </c>
      <c r="W29" s="20">
        <f t="shared" si="12"/>
        <v>0</v>
      </c>
      <c r="X29" s="20">
        <f t="shared" si="13"/>
        <v>0</v>
      </c>
      <c r="Y29" s="20">
        <f t="shared" si="14"/>
        <v>0</v>
      </c>
      <c r="Z29" s="21">
        <v>23</v>
      </c>
      <c r="AA29" s="46">
        <f t="shared" si="8"/>
        <v>0</v>
      </c>
      <c r="AB29" s="46"/>
      <c r="AC29" s="46"/>
      <c r="AD29" s="46"/>
      <c r="AE29" s="46"/>
      <c r="AF29" s="47">
        <f t="shared" si="9"/>
        <v>0</v>
      </c>
      <c r="AG29" s="46" t="e">
        <f t="shared" si="10"/>
        <v>#DIV/0!</v>
      </c>
      <c r="AH29" s="46"/>
    </row>
    <row r="30" spans="1:34" ht="16.5" thickBot="1" x14ac:dyDescent="0.3">
      <c r="A30" s="13">
        <v>24</v>
      </c>
      <c r="B30" s="51"/>
      <c r="C30" s="52"/>
      <c r="D30" s="14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>
        <f t="shared" si="5"/>
        <v>4</v>
      </c>
      <c r="R30" s="15"/>
      <c r="S30" s="45">
        <f t="shared" si="6"/>
        <v>0</v>
      </c>
      <c r="T30" s="17"/>
      <c r="U30" s="18">
        <f t="shared" si="7"/>
        <v>4</v>
      </c>
      <c r="V30" s="19">
        <f t="shared" si="11"/>
        <v>0</v>
      </c>
      <c r="W30" s="20">
        <f t="shared" si="12"/>
        <v>0</v>
      </c>
      <c r="X30" s="20">
        <f t="shared" si="13"/>
        <v>0</v>
      </c>
      <c r="Y30" s="20">
        <f t="shared" si="14"/>
        <v>0</v>
      </c>
      <c r="Z30" s="21">
        <v>24</v>
      </c>
      <c r="AA30" s="46">
        <f t="shared" si="8"/>
        <v>0</v>
      </c>
      <c r="AB30" s="46"/>
      <c r="AC30" s="46"/>
      <c r="AD30" s="46"/>
      <c r="AE30" s="46"/>
      <c r="AF30" s="47">
        <f t="shared" si="9"/>
        <v>0</v>
      </c>
      <c r="AG30" s="46" t="e">
        <f t="shared" si="10"/>
        <v>#DIV/0!</v>
      </c>
      <c r="AH30" s="46"/>
    </row>
    <row r="31" spans="1:34" ht="16.5" thickBot="1" x14ac:dyDescent="0.3">
      <c r="A31" s="13">
        <v>25</v>
      </c>
      <c r="B31" s="51"/>
      <c r="C31" s="52"/>
      <c r="D31" s="14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>
        <f t="shared" si="5"/>
        <v>4</v>
      </c>
      <c r="R31" s="15"/>
      <c r="S31" s="45">
        <f t="shared" si="6"/>
        <v>0</v>
      </c>
      <c r="T31" s="17"/>
      <c r="U31" s="18">
        <f t="shared" si="7"/>
        <v>4</v>
      </c>
      <c r="V31" s="19">
        <f t="shared" si="11"/>
        <v>0</v>
      </c>
      <c r="W31" s="20">
        <f t="shared" si="12"/>
        <v>0</v>
      </c>
      <c r="X31" s="20">
        <f t="shared" si="13"/>
        <v>0</v>
      </c>
      <c r="Y31" s="20">
        <f t="shared" si="14"/>
        <v>0</v>
      </c>
      <c r="Z31" s="21">
        <v>25</v>
      </c>
      <c r="AA31" s="46">
        <f t="shared" si="8"/>
        <v>0</v>
      </c>
      <c r="AB31" s="46"/>
      <c r="AC31" s="46"/>
      <c r="AD31" s="46"/>
      <c r="AE31" s="46"/>
      <c r="AF31" s="47">
        <f t="shared" si="9"/>
        <v>0</v>
      </c>
      <c r="AG31" s="46" t="e">
        <f t="shared" si="10"/>
        <v>#DIV/0!</v>
      </c>
      <c r="AH31" s="46"/>
    </row>
    <row r="32" spans="1:34" ht="16.5" thickBot="1" x14ac:dyDescent="0.3">
      <c r="A32" s="13">
        <v>26</v>
      </c>
      <c r="B32" s="51"/>
      <c r="C32" s="52"/>
      <c r="D32" s="14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>
        <f t="shared" si="5"/>
        <v>4</v>
      </c>
      <c r="R32" s="15"/>
      <c r="S32" s="45">
        <f>AF32</f>
        <v>0</v>
      </c>
      <c r="T32" s="17"/>
      <c r="U32" s="18">
        <f t="shared" si="7"/>
        <v>4</v>
      </c>
      <c r="V32" s="19">
        <f t="shared" si="11"/>
        <v>0</v>
      </c>
      <c r="W32" s="20">
        <f t="shared" si="12"/>
        <v>0</v>
      </c>
      <c r="X32" s="20">
        <f t="shared" si="13"/>
        <v>0</v>
      </c>
      <c r="Y32" s="20">
        <f t="shared" si="14"/>
        <v>0</v>
      </c>
      <c r="Z32" s="21">
        <v>26</v>
      </c>
      <c r="AA32" s="46">
        <f t="shared" si="8"/>
        <v>0</v>
      </c>
      <c r="AB32" s="46"/>
      <c r="AC32" s="46"/>
      <c r="AD32" s="46"/>
      <c r="AE32" s="46"/>
      <c r="AF32" s="47">
        <f t="shared" si="9"/>
        <v>0</v>
      </c>
      <c r="AG32" s="46" t="e">
        <f t="shared" si="10"/>
        <v>#DIV/0!</v>
      </c>
      <c r="AH32" s="46"/>
    </row>
    <row r="33" spans="1:34" ht="16.5" thickBot="1" x14ac:dyDescent="0.3">
      <c r="A33" s="13">
        <v>27</v>
      </c>
      <c r="B33" s="51"/>
      <c r="C33" s="52"/>
      <c r="D33" s="14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>
        <f t="shared" si="5"/>
        <v>4</v>
      </c>
      <c r="R33" s="15"/>
      <c r="S33" s="45">
        <f t="shared" si="6"/>
        <v>0</v>
      </c>
      <c r="T33" s="17"/>
      <c r="U33" s="18">
        <f t="shared" si="7"/>
        <v>4</v>
      </c>
      <c r="V33" s="19">
        <f t="shared" si="11"/>
        <v>0</v>
      </c>
      <c r="W33" s="20">
        <f t="shared" si="12"/>
        <v>0</v>
      </c>
      <c r="X33" s="20">
        <f t="shared" si="13"/>
        <v>0</v>
      </c>
      <c r="Y33" s="20">
        <f t="shared" si="14"/>
        <v>0</v>
      </c>
      <c r="Z33" s="21">
        <v>27</v>
      </c>
      <c r="AA33" s="46">
        <f t="shared" si="8"/>
        <v>0</v>
      </c>
      <c r="AB33" s="46"/>
      <c r="AC33" s="46"/>
      <c r="AD33" s="46"/>
      <c r="AE33" s="46"/>
      <c r="AF33" s="47">
        <f t="shared" si="9"/>
        <v>0</v>
      </c>
      <c r="AG33" s="46" t="e">
        <f t="shared" si="10"/>
        <v>#DIV/0!</v>
      </c>
      <c r="AH33" s="46"/>
    </row>
    <row r="34" spans="1:34" ht="16.5" thickBot="1" x14ac:dyDescent="0.3">
      <c r="A34" s="13">
        <v>28</v>
      </c>
      <c r="B34" s="51"/>
      <c r="C34" s="52"/>
      <c r="D34" s="14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>
        <f t="shared" si="5"/>
        <v>4</v>
      </c>
      <c r="R34" s="15"/>
      <c r="S34" s="45">
        <f t="shared" si="6"/>
        <v>0</v>
      </c>
      <c r="T34" s="17"/>
      <c r="U34" s="18">
        <f t="shared" si="7"/>
        <v>4</v>
      </c>
      <c r="V34" s="19">
        <f t="shared" si="11"/>
        <v>0</v>
      </c>
      <c r="W34" s="20">
        <f t="shared" si="12"/>
        <v>0</v>
      </c>
      <c r="X34" s="20">
        <f t="shared" si="13"/>
        <v>0</v>
      </c>
      <c r="Y34" s="20">
        <f t="shared" si="14"/>
        <v>0</v>
      </c>
      <c r="Z34" s="21">
        <v>28</v>
      </c>
      <c r="AA34" s="46">
        <f t="shared" si="8"/>
        <v>0</v>
      </c>
      <c r="AB34" s="46"/>
      <c r="AC34" s="46"/>
      <c r="AD34" s="46"/>
      <c r="AE34" s="46"/>
      <c r="AF34" s="47">
        <f t="shared" si="9"/>
        <v>0</v>
      </c>
      <c r="AG34" s="46" t="e">
        <f t="shared" si="10"/>
        <v>#DIV/0!</v>
      </c>
      <c r="AH34" s="46"/>
    </row>
    <row r="35" spans="1:34" ht="16.5" thickBot="1" x14ac:dyDescent="0.3">
      <c r="A35" s="13">
        <v>29</v>
      </c>
      <c r="B35" s="51"/>
      <c r="C35" s="52"/>
      <c r="D35" s="14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>
        <f t="shared" si="5"/>
        <v>4</v>
      </c>
      <c r="R35" s="15"/>
      <c r="S35" s="45">
        <f t="shared" si="6"/>
        <v>0</v>
      </c>
      <c r="T35" s="17"/>
      <c r="U35" s="18">
        <f t="shared" si="7"/>
        <v>4</v>
      </c>
      <c r="V35" s="19">
        <f t="shared" si="11"/>
        <v>0</v>
      </c>
      <c r="W35" s="20">
        <f t="shared" si="12"/>
        <v>0</v>
      </c>
      <c r="X35" s="20">
        <f t="shared" si="13"/>
        <v>0</v>
      </c>
      <c r="Y35" s="20">
        <f t="shared" si="14"/>
        <v>0</v>
      </c>
      <c r="Z35" s="21">
        <v>29</v>
      </c>
      <c r="AA35" s="46">
        <f t="shared" si="8"/>
        <v>0</v>
      </c>
      <c r="AB35" s="46"/>
      <c r="AC35" s="46"/>
      <c r="AD35" s="46"/>
      <c r="AE35" s="46"/>
      <c r="AF35" s="47">
        <f t="shared" si="9"/>
        <v>0</v>
      </c>
      <c r="AG35" s="46" t="e">
        <f t="shared" si="10"/>
        <v>#DIV/0!</v>
      </c>
      <c r="AH35" s="46"/>
    </row>
    <row r="36" spans="1:34" ht="16.5" thickBot="1" x14ac:dyDescent="0.3">
      <c r="A36" s="13">
        <v>30</v>
      </c>
      <c r="B36" s="51"/>
      <c r="C36" s="52"/>
      <c r="D36" s="14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>
        <f t="shared" si="5"/>
        <v>4</v>
      </c>
      <c r="R36" s="15"/>
      <c r="S36" s="45">
        <f t="shared" si="6"/>
        <v>0</v>
      </c>
      <c r="T36" s="17"/>
      <c r="U36" s="18">
        <f t="shared" si="7"/>
        <v>4</v>
      </c>
      <c r="V36" s="19">
        <f t="shared" si="11"/>
        <v>0</v>
      </c>
      <c r="W36" s="20">
        <f t="shared" si="12"/>
        <v>0</v>
      </c>
      <c r="X36" s="20">
        <f t="shared" si="13"/>
        <v>0</v>
      </c>
      <c r="Y36" s="20">
        <f t="shared" si="14"/>
        <v>0</v>
      </c>
      <c r="Z36" s="21">
        <v>30</v>
      </c>
      <c r="AA36" s="46">
        <f t="shared" si="8"/>
        <v>0</v>
      </c>
      <c r="AB36" s="46"/>
      <c r="AC36" s="46"/>
      <c r="AD36" s="46"/>
      <c r="AE36" s="46"/>
      <c r="AF36" s="47">
        <f t="shared" si="9"/>
        <v>0</v>
      </c>
      <c r="AG36" s="46" t="e">
        <f t="shared" si="10"/>
        <v>#DIV/0!</v>
      </c>
      <c r="AH36" s="46"/>
    </row>
    <row r="37" spans="1:34" ht="16.5" thickBot="1" x14ac:dyDescent="0.3">
      <c r="A37" s="13">
        <v>31</v>
      </c>
      <c r="B37" s="51"/>
      <c r="C37" s="52"/>
      <c r="D37" s="14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>
        <f t="shared" si="5"/>
        <v>4</v>
      </c>
      <c r="R37" s="15"/>
      <c r="S37" s="45">
        <f t="shared" si="6"/>
        <v>0</v>
      </c>
      <c r="T37" s="17"/>
      <c r="U37" s="18">
        <f t="shared" si="7"/>
        <v>4</v>
      </c>
      <c r="V37" s="19">
        <f t="shared" si="11"/>
        <v>0</v>
      </c>
      <c r="W37" s="20">
        <f t="shared" si="12"/>
        <v>0</v>
      </c>
      <c r="X37" s="20">
        <f t="shared" si="13"/>
        <v>0</v>
      </c>
      <c r="Y37" s="20">
        <f t="shared" si="14"/>
        <v>0</v>
      </c>
      <c r="Z37" s="21">
        <v>31</v>
      </c>
      <c r="AA37" s="46">
        <f t="shared" si="8"/>
        <v>0</v>
      </c>
      <c r="AB37" s="46"/>
      <c r="AC37" s="46"/>
      <c r="AD37" s="46"/>
      <c r="AE37" s="46"/>
      <c r="AF37" s="47">
        <f t="shared" si="9"/>
        <v>0</v>
      </c>
      <c r="AG37" s="46" t="e">
        <f t="shared" si="10"/>
        <v>#DIV/0!</v>
      </c>
      <c r="AH37" s="46"/>
    </row>
    <row r="38" spans="1:34" ht="16.5" thickBot="1" x14ac:dyDescent="0.3">
      <c r="A38" s="13">
        <v>32</v>
      </c>
      <c r="B38" s="51"/>
      <c r="C38" s="52"/>
      <c r="D38" s="14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>
        <f t="shared" si="5"/>
        <v>4</v>
      </c>
      <c r="R38" s="15"/>
      <c r="S38" s="45">
        <f t="shared" si="6"/>
        <v>0</v>
      </c>
      <c r="T38" s="17"/>
      <c r="U38" s="18">
        <f t="shared" si="7"/>
        <v>4</v>
      </c>
      <c r="V38" s="19">
        <f t="shared" si="11"/>
        <v>0</v>
      </c>
      <c r="W38" s="20">
        <f t="shared" si="12"/>
        <v>0</v>
      </c>
      <c r="X38" s="20">
        <f t="shared" si="13"/>
        <v>0</v>
      </c>
      <c r="Y38" s="20">
        <f t="shared" si="14"/>
        <v>0</v>
      </c>
      <c r="Z38" s="21">
        <v>32</v>
      </c>
      <c r="AA38" s="46">
        <f t="shared" si="8"/>
        <v>0</v>
      </c>
      <c r="AB38" s="46"/>
      <c r="AC38" s="46"/>
      <c r="AD38" s="46"/>
      <c r="AE38" s="46"/>
      <c r="AF38" s="47">
        <f t="shared" si="9"/>
        <v>0</v>
      </c>
      <c r="AG38" s="46" t="e">
        <f t="shared" si="10"/>
        <v>#DIV/0!</v>
      </c>
      <c r="AH38" s="46"/>
    </row>
    <row r="39" spans="1:34" ht="16.5" thickBot="1" x14ac:dyDescent="0.3">
      <c r="A39" s="13">
        <v>33</v>
      </c>
      <c r="B39" s="51"/>
      <c r="C39" s="52"/>
      <c r="D39" s="14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>
        <f t="shared" si="5"/>
        <v>4</v>
      </c>
      <c r="R39" s="15"/>
      <c r="S39" s="45">
        <f t="shared" si="6"/>
        <v>0</v>
      </c>
      <c r="T39" s="17"/>
      <c r="U39" s="18">
        <f t="shared" si="7"/>
        <v>4</v>
      </c>
      <c r="V39" s="19">
        <f t="shared" si="11"/>
        <v>0</v>
      </c>
      <c r="W39" s="20">
        <f t="shared" si="12"/>
        <v>0</v>
      </c>
      <c r="X39" s="20">
        <f t="shared" si="13"/>
        <v>0</v>
      </c>
      <c r="Y39" s="20">
        <f t="shared" si="14"/>
        <v>0</v>
      </c>
      <c r="Z39" s="21">
        <v>33</v>
      </c>
      <c r="AA39" s="46">
        <f t="shared" si="8"/>
        <v>0</v>
      </c>
      <c r="AB39" s="46"/>
      <c r="AC39" s="46"/>
      <c r="AD39" s="46"/>
      <c r="AE39" s="46"/>
      <c r="AF39" s="47">
        <f t="shared" si="9"/>
        <v>0</v>
      </c>
      <c r="AG39" s="46" t="e">
        <f t="shared" si="10"/>
        <v>#DIV/0!</v>
      </c>
      <c r="AH39" s="46"/>
    </row>
    <row r="40" spans="1:34" ht="16.5" thickBot="1" x14ac:dyDescent="0.3">
      <c r="A40" s="13">
        <v>34</v>
      </c>
      <c r="B40" s="51"/>
      <c r="C40" s="52"/>
      <c r="D40" s="14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>
        <f t="shared" si="5"/>
        <v>4</v>
      </c>
      <c r="R40" s="15"/>
      <c r="S40" s="45">
        <f t="shared" si="6"/>
        <v>0</v>
      </c>
      <c r="T40" s="17"/>
      <c r="U40" s="18">
        <f t="shared" si="7"/>
        <v>4</v>
      </c>
      <c r="V40" s="19">
        <f t="shared" si="11"/>
        <v>0</v>
      </c>
      <c r="W40" s="20">
        <f t="shared" si="12"/>
        <v>0</v>
      </c>
      <c r="X40" s="20">
        <f t="shared" si="13"/>
        <v>0</v>
      </c>
      <c r="Y40" s="20">
        <f t="shared" si="14"/>
        <v>0</v>
      </c>
      <c r="Z40" s="21">
        <v>34</v>
      </c>
      <c r="AA40" s="46">
        <f t="shared" si="8"/>
        <v>0</v>
      </c>
      <c r="AB40" s="46"/>
      <c r="AC40" s="46"/>
      <c r="AD40" s="46"/>
      <c r="AE40" s="46"/>
      <c r="AF40" s="47">
        <f t="shared" si="9"/>
        <v>0</v>
      </c>
      <c r="AG40" s="46" t="e">
        <f>AVERAGE(AB40:AE40)</f>
        <v>#DIV/0!</v>
      </c>
      <c r="AH40" s="46"/>
    </row>
    <row r="41" spans="1:34" ht="16.5" thickBot="1" x14ac:dyDescent="0.3">
      <c r="A41" s="13">
        <v>35</v>
      </c>
      <c r="B41" s="51"/>
      <c r="C41" s="52"/>
      <c r="D41" s="14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>
        <f t="shared" si="5"/>
        <v>4</v>
      </c>
      <c r="R41" s="15"/>
      <c r="S41" s="45">
        <f t="shared" si="6"/>
        <v>0</v>
      </c>
      <c r="T41" s="17"/>
      <c r="U41" s="18">
        <f t="shared" si="7"/>
        <v>4</v>
      </c>
      <c r="V41" s="19">
        <f t="shared" si="11"/>
        <v>0</v>
      </c>
      <c r="W41" s="20">
        <f t="shared" si="12"/>
        <v>0</v>
      </c>
      <c r="X41" s="20">
        <f t="shared" si="13"/>
        <v>0</v>
      </c>
      <c r="Y41" s="20">
        <f t="shared" si="14"/>
        <v>0</v>
      </c>
      <c r="Z41" s="21">
        <v>35</v>
      </c>
      <c r="AA41" s="46">
        <f t="shared" si="8"/>
        <v>0</v>
      </c>
      <c r="AB41" s="46"/>
      <c r="AC41" s="46"/>
      <c r="AD41" s="46"/>
      <c r="AE41" s="46"/>
      <c r="AF41" s="47">
        <f t="shared" si="9"/>
        <v>0</v>
      </c>
      <c r="AG41" s="46" t="e">
        <f t="shared" si="10"/>
        <v>#DIV/0!</v>
      </c>
      <c r="AH41" s="46"/>
    </row>
    <row r="42" spans="1:34" ht="16.5" thickBot="1" x14ac:dyDescent="0.3">
      <c r="A42" s="13">
        <v>36</v>
      </c>
      <c r="B42" s="51"/>
      <c r="C42" s="52"/>
      <c r="D42" s="14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>
        <f t="shared" si="5"/>
        <v>4</v>
      </c>
      <c r="R42" s="15"/>
      <c r="S42" s="45">
        <f t="shared" si="6"/>
        <v>0</v>
      </c>
      <c r="T42" s="17"/>
      <c r="U42" s="18">
        <f t="shared" si="7"/>
        <v>4</v>
      </c>
      <c r="V42" s="19">
        <f t="shared" si="11"/>
        <v>0</v>
      </c>
      <c r="W42" s="20">
        <f t="shared" si="12"/>
        <v>0</v>
      </c>
      <c r="X42" s="20">
        <f t="shared" si="13"/>
        <v>0</v>
      </c>
      <c r="Y42" s="20">
        <f t="shared" si="14"/>
        <v>0</v>
      </c>
      <c r="Z42" s="21">
        <v>36</v>
      </c>
      <c r="AA42" s="46">
        <f t="shared" si="8"/>
        <v>0</v>
      </c>
      <c r="AB42" s="46"/>
      <c r="AC42" s="46"/>
      <c r="AD42" s="46"/>
      <c r="AE42" s="46"/>
      <c r="AF42" s="47">
        <f t="shared" si="9"/>
        <v>0</v>
      </c>
      <c r="AG42" s="46" t="e">
        <f t="shared" si="10"/>
        <v>#DIV/0!</v>
      </c>
      <c r="AH42" s="46"/>
    </row>
    <row r="43" spans="1:34" ht="16.5" thickBot="1" x14ac:dyDescent="0.3">
      <c r="A43" s="13">
        <v>37</v>
      </c>
      <c r="B43" s="51"/>
      <c r="C43" s="52"/>
      <c r="D43" s="14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>
        <f t="shared" si="5"/>
        <v>4</v>
      </c>
      <c r="R43" s="15"/>
      <c r="S43" s="45">
        <f t="shared" si="6"/>
        <v>0</v>
      </c>
      <c r="T43" s="17"/>
      <c r="U43" s="18">
        <f t="shared" si="7"/>
        <v>4</v>
      </c>
      <c r="V43" s="19">
        <f t="shared" si="11"/>
        <v>0</v>
      </c>
      <c r="W43" s="20">
        <f t="shared" si="12"/>
        <v>0</v>
      </c>
      <c r="X43" s="20">
        <f t="shared" si="13"/>
        <v>0</v>
      </c>
      <c r="Y43" s="20">
        <f t="shared" si="14"/>
        <v>0</v>
      </c>
      <c r="Z43" s="21">
        <v>37</v>
      </c>
      <c r="AA43" s="46">
        <f t="shared" si="8"/>
        <v>0</v>
      </c>
      <c r="AB43" s="46"/>
      <c r="AC43" s="46"/>
      <c r="AD43" s="46"/>
      <c r="AE43" s="46"/>
      <c r="AF43" s="47">
        <f t="shared" si="9"/>
        <v>0</v>
      </c>
      <c r="AG43" s="46" t="e">
        <f t="shared" si="10"/>
        <v>#DIV/0!</v>
      </c>
      <c r="AH43" s="46"/>
    </row>
    <row r="44" spans="1:34" ht="16.5" thickBot="1" x14ac:dyDescent="0.3">
      <c r="A44" s="13">
        <v>38</v>
      </c>
      <c r="B44" s="51"/>
      <c r="C44" s="52"/>
      <c r="D44" s="14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>
        <f t="shared" si="5"/>
        <v>4</v>
      </c>
      <c r="R44" s="15"/>
      <c r="S44" s="45">
        <f t="shared" si="6"/>
        <v>0</v>
      </c>
      <c r="T44" s="17"/>
      <c r="U44" s="18">
        <f t="shared" si="7"/>
        <v>4</v>
      </c>
      <c r="V44" s="19">
        <f t="shared" si="11"/>
        <v>0</v>
      </c>
      <c r="W44" s="20">
        <f t="shared" si="12"/>
        <v>0</v>
      </c>
      <c r="X44" s="20">
        <f t="shared" si="13"/>
        <v>0</v>
      </c>
      <c r="Y44" s="20">
        <f t="shared" si="14"/>
        <v>0</v>
      </c>
      <c r="Z44" s="21">
        <v>38</v>
      </c>
      <c r="AA44" s="46">
        <f t="shared" si="8"/>
        <v>0</v>
      </c>
      <c r="AB44" s="46"/>
      <c r="AC44" s="46"/>
      <c r="AD44" s="46"/>
      <c r="AE44" s="46"/>
      <c r="AF44" s="47">
        <f t="shared" si="9"/>
        <v>0</v>
      </c>
      <c r="AG44" s="46" t="e">
        <f t="shared" si="10"/>
        <v>#DIV/0!</v>
      </c>
      <c r="AH44" s="46"/>
    </row>
    <row r="45" spans="1:34" ht="16.5" thickBot="1" x14ac:dyDescent="0.3">
      <c r="A45" s="13">
        <v>39</v>
      </c>
      <c r="B45" s="51"/>
      <c r="C45" s="52"/>
      <c r="D45" s="14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>
        <f t="shared" si="5"/>
        <v>4</v>
      </c>
      <c r="R45" s="15"/>
      <c r="S45" s="45">
        <f t="shared" si="6"/>
        <v>0</v>
      </c>
      <c r="T45" s="17"/>
      <c r="U45" s="18">
        <f t="shared" si="7"/>
        <v>4</v>
      </c>
      <c r="V45" s="19">
        <f t="shared" si="11"/>
        <v>0</v>
      </c>
      <c r="W45" s="20">
        <f t="shared" si="12"/>
        <v>0</v>
      </c>
      <c r="X45" s="20">
        <f t="shared" si="13"/>
        <v>0</v>
      </c>
      <c r="Y45" s="20">
        <f t="shared" si="14"/>
        <v>0</v>
      </c>
      <c r="Z45" s="21">
        <v>39</v>
      </c>
      <c r="AA45" s="46">
        <f t="shared" si="8"/>
        <v>0</v>
      </c>
      <c r="AB45" s="46"/>
      <c r="AC45" s="46"/>
      <c r="AD45" s="46"/>
      <c r="AE45" s="46"/>
      <c r="AF45" s="47">
        <f t="shared" si="9"/>
        <v>0</v>
      </c>
      <c r="AG45" s="46" t="e">
        <f t="shared" si="10"/>
        <v>#DIV/0!</v>
      </c>
      <c r="AH45" s="46"/>
    </row>
    <row r="46" spans="1:34" ht="16.5" thickBot="1" x14ac:dyDescent="0.3">
      <c r="A46" s="13">
        <v>40</v>
      </c>
      <c r="B46" s="51"/>
      <c r="C46" s="52"/>
      <c r="D46" s="14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>
        <f t="shared" si="5"/>
        <v>4</v>
      </c>
      <c r="R46" s="15"/>
      <c r="S46" s="45">
        <f t="shared" si="6"/>
        <v>0</v>
      </c>
      <c r="T46" s="17"/>
      <c r="U46" s="18">
        <f t="shared" si="7"/>
        <v>4</v>
      </c>
      <c r="V46" s="19">
        <f t="shared" si="11"/>
        <v>0</v>
      </c>
      <c r="W46" s="20">
        <f t="shared" si="12"/>
        <v>0</v>
      </c>
      <c r="X46" s="20">
        <f t="shared" si="13"/>
        <v>0</v>
      </c>
      <c r="Y46" s="20">
        <f t="shared" si="14"/>
        <v>0</v>
      </c>
      <c r="Z46" s="21">
        <v>40</v>
      </c>
      <c r="AA46" s="46">
        <f t="shared" si="8"/>
        <v>0</v>
      </c>
      <c r="AB46" s="46"/>
      <c r="AC46" s="46"/>
      <c r="AD46" s="46"/>
      <c r="AE46" s="46"/>
      <c r="AF46" s="47">
        <f t="shared" si="9"/>
        <v>0</v>
      </c>
      <c r="AG46" s="46" t="e">
        <f t="shared" si="10"/>
        <v>#DIV/0!</v>
      </c>
      <c r="AH46" s="46"/>
    </row>
  </sheetData>
  <mergeCells count="79">
    <mergeCell ref="A2:A6"/>
    <mergeCell ref="B2:B4"/>
    <mergeCell ref="C2:P2"/>
    <mergeCell ref="Q2:T2"/>
    <mergeCell ref="U2:U3"/>
    <mergeCell ref="A1:B1"/>
    <mergeCell ref="C1:F1"/>
    <mergeCell ref="G1:P1"/>
    <mergeCell ref="Q1:R1"/>
    <mergeCell ref="S1:U1"/>
    <mergeCell ref="C3:D3"/>
    <mergeCell ref="Q3:Q5"/>
    <mergeCell ref="R3:R5"/>
    <mergeCell ref="S3:T3"/>
    <mergeCell ref="E4:E6"/>
    <mergeCell ref="F4:F6"/>
    <mergeCell ref="G4:G6"/>
    <mergeCell ref="H4:H6"/>
    <mergeCell ref="I4:I6"/>
    <mergeCell ref="J4:J6"/>
    <mergeCell ref="V5:Y5"/>
    <mergeCell ref="Z5:Z6"/>
    <mergeCell ref="AA5:AA6"/>
    <mergeCell ref="K4:K6"/>
    <mergeCell ref="L4:L6"/>
    <mergeCell ref="M4:M6"/>
    <mergeCell ref="N4:N6"/>
    <mergeCell ref="O4:O6"/>
    <mergeCell ref="P4:P6"/>
    <mergeCell ref="B17:C17"/>
    <mergeCell ref="AH5:AH6"/>
    <mergeCell ref="B7:C7"/>
    <mergeCell ref="B8:C8"/>
    <mergeCell ref="B9:C9"/>
    <mergeCell ref="B10:C10"/>
    <mergeCell ref="B11:C11"/>
    <mergeCell ref="AB5:AB6"/>
    <mergeCell ref="AC5:AC6"/>
    <mergeCell ref="AD5:AD6"/>
    <mergeCell ref="AE5:AE6"/>
    <mergeCell ref="AF5:AF6"/>
    <mergeCell ref="AG5:AG6"/>
    <mergeCell ref="S4:S5"/>
    <mergeCell ref="T4:T5"/>
    <mergeCell ref="U4:U6"/>
    <mergeCell ref="B12:C12"/>
    <mergeCell ref="B13:C13"/>
    <mergeCell ref="B14:C14"/>
    <mergeCell ref="B15:C15"/>
    <mergeCell ref="B16:C16"/>
    <mergeCell ref="B29:C2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41:C41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2:C42"/>
    <mergeCell ref="B43:C43"/>
    <mergeCell ref="B44:C44"/>
    <mergeCell ref="B45:C45"/>
    <mergeCell ref="B46:C46"/>
  </mergeCells>
  <conditionalFormatting sqref="E7:P46">
    <cfRule type="cellIs" dxfId="74" priority="6" stopIfTrue="1" operator="equal">
      <formula>"."</formula>
    </cfRule>
    <cfRule type="cellIs" dxfId="73" priority="7" stopIfTrue="1" operator="equal">
      <formula>"J"</formula>
    </cfRule>
    <cfRule type="cellIs" dxfId="72" priority="15" stopIfTrue="1" operator="equal">
      <formula>"R"</formula>
    </cfRule>
    <cfRule type="cellIs" dxfId="71" priority="16" stopIfTrue="1" operator="equal">
      <formula>"T"</formula>
    </cfRule>
    <cfRule type="cellIs" dxfId="70" priority="17" stopIfTrue="1" operator="equal">
      <formula>"M"</formula>
    </cfRule>
    <cfRule type="cellIs" dxfId="69" priority="18" stopIfTrue="1" operator="equal">
      <formula>"A"</formula>
    </cfRule>
  </conditionalFormatting>
  <conditionalFormatting sqref="AB7:AE46">
    <cfRule type="colorScale" priority="14">
      <colorScale>
        <cfvo type="num" val="1"/>
        <cfvo type="num" val="2"/>
        <cfvo type="num" val="3"/>
        <color rgb="FFFFC000"/>
        <color rgb="FF92D050"/>
        <color rgb="FF63BE7B"/>
      </colorScale>
    </cfRule>
  </conditionalFormatting>
  <conditionalFormatting sqref="AB7:AE46">
    <cfRule type="colorScale" priority="13">
      <colorScale>
        <cfvo type="num" val="1"/>
        <cfvo type="num" val="2"/>
        <cfvo type="num" val="3"/>
        <color rgb="FFFFC000"/>
        <color rgb="FF00B050"/>
        <color rgb="FF00B0F0"/>
      </colorScale>
    </cfRule>
  </conditionalFormatting>
  <conditionalFormatting sqref="Q7:Q46">
    <cfRule type="expression" dxfId="68" priority="12">
      <formula>D7="D"</formula>
    </cfRule>
  </conditionalFormatting>
  <conditionalFormatting sqref="R7:R46">
    <cfRule type="expression" dxfId="67" priority="11">
      <formula>D7="D"</formula>
    </cfRule>
  </conditionalFormatting>
  <conditionalFormatting sqref="S7:S46">
    <cfRule type="expression" dxfId="66" priority="10">
      <formula>D7="D"</formula>
    </cfRule>
  </conditionalFormatting>
  <conditionalFormatting sqref="T7:T46">
    <cfRule type="expression" dxfId="65" priority="9">
      <formula>D7="D"</formula>
    </cfRule>
  </conditionalFormatting>
  <conditionalFormatting sqref="U7:U4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  <cfRule type="expression" dxfId="64" priority="8">
      <formula>D7="D"</formula>
    </cfRule>
  </conditionalFormatting>
  <conditionalFormatting sqref="AJ5:AM7">
    <cfRule type="iconSet" priority="19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D7:D46">
    <cfRule type="expression" dxfId="63" priority="4">
      <formula>D7="F"</formula>
    </cfRule>
    <cfRule type="expression" dxfId="62" priority="5">
      <formula>D7="G"</formula>
    </cfRule>
  </conditionalFormatting>
  <conditionalFormatting sqref="B7:C46">
    <cfRule type="expression" dxfId="61" priority="2">
      <formula>D7="F"</formula>
    </cfRule>
    <cfRule type="expression" dxfId="60" priority="3">
      <formula>D7="G"</formula>
    </cfRule>
  </conditionalFormatting>
  <dataValidations count="1">
    <dataValidation type="list" allowBlank="1" showInputMessage="1" showErrorMessage="1" error="Donnée élève non valide_x000a_Données autorisées: F, G ou D" sqref="D7:D46">
      <formula1>"D,F,G,"</formula1>
    </dataValidation>
  </dataValidations>
  <pageMargins left="0.25" right="0.25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W46"/>
  <sheetViews>
    <sheetView showZeros="0" workbookViewId="0">
      <selection activeCell="B7" sqref="B7:C7"/>
    </sheetView>
  </sheetViews>
  <sheetFormatPr baseColWidth="10" defaultColWidth="11.42578125" defaultRowHeight="15" x14ac:dyDescent="0.25"/>
  <cols>
    <col min="1" max="1" width="4" bestFit="1" customWidth="1"/>
    <col min="2" max="2" width="13.28515625" customWidth="1"/>
    <col min="3" max="3" width="3.140625" customWidth="1"/>
    <col min="4" max="4" width="3.5703125" customWidth="1"/>
    <col min="5" max="14" width="3.28515625" bestFit="1" customWidth="1"/>
    <col min="15" max="16" width="3.42578125" bestFit="1" customWidth="1"/>
    <col min="17" max="17" width="5.5703125" customWidth="1"/>
    <col min="18" max="18" width="5.42578125" customWidth="1"/>
    <col min="19" max="19" width="6.42578125" customWidth="1"/>
    <col min="20" max="20" width="5.85546875" customWidth="1"/>
    <col min="21" max="21" width="7.7109375" style="29" customWidth="1"/>
    <col min="22" max="22" width="2.28515625" bestFit="1" customWidth="1"/>
    <col min="23" max="23" width="2.140625" bestFit="1" customWidth="1"/>
    <col min="24" max="24" width="2" bestFit="1" customWidth="1"/>
    <col min="25" max="25" width="2.42578125" bestFit="1" customWidth="1"/>
    <col min="26" max="26" width="3.140625" bestFit="1" customWidth="1"/>
    <col min="27" max="27" width="13.85546875" bestFit="1" customWidth="1"/>
    <col min="28" max="28" width="12.140625" bestFit="1" customWidth="1"/>
    <col min="30" max="30" width="11.42578125" customWidth="1"/>
    <col min="35" max="35" width="8.7109375" bestFit="1" customWidth="1"/>
    <col min="36" max="36" width="8.42578125" bestFit="1" customWidth="1"/>
    <col min="37" max="37" width="6" style="30" bestFit="1" customWidth="1"/>
    <col min="38" max="38" width="7.5703125" style="30" bestFit="1" customWidth="1"/>
    <col min="39" max="40" width="8.140625" style="30" bestFit="1" customWidth="1"/>
    <col min="41" max="41" width="8.7109375" style="30" bestFit="1" customWidth="1"/>
    <col min="42" max="42" width="8.42578125" style="30" bestFit="1" customWidth="1"/>
    <col min="43" max="43" width="6" style="30" bestFit="1" customWidth="1"/>
    <col min="44" max="44" width="7.5703125" bestFit="1" customWidth="1"/>
    <col min="45" max="45" width="8.140625" bestFit="1" customWidth="1"/>
    <col min="47" max="47" width="6.140625" bestFit="1" customWidth="1"/>
    <col min="48" max="48" width="3" bestFit="1" customWidth="1"/>
    <col min="49" max="49" width="4.28515625" customWidth="1"/>
    <col min="50" max="50" width="3.7109375" customWidth="1"/>
  </cols>
  <sheetData>
    <row r="1" spans="1:49" ht="15.75" customHeight="1" thickBot="1" x14ac:dyDescent="0.3">
      <c r="A1" s="79" t="s">
        <v>3</v>
      </c>
      <c r="B1" s="80"/>
      <c r="C1" s="81" t="s">
        <v>4</v>
      </c>
      <c r="D1" s="82"/>
      <c r="E1" s="82"/>
      <c r="F1" s="83"/>
      <c r="G1" s="81" t="s">
        <v>62</v>
      </c>
      <c r="H1" s="82"/>
      <c r="I1" s="82"/>
      <c r="J1" s="82"/>
      <c r="K1" s="82"/>
      <c r="L1" s="82"/>
      <c r="M1" s="82"/>
      <c r="N1" s="82"/>
      <c r="O1" s="82"/>
      <c r="P1" s="83"/>
      <c r="Q1" s="53" t="s">
        <v>55</v>
      </c>
      <c r="R1" s="54"/>
      <c r="S1" s="55" t="str">
        <f>TableauDeBord!E4</f>
        <v>2020/2021</v>
      </c>
      <c r="T1" s="55"/>
      <c r="U1" s="56"/>
    </row>
    <row r="2" spans="1:49" ht="15.75" thickBot="1" x14ac:dyDescent="0.3">
      <c r="A2" s="84" t="s">
        <v>7</v>
      </c>
      <c r="B2" s="87" t="s">
        <v>75</v>
      </c>
      <c r="C2" s="81" t="s">
        <v>8</v>
      </c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3"/>
      <c r="Q2" s="81" t="s">
        <v>9</v>
      </c>
      <c r="R2" s="82"/>
      <c r="S2" s="82"/>
      <c r="T2" s="83"/>
      <c r="U2" s="89" t="s">
        <v>10</v>
      </c>
    </row>
    <row r="3" spans="1:49" ht="17.25" thickBot="1" x14ac:dyDescent="0.3">
      <c r="A3" s="85"/>
      <c r="B3" s="87"/>
      <c r="C3" s="91" t="s">
        <v>12</v>
      </c>
      <c r="D3" s="92"/>
      <c r="E3" s="2" t="s">
        <v>13</v>
      </c>
      <c r="F3" s="2" t="s">
        <v>14</v>
      </c>
      <c r="G3" s="2" t="s">
        <v>15</v>
      </c>
      <c r="H3" s="2" t="s">
        <v>16</v>
      </c>
      <c r="I3" s="2" t="s">
        <v>17</v>
      </c>
      <c r="J3" s="2" t="s">
        <v>18</v>
      </c>
      <c r="K3" s="2" t="s">
        <v>19</v>
      </c>
      <c r="L3" s="2" t="s">
        <v>20</v>
      </c>
      <c r="M3" s="2" t="s">
        <v>21</v>
      </c>
      <c r="N3" s="2" t="s">
        <v>22</v>
      </c>
      <c r="O3" s="2" t="s">
        <v>63</v>
      </c>
      <c r="P3" s="2" t="s">
        <v>64</v>
      </c>
      <c r="Q3" s="74" t="s">
        <v>25</v>
      </c>
      <c r="R3" s="74" t="s">
        <v>26</v>
      </c>
      <c r="S3" s="77" t="s">
        <v>27</v>
      </c>
      <c r="T3" s="78"/>
      <c r="U3" s="90"/>
      <c r="AJ3" s="31"/>
      <c r="AK3" s="32"/>
      <c r="AL3" s="32"/>
      <c r="AM3" s="32"/>
    </row>
    <row r="4" spans="1:49" ht="16.5" thickTop="1" thickBot="1" x14ac:dyDescent="0.3">
      <c r="A4" s="85"/>
      <c r="B4" s="88"/>
      <c r="C4" s="3" t="s">
        <v>29</v>
      </c>
      <c r="D4" s="4">
        <f>COUNTIFS(D7:D50,"=D")</f>
        <v>0</v>
      </c>
      <c r="E4" s="71"/>
      <c r="F4" s="71"/>
      <c r="G4" s="71">
        <f>E4+7</f>
        <v>7</v>
      </c>
      <c r="H4" s="71">
        <f>F4+7</f>
        <v>7</v>
      </c>
      <c r="I4" s="71">
        <f t="shared" ref="I4:P4" si="0">G4+7</f>
        <v>14</v>
      </c>
      <c r="J4" s="71">
        <f t="shared" si="0"/>
        <v>14</v>
      </c>
      <c r="K4" s="71">
        <f t="shared" si="0"/>
        <v>21</v>
      </c>
      <c r="L4" s="71">
        <f t="shared" si="0"/>
        <v>21</v>
      </c>
      <c r="M4" s="71">
        <f t="shared" si="0"/>
        <v>28</v>
      </c>
      <c r="N4" s="71">
        <f t="shared" si="0"/>
        <v>28</v>
      </c>
      <c r="O4" s="71">
        <f t="shared" si="0"/>
        <v>35</v>
      </c>
      <c r="P4" s="71">
        <f t="shared" si="0"/>
        <v>35</v>
      </c>
      <c r="Q4" s="75"/>
      <c r="R4" s="75"/>
      <c r="S4" s="61" t="s">
        <v>65</v>
      </c>
      <c r="T4" s="61" t="s">
        <v>31</v>
      </c>
      <c r="U4" s="63" t="s">
        <v>32</v>
      </c>
      <c r="AI4" s="33"/>
      <c r="AJ4" s="34" t="s">
        <v>66</v>
      </c>
      <c r="AK4" s="35" t="s">
        <v>67</v>
      </c>
      <c r="AL4" s="36" t="s">
        <v>68</v>
      </c>
      <c r="AM4" s="37" t="s">
        <v>69</v>
      </c>
    </row>
    <row r="5" spans="1:49" ht="16.5" thickTop="1" thickBot="1" x14ac:dyDescent="0.3">
      <c r="A5" s="85"/>
      <c r="B5" s="38" t="s">
        <v>36</v>
      </c>
      <c r="C5" s="3" t="s">
        <v>37</v>
      </c>
      <c r="D5" s="4">
        <f>COUNTIFS(D7:D50,"=G")</f>
        <v>0</v>
      </c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6"/>
      <c r="R5" s="76"/>
      <c r="S5" s="62"/>
      <c r="T5" s="62"/>
      <c r="U5" s="64"/>
      <c r="V5" s="66" t="s">
        <v>38</v>
      </c>
      <c r="W5" s="67"/>
      <c r="X5" s="67"/>
      <c r="Y5" s="68"/>
      <c r="Z5" s="69" t="s">
        <v>7</v>
      </c>
      <c r="AA5" s="69" t="s">
        <v>36</v>
      </c>
      <c r="AB5" s="57" t="str">
        <f>'[1]2BAC'!AB5:AB6</f>
        <v>Deplacement</v>
      </c>
      <c r="AC5" s="57" t="str">
        <f>'[1]2BAC'!AC5:AC6</f>
        <v>Passe</v>
      </c>
      <c r="AD5" s="57" t="str">
        <f>'[1]2BAC'!AD5:AD6</f>
        <v>Dribble</v>
      </c>
      <c r="AE5" s="57" t="str">
        <f>'[1]2BAC'!AE5:AE6</f>
        <v>Adresse</v>
      </c>
      <c r="AF5" s="57" t="str">
        <f>'[1]2BAC'!AF5:AF6</f>
        <v>Comp. Motr.</v>
      </c>
      <c r="AG5" s="57" t="str">
        <f>'[1]2BAC'!AG5:AG6</f>
        <v>Niv Moyen</v>
      </c>
      <c r="AH5" s="59" t="str">
        <f>'[1]2BAC'!AH5:AH6</f>
        <v>Niv Moyen TO</v>
      </c>
      <c r="AI5" s="39" t="s">
        <v>70</v>
      </c>
      <c r="AJ5" s="40">
        <f>COUNTIFS(AB7:AB46,"=1")</f>
        <v>0</v>
      </c>
      <c r="AK5" s="41">
        <f>COUNTIFS(AC7:AC46,"=1")</f>
        <v>0</v>
      </c>
      <c r="AL5" s="41">
        <f>COUNTIFS(AD7:AD46,"=1")</f>
        <v>0</v>
      </c>
      <c r="AM5" s="42">
        <f>COUNTIFS(AE7:AE46,"=1")</f>
        <v>0</v>
      </c>
    </row>
    <row r="6" spans="1:49" ht="16.5" thickTop="1" thickBot="1" x14ac:dyDescent="0.3">
      <c r="A6" s="86"/>
      <c r="B6" s="38" t="s">
        <v>46</v>
      </c>
      <c r="C6" s="6" t="s">
        <v>47</v>
      </c>
      <c r="D6" s="7">
        <f>COUNTIFS(D7:D50,"=F")</f>
        <v>0</v>
      </c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8" t="s">
        <v>49</v>
      </c>
      <c r="R6" s="8" t="s">
        <v>49</v>
      </c>
      <c r="S6" s="9" t="s">
        <v>61</v>
      </c>
      <c r="T6" s="9" t="s">
        <v>61</v>
      </c>
      <c r="U6" s="65"/>
      <c r="V6" s="10" t="s">
        <v>51</v>
      </c>
      <c r="W6" s="10" t="s">
        <v>52</v>
      </c>
      <c r="X6" s="10" t="s">
        <v>53</v>
      </c>
      <c r="Y6" s="10" t="s">
        <v>54</v>
      </c>
      <c r="Z6" s="70"/>
      <c r="AA6" s="70"/>
      <c r="AB6" s="58"/>
      <c r="AC6" s="58"/>
      <c r="AD6" s="58"/>
      <c r="AE6" s="58"/>
      <c r="AF6" s="58"/>
      <c r="AG6" s="58"/>
      <c r="AH6" s="60"/>
      <c r="AI6" s="39" t="s">
        <v>71</v>
      </c>
      <c r="AJ6" s="43">
        <f>COUNTIFS(AB6:AB45,"=2")</f>
        <v>0</v>
      </c>
      <c r="AK6" s="44">
        <f>COUNTIFS(AC6:AC45,"=2")</f>
        <v>0</v>
      </c>
      <c r="AL6" s="44">
        <f>COUNTIFS(AD6:AD45,"=2")</f>
        <v>0</v>
      </c>
      <c r="AM6" s="41">
        <f>COUNTIFS(AE6:AE45,"=2")</f>
        <v>0</v>
      </c>
      <c r="AW6" s="12"/>
    </row>
    <row r="7" spans="1:49" ht="16.5" thickBot="1" x14ac:dyDescent="0.3">
      <c r="A7" s="13">
        <v>1</v>
      </c>
      <c r="B7" s="51"/>
      <c r="C7" s="52"/>
      <c r="D7" s="14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>
        <f>IF(X7&lt;=2,3-(V7*0.5),3-(((V7*0.5)+((X7-2)*0.5))))</f>
        <v>3</v>
      </c>
      <c r="R7" s="15"/>
      <c r="S7" s="45">
        <f>AF7</f>
        <v>0</v>
      </c>
      <c r="T7" s="17"/>
      <c r="U7" s="18">
        <f>IF(D7&lt;&gt;"D",SUM(Q7:T7),"Disp.")</f>
        <v>3</v>
      </c>
      <c r="V7" s="19">
        <f t="shared" ref="V7" si="1">COUNTIFS(E7:P7,"=A")</f>
        <v>0</v>
      </c>
      <c r="W7" s="20">
        <f t="shared" ref="W7" si="2">COUNTIFS(E7:P7,"=R")</f>
        <v>0</v>
      </c>
      <c r="X7" s="20">
        <f t="shared" ref="X7" si="3">COUNTIFS(E7:P7,"=T")</f>
        <v>0</v>
      </c>
      <c r="Y7" s="20">
        <f t="shared" ref="Y7" si="4">COUNTIFS(E7:P7,"=M")</f>
        <v>0</v>
      </c>
      <c r="Z7" s="21">
        <v>1</v>
      </c>
      <c r="AA7" s="46">
        <f>B7</f>
        <v>0</v>
      </c>
      <c r="AB7" s="46"/>
      <c r="AC7" s="46"/>
      <c r="AD7" s="46"/>
      <c r="AE7" s="46"/>
      <c r="AF7" s="47">
        <f>(AB7*(2/3))+(AC7*(2/3))+(AD7*(2/3))+(AE7*(1/3))</f>
        <v>0</v>
      </c>
      <c r="AG7" s="46" t="e">
        <f>AVERAGE(AB7:AE7)</f>
        <v>#DIV/0!</v>
      </c>
      <c r="AH7" s="48"/>
      <c r="AI7" s="49" t="s">
        <v>72</v>
      </c>
      <c r="AJ7" s="43">
        <f>COUNTIFS(AB5:AB44,"=3")</f>
        <v>0</v>
      </c>
      <c r="AK7" s="44">
        <f>COUNTIFS(AC5:AC44,"=3")</f>
        <v>0</v>
      </c>
      <c r="AL7" s="44">
        <f>COUNTIFS(AD5:AD44,"=3")</f>
        <v>0</v>
      </c>
      <c r="AM7" s="50">
        <f>COUNTIFS(AE5:AE44,"=3")</f>
        <v>0</v>
      </c>
    </row>
    <row r="8" spans="1:49" ht="16.5" thickBot="1" x14ac:dyDescent="0.3">
      <c r="A8" s="13">
        <v>2</v>
      </c>
      <c r="B8" s="51"/>
      <c r="C8" s="52"/>
      <c r="D8" s="14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>
        <f t="shared" ref="Q8:Q46" si="5">IF(X8&lt;=2,3-(V8*0.5),3-(((V8*0.5)+((X8-2)*0.5))))</f>
        <v>3</v>
      </c>
      <c r="R8" s="15"/>
      <c r="S8" s="45">
        <f t="shared" ref="S8:S46" si="6">AF8</f>
        <v>0</v>
      </c>
      <c r="T8" s="17"/>
      <c r="U8" s="18">
        <f t="shared" ref="U8:U46" si="7">IF(D8&lt;&gt;"D",SUM(Q8:T8),"Disp.")</f>
        <v>3</v>
      </c>
      <c r="V8" s="28">
        <f>COUNTIFS(E8:P8,"=A")</f>
        <v>0</v>
      </c>
      <c r="W8" s="22">
        <f>COUNTIFS(E8:P8,"=R")</f>
        <v>0</v>
      </c>
      <c r="X8" s="22">
        <f>COUNTIFS(E8:P8,"=T")</f>
        <v>0</v>
      </c>
      <c r="Y8" s="22">
        <f>COUNTIFS(E8:P8,"=M")</f>
        <v>0</v>
      </c>
      <c r="Z8" s="21">
        <v>2</v>
      </c>
      <c r="AA8" s="46">
        <f t="shared" ref="AA8:AA46" si="8">B8</f>
        <v>0</v>
      </c>
      <c r="AB8" s="46"/>
      <c r="AC8" s="46"/>
      <c r="AD8" s="46"/>
      <c r="AE8" s="46"/>
      <c r="AF8" s="47">
        <f t="shared" ref="AF8:AF46" si="9">(AB8*(2/3))+(AC8*(2/3))+(AD8*(2/3))+(AE8*(1/3))</f>
        <v>0</v>
      </c>
      <c r="AG8" s="46" t="e">
        <f t="shared" ref="AG8:AG46" si="10">AVERAGE(AB8:AE8)</f>
        <v>#DIV/0!</v>
      </c>
      <c r="AH8" s="46"/>
    </row>
    <row r="9" spans="1:49" ht="16.5" thickBot="1" x14ac:dyDescent="0.3">
      <c r="A9" s="13">
        <v>3</v>
      </c>
      <c r="B9" s="51"/>
      <c r="C9" s="52"/>
      <c r="D9" s="14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>
        <f t="shared" si="5"/>
        <v>3</v>
      </c>
      <c r="R9" s="15"/>
      <c r="S9" s="45">
        <f t="shared" si="6"/>
        <v>0</v>
      </c>
      <c r="T9" s="17"/>
      <c r="U9" s="18">
        <f t="shared" si="7"/>
        <v>3</v>
      </c>
      <c r="V9" s="19">
        <f t="shared" ref="V9:V46" si="11">COUNTIFS(E9:P9,"=A")</f>
        <v>0</v>
      </c>
      <c r="W9" s="20">
        <f t="shared" ref="W9:W46" si="12">COUNTIFS(E9:P9,"=R")</f>
        <v>0</v>
      </c>
      <c r="X9" s="20">
        <f t="shared" ref="X9:X46" si="13">COUNTIFS(E9:P9,"=T")</f>
        <v>0</v>
      </c>
      <c r="Y9" s="20">
        <f t="shared" ref="Y9:Y46" si="14">COUNTIFS(E9:P9,"=M")</f>
        <v>0</v>
      </c>
      <c r="Z9" s="21">
        <v>3</v>
      </c>
      <c r="AA9" s="46">
        <f t="shared" si="8"/>
        <v>0</v>
      </c>
      <c r="AB9" s="46"/>
      <c r="AC9" s="46"/>
      <c r="AD9" s="46"/>
      <c r="AE9" s="46"/>
      <c r="AF9" s="47">
        <f t="shared" si="9"/>
        <v>0</v>
      </c>
      <c r="AG9" s="46" t="e">
        <f t="shared" si="10"/>
        <v>#DIV/0!</v>
      </c>
      <c r="AH9" s="46"/>
    </row>
    <row r="10" spans="1:49" ht="16.5" thickBot="1" x14ac:dyDescent="0.3">
      <c r="A10" s="13">
        <v>4</v>
      </c>
      <c r="B10" s="51"/>
      <c r="C10" s="52"/>
      <c r="D10" s="14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>
        <f t="shared" si="5"/>
        <v>3</v>
      </c>
      <c r="R10" s="15"/>
      <c r="S10" s="45">
        <f t="shared" si="6"/>
        <v>0</v>
      </c>
      <c r="T10" s="17"/>
      <c r="U10" s="18">
        <f t="shared" si="7"/>
        <v>3</v>
      </c>
      <c r="V10" s="19">
        <f t="shared" si="11"/>
        <v>0</v>
      </c>
      <c r="W10" s="20">
        <f t="shared" si="12"/>
        <v>0</v>
      </c>
      <c r="X10" s="20">
        <f t="shared" si="13"/>
        <v>0</v>
      </c>
      <c r="Y10" s="20">
        <f t="shared" si="14"/>
        <v>0</v>
      </c>
      <c r="Z10" s="21">
        <v>4</v>
      </c>
      <c r="AA10" s="46">
        <f t="shared" si="8"/>
        <v>0</v>
      </c>
      <c r="AB10" s="46"/>
      <c r="AC10" s="46"/>
      <c r="AD10" s="46"/>
      <c r="AE10" s="46"/>
      <c r="AF10" s="47">
        <f t="shared" si="9"/>
        <v>0</v>
      </c>
      <c r="AG10" s="46" t="e">
        <f t="shared" si="10"/>
        <v>#DIV/0!</v>
      </c>
      <c r="AH10" s="46"/>
    </row>
    <row r="11" spans="1:49" ht="16.5" thickBot="1" x14ac:dyDescent="0.3">
      <c r="A11" s="13">
        <v>5</v>
      </c>
      <c r="B11" s="51"/>
      <c r="C11" s="52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>
        <f t="shared" si="5"/>
        <v>3</v>
      </c>
      <c r="R11" s="15"/>
      <c r="S11" s="45">
        <f t="shared" si="6"/>
        <v>0</v>
      </c>
      <c r="T11" s="17"/>
      <c r="U11" s="18">
        <f t="shared" si="7"/>
        <v>3</v>
      </c>
      <c r="V11" s="19">
        <f t="shared" si="11"/>
        <v>0</v>
      </c>
      <c r="W11" s="20">
        <f t="shared" si="12"/>
        <v>0</v>
      </c>
      <c r="X11" s="20">
        <f t="shared" si="13"/>
        <v>0</v>
      </c>
      <c r="Y11" s="20">
        <f t="shared" si="14"/>
        <v>0</v>
      </c>
      <c r="Z11" s="21">
        <v>5</v>
      </c>
      <c r="AA11" s="46">
        <f t="shared" si="8"/>
        <v>0</v>
      </c>
      <c r="AB11" s="46"/>
      <c r="AC11" s="46"/>
      <c r="AD11" s="46"/>
      <c r="AE11" s="46"/>
      <c r="AF11" s="47">
        <f t="shared" si="9"/>
        <v>0</v>
      </c>
      <c r="AG11" s="46" t="e">
        <f t="shared" si="10"/>
        <v>#DIV/0!</v>
      </c>
      <c r="AH11" s="46"/>
    </row>
    <row r="12" spans="1:49" ht="16.5" thickBot="1" x14ac:dyDescent="0.3">
      <c r="A12" s="13">
        <v>6</v>
      </c>
      <c r="B12" s="51"/>
      <c r="C12" s="52"/>
      <c r="D12" s="14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>
        <f t="shared" si="5"/>
        <v>3</v>
      </c>
      <c r="R12" s="15"/>
      <c r="S12" s="45">
        <f t="shared" si="6"/>
        <v>0</v>
      </c>
      <c r="T12" s="17"/>
      <c r="U12" s="18">
        <f t="shared" si="7"/>
        <v>3</v>
      </c>
      <c r="V12" s="19">
        <f t="shared" si="11"/>
        <v>0</v>
      </c>
      <c r="W12" s="20">
        <f t="shared" si="12"/>
        <v>0</v>
      </c>
      <c r="X12" s="20">
        <f t="shared" si="13"/>
        <v>0</v>
      </c>
      <c r="Y12" s="20">
        <f t="shared" si="14"/>
        <v>0</v>
      </c>
      <c r="Z12" s="21">
        <v>6</v>
      </c>
      <c r="AA12" s="46">
        <f t="shared" si="8"/>
        <v>0</v>
      </c>
      <c r="AB12" s="46"/>
      <c r="AC12" s="46"/>
      <c r="AD12" s="46"/>
      <c r="AE12" s="46"/>
      <c r="AF12" s="47">
        <f t="shared" si="9"/>
        <v>0</v>
      </c>
      <c r="AG12" s="46" t="e">
        <f t="shared" si="10"/>
        <v>#DIV/0!</v>
      </c>
      <c r="AH12" s="46"/>
    </row>
    <row r="13" spans="1:49" ht="16.5" thickBot="1" x14ac:dyDescent="0.3">
      <c r="A13" s="13">
        <v>7</v>
      </c>
      <c r="B13" s="51"/>
      <c r="C13" s="52"/>
      <c r="D13" s="14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>
        <f t="shared" si="5"/>
        <v>3</v>
      </c>
      <c r="R13" s="15"/>
      <c r="S13" s="45">
        <f t="shared" si="6"/>
        <v>0</v>
      </c>
      <c r="T13" s="17"/>
      <c r="U13" s="18">
        <f t="shared" si="7"/>
        <v>3</v>
      </c>
      <c r="V13" s="19">
        <f t="shared" si="11"/>
        <v>0</v>
      </c>
      <c r="W13" s="20">
        <f t="shared" si="12"/>
        <v>0</v>
      </c>
      <c r="X13" s="20">
        <f t="shared" si="13"/>
        <v>0</v>
      </c>
      <c r="Y13" s="20">
        <f t="shared" si="14"/>
        <v>0</v>
      </c>
      <c r="Z13" s="21">
        <v>7</v>
      </c>
      <c r="AA13" s="46">
        <f t="shared" si="8"/>
        <v>0</v>
      </c>
      <c r="AB13" s="46"/>
      <c r="AC13" s="46"/>
      <c r="AD13" s="46"/>
      <c r="AE13" s="46"/>
      <c r="AF13" s="47">
        <f t="shared" si="9"/>
        <v>0</v>
      </c>
      <c r="AG13" s="46" t="e">
        <f t="shared" si="10"/>
        <v>#DIV/0!</v>
      </c>
      <c r="AH13" s="46"/>
    </row>
    <row r="14" spans="1:49" ht="16.5" thickBot="1" x14ac:dyDescent="0.3">
      <c r="A14" s="13">
        <v>8</v>
      </c>
      <c r="B14" s="51"/>
      <c r="C14" s="52"/>
      <c r="D14" s="14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>
        <f t="shared" si="5"/>
        <v>3</v>
      </c>
      <c r="R14" s="15"/>
      <c r="S14" s="45">
        <f t="shared" si="6"/>
        <v>0</v>
      </c>
      <c r="T14" s="17"/>
      <c r="U14" s="18">
        <f t="shared" si="7"/>
        <v>3</v>
      </c>
      <c r="V14" s="19">
        <f t="shared" si="11"/>
        <v>0</v>
      </c>
      <c r="W14" s="20">
        <f t="shared" si="12"/>
        <v>0</v>
      </c>
      <c r="X14" s="20">
        <f t="shared" si="13"/>
        <v>0</v>
      </c>
      <c r="Y14" s="20">
        <f t="shared" si="14"/>
        <v>0</v>
      </c>
      <c r="Z14" s="21">
        <v>8</v>
      </c>
      <c r="AA14" s="46">
        <f t="shared" si="8"/>
        <v>0</v>
      </c>
      <c r="AB14" s="46"/>
      <c r="AC14" s="46"/>
      <c r="AD14" s="46"/>
      <c r="AE14" s="46"/>
      <c r="AF14" s="47">
        <f t="shared" si="9"/>
        <v>0</v>
      </c>
      <c r="AG14" s="46" t="e">
        <f t="shared" si="10"/>
        <v>#DIV/0!</v>
      </c>
      <c r="AH14" s="46"/>
    </row>
    <row r="15" spans="1:49" ht="16.5" thickBot="1" x14ac:dyDescent="0.3">
      <c r="A15" s="13">
        <v>9</v>
      </c>
      <c r="B15" s="51"/>
      <c r="C15" s="52"/>
      <c r="D15" s="14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>
        <f t="shared" si="5"/>
        <v>3</v>
      </c>
      <c r="R15" s="15"/>
      <c r="S15" s="45">
        <f t="shared" si="6"/>
        <v>0</v>
      </c>
      <c r="T15" s="17"/>
      <c r="U15" s="18">
        <f t="shared" si="7"/>
        <v>3</v>
      </c>
      <c r="V15" s="19">
        <f t="shared" si="11"/>
        <v>0</v>
      </c>
      <c r="W15" s="20">
        <f t="shared" si="12"/>
        <v>0</v>
      </c>
      <c r="X15" s="20">
        <f t="shared" si="13"/>
        <v>0</v>
      </c>
      <c r="Y15" s="20">
        <f t="shared" si="14"/>
        <v>0</v>
      </c>
      <c r="Z15" s="21">
        <v>9</v>
      </c>
      <c r="AA15" s="46">
        <f t="shared" si="8"/>
        <v>0</v>
      </c>
      <c r="AB15" s="46"/>
      <c r="AC15" s="46"/>
      <c r="AD15" s="46"/>
      <c r="AE15" s="46"/>
      <c r="AF15" s="47">
        <f t="shared" si="9"/>
        <v>0</v>
      </c>
      <c r="AG15" s="46" t="e">
        <f t="shared" si="10"/>
        <v>#DIV/0!</v>
      </c>
      <c r="AH15" s="46"/>
    </row>
    <row r="16" spans="1:49" ht="16.5" thickBot="1" x14ac:dyDescent="0.3">
      <c r="A16" s="13">
        <v>10</v>
      </c>
      <c r="B16" s="51"/>
      <c r="C16" s="52"/>
      <c r="D16" s="14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>
        <f t="shared" si="5"/>
        <v>3</v>
      </c>
      <c r="R16" s="15"/>
      <c r="S16" s="45">
        <f t="shared" si="6"/>
        <v>0</v>
      </c>
      <c r="T16" s="17"/>
      <c r="U16" s="18">
        <f t="shared" si="7"/>
        <v>3</v>
      </c>
      <c r="V16" s="19">
        <f t="shared" si="11"/>
        <v>0</v>
      </c>
      <c r="W16" s="20">
        <f t="shared" si="12"/>
        <v>0</v>
      </c>
      <c r="X16" s="20">
        <f t="shared" si="13"/>
        <v>0</v>
      </c>
      <c r="Y16" s="20">
        <f t="shared" si="14"/>
        <v>0</v>
      </c>
      <c r="Z16" s="21">
        <v>10</v>
      </c>
      <c r="AA16" s="46">
        <f t="shared" si="8"/>
        <v>0</v>
      </c>
      <c r="AB16" s="46"/>
      <c r="AC16" s="46"/>
      <c r="AD16" s="46"/>
      <c r="AE16" s="46"/>
      <c r="AF16" s="47">
        <f t="shared" si="9"/>
        <v>0</v>
      </c>
      <c r="AG16" s="46" t="e">
        <f t="shared" si="10"/>
        <v>#DIV/0!</v>
      </c>
      <c r="AH16" s="46"/>
    </row>
    <row r="17" spans="1:34" ht="16.5" thickBot="1" x14ac:dyDescent="0.3">
      <c r="A17" s="13">
        <v>11</v>
      </c>
      <c r="B17" s="51"/>
      <c r="C17" s="52"/>
      <c r="D17" s="14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>
        <f t="shared" si="5"/>
        <v>3</v>
      </c>
      <c r="R17" s="15"/>
      <c r="S17" s="45">
        <f t="shared" si="6"/>
        <v>0</v>
      </c>
      <c r="T17" s="17"/>
      <c r="U17" s="18">
        <f t="shared" si="7"/>
        <v>3</v>
      </c>
      <c r="V17" s="19">
        <f t="shared" si="11"/>
        <v>0</v>
      </c>
      <c r="W17" s="20">
        <f t="shared" si="12"/>
        <v>0</v>
      </c>
      <c r="X17" s="20">
        <f t="shared" si="13"/>
        <v>0</v>
      </c>
      <c r="Y17" s="20">
        <f t="shared" si="14"/>
        <v>0</v>
      </c>
      <c r="Z17" s="21">
        <v>11</v>
      </c>
      <c r="AA17" s="46">
        <f t="shared" si="8"/>
        <v>0</v>
      </c>
      <c r="AB17" s="46"/>
      <c r="AC17" s="46"/>
      <c r="AD17" s="46"/>
      <c r="AE17" s="46"/>
      <c r="AF17" s="47">
        <f t="shared" si="9"/>
        <v>0</v>
      </c>
      <c r="AG17" s="46" t="e">
        <f t="shared" si="10"/>
        <v>#DIV/0!</v>
      </c>
      <c r="AH17" s="46"/>
    </row>
    <row r="18" spans="1:34" ht="16.5" thickBot="1" x14ac:dyDescent="0.3">
      <c r="A18" s="13">
        <v>12</v>
      </c>
      <c r="B18" s="51"/>
      <c r="C18" s="52"/>
      <c r="D18" s="14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>
        <f t="shared" si="5"/>
        <v>3</v>
      </c>
      <c r="R18" s="15"/>
      <c r="S18" s="45">
        <f t="shared" si="6"/>
        <v>0</v>
      </c>
      <c r="T18" s="17"/>
      <c r="U18" s="18">
        <f t="shared" si="7"/>
        <v>3</v>
      </c>
      <c r="V18" s="19">
        <f t="shared" si="11"/>
        <v>0</v>
      </c>
      <c r="W18" s="20">
        <f t="shared" si="12"/>
        <v>0</v>
      </c>
      <c r="X18" s="20">
        <f t="shared" si="13"/>
        <v>0</v>
      </c>
      <c r="Y18" s="20">
        <f t="shared" si="14"/>
        <v>0</v>
      </c>
      <c r="Z18" s="21">
        <v>12</v>
      </c>
      <c r="AA18" s="46">
        <f t="shared" si="8"/>
        <v>0</v>
      </c>
      <c r="AB18" s="46"/>
      <c r="AC18" s="46"/>
      <c r="AD18" s="46"/>
      <c r="AE18" s="46"/>
      <c r="AF18" s="47">
        <f t="shared" si="9"/>
        <v>0</v>
      </c>
      <c r="AG18" s="46" t="e">
        <f t="shared" si="10"/>
        <v>#DIV/0!</v>
      </c>
      <c r="AH18" s="46"/>
    </row>
    <row r="19" spans="1:34" ht="16.5" thickBot="1" x14ac:dyDescent="0.3">
      <c r="A19" s="13">
        <v>13</v>
      </c>
      <c r="B19" s="51"/>
      <c r="C19" s="52"/>
      <c r="D19" s="14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>
        <f t="shared" si="5"/>
        <v>3</v>
      </c>
      <c r="R19" s="15"/>
      <c r="S19" s="45">
        <f t="shared" si="6"/>
        <v>0</v>
      </c>
      <c r="T19" s="17"/>
      <c r="U19" s="18">
        <f t="shared" si="7"/>
        <v>3</v>
      </c>
      <c r="V19" s="19">
        <f t="shared" si="11"/>
        <v>0</v>
      </c>
      <c r="W19" s="20">
        <f t="shared" si="12"/>
        <v>0</v>
      </c>
      <c r="X19" s="20">
        <f t="shared" si="13"/>
        <v>0</v>
      </c>
      <c r="Y19" s="20">
        <f t="shared" si="14"/>
        <v>0</v>
      </c>
      <c r="Z19" s="21">
        <v>13</v>
      </c>
      <c r="AA19" s="46">
        <f t="shared" si="8"/>
        <v>0</v>
      </c>
      <c r="AB19" s="46"/>
      <c r="AC19" s="46"/>
      <c r="AD19" s="46"/>
      <c r="AE19" s="46"/>
      <c r="AF19" s="47">
        <f t="shared" si="9"/>
        <v>0</v>
      </c>
      <c r="AG19" s="46" t="e">
        <f t="shared" si="10"/>
        <v>#DIV/0!</v>
      </c>
      <c r="AH19" s="46"/>
    </row>
    <row r="20" spans="1:34" ht="16.5" thickBot="1" x14ac:dyDescent="0.3">
      <c r="A20" s="13">
        <v>14</v>
      </c>
      <c r="B20" s="51"/>
      <c r="C20" s="52"/>
      <c r="D20" s="14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>
        <f t="shared" si="5"/>
        <v>3</v>
      </c>
      <c r="R20" s="15"/>
      <c r="S20" s="45">
        <f t="shared" si="6"/>
        <v>0</v>
      </c>
      <c r="T20" s="17"/>
      <c r="U20" s="18">
        <f t="shared" si="7"/>
        <v>3</v>
      </c>
      <c r="V20" s="19">
        <f t="shared" si="11"/>
        <v>0</v>
      </c>
      <c r="W20" s="20">
        <f t="shared" si="12"/>
        <v>0</v>
      </c>
      <c r="X20" s="20">
        <f t="shared" si="13"/>
        <v>0</v>
      </c>
      <c r="Y20" s="20">
        <f t="shared" si="14"/>
        <v>0</v>
      </c>
      <c r="Z20" s="21">
        <v>14</v>
      </c>
      <c r="AA20" s="46">
        <f t="shared" si="8"/>
        <v>0</v>
      </c>
      <c r="AB20" s="46"/>
      <c r="AC20" s="46"/>
      <c r="AD20" s="46"/>
      <c r="AE20" s="46"/>
      <c r="AF20" s="47">
        <f t="shared" si="9"/>
        <v>0</v>
      </c>
      <c r="AG20" s="46" t="e">
        <f t="shared" si="10"/>
        <v>#DIV/0!</v>
      </c>
      <c r="AH20" s="46"/>
    </row>
    <row r="21" spans="1:34" ht="16.5" thickBot="1" x14ac:dyDescent="0.3">
      <c r="A21" s="13">
        <v>15</v>
      </c>
      <c r="B21" s="51"/>
      <c r="C21" s="52"/>
      <c r="D21" s="14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>
        <f t="shared" si="5"/>
        <v>3</v>
      </c>
      <c r="R21" s="15"/>
      <c r="S21" s="45">
        <f t="shared" si="6"/>
        <v>0</v>
      </c>
      <c r="T21" s="17"/>
      <c r="U21" s="18">
        <f t="shared" si="7"/>
        <v>3</v>
      </c>
      <c r="V21" s="19">
        <f t="shared" si="11"/>
        <v>0</v>
      </c>
      <c r="W21" s="20">
        <f t="shared" si="12"/>
        <v>0</v>
      </c>
      <c r="X21" s="20">
        <f t="shared" si="13"/>
        <v>0</v>
      </c>
      <c r="Y21" s="20">
        <f t="shared" si="14"/>
        <v>0</v>
      </c>
      <c r="Z21" s="21">
        <v>15</v>
      </c>
      <c r="AA21" s="46">
        <f t="shared" si="8"/>
        <v>0</v>
      </c>
      <c r="AB21" s="46"/>
      <c r="AC21" s="46"/>
      <c r="AD21" s="46"/>
      <c r="AE21" s="46"/>
      <c r="AF21" s="47">
        <f t="shared" si="9"/>
        <v>0</v>
      </c>
      <c r="AG21" s="46" t="e">
        <f t="shared" si="10"/>
        <v>#DIV/0!</v>
      </c>
      <c r="AH21" s="46"/>
    </row>
    <row r="22" spans="1:34" ht="16.5" thickBot="1" x14ac:dyDescent="0.3">
      <c r="A22" s="13">
        <v>16</v>
      </c>
      <c r="B22" s="51"/>
      <c r="C22" s="52"/>
      <c r="D22" s="14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>
        <f t="shared" si="5"/>
        <v>3</v>
      </c>
      <c r="R22" s="15"/>
      <c r="S22" s="45">
        <f t="shared" si="6"/>
        <v>0</v>
      </c>
      <c r="T22" s="17"/>
      <c r="U22" s="18">
        <f t="shared" si="7"/>
        <v>3</v>
      </c>
      <c r="V22" s="19">
        <f t="shared" si="11"/>
        <v>0</v>
      </c>
      <c r="W22" s="20">
        <f t="shared" si="12"/>
        <v>0</v>
      </c>
      <c r="X22" s="20">
        <f t="shared" si="13"/>
        <v>0</v>
      </c>
      <c r="Y22" s="20">
        <f t="shared" si="14"/>
        <v>0</v>
      </c>
      <c r="Z22" s="21">
        <v>16</v>
      </c>
      <c r="AA22" s="46">
        <f t="shared" si="8"/>
        <v>0</v>
      </c>
      <c r="AB22" s="46"/>
      <c r="AC22" s="46"/>
      <c r="AD22" s="46"/>
      <c r="AE22" s="46"/>
      <c r="AF22" s="47">
        <f t="shared" si="9"/>
        <v>0</v>
      </c>
      <c r="AG22" s="46" t="e">
        <f t="shared" si="10"/>
        <v>#DIV/0!</v>
      </c>
      <c r="AH22" s="46"/>
    </row>
    <row r="23" spans="1:34" ht="16.5" thickBot="1" x14ac:dyDescent="0.3">
      <c r="A23" s="13">
        <v>17</v>
      </c>
      <c r="B23" s="51"/>
      <c r="C23" s="52"/>
      <c r="D23" s="14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>
        <f t="shared" si="5"/>
        <v>3</v>
      </c>
      <c r="R23" s="15"/>
      <c r="S23" s="45">
        <f t="shared" si="6"/>
        <v>0</v>
      </c>
      <c r="T23" s="17"/>
      <c r="U23" s="18">
        <f t="shared" si="7"/>
        <v>3</v>
      </c>
      <c r="V23" s="19">
        <f t="shared" si="11"/>
        <v>0</v>
      </c>
      <c r="W23" s="20">
        <f t="shared" si="12"/>
        <v>0</v>
      </c>
      <c r="X23" s="20">
        <f t="shared" si="13"/>
        <v>0</v>
      </c>
      <c r="Y23" s="20">
        <f t="shared" si="14"/>
        <v>0</v>
      </c>
      <c r="Z23" s="21">
        <v>17</v>
      </c>
      <c r="AA23" s="46">
        <f t="shared" si="8"/>
        <v>0</v>
      </c>
      <c r="AB23" s="46"/>
      <c r="AC23" s="46"/>
      <c r="AD23" s="46"/>
      <c r="AE23" s="46"/>
      <c r="AF23" s="47">
        <f t="shared" si="9"/>
        <v>0</v>
      </c>
      <c r="AG23" s="46" t="e">
        <f t="shared" si="10"/>
        <v>#DIV/0!</v>
      </c>
      <c r="AH23" s="46"/>
    </row>
    <row r="24" spans="1:34" ht="16.5" thickBot="1" x14ac:dyDescent="0.3">
      <c r="A24" s="13">
        <v>18</v>
      </c>
      <c r="B24" s="51"/>
      <c r="C24" s="52"/>
      <c r="D24" s="14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>
        <f t="shared" si="5"/>
        <v>3</v>
      </c>
      <c r="R24" s="15"/>
      <c r="S24" s="45">
        <f t="shared" si="6"/>
        <v>0</v>
      </c>
      <c r="T24" s="17"/>
      <c r="U24" s="18">
        <f t="shared" si="7"/>
        <v>3</v>
      </c>
      <c r="V24" s="19">
        <f t="shared" si="11"/>
        <v>0</v>
      </c>
      <c r="W24" s="20">
        <f t="shared" si="12"/>
        <v>0</v>
      </c>
      <c r="X24" s="20">
        <f t="shared" si="13"/>
        <v>0</v>
      </c>
      <c r="Y24" s="20">
        <f t="shared" si="14"/>
        <v>0</v>
      </c>
      <c r="Z24" s="21">
        <v>18</v>
      </c>
      <c r="AA24" s="46">
        <f t="shared" si="8"/>
        <v>0</v>
      </c>
      <c r="AB24" s="46"/>
      <c r="AC24" s="46"/>
      <c r="AD24" s="46"/>
      <c r="AE24" s="46"/>
      <c r="AF24" s="47">
        <f t="shared" si="9"/>
        <v>0</v>
      </c>
      <c r="AG24" s="46" t="e">
        <f t="shared" si="10"/>
        <v>#DIV/0!</v>
      </c>
      <c r="AH24" s="46"/>
    </row>
    <row r="25" spans="1:34" ht="16.5" thickBot="1" x14ac:dyDescent="0.3">
      <c r="A25" s="13">
        <v>19</v>
      </c>
      <c r="B25" s="51"/>
      <c r="C25" s="52"/>
      <c r="D25" s="14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>
        <f t="shared" si="5"/>
        <v>3</v>
      </c>
      <c r="R25" s="15"/>
      <c r="S25" s="45">
        <f t="shared" si="6"/>
        <v>0</v>
      </c>
      <c r="T25" s="17"/>
      <c r="U25" s="18">
        <f t="shared" si="7"/>
        <v>3</v>
      </c>
      <c r="V25" s="19">
        <f t="shared" si="11"/>
        <v>0</v>
      </c>
      <c r="W25" s="20">
        <f t="shared" si="12"/>
        <v>0</v>
      </c>
      <c r="X25" s="20">
        <f t="shared" si="13"/>
        <v>0</v>
      </c>
      <c r="Y25" s="20">
        <f t="shared" si="14"/>
        <v>0</v>
      </c>
      <c r="Z25" s="21">
        <v>19</v>
      </c>
      <c r="AA25" s="46">
        <f t="shared" si="8"/>
        <v>0</v>
      </c>
      <c r="AB25" s="46"/>
      <c r="AC25" s="46"/>
      <c r="AD25" s="46"/>
      <c r="AE25" s="46"/>
      <c r="AF25" s="47">
        <f t="shared" si="9"/>
        <v>0</v>
      </c>
      <c r="AG25" s="46" t="e">
        <f t="shared" si="10"/>
        <v>#DIV/0!</v>
      </c>
      <c r="AH25" s="46"/>
    </row>
    <row r="26" spans="1:34" ht="16.5" thickBot="1" x14ac:dyDescent="0.3">
      <c r="A26" s="13">
        <v>20</v>
      </c>
      <c r="B26" s="51"/>
      <c r="C26" s="52"/>
      <c r="D26" s="14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>
        <f t="shared" si="5"/>
        <v>3</v>
      </c>
      <c r="R26" s="15"/>
      <c r="S26" s="45">
        <f t="shared" si="6"/>
        <v>0</v>
      </c>
      <c r="T26" s="17"/>
      <c r="U26" s="18">
        <f t="shared" si="7"/>
        <v>3</v>
      </c>
      <c r="V26" s="19">
        <f t="shared" si="11"/>
        <v>0</v>
      </c>
      <c r="W26" s="20">
        <f t="shared" si="12"/>
        <v>0</v>
      </c>
      <c r="X26" s="20">
        <f t="shared" si="13"/>
        <v>0</v>
      </c>
      <c r="Y26" s="20">
        <f t="shared" si="14"/>
        <v>0</v>
      </c>
      <c r="Z26" s="21">
        <v>20</v>
      </c>
      <c r="AA26" s="46">
        <f t="shared" si="8"/>
        <v>0</v>
      </c>
      <c r="AB26" s="46"/>
      <c r="AC26" s="46"/>
      <c r="AD26" s="46"/>
      <c r="AE26" s="46"/>
      <c r="AF26" s="47">
        <f t="shared" si="9"/>
        <v>0</v>
      </c>
      <c r="AG26" s="46" t="e">
        <f t="shared" si="10"/>
        <v>#DIV/0!</v>
      </c>
      <c r="AH26" s="46"/>
    </row>
    <row r="27" spans="1:34" ht="16.5" thickBot="1" x14ac:dyDescent="0.3">
      <c r="A27" s="13">
        <v>21</v>
      </c>
      <c r="B27" s="51"/>
      <c r="C27" s="52"/>
      <c r="D27" s="14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>
        <f t="shared" si="5"/>
        <v>3</v>
      </c>
      <c r="R27" s="15"/>
      <c r="S27" s="45">
        <f t="shared" si="6"/>
        <v>0</v>
      </c>
      <c r="T27" s="17"/>
      <c r="U27" s="18">
        <f t="shared" si="7"/>
        <v>3</v>
      </c>
      <c r="V27" s="19">
        <f t="shared" si="11"/>
        <v>0</v>
      </c>
      <c r="W27" s="20">
        <f t="shared" si="12"/>
        <v>0</v>
      </c>
      <c r="X27" s="20">
        <f t="shared" si="13"/>
        <v>0</v>
      </c>
      <c r="Y27" s="20">
        <f t="shared" si="14"/>
        <v>0</v>
      </c>
      <c r="Z27" s="21">
        <v>21</v>
      </c>
      <c r="AA27" s="46">
        <f t="shared" si="8"/>
        <v>0</v>
      </c>
      <c r="AB27" s="46"/>
      <c r="AC27" s="46"/>
      <c r="AD27" s="46"/>
      <c r="AE27" s="46"/>
      <c r="AF27" s="47">
        <f t="shared" si="9"/>
        <v>0</v>
      </c>
      <c r="AG27" s="46" t="e">
        <f t="shared" si="10"/>
        <v>#DIV/0!</v>
      </c>
      <c r="AH27" s="46"/>
    </row>
    <row r="28" spans="1:34" ht="16.5" thickBot="1" x14ac:dyDescent="0.3">
      <c r="A28" s="13">
        <v>22</v>
      </c>
      <c r="B28" s="51"/>
      <c r="C28" s="52"/>
      <c r="D28" s="14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>
        <f t="shared" si="5"/>
        <v>3</v>
      </c>
      <c r="R28" s="15"/>
      <c r="S28" s="45">
        <f t="shared" si="6"/>
        <v>0</v>
      </c>
      <c r="T28" s="17"/>
      <c r="U28" s="18">
        <f t="shared" si="7"/>
        <v>3</v>
      </c>
      <c r="V28" s="19">
        <f t="shared" si="11"/>
        <v>0</v>
      </c>
      <c r="W28" s="20">
        <f t="shared" si="12"/>
        <v>0</v>
      </c>
      <c r="X28" s="20">
        <f t="shared" si="13"/>
        <v>0</v>
      </c>
      <c r="Y28" s="20">
        <f t="shared" si="14"/>
        <v>0</v>
      </c>
      <c r="Z28" s="21">
        <v>22</v>
      </c>
      <c r="AA28" s="46">
        <f t="shared" si="8"/>
        <v>0</v>
      </c>
      <c r="AB28" s="46"/>
      <c r="AC28" s="46"/>
      <c r="AD28" s="46"/>
      <c r="AE28" s="46"/>
      <c r="AF28" s="47">
        <f t="shared" si="9"/>
        <v>0</v>
      </c>
      <c r="AG28" s="46" t="e">
        <f t="shared" si="10"/>
        <v>#DIV/0!</v>
      </c>
      <c r="AH28" s="46"/>
    </row>
    <row r="29" spans="1:34" ht="16.5" thickBot="1" x14ac:dyDescent="0.3">
      <c r="A29" s="13">
        <v>23</v>
      </c>
      <c r="B29" s="51"/>
      <c r="C29" s="52"/>
      <c r="D29" s="14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>
        <f t="shared" si="5"/>
        <v>3</v>
      </c>
      <c r="R29" s="15"/>
      <c r="S29" s="45">
        <f t="shared" si="6"/>
        <v>0</v>
      </c>
      <c r="T29" s="17"/>
      <c r="U29" s="18">
        <f t="shared" si="7"/>
        <v>3</v>
      </c>
      <c r="V29" s="19">
        <f t="shared" si="11"/>
        <v>0</v>
      </c>
      <c r="W29" s="20">
        <f t="shared" si="12"/>
        <v>0</v>
      </c>
      <c r="X29" s="20">
        <f t="shared" si="13"/>
        <v>0</v>
      </c>
      <c r="Y29" s="20">
        <f t="shared" si="14"/>
        <v>0</v>
      </c>
      <c r="Z29" s="21">
        <v>23</v>
      </c>
      <c r="AA29" s="46">
        <f t="shared" si="8"/>
        <v>0</v>
      </c>
      <c r="AB29" s="46"/>
      <c r="AC29" s="46"/>
      <c r="AD29" s="46"/>
      <c r="AE29" s="46"/>
      <c r="AF29" s="47">
        <f t="shared" si="9"/>
        <v>0</v>
      </c>
      <c r="AG29" s="46" t="e">
        <f t="shared" si="10"/>
        <v>#DIV/0!</v>
      </c>
      <c r="AH29" s="46"/>
    </row>
    <row r="30" spans="1:34" ht="16.5" thickBot="1" x14ac:dyDescent="0.3">
      <c r="A30" s="13">
        <v>24</v>
      </c>
      <c r="B30" s="51"/>
      <c r="C30" s="52"/>
      <c r="D30" s="14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>
        <f t="shared" si="5"/>
        <v>3</v>
      </c>
      <c r="R30" s="15"/>
      <c r="S30" s="45">
        <f t="shared" si="6"/>
        <v>0</v>
      </c>
      <c r="T30" s="17"/>
      <c r="U30" s="18">
        <f t="shared" si="7"/>
        <v>3</v>
      </c>
      <c r="V30" s="19">
        <f t="shared" si="11"/>
        <v>0</v>
      </c>
      <c r="W30" s="20">
        <f t="shared" si="12"/>
        <v>0</v>
      </c>
      <c r="X30" s="20">
        <f t="shared" si="13"/>
        <v>0</v>
      </c>
      <c r="Y30" s="20">
        <f t="shared" si="14"/>
        <v>0</v>
      </c>
      <c r="Z30" s="21">
        <v>24</v>
      </c>
      <c r="AA30" s="46">
        <f t="shared" si="8"/>
        <v>0</v>
      </c>
      <c r="AB30" s="46"/>
      <c r="AC30" s="46"/>
      <c r="AD30" s="46"/>
      <c r="AE30" s="46"/>
      <c r="AF30" s="47">
        <f t="shared" si="9"/>
        <v>0</v>
      </c>
      <c r="AG30" s="46" t="e">
        <f t="shared" si="10"/>
        <v>#DIV/0!</v>
      </c>
      <c r="AH30" s="46"/>
    </row>
    <row r="31" spans="1:34" ht="16.5" thickBot="1" x14ac:dyDescent="0.3">
      <c r="A31" s="13">
        <v>25</v>
      </c>
      <c r="B31" s="51"/>
      <c r="C31" s="52"/>
      <c r="D31" s="14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>
        <f t="shared" si="5"/>
        <v>3</v>
      </c>
      <c r="R31" s="15"/>
      <c r="S31" s="45">
        <f t="shared" si="6"/>
        <v>0</v>
      </c>
      <c r="T31" s="17"/>
      <c r="U31" s="18">
        <f t="shared" si="7"/>
        <v>3</v>
      </c>
      <c r="V31" s="19">
        <f t="shared" si="11"/>
        <v>0</v>
      </c>
      <c r="W31" s="20">
        <f t="shared" si="12"/>
        <v>0</v>
      </c>
      <c r="X31" s="20">
        <f t="shared" si="13"/>
        <v>0</v>
      </c>
      <c r="Y31" s="20">
        <f t="shared" si="14"/>
        <v>0</v>
      </c>
      <c r="Z31" s="21">
        <v>25</v>
      </c>
      <c r="AA31" s="46">
        <f t="shared" si="8"/>
        <v>0</v>
      </c>
      <c r="AB31" s="46"/>
      <c r="AC31" s="46"/>
      <c r="AD31" s="46"/>
      <c r="AE31" s="46"/>
      <c r="AF31" s="47">
        <f t="shared" si="9"/>
        <v>0</v>
      </c>
      <c r="AG31" s="46" t="e">
        <f t="shared" si="10"/>
        <v>#DIV/0!</v>
      </c>
      <c r="AH31" s="46"/>
    </row>
    <row r="32" spans="1:34" ht="16.5" thickBot="1" x14ac:dyDescent="0.3">
      <c r="A32" s="13">
        <v>26</v>
      </c>
      <c r="B32" s="51"/>
      <c r="C32" s="52"/>
      <c r="D32" s="14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>
        <f t="shared" si="5"/>
        <v>3</v>
      </c>
      <c r="R32" s="15"/>
      <c r="S32" s="45">
        <f>AF32</f>
        <v>0</v>
      </c>
      <c r="T32" s="17"/>
      <c r="U32" s="18">
        <f t="shared" si="7"/>
        <v>3</v>
      </c>
      <c r="V32" s="19">
        <f t="shared" si="11"/>
        <v>0</v>
      </c>
      <c r="W32" s="20">
        <f t="shared" si="12"/>
        <v>0</v>
      </c>
      <c r="X32" s="20">
        <f t="shared" si="13"/>
        <v>0</v>
      </c>
      <c r="Y32" s="20">
        <f t="shared" si="14"/>
        <v>0</v>
      </c>
      <c r="Z32" s="21">
        <v>26</v>
      </c>
      <c r="AA32" s="46">
        <f t="shared" si="8"/>
        <v>0</v>
      </c>
      <c r="AB32" s="46"/>
      <c r="AC32" s="46"/>
      <c r="AD32" s="46"/>
      <c r="AE32" s="46"/>
      <c r="AF32" s="47">
        <f t="shared" si="9"/>
        <v>0</v>
      </c>
      <c r="AG32" s="46" t="e">
        <f t="shared" si="10"/>
        <v>#DIV/0!</v>
      </c>
      <c r="AH32" s="46"/>
    </row>
    <row r="33" spans="1:34" ht="16.5" thickBot="1" x14ac:dyDescent="0.3">
      <c r="A33" s="13">
        <v>27</v>
      </c>
      <c r="B33" s="51"/>
      <c r="C33" s="52"/>
      <c r="D33" s="14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>
        <f t="shared" si="5"/>
        <v>3</v>
      </c>
      <c r="R33" s="15"/>
      <c r="S33" s="45">
        <f t="shared" si="6"/>
        <v>0</v>
      </c>
      <c r="T33" s="17"/>
      <c r="U33" s="18">
        <f t="shared" si="7"/>
        <v>3</v>
      </c>
      <c r="V33" s="19">
        <f t="shared" si="11"/>
        <v>0</v>
      </c>
      <c r="W33" s="20">
        <f t="shared" si="12"/>
        <v>0</v>
      </c>
      <c r="X33" s="20">
        <f t="shared" si="13"/>
        <v>0</v>
      </c>
      <c r="Y33" s="20">
        <f t="shared" si="14"/>
        <v>0</v>
      </c>
      <c r="Z33" s="21">
        <v>27</v>
      </c>
      <c r="AA33" s="46">
        <f t="shared" si="8"/>
        <v>0</v>
      </c>
      <c r="AB33" s="46"/>
      <c r="AC33" s="46"/>
      <c r="AD33" s="46"/>
      <c r="AE33" s="46"/>
      <c r="AF33" s="47">
        <f t="shared" si="9"/>
        <v>0</v>
      </c>
      <c r="AG33" s="46" t="e">
        <f t="shared" si="10"/>
        <v>#DIV/0!</v>
      </c>
      <c r="AH33" s="46"/>
    </row>
    <row r="34" spans="1:34" ht="16.5" thickBot="1" x14ac:dyDescent="0.3">
      <c r="A34" s="13">
        <v>28</v>
      </c>
      <c r="B34" s="51"/>
      <c r="C34" s="52"/>
      <c r="D34" s="14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>
        <f t="shared" si="5"/>
        <v>3</v>
      </c>
      <c r="R34" s="15"/>
      <c r="S34" s="45">
        <f t="shared" si="6"/>
        <v>0</v>
      </c>
      <c r="T34" s="17"/>
      <c r="U34" s="18">
        <f t="shared" si="7"/>
        <v>3</v>
      </c>
      <c r="V34" s="19">
        <f t="shared" si="11"/>
        <v>0</v>
      </c>
      <c r="W34" s="20">
        <f t="shared" si="12"/>
        <v>0</v>
      </c>
      <c r="X34" s="20">
        <f t="shared" si="13"/>
        <v>0</v>
      </c>
      <c r="Y34" s="20">
        <f t="shared" si="14"/>
        <v>0</v>
      </c>
      <c r="Z34" s="21">
        <v>28</v>
      </c>
      <c r="AA34" s="46">
        <f t="shared" si="8"/>
        <v>0</v>
      </c>
      <c r="AB34" s="46"/>
      <c r="AC34" s="46"/>
      <c r="AD34" s="46"/>
      <c r="AE34" s="46"/>
      <c r="AF34" s="47">
        <f t="shared" si="9"/>
        <v>0</v>
      </c>
      <c r="AG34" s="46" t="e">
        <f t="shared" si="10"/>
        <v>#DIV/0!</v>
      </c>
      <c r="AH34" s="46"/>
    </row>
    <row r="35" spans="1:34" ht="16.5" thickBot="1" x14ac:dyDescent="0.3">
      <c r="A35" s="13">
        <v>29</v>
      </c>
      <c r="B35" s="51"/>
      <c r="C35" s="52"/>
      <c r="D35" s="14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>
        <f t="shared" si="5"/>
        <v>3</v>
      </c>
      <c r="R35" s="15"/>
      <c r="S35" s="45">
        <f t="shared" si="6"/>
        <v>0</v>
      </c>
      <c r="T35" s="17"/>
      <c r="U35" s="18">
        <f t="shared" si="7"/>
        <v>3</v>
      </c>
      <c r="V35" s="19">
        <f t="shared" si="11"/>
        <v>0</v>
      </c>
      <c r="W35" s="20">
        <f t="shared" si="12"/>
        <v>0</v>
      </c>
      <c r="X35" s="20">
        <f t="shared" si="13"/>
        <v>0</v>
      </c>
      <c r="Y35" s="20">
        <f t="shared" si="14"/>
        <v>0</v>
      </c>
      <c r="Z35" s="21">
        <v>29</v>
      </c>
      <c r="AA35" s="46">
        <f t="shared" si="8"/>
        <v>0</v>
      </c>
      <c r="AB35" s="46"/>
      <c r="AC35" s="46"/>
      <c r="AD35" s="46"/>
      <c r="AE35" s="46"/>
      <c r="AF35" s="47">
        <f t="shared" si="9"/>
        <v>0</v>
      </c>
      <c r="AG35" s="46" t="e">
        <f t="shared" si="10"/>
        <v>#DIV/0!</v>
      </c>
      <c r="AH35" s="46"/>
    </row>
    <row r="36" spans="1:34" ht="16.5" thickBot="1" x14ac:dyDescent="0.3">
      <c r="A36" s="13">
        <v>30</v>
      </c>
      <c r="B36" s="51"/>
      <c r="C36" s="52"/>
      <c r="D36" s="14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>
        <f t="shared" si="5"/>
        <v>3</v>
      </c>
      <c r="R36" s="15"/>
      <c r="S36" s="45">
        <f t="shared" si="6"/>
        <v>0</v>
      </c>
      <c r="T36" s="17"/>
      <c r="U36" s="18">
        <f t="shared" si="7"/>
        <v>3</v>
      </c>
      <c r="V36" s="19">
        <f t="shared" si="11"/>
        <v>0</v>
      </c>
      <c r="W36" s="20">
        <f t="shared" si="12"/>
        <v>0</v>
      </c>
      <c r="X36" s="20">
        <f t="shared" si="13"/>
        <v>0</v>
      </c>
      <c r="Y36" s="20">
        <f t="shared" si="14"/>
        <v>0</v>
      </c>
      <c r="Z36" s="21">
        <v>30</v>
      </c>
      <c r="AA36" s="46">
        <f t="shared" si="8"/>
        <v>0</v>
      </c>
      <c r="AB36" s="46"/>
      <c r="AC36" s="46"/>
      <c r="AD36" s="46"/>
      <c r="AE36" s="46"/>
      <c r="AF36" s="47">
        <f t="shared" si="9"/>
        <v>0</v>
      </c>
      <c r="AG36" s="46" t="e">
        <f t="shared" si="10"/>
        <v>#DIV/0!</v>
      </c>
      <c r="AH36" s="46"/>
    </row>
    <row r="37" spans="1:34" ht="16.5" thickBot="1" x14ac:dyDescent="0.3">
      <c r="A37" s="13">
        <v>31</v>
      </c>
      <c r="B37" s="51"/>
      <c r="C37" s="52"/>
      <c r="D37" s="14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>
        <f t="shared" si="5"/>
        <v>3</v>
      </c>
      <c r="R37" s="15"/>
      <c r="S37" s="45">
        <f t="shared" si="6"/>
        <v>0</v>
      </c>
      <c r="T37" s="17"/>
      <c r="U37" s="18">
        <f t="shared" si="7"/>
        <v>3</v>
      </c>
      <c r="V37" s="19">
        <f t="shared" si="11"/>
        <v>0</v>
      </c>
      <c r="W37" s="20">
        <f t="shared" si="12"/>
        <v>0</v>
      </c>
      <c r="X37" s="20">
        <f t="shared" si="13"/>
        <v>0</v>
      </c>
      <c r="Y37" s="20">
        <f t="shared" si="14"/>
        <v>0</v>
      </c>
      <c r="Z37" s="21">
        <v>31</v>
      </c>
      <c r="AA37" s="46">
        <f t="shared" si="8"/>
        <v>0</v>
      </c>
      <c r="AB37" s="46"/>
      <c r="AC37" s="46"/>
      <c r="AD37" s="46"/>
      <c r="AE37" s="46"/>
      <c r="AF37" s="47">
        <f t="shared" si="9"/>
        <v>0</v>
      </c>
      <c r="AG37" s="46" t="e">
        <f t="shared" si="10"/>
        <v>#DIV/0!</v>
      </c>
      <c r="AH37" s="46"/>
    </row>
    <row r="38" spans="1:34" ht="16.5" thickBot="1" x14ac:dyDescent="0.3">
      <c r="A38" s="13">
        <v>32</v>
      </c>
      <c r="B38" s="51"/>
      <c r="C38" s="52"/>
      <c r="D38" s="14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>
        <f t="shared" si="5"/>
        <v>3</v>
      </c>
      <c r="R38" s="15"/>
      <c r="S38" s="45">
        <f t="shared" si="6"/>
        <v>0</v>
      </c>
      <c r="T38" s="17"/>
      <c r="U38" s="18">
        <f t="shared" si="7"/>
        <v>3</v>
      </c>
      <c r="V38" s="19">
        <f t="shared" si="11"/>
        <v>0</v>
      </c>
      <c r="W38" s="20">
        <f t="shared" si="12"/>
        <v>0</v>
      </c>
      <c r="X38" s="20">
        <f t="shared" si="13"/>
        <v>0</v>
      </c>
      <c r="Y38" s="20">
        <f t="shared" si="14"/>
        <v>0</v>
      </c>
      <c r="Z38" s="21">
        <v>32</v>
      </c>
      <c r="AA38" s="46">
        <f t="shared" si="8"/>
        <v>0</v>
      </c>
      <c r="AB38" s="46"/>
      <c r="AC38" s="46"/>
      <c r="AD38" s="46"/>
      <c r="AE38" s="46"/>
      <c r="AF38" s="47">
        <f t="shared" si="9"/>
        <v>0</v>
      </c>
      <c r="AG38" s="46" t="e">
        <f t="shared" si="10"/>
        <v>#DIV/0!</v>
      </c>
      <c r="AH38" s="46"/>
    </row>
    <row r="39" spans="1:34" ht="16.5" thickBot="1" x14ac:dyDescent="0.3">
      <c r="A39" s="13">
        <v>33</v>
      </c>
      <c r="B39" s="51"/>
      <c r="C39" s="52"/>
      <c r="D39" s="14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>
        <f t="shared" si="5"/>
        <v>3</v>
      </c>
      <c r="R39" s="15"/>
      <c r="S39" s="45">
        <f t="shared" si="6"/>
        <v>0</v>
      </c>
      <c r="T39" s="17"/>
      <c r="U39" s="18">
        <f t="shared" si="7"/>
        <v>3</v>
      </c>
      <c r="V39" s="19">
        <f t="shared" si="11"/>
        <v>0</v>
      </c>
      <c r="W39" s="20">
        <f t="shared" si="12"/>
        <v>0</v>
      </c>
      <c r="X39" s="20">
        <f t="shared" si="13"/>
        <v>0</v>
      </c>
      <c r="Y39" s="20">
        <f t="shared" si="14"/>
        <v>0</v>
      </c>
      <c r="Z39" s="21">
        <v>33</v>
      </c>
      <c r="AA39" s="46">
        <f t="shared" si="8"/>
        <v>0</v>
      </c>
      <c r="AB39" s="46"/>
      <c r="AC39" s="46"/>
      <c r="AD39" s="46"/>
      <c r="AE39" s="46"/>
      <c r="AF39" s="47">
        <f t="shared" si="9"/>
        <v>0</v>
      </c>
      <c r="AG39" s="46" t="e">
        <f t="shared" si="10"/>
        <v>#DIV/0!</v>
      </c>
      <c r="AH39" s="46"/>
    </row>
    <row r="40" spans="1:34" ht="16.5" thickBot="1" x14ac:dyDescent="0.3">
      <c r="A40" s="13">
        <v>34</v>
      </c>
      <c r="B40" s="51"/>
      <c r="C40" s="52"/>
      <c r="D40" s="14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>
        <f t="shared" si="5"/>
        <v>3</v>
      </c>
      <c r="R40" s="15"/>
      <c r="S40" s="45">
        <f t="shared" si="6"/>
        <v>0</v>
      </c>
      <c r="T40" s="17"/>
      <c r="U40" s="18">
        <f t="shared" si="7"/>
        <v>3</v>
      </c>
      <c r="V40" s="19">
        <f t="shared" si="11"/>
        <v>0</v>
      </c>
      <c r="W40" s="20">
        <f t="shared" si="12"/>
        <v>0</v>
      </c>
      <c r="X40" s="20">
        <f t="shared" si="13"/>
        <v>0</v>
      </c>
      <c r="Y40" s="20">
        <f t="shared" si="14"/>
        <v>0</v>
      </c>
      <c r="Z40" s="21">
        <v>34</v>
      </c>
      <c r="AA40" s="46">
        <f t="shared" si="8"/>
        <v>0</v>
      </c>
      <c r="AB40" s="46"/>
      <c r="AC40" s="46"/>
      <c r="AD40" s="46"/>
      <c r="AE40" s="46"/>
      <c r="AF40" s="47">
        <f t="shared" si="9"/>
        <v>0</v>
      </c>
      <c r="AG40" s="46" t="e">
        <f>AVERAGE(AB40:AE40)</f>
        <v>#DIV/0!</v>
      </c>
      <c r="AH40" s="46"/>
    </row>
    <row r="41" spans="1:34" ht="16.5" thickBot="1" x14ac:dyDescent="0.3">
      <c r="A41" s="13">
        <v>35</v>
      </c>
      <c r="B41" s="51"/>
      <c r="C41" s="52"/>
      <c r="D41" s="14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>
        <f t="shared" si="5"/>
        <v>3</v>
      </c>
      <c r="R41" s="15"/>
      <c r="S41" s="45">
        <f t="shared" si="6"/>
        <v>0</v>
      </c>
      <c r="T41" s="17"/>
      <c r="U41" s="18">
        <f t="shared" si="7"/>
        <v>3</v>
      </c>
      <c r="V41" s="19">
        <f t="shared" si="11"/>
        <v>0</v>
      </c>
      <c r="W41" s="20">
        <f t="shared" si="12"/>
        <v>0</v>
      </c>
      <c r="X41" s="20">
        <f t="shared" si="13"/>
        <v>0</v>
      </c>
      <c r="Y41" s="20">
        <f t="shared" si="14"/>
        <v>0</v>
      </c>
      <c r="Z41" s="21">
        <v>35</v>
      </c>
      <c r="AA41" s="46">
        <f t="shared" si="8"/>
        <v>0</v>
      </c>
      <c r="AB41" s="46"/>
      <c r="AC41" s="46"/>
      <c r="AD41" s="46"/>
      <c r="AE41" s="46"/>
      <c r="AF41" s="47">
        <f t="shared" si="9"/>
        <v>0</v>
      </c>
      <c r="AG41" s="46" t="e">
        <f t="shared" si="10"/>
        <v>#DIV/0!</v>
      </c>
      <c r="AH41" s="46"/>
    </row>
    <row r="42" spans="1:34" ht="16.5" thickBot="1" x14ac:dyDescent="0.3">
      <c r="A42" s="13">
        <v>36</v>
      </c>
      <c r="B42" s="51"/>
      <c r="C42" s="52"/>
      <c r="D42" s="14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>
        <f t="shared" si="5"/>
        <v>3</v>
      </c>
      <c r="R42" s="15"/>
      <c r="S42" s="45">
        <f t="shared" si="6"/>
        <v>0</v>
      </c>
      <c r="T42" s="17"/>
      <c r="U42" s="18">
        <f t="shared" si="7"/>
        <v>3</v>
      </c>
      <c r="V42" s="19">
        <f t="shared" si="11"/>
        <v>0</v>
      </c>
      <c r="W42" s="20">
        <f t="shared" si="12"/>
        <v>0</v>
      </c>
      <c r="X42" s="20">
        <f t="shared" si="13"/>
        <v>0</v>
      </c>
      <c r="Y42" s="20">
        <f t="shared" si="14"/>
        <v>0</v>
      </c>
      <c r="Z42" s="21">
        <v>36</v>
      </c>
      <c r="AA42" s="46">
        <f t="shared" si="8"/>
        <v>0</v>
      </c>
      <c r="AB42" s="46"/>
      <c r="AC42" s="46"/>
      <c r="AD42" s="46"/>
      <c r="AE42" s="46"/>
      <c r="AF42" s="47">
        <f t="shared" si="9"/>
        <v>0</v>
      </c>
      <c r="AG42" s="46" t="e">
        <f t="shared" si="10"/>
        <v>#DIV/0!</v>
      </c>
      <c r="AH42" s="46"/>
    </row>
    <row r="43" spans="1:34" ht="16.5" thickBot="1" x14ac:dyDescent="0.3">
      <c r="A43" s="13">
        <v>37</v>
      </c>
      <c r="B43" s="51"/>
      <c r="C43" s="52"/>
      <c r="D43" s="14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>
        <f t="shared" si="5"/>
        <v>3</v>
      </c>
      <c r="R43" s="15"/>
      <c r="S43" s="45">
        <f t="shared" si="6"/>
        <v>0</v>
      </c>
      <c r="T43" s="17"/>
      <c r="U43" s="18">
        <f t="shared" si="7"/>
        <v>3</v>
      </c>
      <c r="V43" s="19">
        <f t="shared" si="11"/>
        <v>0</v>
      </c>
      <c r="W43" s="20">
        <f t="shared" si="12"/>
        <v>0</v>
      </c>
      <c r="X43" s="20">
        <f t="shared" si="13"/>
        <v>0</v>
      </c>
      <c r="Y43" s="20">
        <f t="shared" si="14"/>
        <v>0</v>
      </c>
      <c r="Z43" s="21">
        <v>37</v>
      </c>
      <c r="AA43" s="46">
        <f t="shared" si="8"/>
        <v>0</v>
      </c>
      <c r="AB43" s="46"/>
      <c r="AC43" s="46"/>
      <c r="AD43" s="46"/>
      <c r="AE43" s="46"/>
      <c r="AF43" s="47">
        <f t="shared" si="9"/>
        <v>0</v>
      </c>
      <c r="AG43" s="46" t="e">
        <f t="shared" si="10"/>
        <v>#DIV/0!</v>
      </c>
      <c r="AH43" s="46"/>
    </row>
    <row r="44" spans="1:34" ht="16.5" thickBot="1" x14ac:dyDescent="0.3">
      <c r="A44" s="13">
        <v>38</v>
      </c>
      <c r="B44" s="51"/>
      <c r="C44" s="52"/>
      <c r="D44" s="14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>
        <f t="shared" si="5"/>
        <v>3</v>
      </c>
      <c r="R44" s="15"/>
      <c r="S44" s="45">
        <f t="shared" si="6"/>
        <v>0</v>
      </c>
      <c r="T44" s="17"/>
      <c r="U44" s="18">
        <f t="shared" si="7"/>
        <v>3</v>
      </c>
      <c r="V44" s="19">
        <f t="shared" si="11"/>
        <v>0</v>
      </c>
      <c r="W44" s="20">
        <f t="shared" si="12"/>
        <v>0</v>
      </c>
      <c r="X44" s="20">
        <f t="shared" si="13"/>
        <v>0</v>
      </c>
      <c r="Y44" s="20">
        <f t="shared" si="14"/>
        <v>0</v>
      </c>
      <c r="Z44" s="21">
        <v>38</v>
      </c>
      <c r="AA44" s="46">
        <f t="shared" si="8"/>
        <v>0</v>
      </c>
      <c r="AB44" s="46"/>
      <c r="AC44" s="46"/>
      <c r="AD44" s="46"/>
      <c r="AE44" s="46"/>
      <c r="AF44" s="47">
        <f t="shared" si="9"/>
        <v>0</v>
      </c>
      <c r="AG44" s="46" t="e">
        <f t="shared" si="10"/>
        <v>#DIV/0!</v>
      </c>
      <c r="AH44" s="46"/>
    </row>
    <row r="45" spans="1:34" ht="16.5" thickBot="1" x14ac:dyDescent="0.3">
      <c r="A45" s="13">
        <v>39</v>
      </c>
      <c r="B45" s="51"/>
      <c r="C45" s="52"/>
      <c r="D45" s="14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>
        <f t="shared" si="5"/>
        <v>3</v>
      </c>
      <c r="R45" s="15"/>
      <c r="S45" s="45">
        <f t="shared" si="6"/>
        <v>0</v>
      </c>
      <c r="T45" s="17"/>
      <c r="U45" s="18">
        <f t="shared" si="7"/>
        <v>3</v>
      </c>
      <c r="V45" s="19">
        <f t="shared" si="11"/>
        <v>0</v>
      </c>
      <c r="W45" s="20">
        <f t="shared" si="12"/>
        <v>0</v>
      </c>
      <c r="X45" s="20">
        <f t="shared" si="13"/>
        <v>0</v>
      </c>
      <c r="Y45" s="20">
        <f t="shared" si="14"/>
        <v>0</v>
      </c>
      <c r="Z45" s="21">
        <v>39</v>
      </c>
      <c r="AA45" s="46">
        <f t="shared" si="8"/>
        <v>0</v>
      </c>
      <c r="AB45" s="46"/>
      <c r="AC45" s="46"/>
      <c r="AD45" s="46"/>
      <c r="AE45" s="46"/>
      <c r="AF45" s="47">
        <f t="shared" si="9"/>
        <v>0</v>
      </c>
      <c r="AG45" s="46" t="e">
        <f t="shared" si="10"/>
        <v>#DIV/0!</v>
      </c>
      <c r="AH45" s="46"/>
    </row>
    <row r="46" spans="1:34" ht="16.5" thickBot="1" x14ac:dyDescent="0.3">
      <c r="A46" s="13">
        <v>40</v>
      </c>
      <c r="B46" s="51"/>
      <c r="C46" s="52"/>
      <c r="D46" s="14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>
        <f t="shared" si="5"/>
        <v>3</v>
      </c>
      <c r="R46" s="15"/>
      <c r="S46" s="45">
        <f t="shared" si="6"/>
        <v>0</v>
      </c>
      <c r="T46" s="17"/>
      <c r="U46" s="18">
        <f t="shared" si="7"/>
        <v>3</v>
      </c>
      <c r="V46" s="19">
        <f t="shared" si="11"/>
        <v>0</v>
      </c>
      <c r="W46" s="20">
        <f t="shared" si="12"/>
        <v>0</v>
      </c>
      <c r="X46" s="20">
        <f t="shared" si="13"/>
        <v>0</v>
      </c>
      <c r="Y46" s="20">
        <f t="shared" si="14"/>
        <v>0</v>
      </c>
      <c r="Z46" s="21">
        <v>40</v>
      </c>
      <c r="AA46" s="46">
        <f t="shared" si="8"/>
        <v>0</v>
      </c>
      <c r="AB46" s="46"/>
      <c r="AC46" s="46"/>
      <c r="AD46" s="46"/>
      <c r="AE46" s="46"/>
      <c r="AF46" s="47">
        <f t="shared" si="9"/>
        <v>0</v>
      </c>
      <c r="AG46" s="46" t="e">
        <f t="shared" si="10"/>
        <v>#DIV/0!</v>
      </c>
      <c r="AH46" s="46"/>
    </row>
  </sheetData>
  <mergeCells count="79">
    <mergeCell ref="A2:A6"/>
    <mergeCell ref="B2:B4"/>
    <mergeCell ref="C2:P2"/>
    <mergeCell ref="Q2:T2"/>
    <mergeCell ref="U2:U3"/>
    <mergeCell ref="A1:B1"/>
    <mergeCell ref="C1:F1"/>
    <mergeCell ref="G1:P1"/>
    <mergeCell ref="Q1:R1"/>
    <mergeCell ref="S1:U1"/>
    <mergeCell ref="C3:D3"/>
    <mergeCell ref="Q3:Q5"/>
    <mergeCell ref="R3:R5"/>
    <mergeCell ref="S3:T3"/>
    <mergeCell ref="E4:E6"/>
    <mergeCell ref="F4:F6"/>
    <mergeCell ref="G4:G6"/>
    <mergeCell ref="H4:H6"/>
    <mergeCell ref="I4:I6"/>
    <mergeCell ref="J4:J6"/>
    <mergeCell ref="V5:Y5"/>
    <mergeCell ref="Z5:Z6"/>
    <mergeCell ref="AA5:AA6"/>
    <mergeCell ref="K4:K6"/>
    <mergeCell ref="L4:L6"/>
    <mergeCell ref="M4:M6"/>
    <mergeCell ref="N4:N6"/>
    <mergeCell ref="O4:O6"/>
    <mergeCell ref="P4:P6"/>
    <mergeCell ref="B17:C17"/>
    <mergeCell ref="AH5:AH6"/>
    <mergeCell ref="B7:C7"/>
    <mergeCell ref="B8:C8"/>
    <mergeCell ref="B9:C9"/>
    <mergeCell ref="B10:C10"/>
    <mergeCell ref="B11:C11"/>
    <mergeCell ref="AB5:AB6"/>
    <mergeCell ref="AC5:AC6"/>
    <mergeCell ref="AD5:AD6"/>
    <mergeCell ref="AE5:AE6"/>
    <mergeCell ref="AF5:AF6"/>
    <mergeCell ref="AG5:AG6"/>
    <mergeCell ref="S4:S5"/>
    <mergeCell ref="T4:T5"/>
    <mergeCell ref="U4:U6"/>
    <mergeCell ref="B12:C12"/>
    <mergeCell ref="B13:C13"/>
    <mergeCell ref="B14:C14"/>
    <mergeCell ref="B15:C15"/>
    <mergeCell ref="B16:C16"/>
    <mergeCell ref="B29:C2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41:C41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2:C42"/>
    <mergeCell ref="B43:C43"/>
    <mergeCell ref="B44:C44"/>
    <mergeCell ref="B45:C45"/>
    <mergeCell ref="B46:C46"/>
  </mergeCells>
  <conditionalFormatting sqref="E7:P46">
    <cfRule type="cellIs" dxfId="59" priority="6" stopIfTrue="1" operator="equal">
      <formula>"."</formula>
    </cfRule>
    <cfRule type="cellIs" dxfId="58" priority="7" stopIfTrue="1" operator="equal">
      <formula>"J"</formula>
    </cfRule>
    <cfRule type="cellIs" dxfId="57" priority="15" stopIfTrue="1" operator="equal">
      <formula>"R"</formula>
    </cfRule>
    <cfRule type="cellIs" dxfId="56" priority="16" stopIfTrue="1" operator="equal">
      <formula>"T"</formula>
    </cfRule>
    <cfRule type="cellIs" dxfId="55" priority="17" stopIfTrue="1" operator="equal">
      <formula>"M"</formula>
    </cfRule>
    <cfRule type="cellIs" dxfId="54" priority="18" stopIfTrue="1" operator="equal">
      <formula>"A"</formula>
    </cfRule>
  </conditionalFormatting>
  <conditionalFormatting sqref="AB7:AE46">
    <cfRule type="colorScale" priority="14">
      <colorScale>
        <cfvo type="num" val="1"/>
        <cfvo type="num" val="2"/>
        <cfvo type="num" val="3"/>
        <color rgb="FFFFC000"/>
        <color rgb="FF92D050"/>
        <color rgb="FF63BE7B"/>
      </colorScale>
    </cfRule>
  </conditionalFormatting>
  <conditionalFormatting sqref="AB7:AE46">
    <cfRule type="colorScale" priority="13">
      <colorScale>
        <cfvo type="num" val="1"/>
        <cfvo type="num" val="2"/>
        <cfvo type="num" val="3"/>
        <color rgb="FFFFC000"/>
        <color rgb="FF00B050"/>
        <color rgb="FF00B0F0"/>
      </colorScale>
    </cfRule>
  </conditionalFormatting>
  <conditionalFormatting sqref="Q7:Q46">
    <cfRule type="expression" dxfId="53" priority="12">
      <formula>D7="D"</formula>
    </cfRule>
  </conditionalFormatting>
  <conditionalFormatting sqref="R7:R46">
    <cfRule type="expression" dxfId="52" priority="11">
      <formula>D7="D"</formula>
    </cfRule>
  </conditionalFormatting>
  <conditionalFormatting sqref="S7:S46">
    <cfRule type="expression" dxfId="51" priority="10">
      <formula>D7="D"</formula>
    </cfRule>
  </conditionalFormatting>
  <conditionalFormatting sqref="T7:T46">
    <cfRule type="expression" dxfId="50" priority="9">
      <formula>D7="D"</formula>
    </cfRule>
  </conditionalFormatting>
  <conditionalFormatting sqref="U7:U4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  <cfRule type="expression" dxfId="49" priority="8">
      <formula>D7="D"</formula>
    </cfRule>
  </conditionalFormatting>
  <conditionalFormatting sqref="AJ5:AM7">
    <cfRule type="iconSet" priority="19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D7:D46">
    <cfRule type="expression" dxfId="48" priority="4">
      <formula>D7="F"</formula>
    </cfRule>
    <cfRule type="expression" dxfId="47" priority="5">
      <formula>D7="G"</formula>
    </cfRule>
  </conditionalFormatting>
  <conditionalFormatting sqref="B7:C46">
    <cfRule type="expression" dxfId="46" priority="2">
      <formula>D7="F"</formula>
    </cfRule>
    <cfRule type="expression" dxfId="45" priority="3">
      <formula>D7="G"</formula>
    </cfRule>
  </conditionalFormatting>
  <dataValidations count="1">
    <dataValidation type="list" allowBlank="1" showInputMessage="1" showErrorMessage="1" error="Donnée élève non valide_x000a_Données autorisées: F, G ou D" sqref="D7:D46">
      <formula1>"D,F,G,"</formula1>
    </dataValidation>
  </dataValidations>
  <pageMargins left="0.25" right="0.25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X46"/>
  <sheetViews>
    <sheetView workbookViewId="0">
      <selection activeCell="B7" sqref="B7:C7"/>
    </sheetView>
  </sheetViews>
  <sheetFormatPr baseColWidth="10" defaultColWidth="11.42578125" defaultRowHeight="15" x14ac:dyDescent="0.25"/>
  <cols>
    <col min="1" max="1" width="4" bestFit="1" customWidth="1"/>
    <col min="2" max="2" width="15.85546875" customWidth="1"/>
    <col min="3" max="3" width="3.85546875" customWidth="1"/>
    <col min="4" max="4" width="3.5703125" customWidth="1"/>
    <col min="5" max="13" width="3.28515625" bestFit="1" customWidth="1"/>
    <col min="14" max="14" width="2.7109375" bestFit="1" customWidth="1"/>
    <col min="15" max="16" width="3.42578125" bestFit="1" customWidth="1"/>
    <col min="17" max="18" width="4.85546875" customWidth="1"/>
    <col min="19" max="19" width="5.28515625" customWidth="1"/>
    <col min="20" max="20" width="5.7109375" customWidth="1"/>
    <col min="21" max="21" width="6.85546875" style="29" customWidth="1"/>
    <col min="22" max="22" width="2.28515625" bestFit="1" customWidth="1"/>
    <col min="23" max="23" width="2.140625" bestFit="1" customWidth="1"/>
    <col min="24" max="24" width="2" bestFit="1" customWidth="1"/>
    <col min="25" max="25" width="2.42578125" bestFit="1" customWidth="1"/>
    <col min="26" max="26" width="3.140625" bestFit="1" customWidth="1"/>
    <col min="27" max="27" width="13.85546875" bestFit="1" customWidth="1"/>
    <col min="28" max="28" width="12.140625" bestFit="1" customWidth="1"/>
    <col min="40" max="40" width="16.140625" bestFit="1" customWidth="1"/>
    <col min="41" max="41" width="8.140625" bestFit="1" customWidth="1"/>
    <col min="48" max="48" width="6.140625" bestFit="1" customWidth="1"/>
    <col min="49" max="49" width="3" bestFit="1" customWidth="1"/>
    <col min="50" max="50" width="4.28515625" customWidth="1"/>
    <col min="51" max="51" width="3.7109375" customWidth="1"/>
  </cols>
  <sheetData>
    <row r="1" spans="1:50" ht="15.75" customHeight="1" thickBot="1" x14ac:dyDescent="0.3">
      <c r="A1" s="79" t="s">
        <v>3</v>
      </c>
      <c r="B1" s="80"/>
      <c r="C1" s="81" t="s">
        <v>4</v>
      </c>
      <c r="D1" s="82"/>
      <c r="E1" s="82"/>
      <c r="F1" s="83"/>
      <c r="G1" s="81" t="s">
        <v>5</v>
      </c>
      <c r="H1" s="82"/>
      <c r="I1" s="82"/>
      <c r="J1" s="82"/>
      <c r="K1" s="82"/>
      <c r="L1" s="82"/>
      <c r="M1" s="82"/>
      <c r="N1" s="82"/>
      <c r="O1" s="82"/>
      <c r="P1" s="83"/>
      <c r="Q1" s="53" t="s">
        <v>55</v>
      </c>
      <c r="R1" s="54"/>
      <c r="S1" s="82" t="str">
        <f>TableauDeBord!E4</f>
        <v>2020/2021</v>
      </c>
      <c r="T1" s="82"/>
      <c r="U1" s="83"/>
      <c r="AB1" t="s">
        <v>6</v>
      </c>
      <c r="AQ1" s="1"/>
    </row>
    <row r="2" spans="1:50" ht="15.75" thickBot="1" x14ac:dyDescent="0.3">
      <c r="A2" s="84" t="s">
        <v>7</v>
      </c>
      <c r="B2" s="87" t="s">
        <v>5</v>
      </c>
      <c r="C2" s="81" t="s">
        <v>8</v>
      </c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3"/>
      <c r="Q2" s="81" t="s">
        <v>9</v>
      </c>
      <c r="R2" s="82"/>
      <c r="S2" s="82"/>
      <c r="T2" s="83"/>
      <c r="U2" s="89" t="s">
        <v>10</v>
      </c>
      <c r="AB2" t="s">
        <v>11</v>
      </c>
    </row>
    <row r="3" spans="1:50" ht="17.25" thickBot="1" x14ac:dyDescent="0.3">
      <c r="A3" s="85"/>
      <c r="B3" s="87"/>
      <c r="C3" s="91" t="s">
        <v>12</v>
      </c>
      <c r="D3" s="92"/>
      <c r="E3" s="2" t="s">
        <v>13</v>
      </c>
      <c r="F3" s="2" t="s">
        <v>14</v>
      </c>
      <c r="G3" s="2" t="s">
        <v>15</v>
      </c>
      <c r="H3" s="2" t="s">
        <v>16</v>
      </c>
      <c r="I3" s="2" t="s">
        <v>17</v>
      </c>
      <c r="J3" s="2" t="s">
        <v>18</v>
      </c>
      <c r="K3" s="2" t="s">
        <v>19</v>
      </c>
      <c r="L3" s="2" t="s">
        <v>20</v>
      </c>
      <c r="M3" s="2" t="s">
        <v>21</v>
      </c>
      <c r="N3" s="2" t="s">
        <v>22</v>
      </c>
      <c r="O3" s="2" t="s">
        <v>23</v>
      </c>
      <c r="P3" s="2" t="s">
        <v>24</v>
      </c>
      <c r="Q3" s="74" t="s">
        <v>25</v>
      </c>
      <c r="R3" s="74" t="s">
        <v>26</v>
      </c>
      <c r="S3" s="77" t="s">
        <v>27</v>
      </c>
      <c r="T3" s="78"/>
      <c r="U3" s="90"/>
      <c r="AB3" t="s">
        <v>28</v>
      </c>
    </row>
    <row r="4" spans="1:50" ht="15.75" customHeight="1" thickBot="1" x14ac:dyDescent="0.3">
      <c r="A4" s="85"/>
      <c r="B4" s="88"/>
      <c r="C4" s="3" t="s">
        <v>29</v>
      </c>
      <c r="D4" s="4">
        <f>COUNTIFS(D7:D51,"=D")</f>
        <v>0</v>
      </c>
      <c r="E4" s="71"/>
      <c r="F4" s="71"/>
      <c r="G4" s="71">
        <f>E4+7</f>
        <v>7</v>
      </c>
      <c r="H4" s="71">
        <f>F4+7</f>
        <v>7</v>
      </c>
      <c r="I4" s="71">
        <f t="shared" ref="I4:P4" si="0">G4+7</f>
        <v>14</v>
      </c>
      <c r="J4" s="71">
        <f t="shared" si="0"/>
        <v>14</v>
      </c>
      <c r="K4" s="71">
        <f t="shared" si="0"/>
        <v>21</v>
      </c>
      <c r="L4" s="71">
        <f t="shared" si="0"/>
        <v>21</v>
      </c>
      <c r="M4" s="71">
        <f t="shared" si="0"/>
        <v>28</v>
      </c>
      <c r="N4" s="71">
        <f t="shared" si="0"/>
        <v>28</v>
      </c>
      <c r="O4" s="71">
        <f t="shared" si="0"/>
        <v>35</v>
      </c>
      <c r="P4" s="71">
        <f t="shared" si="0"/>
        <v>35</v>
      </c>
      <c r="Q4" s="75"/>
      <c r="R4" s="75"/>
      <c r="S4" s="61" t="s">
        <v>30</v>
      </c>
      <c r="T4" s="61" t="s">
        <v>31</v>
      </c>
      <c r="U4" s="63" t="s">
        <v>32</v>
      </c>
      <c r="AJ4" t="s">
        <v>33</v>
      </c>
      <c r="AK4" t="s">
        <v>34</v>
      </c>
      <c r="AL4" t="s">
        <v>35</v>
      </c>
    </row>
    <row r="5" spans="1:50" ht="15.75" thickBot="1" x14ac:dyDescent="0.3">
      <c r="A5" s="85"/>
      <c r="B5" s="5" t="s">
        <v>36</v>
      </c>
      <c r="C5" s="3" t="s">
        <v>37</v>
      </c>
      <c r="D5" s="4">
        <f>COUNTIFS(D7:D51,"=G")</f>
        <v>0</v>
      </c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6"/>
      <c r="R5" s="76"/>
      <c r="S5" s="62"/>
      <c r="T5" s="62"/>
      <c r="U5" s="64"/>
      <c r="V5" s="66" t="s">
        <v>38</v>
      </c>
      <c r="W5" s="67"/>
      <c r="X5" s="67"/>
      <c r="Y5" s="68"/>
      <c r="Z5" s="99" t="s">
        <v>7</v>
      </c>
      <c r="AA5" s="99" t="s">
        <v>36</v>
      </c>
      <c r="AB5" s="102" t="s">
        <v>39</v>
      </c>
      <c r="AC5" s="95" t="s">
        <v>40</v>
      </c>
      <c r="AD5" s="97" t="s">
        <v>41</v>
      </c>
      <c r="AE5" s="99" t="s">
        <v>42</v>
      </c>
      <c r="AF5" s="99" t="s">
        <v>43</v>
      </c>
      <c r="AG5" s="99" t="s">
        <v>44</v>
      </c>
      <c r="AH5" s="99" t="s">
        <v>45</v>
      </c>
      <c r="AI5" s="99"/>
      <c r="AJ5">
        <f>SUM(AJ7:AJ46)</f>
        <v>33</v>
      </c>
      <c r="AK5">
        <f>SUM(AK7:AK46)</f>
        <v>0</v>
      </c>
      <c r="AL5">
        <f>SUM(AL7:AL46)</f>
        <v>0</v>
      </c>
    </row>
    <row r="6" spans="1:50" ht="15.75" thickBot="1" x14ac:dyDescent="0.3">
      <c r="A6" s="86"/>
      <c r="B6" s="5" t="s">
        <v>46</v>
      </c>
      <c r="C6" s="6" t="s">
        <v>47</v>
      </c>
      <c r="D6" s="7">
        <f>COUNTIFS(D7:D51,"=F")</f>
        <v>0</v>
      </c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8" t="s">
        <v>48</v>
      </c>
      <c r="R6" s="8" t="s">
        <v>49</v>
      </c>
      <c r="S6" s="9" t="s">
        <v>50</v>
      </c>
      <c r="T6" s="9" t="s">
        <v>50</v>
      </c>
      <c r="U6" s="65"/>
      <c r="V6" s="10" t="s">
        <v>51</v>
      </c>
      <c r="W6" s="10" t="s">
        <v>52</v>
      </c>
      <c r="X6" s="10" t="s">
        <v>53</v>
      </c>
      <c r="Y6" s="10" t="s">
        <v>54</v>
      </c>
      <c r="Z6" s="101"/>
      <c r="AA6" s="101"/>
      <c r="AB6" s="103"/>
      <c r="AC6" s="96"/>
      <c r="AD6" s="98"/>
      <c r="AE6" s="100"/>
      <c r="AF6" s="100"/>
      <c r="AG6" s="100"/>
      <c r="AH6" s="100"/>
      <c r="AI6" s="101"/>
      <c r="AN6" s="11"/>
      <c r="AX6" s="12"/>
    </row>
    <row r="7" spans="1:50" ht="16.5" customHeight="1" thickBot="1" x14ac:dyDescent="0.3">
      <c r="A7" s="13">
        <v>1</v>
      </c>
      <c r="B7" s="93"/>
      <c r="C7" s="94"/>
      <c r="D7" s="14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>
        <f>IF(D7&lt;&gt;"D",IF(X7&lt;=2,5-(V7*0.5),5-(((V7*0.5)+((X7-2)*0.5)))),"D")</f>
        <v>5</v>
      </c>
      <c r="R7" s="15"/>
      <c r="S7" s="16"/>
      <c r="T7" s="17" t="str">
        <f>AG7</f>
        <v>Disp.</v>
      </c>
      <c r="U7" s="18">
        <f>IF(D7&lt;&gt;"D",SUM(Q7:T7),"Disp.")</f>
        <v>5</v>
      </c>
      <c r="V7" s="19">
        <f>COUNTIFS(E7:P7,"=A")</f>
        <v>0</v>
      </c>
      <c r="W7" s="20">
        <f>COUNTIFS(E7:P7,"=R")</f>
        <v>0</v>
      </c>
      <c r="X7" s="20">
        <f>COUNTIFS(E7:P7,"=T")</f>
        <v>0</v>
      </c>
      <c r="Y7" s="20">
        <f>COUNTIFS(E7:P7,"=M")</f>
        <v>0</v>
      </c>
      <c r="Z7" s="21">
        <v>1</v>
      </c>
      <c r="AA7" s="22">
        <f t="shared" ref="AA7" si="1">B7</f>
        <v>0</v>
      </c>
      <c r="AB7" s="23"/>
      <c r="AC7" s="23"/>
      <c r="AD7" s="23"/>
      <c r="AE7" s="24" t="str">
        <f>IF(D7="G",MIN(AB7:AD7),"X")</f>
        <v>X</v>
      </c>
      <c r="AF7" s="24" t="str">
        <f>IF(D7="F",MIN(AB7:AD7),"X")</f>
        <v>X</v>
      </c>
      <c r="AG7" s="24" t="str">
        <f>IF([2]TC!E2=0,"Disp.",[2]TC!E2)</f>
        <v>Disp.</v>
      </c>
      <c r="AH7" s="20"/>
      <c r="AI7" s="22"/>
      <c r="AJ7">
        <f>IF(AH7&lt;=3,1,0)</f>
        <v>1</v>
      </c>
      <c r="AK7">
        <f>IF(AND(AH7&gt;=4,AH7&lt;=6),1,0)</f>
        <v>0</v>
      </c>
      <c r="AL7">
        <f>IF(AH7&gt;=7,1,0)</f>
        <v>0</v>
      </c>
      <c r="AM7" s="25"/>
      <c r="AN7" s="26"/>
      <c r="AO7" s="27"/>
    </row>
    <row r="8" spans="1:50" ht="16.5" customHeight="1" thickBot="1" x14ac:dyDescent="0.3">
      <c r="A8" s="13">
        <v>2</v>
      </c>
      <c r="B8" s="93"/>
      <c r="C8" s="94"/>
      <c r="D8" s="14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>
        <f t="shared" ref="Q8:Q46" si="2">IF(D8&lt;&gt;"D",IF(X8&lt;=2,5-(V8*0.5),5-(((V8*0.5)+((X8-2)*0.5)))),"D")</f>
        <v>5</v>
      </c>
      <c r="R8" s="15"/>
      <c r="S8" s="16"/>
      <c r="T8" s="17" t="str">
        <f t="shared" ref="T8:T46" si="3">AG8</f>
        <v>Disp.</v>
      </c>
      <c r="U8" s="18">
        <f t="shared" ref="U8:U46" si="4">IF(D8&lt;&gt;"D",SUM(Q8:T8),"Disp.")</f>
        <v>5</v>
      </c>
      <c r="V8" s="28">
        <f>COUNTIFS(E8:P8,"=A")</f>
        <v>0</v>
      </c>
      <c r="W8" s="22">
        <f>COUNTIFS(E8:P8,"=R")</f>
        <v>0</v>
      </c>
      <c r="X8" s="22">
        <f>COUNTIFS(E8:P8,"=T")</f>
        <v>0</v>
      </c>
      <c r="Y8" s="22">
        <f>COUNTIFS(E8:P8,"=M")</f>
        <v>0</v>
      </c>
      <c r="Z8" s="21">
        <v>2</v>
      </c>
      <c r="AA8" s="22">
        <f>B8</f>
        <v>0</v>
      </c>
      <c r="AB8" s="23"/>
      <c r="AC8" s="23"/>
      <c r="AD8" s="23"/>
      <c r="AE8" s="24" t="str">
        <f t="shared" ref="AE8:AE36" si="5">IF(D8="G",MIN(AB8:AD8),"X")</f>
        <v>X</v>
      </c>
      <c r="AF8" s="24" t="str">
        <f t="shared" ref="AF8:AF36" si="6">IF(D8="F",MIN(AB8:AD8),"X")</f>
        <v>X</v>
      </c>
      <c r="AG8" s="24" t="str">
        <f>IF([2]TC!E3=0,"Disp.",[2]TC!E3)</f>
        <v>Disp.</v>
      </c>
      <c r="AH8" s="20"/>
      <c r="AI8" s="22"/>
      <c r="AJ8">
        <f t="shared" ref="AJ8:AJ39" si="7">IF(AH8&lt;=3,1,0)</f>
        <v>1</v>
      </c>
      <c r="AK8">
        <f t="shared" ref="AK8:AK39" si="8">IF(AND(AH8&gt;=4,AH8&lt;=6),1,0)</f>
        <v>0</v>
      </c>
      <c r="AL8">
        <f t="shared" ref="AL8:AL39" si="9">IF(AH8&gt;=7,1,0)</f>
        <v>0</v>
      </c>
      <c r="AM8" s="25"/>
      <c r="AN8" s="26"/>
      <c r="AO8" s="27"/>
    </row>
    <row r="9" spans="1:50" ht="16.5" customHeight="1" thickBot="1" x14ac:dyDescent="0.3">
      <c r="A9" s="13">
        <v>3</v>
      </c>
      <c r="B9" s="93"/>
      <c r="C9" s="94"/>
      <c r="D9" s="14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>
        <f t="shared" si="2"/>
        <v>5</v>
      </c>
      <c r="R9" s="15"/>
      <c r="S9" s="16"/>
      <c r="T9" s="17" t="str">
        <f t="shared" si="3"/>
        <v>Disp.</v>
      </c>
      <c r="U9" s="18">
        <f t="shared" si="4"/>
        <v>5</v>
      </c>
      <c r="V9" s="19">
        <f t="shared" ref="V9:V46" si="10">COUNTIFS(E9:P9,"=A")</f>
        <v>0</v>
      </c>
      <c r="W9" s="20">
        <f t="shared" ref="W9:W46" si="11">COUNTIFS(E9:P9,"=R")</f>
        <v>0</v>
      </c>
      <c r="X9" s="20">
        <f t="shared" ref="X9:X46" si="12">COUNTIFS(E9:P9,"=T")</f>
        <v>0</v>
      </c>
      <c r="Y9" s="20">
        <f t="shared" ref="Y9:Y46" si="13">COUNTIFS(E9:P9,"=M")</f>
        <v>0</v>
      </c>
      <c r="Z9" s="21">
        <v>3</v>
      </c>
      <c r="AA9" s="22">
        <f t="shared" ref="AA9:AA46" si="14">B9</f>
        <v>0</v>
      </c>
      <c r="AB9" s="23"/>
      <c r="AC9" s="23"/>
      <c r="AD9" s="23"/>
      <c r="AE9" s="24" t="str">
        <f t="shared" si="5"/>
        <v>X</v>
      </c>
      <c r="AF9" s="24" t="str">
        <f t="shared" si="6"/>
        <v>X</v>
      </c>
      <c r="AG9" s="24" t="str">
        <f>IF([2]TC!E4=0,"Disp.",[2]TC!E4)</f>
        <v>Disp.</v>
      </c>
      <c r="AH9" s="20"/>
      <c r="AI9" s="22"/>
      <c r="AJ9">
        <f t="shared" si="7"/>
        <v>1</v>
      </c>
      <c r="AK9">
        <f t="shared" si="8"/>
        <v>0</v>
      </c>
      <c r="AL9">
        <f t="shared" si="9"/>
        <v>0</v>
      </c>
      <c r="AM9" s="25"/>
      <c r="AN9" s="26"/>
      <c r="AO9" s="27"/>
    </row>
    <row r="10" spans="1:50" ht="16.5" customHeight="1" thickBot="1" x14ac:dyDescent="0.3">
      <c r="A10" s="13">
        <v>4</v>
      </c>
      <c r="B10" s="93"/>
      <c r="C10" s="94"/>
      <c r="D10" s="14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>
        <f t="shared" si="2"/>
        <v>5</v>
      </c>
      <c r="R10" s="15"/>
      <c r="S10" s="16"/>
      <c r="T10" s="17" t="str">
        <f t="shared" si="3"/>
        <v>Disp.</v>
      </c>
      <c r="U10" s="18">
        <f t="shared" si="4"/>
        <v>5</v>
      </c>
      <c r="V10" s="19">
        <f t="shared" si="10"/>
        <v>0</v>
      </c>
      <c r="W10" s="20">
        <f t="shared" si="11"/>
        <v>0</v>
      </c>
      <c r="X10" s="20">
        <f t="shared" si="12"/>
        <v>0</v>
      </c>
      <c r="Y10" s="20">
        <f t="shared" si="13"/>
        <v>0</v>
      </c>
      <c r="Z10" s="21">
        <v>4</v>
      </c>
      <c r="AA10" s="22">
        <f t="shared" si="14"/>
        <v>0</v>
      </c>
      <c r="AB10" s="23"/>
      <c r="AC10" s="23"/>
      <c r="AD10" s="23"/>
      <c r="AE10" s="24" t="str">
        <f t="shared" si="5"/>
        <v>X</v>
      </c>
      <c r="AF10" s="24" t="str">
        <f t="shared" si="6"/>
        <v>X</v>
      </c>
      <c r="AG10" s="24" t="str">
        <f>IF([2]TC!E5=0,"Disp.",[2]TC!E5)</f>
        <v>Disp.</v>
      </c>
      <c r="AH10" s="20"/>
      <c r="AI10" s="22"/>
      <c r="AJ10">
        <f t="shared" si="7"/>
        <v>1</v>
      </c>
      <c r="AK10">
        <f t="shared" si="8"/>
        <v>0</v>
      </c>
      <c r="AL10">
        <f t="shared" si="9"/>
        <v>0</v>
      </c>
      <c r="AM10" s="25"/>
      <c r="AN10" s="26"/>
      <c r="AO10" s="27"/>
    </row>
    <row r="11" spans="1:50" ht="16.5" customHeight="1" thickBot="1" x14ac:dyDescent="0.3">
      <c r="A11" s="13">
        <v>5</v>
      </c>
      <c r="B11" s="93"/>
      <c r="C11" s="94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>
        <f t="shared" si="2"/>
        <v>5</v>
      </c>
      <c r="R11" s="15"/>
      <c r="S11" s="16"/>
      <c r="T11" s="17" t="str">
        <f t="shared" si="3"/>
        <v>Disp.</v>
      </c>
      <c r="U11" s="18">
        <f t="shared" si="4"/>
        <v>5</v>
      </c>
      <c r="V11" s="19">
        <f t="shared" si="10"/>
        <v>0</v>
      </c>
      <c r="W11" s="20">
        <f t="shared" si="11"/>
        <v>0</v>
      </c>
      <c r="X11" s="20">
        <f t="shared" si="12"/>
        <v>0</v>
      </c>
      <c r="Y11" s="20">
        <f t="shared" si="13"/>
        <v>0</v>
      </c>
      <c r="Z11" s="21">
        <v>5</v>
      </c>
      <c r="AA11" s="22">
        <f t="shared" si="14"/>
        <v>0</v>
      </c>
      <c r="AB11" s="23"/>
      <c r="AC11" s="23"/>
      <c r="AD11" s="23"/>
      <c r="AE11" s="24" t="str">
        <f t="shared" si="5"/>
        <v>X</v>
      </c>
      <c r="AF11" s="24" t="str">
        <f t="shared" si="6"/>
        <v>X</v>
      </c>
      <c r="AG11" s="24" t="str">
        <f>IF([2]TC!E6=0,"Disp.",[2]TC!E6)</f>
        <v>Disp.</v>
      </c>
      <c r="AH11" s="20"/>
      <c r="AI11" s="22"/>
      <c r="AJ11">
        <f t="shared" si="7"/>
        <v>1</v>
      </c>
      <c r="AK11">
        <f t="shared" si="8"/>
        <v>0</v>
      </c>
      <c r="AL11">
        <f t="shared" si="9"/>
        <v>0</v>
      </c>
      <c r="AM11" s="25"/>
      <c r="AN11" s="26"/>
      <c r="AO11" s="27"/>
    </row>
    <row r="12" spans="1:50" ht="16.5" customHeight="1" thickBot="1" x14ac:dyDescent="0.3">
      <c r="A12" s="13">
        <v>6</v>
      </c>
      <c r="B12" s="93"/>
      <c r="C12" s="94"/>
      <c r="D12" s="14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>
        <f t="shared" si="2"/>
        <v>5</v>
      </c>
      <c r="R12" s="15"/>
      <c r="S12" s="16"/>
      <c r="T12" s="17" t="str">
        <f t="shared" si="3"/>
        <v>Disp.</v>
      </c>
      <c r="U12" s="18">
        <f t="shared" si="4"/>
        <v>5</v>
      </c>
      <c r="V12" s="19">
        <f t="shared" si="10"/>
        <v>0</v>
      </c>
      <c r="W12" s="20">
        <f t="shared" si="11"/>
        <v>0</v>
      </c>
      <c r="X12" s="20">
        <f t="shared" si="12"/>
        <v>0</v>
      </c>
      <c r="Y12" s="20">
        <f t="shared" si="13"/>
        <v>0</v>
      </c>
      <c r="Z12" s="21">
        <v>6</v>
      </c>
      <c r="AA12" s="22">
        <f t="shared" si="14"/>
        <v>0</v>
      </c>
      <c r="AB12" s="23"/>
      <c r="AC12" s="23"/>
      <c r="AD12" s="23"/>
      <c r="AE12" s="24" t="str">
        <f t="shared" si="5"/>
        <v>X</v>
      </c>
      <c r="AF12" s="24" t="str">
        <f t="shared" si="6"/>
        <v>X</v>
      </c>
      <c r="AG12" s="24" t="str">
        <f>IF([2]TC!E7=0,"Disp.",[2]TC!E7)</f>
        <v>Disp.</v>
      </c>
      <c r="AH12" s="20"/>
      <c r="AI12" s="22"/>
      <c r="AJ12">
        <f t="shared" si="7"/>
        <v>1</v>
      </c>
      <c r="AK12">
        <f t="shared" si="8"/>
        <v>0</v>
      </c>
      <c r="AL12">
        <f t="shared" si="9"/>
        <v>0</v>
      </c>
      <c r="AM12" s="25"/>
      <c r="AN12" s="26"/>
      <c r="AO12" s="27"/>
    </row>
    <row r="13" spans="1:50" ht="16.5" customHeight="1" thickBot="1" x14ac:dyDescent="0.3">
      <c r="A13" s="13">
        <v>7</v>
      </c>
      <c r="B13" s="93"/>
      <c r="C13" s="94"/>
      <c r="D13" s="14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>
        <f t="shared" si="2"/>
        <v>5</v>
      </c>
      <c r="R13" s="15"/>
      <c r="S13" s="16"/>
      <c r="T13" s="17" t="str">
        <f t="shared" si="3"/>
        <v>Disp.</v>
      </c>
      <c r="U13" s="18">
        <f t="shared" si="4"/>
        <v>5</v>
      </c>
      <c r="V13" s="19">
        <f t="shared" si="10"/>
        <v>0</v>
      </c>
      <c r="W13" s="20">
        <f t="shared" si="11"/>
        <v>0</v>
      </c>
      <c r="X13" s="20">
        <f t="shared" si="12"/>
        <v>0</v>
      </c>
      <c r="Y13" s="20">
        <f t="shared" si="13"/>
        <v>0</v>
      </c>
      <c r="Z13" s="21">
        <v>7</v>
      </c>
      <c r="AA13" s="22">
        <f t="shared" si="14"/>
        <v>0</v>
      </c>
      <c r="AB13" s="23"/>
      <c r="AC13" s="23"/>
      <c r="AD13" s="23"/>
      <c r="AE13" s="24" t="str">
        <f t="shared" si="5"/>
        <v>X</v>
      </c>
      <c r="AF13" s="24" t="str">
        <f t="shared" si="6"/>
        <v>X</v>
      </c>
      <c r="AG13" s="24" t="str">
        <f>IF([2]TC!E8=0,"Disp.",[2]TC!E8)</f>
        <v>Disp.</v>
      </c>
      <c r="AH13" s="20"/>
      <c r="AI13" s="22"/>
      <c r="AJ13">
        <f t="shared" si="7"/>
        <v>1</v>
      </c>
      <c r="AK13">
        <f t="shared" si="8"/>
        <v>0</v>
      </c>
      <c r="AL13">
        <f t="shared" si="9"/>
        <v>0</v>
      </c>
      <c r="AM13" s="25"/>
      <c r="AN13" s="26"/>
      <c r="AO13" s="27"/>
    </row>
    <row r="14" spans="1:50" ht="16.5" customHeight="1" thickBot="1" x14ac:dyDescent="0.3">
      <c r="A14" s="13">
        <v>8</v>
      </c>
      <c r="B14" s="93"/>
      <c r="C14" s="94"/>
      <c r="D14" s="14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>
        <f t="shared" si="2"/>
        <v>5</v>
      </c>
      <c r="R14" s="15"/>
      <c r="S14" s="16"/>
      <c r="T14" s="17" t="str">
        <f t="shared" si="3"/>
        <v>Disp.</v>
      </c>
      <c r="U14" s="18">
        <f t="shared" si="4"/>
        <v>5</v>
      </c>
      <c r="V14" s="19">
        <f t="shared" si="10"/>
        <v>0</v>
      </c>
      <c r="W14" s="20">
        <f t="shared" si="11"/>
        <v>0</v>
      </c>
      <c r="X14" s="20">
        <f t="shared" si="12"/>
        <v>0</v>
      </c>
      <c r="Y14" s="20">
        <f t="shared" si="13"/>
        <v>0</v>
      </c>
      <c r="Z14" s="21">
        <v>8</v>
      </c>
      <c r="AA14" s="22">
        <f t="shared" si="14"/>
        <v>0</v>
      </c>
      <c r="AB14" s="23"/>
      <c r="AC14" s="23"/>
      <c r="AD14" s="23"/>
      <c r="AE14" s="24" t="str">
        <f t="shared" si="5"/>
        <v>X</v>
      </c>
      <c r="AF14" s="24" t="str">
        <f t="shared" si="6"/>
        <v>X</v>
      </c>
      <c r="AG14" s="24" t="str">
        <f>IF([2]TC!E9=0,"Disp.",[2]TC!E9)</f>
        <v>Disp.</v>
      </c>
      <c r="AH14" s="20"/>
      <c r="AI14" s="22"/>
      <c r="AJ14">
        <f t="shared" si="7"/>
        <v>1</v>
      </c>
      <c r="AK14">
        <f t="shared" si="8"/>
        <v>0</v>
      </c>
      <c r="AL14">
        <f t="shared" si="9"/>
        <v>0</v>
      </c>
      <c r="AM14" s="25"/>
      <c r="AN14" s="26"/>
      <c r="AO14" s="27"/>
    </row>
    <row r="15" spans="1:50" ht="16.5" customHeight="1" thickBot="1" x14ac:dyDescent="0.3">
      <c r="A15" s="13">
        <v>9</v>
      </c>
      <c r="B15" s="93"/>
      <c r="C15" s="94"/>
      <c r="D15" s="14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>
        <f t="shared" si="2"/>
        <v>5</v>
      </c>
      <c r="R15" s="15"/>
      <c r="S15" s="16"/>
      <c r="T15" s="17" t="str">
        <f t="shared" si="3"/>
        <v>Disp.</v>
      </c>
      <c r="U15" s="18">
        <f t="shared" si="4"/>
        <v>5</v>
      </c>
      <c r="V15" s="19">
        <f t="shared" si="10"/>
        <v>0</v>
      </c>
      <c r="W15" s="20">
        <f t="shared" si="11"/>
        <v>0</v>
      </c>
      <c r="X15" s="20">
        <f t="shared" si="12"/>
        <v>0</v>
      </c>
      <c r="Y15" s="20">
        <f t="shared" si="13"/>
        <v>0</v>
      </c>
      <c r="Z15" s="21">
        <v>9</v>
      </c>
      <c r="AA15" s="22">
        <f t="shared" si="14"/>
        <v>0</v>
      </c>
      <c r="AB15" s="23"/>
      <c r="AC15" s="23"/>
      <c r="AD15" s="23"/>
      <c r="AE15" s="24" t="str">
        <f t="shared" si="5"/>
        <v>X</v>
      </c>
      <c r="AF15" s="24" t="str">
        <f t="shared" si="6"/>
        <v>X</v>
      </c>
      <c r="AG15" s="24" t="str">
        <f>IF([2]TC!E10=0,"Disp.",[2]TC!E10)</f>
        <v>Disp.</v>
      </c>
      <c r="AH15" s="20"/>
      <c r="AI15" s="22"/>
      <c r="AJ15">
        <f t="shared" si="7"/>
        <v>1</v>
      </c>
      <c r="AK15">
        <f t="shared" si="8"/>
        <v>0</v>
      </c>
      <c r="AL15">
        <f t="shared" si="9"/>
        <v>0</v>
      </c>
      <c r="AM15" s="25"/>
      <c r="AN15" s="26"/>
      <c r="AO15" s="27"/>
    </row>
    <row r="16" spans="1:50" ht="16.5" customHeight="1" thickBot="1" x14ac:dyDescent="0.3">
      <c r="A16" s="13">
        <v>10</v>
      </c>
      <c r="B16" s="93"/>
      <c r="C16" s="94"/>
      <c r="D16" s="14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>
        <f t="shared" si="2"/>
        <v>5</v>
      </c>
      <c r="R16" s="15"/>
      <c r="S16" s="16"/>
      <c r="T16" s="17" t="str">
        <f t="shared" si="3"/>
        <v>Disp.</v>
      </c>
      <c r="U16" s="18">
        <f t="shared" si="4"/>
        <v>5</v>
      </c>
      <c r="V16" s="19">
        <f t="shared" si="10"/>
        <v>0</v>
      </c>
      <c r="W16" s="20">
        <f t="shared" si="11"/>
        <v>0</v>
      </c>
      <c r="X16" s="20">
        <f t="shared" si="12"/>
        <v>0</v>
      </c>
      <c r="Y16" s="20">
        <f t="shared" si="13"/>
        <v>0</v>
      </c>
      <c r="Z16" s="21">
        <v>10</v>
      </c>
      <c r="AA16" s="22">
        <f t="shared" si="14"/>
        <v>0</v>
      </c>
      <c r="AB16" s="23"/>
      <c r="AC16" s="23"/>
      <c r="AD16" s="23"/>
      <c r="AE16" s="24" t="str">
        <f t="shared" si="5"/>
        <v>X</v>
      </c>
      <c r="AF16" s="24" t="str">
        <f t="shared" si="6"/>
        <v>X</v>
      </c>
      <c r="AG16" s="24" t="str">
        <f>IF([2]TC!E11=0,"Disp.",[2]TC!E11)</f>
        <v>Disp.</v>
      </c>
      <c r="AH16" s="20"/>
      <c r="AI16" s="22"/>
      <c r="AJ16">
        <f t="shared" si="7"/>
        <v>1</v>
      </c>
      <c r="AK16">
        <f t="shared" si="8"/>
        <v>0</v>
      </c>
      <c r="AL16">
        <f t="shared" si="9"/>
        <v>0</v>
      </c>
      <c r="AM16" s="25"/>
      <c r="AN16" s="26"/>
      <c r="AO16" s="27"/>
      <c r="AS16" s="25"/>
    </row>
    <row r="17" spans="1:45" ht="16.5" customHeight="1" thickBot="1" x14ac:dyDescent="0.3">
      <c r="A17" s="13">
        <v>11</v>
      </c>
      <c r="B17" s="93"/>
      <c r="C17" s="94"/>
      <c r="D17" s="14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>
        <f t="shared" si="2"/>
        <v>5</v>
      </c>
      <c r="R17" s="15"/>
      <c r="S17" s="16"/>
      <c r="T17" s="17" t="str">
        <f t="shared" si="3"/>
        <v>Disp.</v>
      </c>
      <c r="U17" s="18">
        <f t="shared" si="4"/>
        <v>5</v>
      </c>
      <c r="V17" s="19">
        <f t="shared" si="10"/>
        <v>0</v>
      </c>
      <c r="W17" s="20">
        <f t="shared" si="11"/>
        <v>0</v>
      </c>
      <c r="X17" s="20">
        <f t="shared" si="12"/>
        <v>0</v>
      </c>
      <c r="Y17" s="20">
        <f t="shared" si="13"/>
        <v>0</v>
      </c>
      <c r="Z17" s="21">
        <v>11</v>
      </c>
      <c r="AA17" s="22">
        <f t="shared" si="14"/>
        <v>0</v>
      </c>
      <c r="AB17" s="23"/>
      <c r="AC17" s="23"/>
      <c r="AD17" s="23"/>
      <c r="AE17" s="24" t="str">
        <f t="shared" si="5"/>
        <v>X</v>
      </c>
      <c r="AF17" s="24" t="str">
        <f t="shared" si="6"/>
        <v>X</v>
      </c>
      <c r="AG17" s="24" t="str">
        <f>IF([2]TC!E12=0,"Disp.",[2]TC!E12)</f>
        <v>Disp.</v>
      </c>
      <c r="AH17" s="20"/>
      <c r="AI17" s="22"/>
      <c r="AJ17">
        <f t="shared" si="7"/>
        <v>1</v>
      </c>
      <c r="AK17">
        <f t="shared" si="8"/>
        <v>0</v>
      </c>
      <c r="AL17">
        <f t="shared" si="9"/>
        <v>0</v>
      </c>
      <c r="AM17" s="25"/>
      <c r="AN17" s="26"/>
      <c r="AO17" s="27"/>
      <c r="AS17" s="1"/>
    </row>
    <row r="18" spans="1:45" ht="16.5" customHeight="1" thickBot="1" x14ac:dyDescent="0.3">
      <c r="A18" s="13">
        <v>12</v>
      </c>
      <c r="B18" s="93"/>
      <c r="C18" s="94"/>
      <c r="D18" s="14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>
        <f t="shared" si="2"/>
        <v>5</v>
      </c>
      <c r="R18" s="15"/>
      <c r="S18" s="16"/>
      <c r="T18" s="17" t="str">
        <f t="shared" si="3"/>
        <v>Disp.</v>
      </c>
      <c r="U18" s="18">
        <f t="shared" si="4"/>
        <v>5</v>
      </c>
      <c r="V18" s="19">
        <f t="shared" si="10"/>
        <v>0</v>
      </c>
      <c r="W18" s="20">
        <f t="shared" si="11"/>
        <v>0</v>
      </c>
      <c r="X18" s="20">
        <f t="shared" si="12"/>
        <v>0</v>
      </c>
      <c r="Y18" s="20">
        <f t="shared" si="13"/>
        <v>0</v>
      </c>
      <c r="Z18" s="21">
        <v>12</v>
      </c>
      <c r="AA18" s="22">
        <f t="shared" si="14"/>
        <v>0</v>
      </c>
      <c r="AB18" s="23"/>
      <c r="AC18" s="23"/>
      <c r="AD18" s="23"/>
      <c r="AE18" s="24" t="str">
        <f t="shared" si="5"/>
        <v>X</v>
      </c>
      <c r="AF18" s="24" t="str">
        <f t="shared" si="6"/>
        <v>X</v>
      </c>
      <c r="AG18" s="24" t="str">
        <f>IF([2]TC!E13=0,"Disp.",[2]TC!E13)</f>
        <v>Disp.</v>
      </c>
      <c r="AH18" s="20"/>
      <c r="AI18" s="22"/>
      <c r="AJ18">
        <f t="shared" si="7"/>
        <v>1</v>
      </c>
      <c r="AK18">
        <f t="shared" si="8"/>
        <v>0</v>
      </c>
      <c r="AL18">
        <f t="shared" si="9"/>
        <v>0</v>
      </c>
      <c r="AM18" s="25"/>
      <c r="AN18" s="26"/>
      <c r="AO18" s="27"/>
    </row>
    <row r="19" spans="1:45" ht="16.5" customHeight="1" thickBot="1" x14ac:dyDescent="0.3">
      <c r="A19" s="13">
        <v>13</v>
      </c>
      <c r="B19" s="93"/>
      <c r="C19" s="94"/>
      <c r="D19" s="14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>
        <f t="shared" si="2"/>
        <v>5</v>
      </c>
      <c r="R19" s="15"/>
      <c r="S19" s="16"/>
      <c r="T19" s="17" t="str">
        <f t="shared" si="3"/>
        <v>Disp.</v>
      </c>
      <c r="U19" s="18">
        <f t="shared" si="4"/>
        <v>5</v>
      </c>
      <c r="V19" s="19">
        <f t="shared" si="10"/>
        <v>0</v>
      </c>
      <c r="W19" s="20">
        <f t="shared" si="11"/>
        <v>0</v>
      </c>
      <c r="X19" s="20">
        <f t="shared" si="12"/>
        <v>0</v>
      </c>
      <c r="Y19" s="20">
        <f t="shared" si="13"/>
        <v>0</v>
      </c>
      <c r="Z19" s="21">
        <v>13</v>
      </c>
      <c r="AA19" s="22">
        <f t="shared" si="14"/>
        <v>0</v>
      </c>
      <c r="AB19" s="23"/>
      <c r="AC19" s="23"/>
      <c r="AD19" s="23"/>
      <c r="AE19" s="24" t="str">
        <f t="shared" si="5"/>
        <v>X</v>
      </c>
      <c r="AF19" s="24" t="str">
        <f t="shared" si="6"/>
        <v>X</v>
      </c>
      <c r="AG19" s="24" t="str">
        <f>IF([2]TC!E14=0,"Disp.",[2]TC!E14)</f>
        <v>Disp.</v>
      </c>
      <c r="AH19" s="20"/>
      <c r="AI19" s="22"/>
      <c r="AJ19">
        <f t="shared" si="7"/>
        <v>1</v>
      </c>
      <c r="AK19">
        <f t="shared" si="8"/>
        <v>0</v>
      </c>
      <c r="AL19">
        <f t="shared" si="9"/>
        <v>0</v>
      </c>
      <c r="AM19" s="25"/>
      <c r="AN19" s="26"/>
      <c r="AO19" s="27"/>
    </row>
    <row r="20" spans="1:45" ht="16.5" customHeight="1" thickBot="1" x14ac:dyDescent="0.3">
      <c r="A20" s="13">
        <v>14</v>
      </c>
      <c r="B20" s="93"/>
      <c r="C20" s="94"/>
      <c r="D20" s="14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>
        <f t="shared" si="2"/>
        <v>5</v>
      </c>
      <c r="R20" s="15"/>
      <c r="S20" s="16"/>
      <c r="T20" s="17" t="str">
        <f t="shared" si="3"/>
        <v>Disp.</v>
      </c>
      <c r="U20" s="18">
        <f t="shared" si="4"/>
        <v>5</v>
      </c>
      <c r="V20" s="19">
        <f t="shared" si="10"/>
        <v>0</v>
      </c>
      <c r="W20" s="20">
        <f t="shared" si="11"/>
        <v>0</v>
      </c>
      <c r="X20" s="20">
        <f t="shared" si="12"/>
        <v>0</v>
      </c>
      <c r="Y20" s="20">
        <f t="shared" si="13"/>
        <v>0</v>
      </c>
      <c r="Z20" s="21">
        <v>14</v>
      </c>
      <c r="AA20" s="22">
        <f t="shared" si="14"/>
        <v>0</v>
      </c>
      <c r="AB20" s="23"/>
      <c r="AC20" s="23"/>
      <c r="AD20" s="23"/>
      <c r="AE20" s="24" t="str">
        <f t="shared" si="5"/>
        <v>X</v>
      </c>
      <c r="AF20" s="24" t="str">
        <f t="shared" si="6"/>
        <v>X</v>
      </c>
      <c r="AG20" s="24" t="str">
        <f>IF([2]TC!E15=0,"Disp.",[2]TC!E15)</f>
        <v>Disp.</v>
      </c>
      <c r="AH20" s="20"/>
      <c r="AI20" s="22"/>
      <c r="AJ20">
        <f t="shared" si="7"/>
        <v>1</v>
      </c>
      <c r="AK20">
        <f t="shared" si="8"/>
        <v>0</v>
      </c>
      <c r="AL20">
        <f t="shared" si="9"/>
        <v>0</v>
      </c>
      <c r="AM20" s="25"/>
      <c r="AN20" s="26"/>
      <c r="AO20" s="27"/>
    </row>
    <row r="21" spans="1:45" ht="16.5" customHeight="1" thickBot="1" x14ac:dyDescent="0.3">
      <c r="A21" s="13">
        <v>15</v>
      </c>
      <c r="B21" s="93"/>
      <c r="C21" s="94"/>
      <c r="D21" s="14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>
        <f t="shared" si="2"/>
        <v>5</v>
      </c>
      <c r="R21" s="15"/>
      <c r="S21" s="16"/>
      <c r="T21" s="17" t="str">
        <f t="shared" si="3"/>
        <v>Disp.</v>
      </c>
      <c r="U21" s="18">
        <f t="shared" si="4"/>
        <v>5</v>
      </c>
      <c r="V21" s="19">
        <f t="shared" si="10"/>
        <v>0</v>
      </c>
      <c r="W21" s="20">
        <f t="shared" si="11"/>
        <v>0</v>
      </c>
      <c r="X21" s="20">
        <f t="shared" si="12"/>
        <v>0</v>
      </c>
      <c r="Y21" s="20">
        <f t="shared" si="13"/>
        <v>0</v>
      </c>
      <c r="Z21" s="21">
        <v>15</v>
      </c>
      <c r="AA21" s="22">
        <f t="shared" si="14"/>
        <v>0</v>
      </c>
      <c r="AB21" s="23"/>
      <c r="AC21" s="23"/>
      <c r="AD21" s="23"/>
      <c r="AE21" s="24" t="str">
        <f t="shared" si="5"/>
        <v>X</v>
      </c>
      <c r="AF21" s="24" t="str">
        <f t="shared" si="6"/>
        <v>X</v>
      </c>
      <c r="AG21" s="24" t="str">
        <f>IF([2]TC!E16=0,"Disp.",[2]TC!E16)</f>
        <v>Disp.</v>
      </c>
      <c r="AH21" s="20"/>
      <c r="AI21" s="22"/>
      <c r="AJ21">
        <f t="shared" si="7"/>
        <v>1</v>
      </c>
      <c r="AK21">
        <f t="shared" si="8"/>
        <v>0</v>
      </c>
      <c r="AL21">
        <f t="shared" si="9"/>
        <v>0</v>
      </c>
      <c r="AM21" s="25"/>
      <c r="AN21" s="26"/>
      <c r="AO21" s="27"/>
    </row>
    <row r="22" spans="1:45" ht="16.5" customHeight="1" thickBot="1" x14ac:dyDescent="0.3">
      <c r="A22" s="13">
        <v>16</v>
      </c>
      <c r="B22" s="93"/>
      <c r="C22" s="94"/>
      <c r="D22" s="14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>
        <f t="shared" si="2"/>
        <v>5</v>
      </c>
      <c r="R22" s="15"/>
      <c r="S22" s="16"/>
      <c r="T22" s="17" t="str">
        <f t="shared" si="3"/>
        <v>Disp.</v>
      </c>
      <c r="U22" s="18">
        <f t="shared" si="4"/>
        <v>5</v>
      </c>
      <c r="V22" s="19">
        <f t="shared" si="10"/>
        <v>0</v>
      </c>
      <c r="W22" s="20">
        <f t="shared" si="11"/>
        <v>0</v>
      </c>
      <c r="X22" s="20">
        <f t="shared" si="12"/>
        <v>0</v>
      </c>
      <c r="Y22" s="20">
        <f t="shared" si="13"/>
        <v>0</v>
      </c>
      <c r="Z22" s="21">
        <v>16</v>
      </c>
      <c r="AA22" s="22">
        <f t="shared" si="14"/>
        <v>0</v>
      </c>
      <c r="AB22" s="23"/>
      <c r="AC22" s="23"/>
      <c r="AD22" s="23"/>
      <c r="AE22" s="24" t="str">
        <f t="shared" si="5"/>
        <v>X</v>
      </c>
      <c r="AF22" s="24" t="str">
        <f t="shared" si="6"/>
        <v>X</v>
      </c>
      <c r="AG22" s="24" t="str">
        <f>IF([2]TC!E17=0,"Disp.",[2]TC!E17)</f>
        <v>Disp.</v>
      </c>
      <c r="AH22" s="20"/>
      <c r="AI22" s="22"/>
      <c r="AJ22">
        <f t="shared" si="7"/>
        <v>1</v>
      </c>
      <c r="AK22">
        <f t="shared" si="8"/>
        <v>0</v>
      </c>
      <c r="AL22">
        <f t="shared" si="9"/>
        <v>0</v>
      </c>
      <c r="AM22" s="25"/>
      <c r="AN22" s="26"/>
      <c r="AO22" s="27"/>
    </row>
    <row r="23" spans="1:45" ht="16.5" customHeight="1" thickBot="1" x14ac:dyDescent="0.3">
      <c r="A23" s="13">
        <v>17</v>
      </c>
      <c r="B23" s="93"/>
      <c r="C23" s="94"/>
      <c r="D23" s="14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>
        <f t="shared" si="2"/>
        <v>5</v>
      </c>
      <c r="R23" s="15"/>
      <c r="S23" s="16"/>
      <c r="T23" s="17" t="str">
        <f t="shared" si="3"/>
        <v>Disp.</v>
      </c>
      <c r="U23" s="18">
        <f t="shared" si="4"/>
        <v>5</v>
      </c>
      <c r="V23" s="19">
        <f t="shared" si="10"/>
        <v>0</v>
      </c>
      <c r="W23" s="20">
        <f t="shared" si="11"/>
        <v>0</v>
      </c>
      <c r="X23" s="20">
        <f t="shared" si="12"/>
        <v>0</v>
      </c>
      <c r="Y23" s="20">
        <f t="shared" si="13"/>
        <v>0</v>
      </c>
      <c r="Z23" s="21">
        <v>17</v>
      </c>
      <c r="AA23" s="22">
        <f t="shared" si="14"/>
        <v>0</v>
      </c>
      <c r="AB23" s="23"/>
      <c r="AC23" s="23"/>
      <c r="AD23" s="23"/>
      <c r="AE23" s="24" t="str">
        <f t="shared" si="5"/>
        <v>X</v>
      </c>
      <c r="AF23" s="24" t="str">
        <f t="shared" si="6"/>
        <v>X</v>
      </c>
      <c r="AG23" s="24" t="str">
        <f>IF([2]TC!E18=0,"Disp.",[2]TC!E18)</f>
        <v>Disp.</v>
      </c>
      <c r="AH23" s="20"/>
      <c r="AI23" s="22"/>
      <c r="AJ23">
        <f t="shared" si="7"/>
        <v>1</v>
      </c>
      <c r="AK23">
        <f t="shared" si="8"/>
        <v>0</v>
      </c>
      <c r="AL23">
        <f t="shared" si="9"/>
        <v>0</v>
      </c>
      <c r="AM23" s="25"/>
      <c r="AN23" s="26"/>
      <c r="AO23" s="27"/>
    </row>
    <row r="24" spans="1:45" ht="16.5" customHeight="1" thickBot="1" x14ac:dyDescent="0.3">
      <c r="A24" s="13">
        <v>18</v>
      </c>
      <c r="B24" s="93"/>
      <c r="C24" s="94"/>
      <c r="D24" s="14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>
        <f t="shared" si="2"/>
        <v>5</v>
      </c>
      <c r="R24" s="15"/>
      <c r="S24" s="16"/>
      <c r="T24" s="17" t="str">
        <f t="shared" si="3"/>
        <v>Disp.</v>
      </c>
      <c r="U24" s="18">
        <f t="shared" si="4"/>
        <v>5</v>
      </c>
      <c r="V24" s="19">
        <f t="shared" si="10"/>
        <v>0</v>
      </c>
      <c r="W24" s="20">
        <f t="shared" si="11"/>
        <v>0</v>
      </c>
      <c r="X24" s="20">
        <f t="shared" si="12"/>
        <v>0</v>
      </c>
      <c r="Y24" s="20">
        <f t="shared" si="13"/>
        <v>0</v>
      </c>
      <c r="Z24" s="21">
        <v>18</v>
      </c>
      <c r="AA24" s="22">
        <f t="shared" si="14"/>
        <v>0</v>
      </c>
      <c r="AB24" s="23"/>
      <c r="AC24" s="23"/>
      <c r="AD24" s="23"/>
      <c r="AE24" s="24" t="str">
        <f t="shared" si="5"/>
        <v>X</v>
      </c>
      <c r="AF24" s="24" t="str">
        <f t="shared" si="6"/>
        <v>X</v>
      </c>
      <c r="AG24" s="24" t="str">
        <f>IF([2]TC!E19=0,"Disp.",[2]TC!E19)</f>
        <v>Disp.</v>
      </c>
      <c r="AH24" s="20"/>
      <c r="AI24" s="22"/>
      <c r="AJ24">
        <f t="shared" si="7"/>
        <v>1</v>
      </c>
      <c r="AK24">
        <f t="shared" si="8"/>
        <v>0</v>
      </c>
      <c r="AL24">
        <f t="shared" si="9"/>
        <v>0</v>
      </c>
      <c r="AM24" s="25"/>
      <c r="AN24" s="26"/>
      <c r="AO24" s="27"/>
    </row>
    <row r="25" spans="1:45" ht="16.5" customHeight="1" thickBot="1" x14ac:dyDescent="0.3">
      <c r="A25" s="13">
        <v>19</v>
      </c>
      <c r="B25" s="93"/>
      <c r="C25" s="94"/>
      <c r="D25" s="14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>
        <f t="shared" si="2"/>
        <v>5</v>
      </c>
      <c r="R25" s="15"/>
      <c r="S25" s="16"/>
      <c r="T25" s="17" t="str">
        <f t="shared" si="3"/>
        <v>Disp.</v>
      </c>
      <c r="U25" s="18">
        <f t="shared" si="4"/>
        <v>5</v>
      </c>
      <c r="V25" s="19">
        <f t="shared" si="10"/>
        <v>0</v>
      </c>
      <c r="W25" s="20">
        <f t="shared" si="11"/>
        <v>0</v>
      </c>
      <c r="X25" s="20">
        <f t="shared" si="12"/>
        <v>0</v>
      </c>
      <c r="Y25" s="20">
        <f t="shared" si="13"/>
        <v>0</v>
      </c>
      <c r="Z25" s="21">
        <v>19</v>
      </c>
      <c r="AA25" s="22">
        <f t="shared" si="14"/>
        <v>0</v>
      </c>
      <c r="AB25" s="23"/>
      <c r="AC25" s="23"/>
      <c r="AD25" s="23"/>
      <c r="AE25" s="24" t="str">
        <f t="shared" si="5"/>
        <v>X</v>
      </c>
      <c r="AF25" s="24" t="str">
        <f t="shared" si="6"/>
        <v>X</v>
      </c>
      <c r="AG25" s="24" t="str">
        <f>IF([2]TC!E20=0,"Disp.",[2]TC!E20)</f>
        <v>Disp.</v>
      </c>
      <c r="AH25" s="20"/>
      <c r="AI25" s="22"/>
      <c r="AJ25">
        <f t="shared" si="7"/>
        <v>1</v>
      </c>
      <c r="AK25">
        <f t="shared" si="8"/>
        <v>0</v>
      </c>
      <c r="AL25">
        <f t="shared" si="9"/>
        <v>0</v>
      </c>
      <c r="AM25" s="25"/>
      <c r="AN25" s="26"/>
      <c r="AO25" s="27"/>
    </row>
    <row r="26" spans="1:45" ht="16.5" customHeight="1" thickBot="1" x14ac:dyDescent="0.3">
      <c r="A26" s="13">
        <v>20</v>
      </c>
      <c r="B26" s="93"/>
      <c r="C26" s="94"/>
      <c r="D26" s="14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>
        <f t="shared" si="2"/>
        <v>5</v>
      </c>
      <c r="R26" s="15"/>
      <c r="S26" s="16"/>
      <c r="T26" s="17" t="str">
        <f t="shared" si="3"/>
        <v>Disp.</v>
      </c>
      <c r="U26" s="18">
        <f t="shared" si="4"/>
        <v>5</v>
      </c>
      <c r="V26" s="19">
        <f t="shared" si="10"/>
        <v>0</v>
      </c>
      <c r="W26" s="20">
        <f t="shared" si="11"/>
        <v>0</v>
      </c>
      <c r="X26" s="20">
        <f t="shared" si="12"/>
        <v>0</v>
      </c>
      <c r="Y26" s="20">
        <f t="shared" si="13"/>
        <v>0</v>
      </c>
      <c r="Z26" s="21">
        <v>20</v>
      </c>
      <c r="AA26" s="22">
        <f t="shared" si="14"/>
        <v>0</v>
      </c>
      <c r="AB26" s="23"/>
      <c r="AC26" s="23"/>
      <c r="AD26" s="23"/>
      <c r="AE26" s="24" t="str">
        <f t="shared" si="5"/>
        <v>X</v>
      </c>
      <c r="AF26" s="24" t="str">
        <f t="shared" si="6"/>
        <v>X</v>
      </c>
      <c r="AG26" s="24" t="str">
        <f>IF([2]TC!E21=0,"Disp.",[2]TC!E21)</f>
        <v>Disp.</v>
      </c>
      <c r="AH26" s="20"/>
      <c r="AI26" s="22"/>
      <c r="AJ26">
        <f t="shared" si="7"/>
        <v>1</v>
      </c>
      <c r="AK26">
        <f t="shared" si="8"/>
        <v>0</v>
      </c>
      <c r="AL26">
        <f t="shared" si="9"/>
        <v>0</v>
      </c>
      <c r="AM26" s="25"/>
      <c r="AN26" s="26"/>
      <c r="AO26" s="27"/>
    </row>
    <row r="27" spans="1:45" ht="16.5" customHeight="1" thickBot="1" x14ac:dyDescent="0.3">
      <c r="A27" s="13">
        <v>21</v>
      </c>
      <c r="B27" s="93"/>
      <c r="C27" s="94"/>
      <c r="D27" s="14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>
        <f t="shared" si="2"/>
        <v>5</v>
      </c>
      <c r="R27" s="15"/>
      <c r="S27" s="16"/>
      <c r="T27" s="17" t="str">
        <f t="shared" si="3"/>
        <v>Disp.</v>
      </c>
      <c r="U27" s="18">
        <f t="shared" si="4"/>
        <v>5</v>
      </c>
      <c r="V27" s="19">
        <f t="shared" si="10"/>
        <v>0</v>
      </c>
      <c r="W27" s="20">
        <f t="shared" si="11"/>
        <v>0</v>
      </c>
      <c r="X27" s="20">
        <f t="shared" si="12"/>
        <v>0</v>
      </c>
      <c r="Y27" s="20">
        <f t="shared" si="13"/>
        <v>0</v>
      </c>
      <c r="Z27" s="21">
        <v>21</v>
      </c>
      <c r="AA27" s="22">
        <f t="shared" si="14"/>
        <v>0</v>
      </c>
      <c r="AB27" s="23"/>
      <c r="AC27" s="23"/>
      <c r="AD27" s="23"/>
      <c r="AE27" s="24" t="str">
        <f t="shared" si="5"/>
        <v>X</v>
      </c>
      <c r="AF27" s="24" t="str">
        <f t="shared" si="6"/>
        <v>X</v>
      </c>
      <c r="AG27" s="24" t="str">
        <f>IF([2]TC!E22=0,"Disp.",[2]TC!E22)</f>
        <v>Disp.</v>
      </c>
      <c r="AH27" s="20"/>
      <c r="AI27" s="22"/>
      <c r="AJ27">
        <f t="shared" si="7"/>
        <v>1</v>
      </c>
      <c r="AK27">
        <f t="shared" si="8"/>
        <v>0</v>
      </c>
      <c r="AL27">
        <f t="shared" si="9"/>
        <v>0</v>
      </c>
      <c r="AM27" s="25"/>
      <c r="AN27" s="26"/>
      <c r="AO27" s="27"/>
    </row>
    <row r="28" spans="1:45" ht="16.5" customHeight="1" thickBot="1" x14ac:dyDescent="0.3">
      <c r="A28" s="13">
        <v>22</v>
      </c>
      <c r="B28" s="93"/>
      <c r="C28" s="94"/>
      <c r="D28" s="14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>
        <f t="shared" si="2"/>
        <v>5</v>
      </c>
      <c r="R28" s="15"/>
      <c r="S28" s="16"/>
      <c r="T28" s="17" t="str">
        <f t="shared" si="3"/>
        <v>Disp.</v>
      </c>
      <c r="U28" s="18">
        <f t="shared" si="4"/>
        <v>5</v>
      </c>
      <c r="V28" s="19">
        <f t="shared" si="10"/>
        <v>0</v>
      </c>
      <c r="W28" s="20">
        <f t="shared" si="11"/>
        <v>0</v>
      </c>
      <c r="X28" s="20">
        <f t="shared" si="12"/>
        <v>0</v>
      </c>
      <c r="Y28" s="20">
        <f t="shared" si="13"/>
        <v>0</v>
      </c>
      <c r="Z28" s="21">
        <v>22</v>
      </c>
      <c r="AA28" s="22">
        <f t="shared" si="14"/>
        <v>0</v>
      </c>
      <c r="AB28" s="23"/>
      <c r="AC28" s="23"/>
      <c r="AD28" s="23"/>
      <c r="AE28" s="24" t="str">
        <f t="shared" si="5"/>
        <v>X</v>
      </c>
      <c r="AF28" s="24" t="str">
        <f t="shared" si="6"/>
        <v>X</v>
      </c>
      <c r="AG28" s="24" t="str">
        <f>IF([2]TC!E23=0,"Disp.",[2]TC!E23)</f>
        <v>Disp.</v>
      </c>
      <c r="AH28" s="20"/>
      <c r="AI28" s="22"/>
      <c r="AJ28">
        <f t="shared" si="7"/>
        <v>1</v>
      </c>
      <c r="AK28">
        <f t="shared" si="8"/>
        <v>0</v>
      </c>
      <c r="AL28">
        <f t="shared" si="9"/>
        <v>0</v>
      </c>
      <c r="AM28" s="25"/>
      <c r="AN28" s="26"/>
      <c r="AO28" s="27"/>
    </row>
    <row r="29" spans="1:45" ht="16.5" customHeight="1" thickBot="1" x14ac:dyDescent="0.3">
      <c r="A29" s="13">
        <v>23</v>
      </c>
      <c r="B29" s="93"/>
      <c r="C29" s="94"/>
      <c r="D29" s="14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>
        <f t="shared" si="2"/>
        <v>5</v>
      </c>
      <c r="R29" s="15"/>
      <c r="S29" s="16"/>
      <c r="T29" s="17" t="str">
        <f t="shared" si="3"/>
        <v>Disp.</v>
      </c>
      <c r="U29" s="18">
        <f t="shared" si="4"/>
        <v>5</v>
      </c>
      <c r="V29" s="19">
        <f t="shared" si="10"/>
        <v>0</v>
      </c>
      <c r="W29" s="20">
        <f t="shared" si="11"/>
        <v>0</v>
      </c>
      <c r="X29" s="20">
        <f t="shared" si="12"/>
        <v>0</v>
      </c>
      <c r="Y29" s="20">
        <f t="shared" si="13"/>
        <v>0</v>
      </c>
      <c r="Z29" s="21">
        <v>23</v>
      </c>
      <c r="AA29" s="22">
        <f t="shared" si="14"/>
        <v>0</v>
      </c>
      <c r="AB29" s="23"/>
      <c r="AC29" s="23"/>
      <c r="AD29" s="23"/>
      <c r="AE29" s="24" t="str">
        <f t="shared" si="5"/>
        <v>X</v>
      </c>
      <c r="AF29" s="24" t="str">
        <f t="shared" si="6"/>
        <v>X</v>
      </c>
      <c r="AG29" s="24" t="str">
        <f>IF([2]TC!E24=0,"Disp.",[2]TC!E24)</f>
        <v>Disp.</v>
      </c>
      <c r="AH29" s="20"/>
      <c r="AI29" s="22"/>
      <c r="AJ29">
        <f t="shared" si="7"/>
        <v>1</v>
      </c>
      <c r="AK29">
        <f t="shared" si="8"/>
        <v>0</v>
      </c>
      <c r="AL29">
        <f t="shared" si="9"/>
        <v>0</v>
      </c>
      <c r="AM29" s="25"/>
      <c r="AN29" s="26"/>
      <c r="AO29" s="27"/>
    </row>
    <row r="30" spans="1:45" ht="16.5" customHeight="1" thickBot="1" x14ac:dyDescent="0.3">
      <c r="A30" s="13">
        <v>24</v>
      </c>
      <c r="B30" s="93"/>
      <c r="C30" s="94"/>
      <c r="D30" s="14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>
        <f t="shared" si="2"/>
        <v>5</v>
      </c>
      <c r="R30" s="15"/>
      <c r="S30" s="16"/>
      <c r="T30" s="17" t="str">
        <f t="shared" si="3"/>
        <v>Disp.</v>
      </c>
      <c r="U30" s="18">
        <f t="shared" si="4"/>
        <v>5</v>
      </c>
      <c r="V30" s="19">
        <f t="shared" si="10"/>
        <v>0</v>
      </c>
      <c r="W30" s="20">
        <f t="shared" si="11"/>
        <v>0</v>
      </c>
      <c r="X30" s="20">
        <f t="shared" si="12"/>
        <v>0</v>
      </c>
      <c r="Y30" s="20">
        <f t="shared" si="13"/>
        <v>0</v>
      </c>
      <c r="Z30" s="21">
        <v>24</v>
      </c>
      <c r="AA30" s="22">
        <f t="shared" si="14"/>
        <v>0</v>
      </c>
      <c r="AB30" s="23"/>
      <c r="AC30" s="23"/>
      <c r="AD30" s="23"/>
      <c r="AE30" s="24" t="str">
        <f t="shared" si="5"/>
        <v>X</v>
      </c>
      <c r="AF30" s="24" t="str">
        <f t="shared" si="6"/>
        <v>X</v>
      </c>
      <c r="AG30" s="24" t="str">
        <f>IF([2]TC!E25=0,"Disp.",[2]TC!E25)</f>
        <v>Disp.</v>
      </c>
      <c r="AH30" s="20"/>
      <c r="AI30" s="22"/>
      <c r="AJ30">
        <f t="shared" si="7"/>
        <v>1</v>
      </c>
      <c r="AK30">
        <f t="shared" si="8"/>
        <v>0</v>
      </c>
      <c r="AL30">
        <f t="shared" si="9"/>
        <v>0</v>
      </c>
      <c r="AM30" s="25"/>
      <c r="AN30" s="26"/>
      <c r="AO30" s="27"/>
    </row>
    <row r="31" spans="1:45" ht="16.5" customHeight="1" thickBot="1" x14ac:dyDescent="0.3">
      <c r="A31" s="13">
        <v>25</v>
      </c>
      <c r="B31" s="93"/>
      <c r="C31" s="94"/>
      <c r="D31" s="14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>
        <f t="shared" si="2"/>
        <v>5</v>
      </c>
      <c r="R31" s="15"/>
      <c r="S31" s="16"/>
      <c r="T31" s="17" t="str">
        <f t="shared" si="3"/>
        <v>Disp.</v>
      </c>
      <c r="U31" s="18">
        <f t="shared" si="4"/>
        <v>5</v>
      </c>
      <c r="V31" s="19">
        <f t="shared" si="10"/>
        <v>0</v>
      </c>
      <c r="W31" s="20">
        <f t="shared" si="11"/>
        <v>0</v>
      </c>
      <c r="X31" s="20">
        <f t="shared" si="12"/>
        <v>0</v>
      </c>
      <c r="Y31" s="20">
        <f t="shared" si="13"/>
        <v>0</v>
      </c>
      <c r="Z31" s="21">
        <v>25</v>
      </c>
      <c r="AA31" s="22">
        <f t="shared" si="14"/>
        <v>0</v>
      </c>
      <c r="AB31" s="23"/>
      <c r="AC31" s="23"/>
      <c r="AD31" s="23"/>
      <c r="AE31" s="24" t="str">
        <f t="shared" si="5"/>
        <v>X</v>
      </c>
      <c r="AF31" s="24" t="str">
        <f t="shared" si="6"/>
        <v>X</v>
      </c>
      <c r="AG31" s="24" t="str">
        <f>IF([2]TC!E26=0,"Disp.",[2]TC!E26)</f>
        <v>Disp.</v>
      </c>
      <c r="AH31" s="20"/>
      <c r="AI31" s="22"/>
      <c r="AJ31">
        <f t="shared" si="7"/>
        <v>1</v>
      </c>
      <c r="AK31">
        <f t="shared" si="8"/>
        <v>0</v>
      </c>
      <c r="AL31">
        <f t="shared" si="9"/>
        <v>0</v>
      </c>
      <c r="AM31" s="25"/>
      <c r="AN31" s="26"/>
      <c r="AO31" s="27"/>
    </row>
    <row r="32" spans="1:45" ht="16.5" customHeight="1" thickBot="1" x14ac:dyDescent="0.3">
      <c r="A32" s="13">
        <v>26</v>
      </c>
      <c r="B32" s="93"/>
      <c r="C32" s="94"/>
      <c r="D32" s="14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>
        <f t="shared" si="2"/>
        <v>5</v>
      </c>
      <c r="R32" s="15"/>
      <c r="S32" s="16"/>
      <c r="T32" s="17" t="str">
        <f t="shared" si="3"/>
        <v>Disp.</v>
      </c>
      <c r="U32" s="18">
        <f t="shared" si="4"/>
        <v>5</v>
      </c>
      <c r="V32" s="19">
        <f t="shared" si="10"/>
        <v>0</v>
      </c>
      <c r="W32" s="20">
        <f t="shared" si="11"/>
        <v>0</v>
      </c>
      <c r="X32" s="20">
        <f t="shared" si="12"/>
        <v>0</v>
      </c>
      <c r="Y32" s="20">
        <f t="shared" si="13"/>
        <v>0</v>
      </c>
      <c r="Z32" s="21">
        <v>26</v>
      </c>
      <c r="AA32" s="22">
        <f t="shared" si="14"/>
        <v>0</v>
      </c>
      <c r="AB32" s="23"/>
      <c r="AC32" s="23"/>
      <c r="AD32" s="23"/>
      <c r="AE32" s="24" t="str">
        <f t="shared" si="5"/>
        <v>X</v>
      </c>
      <c r="AF32" s="24" t="str">
        <f t="shared" si="6"/>
        <v>X</v>
      </c>
      <c r="AG32" s="24" t="str">
        <f>IF([2]TC!E27=0,"Disp.",[2]TC!E27)</f>
        <v>Disp.</v>
      </c>
      <c r="AH32" s="20"/>
      <c r="AI32" s="22"/>
      <c r="AJ32">
        <f t="shared" si="7"/>
        <v>1</v>
      </c>
      <c r="AK32">
        <f t="shared" si="8"/>
        <v>0</v>
      </c>
      <c r="AL32">
        <f t="shared" si="9"/>
        <v>0</v>
      </c>
      <c r="AM32" s="25"/>
      <c r="AN32" s="26"/>
      <c r="AO32" s="27"/>
    </row>
    <row r="33" spans="1:41" ht="16.5" customHeight="1" thickBot="1" x14ac:dyDescent="0.3">
      <c r="A33" s="13">
        <v>27</v>
      </c>
      <c r="B33" s="93"/>
      <c r="C33" s="94"/>
      <c r="D33" s="14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>
        <f t="shared" si="2"/>
        <v>5</v>
      </c>
      <c r="R33" s="15"/>
      <c r="S33" s="16"/>
      <c r="T33" s="17" t="str">
        <f t="shared" si="3"/>
        <v>Disp.</v>
      </c>
      <c r="U33" s="18">
        <f t="shared" si="4"/>
        <v>5</v>
      </c>
      <c r="V33" s="19">
        <f t="shared" si="10"/>
        <v>0</v>
      </c>
      <c r="W33" s="20">
        <f t="shared" si="11"/>
        <v>0</v>
      </c>
      <c r="X33" s="20">
        <f t="shared" si="12"/>
        <v>0</v>
      </c>
      <c r="Y33" s="20">
        <f t="shared" si="13"/>
        <v>0</v>
      </c>
      <c r="Z33" s="21">
        <v>27</v>
      </c>
      <c r="AA33" s="22">
        <f t="shared" si="14"/>
        <v>0</v>
      </c>
      <c r="AB33" s="23"/>
      <c r="AC33" s="23"/>
      <c r="AD33" s="23"/>
      <c r="AE33" s="24" t="str">
        <f t="shared" si="5"/>
        <v>X</v>
      </c>
      <c r="AF33" s="24" t="str">
        <f t="shared" si="6"/>
        <v>X</v>
      </c>
      <c r="AG33" s="24" t="str">
        <f>IF([2]TC!E28=0,"Disp.",[2]TC!E28)</f>
        <v>Disp.</v>
      </c>
      <c r="AH33" s="20"/>
      <c r="AI33" s="22"/>
      <c r="AJ33">
        <f t="shared" si="7"/>
        <v>1</v>
      </c>
      <c r="AK33">
        <f t="shared" si="8"/>
        <v>0</v>
      </c>
      <c r="AL33">
        <f t="shared" si="9"/>
        <v>0</v>
      </c>
      <c r="AM33" s="25"/>
      <c r="AN33" s="26"/>
      <c r="AO33" s="27"/>
    </row>
    <row r="34" spans="1:41" ht="16.5" customHeight="1" thickBot="1" x14ac:dyDescent="0.3">
      <c r="A34" s="13">
        <v>28</v>
      </c>
      <c r="B34" s="93"/>
      <c r="C34" s="94"/>
      <c r="D34" s="14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>
        <f t="shared" si="2"/>
        <v>5</v>
      </c>
      <c r="R34" s="15"/>
      <c r="S34" s="16"/>
      <c r="T34" s="17" t="str">
        <f t="shared" si="3"/>
        <v>Disp.</v>
      </c>
      <c r="U34" s="18">
        <f t="shared" si="4"/>
        <v>5</v>
      </c>
      <c r="V34" s="19">
        <f t="shared" si="10"/>
        <v>0</v>
      </c>
      <c r="W34" s="20">
        <f t="shared" si="11"/>
        <v>0</v>
      </c>
      <c r="X34" s="20">
        <f t="shared" si="12"/>
        <v>0</v>
      </c>
      <c r="Y34" s="20">
        <f t="shared" si="13"/>
        <v>0</v>
      </c>
      <c r="Z34" s="21">
        <v>28</v>
      </c>
      <c r="AA34" s="22">
        <f t="shared" si="14"/>
        <v>0</v>
      </c>
      <c r="AB34" s="23"/>
      <c r="AC34" s="23"/>
      <c r="AD34" s="23"/>
      <c r="AE34" s="24" t="str">
        <f t="shared" si="5"/>
        <v>X</v>
      </c>
      <c r="AF34" s="24" t="str">
        <f t="shared" si="6"/>
        <v>X</v>
      </c>
      <c r="AG34" s="24" t="str">
        <f>IF([2]TC!E29=0,"Disp.",[2]TC!E29)</f>
        <v>Disp.</v>
      </c>
      <c r="AH34" s="20"/>
      <c r="AI34" s="22"/>
      <c r="AJ34">
        <f t="shared" si="7"/>
        <v>1</v>
      </c>
      <c r="AK34">
        <f t="shared" si="8"/>
        <v>0</v>
      </c>
      <c r="AL34">
        <f t="shared" si="9"/>
        <v>0</v>
      </c>
      <c r="AM34" s="25"/>
      <c r="AN34" s="26"/>
      <c r="AO34" s="27"/>
    </row>
    <row r="35" spans="1:41" ht="16.5" customHeight="1" thickBot="1" x14ac:dyDescent="0.3">
      <c r="A35" s="13">
        <v>29</v>
      </c>
      <c r="B35" s="93"/>
      <c r="C35" s="94"/>
      <c r="D35" s="14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>
        <f t="shared" si="2"/>
        <v>5</v>
      </c>
      <c r="R35" s="15"/>
      <c r="S35" s="16"/>
      <c r="T35" s="17" t="str">
        <f t="shared" si="3"/>
        <v>Disp.</v>
      </c>
      <c r="U35" s="18">
        <f t="shared" si="4"/>
        <v>5</v>
      </c>
      <c r="V35" s="19">
        <f t="shared" si="10"/>
        <v>0</v>
      </c>
      <c r="W35" s="20">
        <f t="shared" si="11"/>
        <v>0</v>
      </c>
      <c r="X35" s="20">
        <f t="shared" si="12"/>
        <v>0</v>
      </c>
      <c r="Y35" s="20">
        <f t="shared" si="13"/>
        <v>0</v>
      </c>
      <c r="Z35" s="21">
        <v>29</v>
      </c>
      <c r="AA35" s="22">
        <f t="shared" si="14"/>
        <v>0</v>
      </c>
      <c r="AB35" s="23"/>
      <c r="AC35" s="23"/>
      <c r="AD35" s="23"/>
      <c r="AE35" s="24" t="str">
        <f t="shared" si="5"/>
        <v>X</v>
      </c>
      <c r="AF35" s="24" t="str">
        <f t="shared" si="6"/>
        <v>X</v>
      </c>
      <c r="AG35" s="24" t="str">
        <f>IF([2]TC!E30=0,"Disp.",[2]TC!E30)</f>
        <v>Disp.</v>
      </c>
      <c r="AH35" s="20"/>
      <c r="AI35" s="22"/>
      <c r="AJ35">
        <f t="shared" si="7"/>
        <v>1</v>
      </c>
      <c r="AK35">
        <f t="shared" si="8"/>
        <v>0</v>
      </c>
      <c r="AL35">
        <f t="shared" si="9"/>
        <v>0</v>
      </c>
      <c r="AM35" s="25"/>
      <c r="AN35" s="26"/>
      <c r="AO35" s="27"/>
    </row>
    <row r="36" spans="1:41" ht="16.5" customHeight="1" thickBot="1" x14ac:dyDescent="0.3">
      <c r="A36" s="13">
        <v>30</v>
      </c>
      <c r="B36" s="93"/>
      <c r="C36" s="94"/>
      <c r="D36" s="14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>
        <f t="shared" si="2"/>
        <v>5</v>
      </c>
      <c r="R36" s="15"/>
      <c r="S36" s="16"/>
      <c r="T36" s="17" t="str">
        <f t="shared" si="3"/>
        <v>Disp.</v>
      </c>
      <c r="U36" s="18">
        <f t="shared" si="4"/>
        <v>5</v>
      </c>
      <c r="V36" s="19">
        <f t="shared" si="10"/>
        <v>0</v>
      </c>
      <c r="W36" s="20">
        <f t="shared" si="11"/>
        <v>0</v>
      </c>
      <c r="X36" s="20">
        <f t="shared" si="12"/>
        <v>0</v>
      </c>
      <c r="Y36" s="20">
        <f t="shared" si="13"/>
        <v>0</v>
      </c>
      <c r="Z36" s="21">
        <v>30</v>
      </c>
      <c r="AA36" s="22">
        <f t="shared" si="14"/>
        <v>0</v>
      </c>
      <c r="AB36" s="23"/>
      <c r="AC36" s="23"/>
      <c r="AD36" s="23"/>
      <c r="AE36" s="24" t="str">
        <f t="shared" si="5"/>
        <v>X</v>
      </c>
      <c r="AF36" s="24" t="str">
        <f t="shared" si="6"/>
        <v>X</v>
      </c>
      <c r="AG36" s="24" t="str">
        <f>IF([2]TC!E31=0,"Disp.",[2]TC!E31)</f>
        <v>Disp.</v>
      </c>
      <c r="AH36" s="20"/>
      <c r="AI36" s="22"/>
      <c r="AJ36">
        <f t="shared" si="7"/>
        <v>1</v>
      </c>
      <c r="AK36">
        <f t="shared" si="8"/>
        <v>0</v>
      </c>
      <c r="AL36">
        <f t="shared" si="9"/>
        <v>0</v>
      </c>
      <c r="AM36" s="25"/>
      <c r="AN36" s="26"/>
      <c r="AO36" s="27"/>
    </row>
    <row r="37" spans="1:41" ht="16.5" customHeight="1" thickBot="1" x14ac:dyDescent="0.3">
      <c r="A37" s="13">
        <v>31</v>
      </c>
      <c r="B37" s="93"/>
      <c r="C37" s="94"/>
      <c r="D37" s="14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>
        <f t="shared" si="2"/>
        <v>5</v>
      </c>
      <c r="R37" s="15"/>
      <c r="S37" s="16"/>
      <c r="T37" s="17" t="str">
        <f t="shared" si="3"/>
        <v>Disp.</v>
      </c>
      <c r="U37" s="18">
        <f t="shared" si="4"/>
        <v>5</v>
      </c>
      <c r="V37" s="19">
        <f t="shared" si="10"/>
        <v>0</v>
      </c>
      <c r="W37" s="20">
        <f t="shared" si="11"/>
        <v>0</v>
      </c>
      <c r="X37" s="20">
        <f t="shared" si="12"/>
        <v>0</v>
      </c>
      <c r="Y37" s="20">
        <f t="shared" si="13"/>
        <v>0</v>
      </c>
      <c r="Z37" s="21">
        <v>31</v>
      </c>
      <c r="AA37" s="22">
        <f t="shared" si="14"/>
        <v>0</v>
      </c>
      <c r="AB37" s="23"/>
      <c r="AC37" s="23"/>
      <c r="AD37" s="23"/>
      <c r="AE37" s="24" t="str">
        <f t="shared" ref="AE37:AE46" si="15">IF(D37="G",MIN(AB37:AD37),"X")</f>
        <v>X</v>
      </c>
      <c r="AF37" s="24" t="str">
        <f t="shared" ref="AF37:AF46" si="16">IF(D37="F",MIN(AB37:AD37),"X")</f>
        <v>X</v>
      </c>
      <c r="AG37" s="24" t="str">
        <f>IF([2]TC!E32=0,"Disp.",[2]TC!E32)</f>
        <v>Disp.</v>
      </c>
      <c r="AH37" s="20"/>
      <c r="AI37" s="22"/>
      <c r="AJ37">
        <f t="shared" si="7"/>
        <v>1</v>
      </c>
      <c r="AK37">
        <f t="shared" si="8"/>
        <v>0</v>
      </c>
      <c r="AL37">
        <f t="shared" si="9"/>
        <v>0</v>
      </c>
    </row>
    <row r="38" spans="1:41" ht="16.5" customHeight="1" thickBot="1" x14ac:dyDescent="0.3">
      <c r="A38" s="13">
        <v>32</v>
      </c>
      <c r="B38" s="93"/>
      <c r="C38" s="94"/>
      <c r="D38" s="14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>
        <f t="shared" si="2"/>
        <v>5</v>
      </c>
      <c r="R38" s="15"/>
      <c r="S38" s="16"/>
      <c r="T38" s="17" t="str">
        <f t="shared" si="3"/>
        <v>Disp.</v>
      </c>
      <c r="U38" s="18">
        <f t="shared" si="4"/>
        <v>5</v>
      </c>
      <c r="V38" s="19">
        <f t="shared" si="10"/>
        <v>0</v>
      </c>
      <c r="W38" s="20">
        <f t="shared" si="11"/>
        <v>0</v>
      </c>
      <c r="X38" s="20">
        <f t="shared" si="12"/>
        <v>0</v>
      </c>
      <c r="Y38" s="20">
        <f t="shared" si="13"/>
        <v>0</v>
      </c>
      <c r="Z38" s="21">
        <v>32</v>
      </c>
      <c r="AA38" s="22">
        <f t="shared" si="14"/>
        <v>0</v>
      </c>
      <c r="AB38" s="23"/>
      <c r="AC38" s="23"/>
      <c r="AD38" s="23"/>
      <c r="AE38" s="24" t="str">
        <f t="shared" si="15"/>
        <v>X</v>
      </c>
      <c r="AF38" s="24" t="str">
        <f t="shared" si="16"/>
        <v>X</v>
      </c>
      <c r="AG38" s="24" t="str">
        <f>IF([2]TC!E33=0,"Disp.",[2]TC!E33)</f>
        <v>Disp.</v>
      </c>
      <c r="AH38" s="20"/>
      <c r="AI38" s="22"/>
      <c r="AJ38">
        <f t="shared" si="7"/>
        <v>1</v>
      </c>
      <c r="AK38">
        <f t="shared" si="8"/>
        <v>0</v>
      </c>
      <c r="AL38">
        <f t="shared" si="9"/>
        <v>0</v>
      </c>
    </row>
    <row r="39" spans="1:41" ht="16.5" customHeight="1" thickBot="1" x14ac:dyDescent="0.3">
      <c r="A39" s="13">
        <v>33</v>
      </c>
      <c r="B39" s="93"/>
      <c r="C39" s="94"/>
      <c r="D39" s="14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>
        <f t="shared" si="2"/>
        <v>5</v>
      </c>
      <c r="R39" s="15"/>
      <c r="S39" s="16"/>
      <c r="T39" s="17" t="str">
        <f t="shared" si="3"/>
        <v>Disp.</v>
      </c>
      <c r="U39" s="18">
        <f t="shared" si="4"/>
        <v>5</v>
      </c>
      <c r="V39" s="19">
        <f t="shared" si="10"/>
        <v>0</v>
      </c>
      <c r="W39" s="20">
        <f t="shared" si="11"/>
        <v>0</v>
      </c>
      <c r="X39" s="20">
        <f t="shared" si="12"/>
        <v>0</v>
      </c>
      <c r="Y39" s="20">
        <f t="shared" si="13"/>
        <v>0</v>
      </c>
      <c r="Z39" s="21">
        <v>33</v>
      </c>
      <c r="AA39" s="22">
        <f t="shared" si="14"/>
        <v>0</v>
      </c>
      <c r="AB39" s="23"/>
      <c r="AC39" s="23"/>
      <c r="AD39" s="23"/>
      <c r="AE39" s="24" t="str">
        <f t="shared" si="15"/>
        <v>X</v>
      </c>
      <c r="AF39" s="24" t="str">
        <f t="shared" si="16"/>
        <v>X</v>
      </c>
      <c r="AG39" s="24" t="str">
        <f>IF([2]TC!E34=0,"Disp.",[2]TC!E34)</f>
        <v>Disp.</v>
      </c>
      <c r="AH39" s="20"/>
      <c r="AI39" s="22"/>
      <c r="AJ39">
        <f t="shared" si="7"/>
        <v>1</v>
      </c>
      <c r="AK39">
        <f t="shared" si="8"/>
        <v>0</v>
      </c>
      <c r="AL39">
        <f t="shared" si="9"/>
        <v>0</v>
      </c>
    </row>
    <row r="40" spans="1:41" ht="16.5" customHeight="1" thickBot="1" x14ac:dyDescent="0.3">
      <c r="A40" s="13">
        <v>34</v>
      </c>
      <c r="B40" s="93"/>
      <c r="C40" s="94"/>
      <c r="D40" s="14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>
        <f t="shared" si="2"/>
        <v>5</v>
      </c>
      <c r="R40" s="15"/>
      <c r="S40" s="16"/>
      <c r="T40" s="17" t="str">
        <f t="shared" si="3"/>
        <v>Disp.</v>
      </c>
      <c r="U40" s="18">
        <f t="shared" si="4"/>
        <v>5</v>
      </c>
      <c r="V40" s="19">
        <f t="shared" si="10"/>
        <v>0</v>
      </c>
      <c r="W40" s="20">
        <f t="shared" si="11"/>
        <v>0</v>
      </c>
      <c r="X40" s="20">
        <f t="shared" si="12"/>
        <v>0</v>
      </c>
      <c r="Y40" s="20">
        <f t="shared" si="13"/>
        <v>0</v>
      </c>
      <c r="Z40" s="21">
        <v>34</v>
      </c>
      <c r="AA40" s="22">
        <f t="shared" si="14"/>
        <v>0</v>
      </c>
      <c r="AB40" s="23"/>
      <c r="AC40" s="23"/>
      <c r="AD40" s="23"/>
      <c r="AE40" s="24" t="str">
        <f t="shared" si="15"/>
        <v>X</v>
      </c>
      <c r="AF40" s="24" t="str">
        <f t="shared" si="16"/>
        <v>X</v>
      </c>
      <c r="AG40" s="24" t="str">
        <f>IF([2]TC!E35=0,"Disp.",[2]TC!E35)</f>
        <v>Disp.</v>
      </c>
      <c r="AH40" s="20"/>
      <c r="AI40" s="22"/>
    </row>
    <row r="41" spans="1:41" ht="16.5" customHeight="1" thickBot="1" x14ac:dyDescent="0.3">
      <c r="A41" s="13">
        <v>35</v>
      </c>
      <c r="B41" s="93"/>
      <c r="C41" s="94"/>
      <c r="D41" s="14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>
        <f t="shared" si="2"/>
        <v>5</v>
      </c>
      <c r="R41" s="15"/>
      <c r="S41" s="16"/>
      <c r="T41" s="17" t="str">
        <f t="shared" si="3"/>
        <v>Disp.</v>
      </c>
      <c r="U41" s="18">
        <f t="shared" si="4"/>
        <v>5</v>
      </c>
      <c r="V41" s="19">
        <f t="shared" si="10"/>
        <v>0</v>
      </c>
      <c r="W41" s="20">
        <f t="shared" si="11"/>
        <v>0</v>
      </c>
      <c r="X41" s="20">
        <f t="shared" si="12"/>
        <v>0</v>
      </c>
      <c r="Y41" s="20">
        <f t="shared" si="13"/>
        <v>0</v>
      </c>
      <c r="Z41" s="21">
        <v>35</v>
      </c>
      <c r="AA41" s="22">
        <f t="shared" si="14"/>
        <v>0</v>
      </c>
      <c r="AB41" s="23"/>
      <c r="AC41" s="23"/>
      <c r="AD41" s="23"/>
      <c r="AE41" s="24" t="str">
        <f t="shared" si="15"/>
        <v>X</v>
      </c>
      <c r="AF41" s="24" t="str">
        <f t="shared" si="16"/>
        <v>X</v>
      </c>
      <c r="AG41" s="24" t="str">
        <f>IF([2]TC!E36=0,"Disp.",[2]TC!E36)</f>
        <v>Disp.</v>
      </c>
      <c r="AH41" s="22"/>
      <c r="AI41" s="22"/>
    </row>
    <row r="42" spans="1:41" ht="16.5" customHeight="1" thickBot="1" x14ac:dyDescent="0.3">
      <c r="A42" s="13">
        <v>36</v>
      </c>
      <c r="B42" s="93"/>
      <c r="C42" s="94"/>
      <c r="D42" s="14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>
        <f t="shared" si="2"/>
        <v>5</v>
      </c>
      <c r="R42" s="15"/>
      <c r="S42" s="16"/>
      <c r="T42" s="17" t="str">
        <f t="shared" si="3"/>
        <v>Disp.</v>
      </c>
      <c r="U42" s="18">
        <f t="shared" si="4"/>
        <v>5</v>
      </c>
      <c r="V42" s="19">
        <f t="shared" si="10"/>
        <v>0</v>
      </c>
      <c r="W42" s="20">
        <f t="shared" si="11"/>
        <v>0</v>
      </c>
      <c r="X42" s="20">
        <f t="shared" si="12"/>
        <v>0</v>
      </c>
      <c r="Y42" s="20">
        <f t="shared" si="13"/>
        <v>0</v>
      </c>
      <c r="Z42" s="21">
        <v>36</v>
      </c>
      <c r="AA42" s="22">
        <f t="shared" si="14"/>
        <v>0</v>
      </c>
      <c r="AB42" s="23"/>
      <c r="AC42" s="23"/>
      <c r="AD42" s="23"/>
      <c r="AE42" s="24" t="str">
        <f t="shared" si="15"/>
        <v>X</v>
      </c>
      <c r="AF42" s="24" t="str">
        <f t="shared" si="16"/>
        <v>X</v>
      </c>
      <c r="AG42" s="24" t="str">
        <f>IF([2]TC!E37=0,"Disp.",[2]TC!E37)</f>
        <v>Disp.</v>
      </c>
      <c r="AH42" s="22"/>
      <c r="AI42" s="22"/>
    </row>
    <row r="43" spans="1:41" ht="16.5" customHeight="1" thickBot="1" x14ac:dyDescent="0.3">
      <c r="A43" s="13">
        <v>37</v>
      </c>
      <c r="B43" s="93"/>
      <c r="C43" s="94"/>
      <c r="D43" s="14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>
        <f t="shared" si="2"/>
        <v>5</v>
      </c>
      <c r="R43" s="15"/>
      <c r="S43" s="16"/>
      <c r="T43" s="17" t="str">
        <f t="shared" si="3"/>
        <v>Disp.</v>
      </c>
      <c r="U43" s="18">
        <f t="shared" si="4"/>
        <v>5</v>
      </c>
      <c r="V43" s="19">
        <f t="shared" si="10"/>
        <v>0</v>
      </c>
      <c r="W43" s="20">
        <f t="shared" si="11"/>
        <v>0</v>
      </c>
      <c r="X43" s="20">
        <f t="shared" si="12"/>
        <v>0</v>
      </c>
      <c r="Y43" s="20">
        <f t="shared" si="13"/>
        <v>0</v>
      </c>
      <c r="Z43" s="21">
        <v>37</v>
      </c>
      <c r="AA43" s="22">
        <f t="shared" si="14"/>
        <v>0</v>
      </c>
      <c r="AB43" s="23"/>
      <c r="AC43" s="23"/>
      <c r="AD43" s="23"/>
      <c r="AE43" s="24" t="str">
        <f t="shared" si="15"/>
        <v>X</v>
      </c>
      <c r="AF43" s="24" t="str">
        <f t="shared" si="16"/>
        <v>X</v>
      </c>
      <c r="AG43" s="24" t="str">
        <f>IF([2]TC!E38=0,"Disp.",[2]TC!E38)</f>
        <v>Disp.</v>
      </c>
      <c r="AH43" s="22"/>
      <c r="AI43" s="22"/>
    </row>
    <row r="44" spans="1:41" ht="16.5" customHeight="1" thickBot="1" x14ac:dyDescent="0.3">
      <c r="A44" s="13">
        <v>38</v>
      </c>
      <c r="B44" s="93"/>
      <c r="C44" s="94"/>
      <c r="D44" s="14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>
        <f t="shared" si="2"/>
        <v>5</v>
      </c>
      <c r="R44" s="15"/>
      <c r="S44" s="16"/>
      <c r="T44" s="17" t="str">
        <f t="shared" si="3"/>
        <v>Disp.</v>
      </c>
      <c r="U44" s="18">
        <f t="shared" si="4"/>
        <v>5</v>
      </c>
      <c r="V44" s="19">
        <f t="shared" si="10"/>
        <v>0</v>
      </c>
      <c r="W44" s="20">
        <f t="shared" si="11"/>
        <v>0</v>
      </c>
      <c r="X44" s="20">
        <f t="shared" si="12"/>
        <v>0</v>
      </c>
      <c r="Y44" s="20">
        <f t="shared" si="13"/>
        <v>0</v>
      </c>
      <c r="Z44" s="21">
        <v>38</v>
      </c>
      <c r="AA44" s="22">
        <f t="shared" si="14"/>
        <v>0</v>
      </c>
      <c r="AB44" s="23"/>
      <c r="AC44" s="23"/>
      <c r="AD44" s="23"/>
      <c r="AE44" s="24" t="str">
        <f t="shared" si="15"/>
        <v>X</v>
      </c>
      <c r="AF44" s="24" t="str">
        <f t="shared" si="16"/>
        <v>X</v>
      </c>
      <c r="AG44" s="24" t="str">
        <f>IF([2]TC!E39=0,"Disp.",[2]TC!E39)</f>
        <v>Disp.</v>
      </c>
      <c r="AH44" s="22"/>
      <c r="AI44" s="22"/>
    </row>
    <row r="45" spans="1:41" ht="16.5" customHeight="1" thickBot="1" x14ac:dyDescent="0.3">
      <c r="A45" s="13">
        <v>39</v>
      </c>
      <c r="B45" s="93"/>
      <c r="C45" s="94"/>
      <c r="D45" s="14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>
        <f t="shared" si="2"/>
        <v>5</v>
      </c>
      <c r="R45" s="15"/>
      <c r="S45" s="16"/>
      <c r="T45" s="17" t="str">
        <f t="shared" si="3"/>
        <v>Disp.</v>
      </c>
      <c r="U45" s="18">
        <f t="shared" si="4"/>
        <v>5</v>
      </c>
      <c r="V45" s="19">
        <f t="shared" si="10"/>
        <v>0</v>
      </c>
      <c r="W45" s="20">
        <f t="shared" si="11"/>
        <v>0</v>
      </c>
      <c r="X45" s="20">
        <f t="shared" si="12"/>
        <v>0</v>
      </c>
      <c r="Y45" s="20">
        <f t="shared" si="13"/>
        <v>0</v>
      </c>
      <c r="Z45" s="21">
        <v>39</v>
      </c>
      <c r="AA45" s="22">
        <f t="shared" si="14"/>
        <v>0</v>
      </c>
      <c r="AB45" s="23"/>
      <c r="AC45" s="23"/>
      <c r="AD45" s="23"/>
      <c r="AE45" s="24" t="str">
        <f t="shared" si="15"/>
        <v>X</v>
      </c>
      <c r="AF45" s="24" t="str">
        <f t="shared" si="16"/>
        <v>X</v>
      </c>
      <c r="AG45" s="24" t="str">
        <f>IF([2]TC!E40=0,"Disp.",[2]TC!E40)</f>
        <v>Disp.</v>
      </c>
      <c r="AH45" s="22"/>
      <c r="AI45" s="22"/>
    </row>
    <row r="46" spans="1:41" ht="16.5" customHeight="1" thickBot="1" x14ac:dyDescent="0.3">
      <c r="A46" s="13">
        <v>40</v>
      </c>
      <c r="B46" s="93"/>
      <c r="C46" s="94"/>
      <c r="D46" s="14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>
        <f t="shared" si="2"/>
        <v>5</v>
      </c>
      <c r="R46" s="15"/>
      <c r="S46" s="16"/>
      <c r="T46" s="17" t="str">
        <f t="shared" si="3"/>
        <v>Disp.</v>
      </c>
      <c r="U46" s="18">
        <f t="shared" si="4"/>
        <v>5</v>
      </c>
      <c r="V46" s="19">
        <f t="shared" si="10"/>
        <v>0</v>
      </c>
      <c r="W46" s="20">
        <f t="shared" si="11"/>
        <v>0</v>
      </c>
      <c r="X46" s="20">
        <f t="shared" si="12"/>
        <v>0</v>
      </c>
      <c r="Y46" s="20">
        <f t="shared" si="13"/>
        <v>0</v>
      </c>
      <c r="Z46" s="21">
        <v>40</v>
      </c>
      <c r="AA46" s="22">
        <f t="shared" si="14"/>
        <v>0</v>
      </c>
      <c r="AB46" s="23"/>
      <c r="AC46" s="23"/>
      <c r="AD46" s="23"/>
      <c r="AE46" s="24" t="str">
        <f t="shared" si="15"/>
        <v>X</v>
      </c>
      <c r="AF46" s="24" t="str">
        <f t="shared" si="16"/>
        <v>X</v>
      </c>
      <c r="AG46" s="24" t="str">
        <f>IF([2]TC!E41=0,"Disp.",[2]TC!E41)</f>
        <v>Disp.</v>
      </c>
      <c r="AH46" s="22"/>
      <c r="AI46" s="22"/>
    </row>
  </sheetData>
  <mergeCells count="80">
    <mergeCell ref="S1:U1"/>
    <mergeCell ref="B42:C42"/>
    <mergeCell ref="B43:C43"/>
    <mergeCell ref="B44:C44"/>
    <mergeCell ref="B45:C45"/>
    <mergeCell ref="B26:C26"/>
    <mergeCell ref="B27:C27"/>
    <mergeCell ref="B28:C28"/>
    <mergeCell ref="B29:C29"/>
    <mergeCell ref="B18:C18"/>
    <mergeCell ref="B19:C19"/>
    <mergeCell ref="B20:C20"/>
    <mergeCell ref="B21:C21"/>
    <mergeCell ref="B22:C22"/>
    <mergeCell ref="B23:C23"/>
    <mergeCell ref="B12:C12"/>
    <mergeCell ref="B46:C46"/>
    <mergeCell ref="Q1:R1"/>
    <mergeCell ref="B36:C36"/>
    <mergeCell ref="B37:C37"/>
    <mergeCell ref="B38:C38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B24:C24"/>
    <mergeCell ref="B25:C25"/>
    <mergeCell ref="B13:C13"/>
    <mergeCell ref="B14:C14"/>
    <mergeCell ref="B15:C15"/>
    <mergeCell ref="B16:C16"/>
    <mergeCell ref="B17:C17"/>
    <mergeCell ref="AI5:AI6"/>
    <mergeCell ref="B7:C7"/>
    <mergeCell ref="B8:C8"/>
    <mergeCell ref="B9:C9"/>
    <mergeCell ref="B10:C10"/>
    <mergeCell ref="AG5:AG6"/>
    <mergeCell ref="AH5:AH6"/>
    <mergeCell ref="S4:S5"/>
    <mergeCell ref="Q3:Q5"/>
    <mergeCell ref="R3:R5"/>
    <mergeCell ref="S3:T3"/>
    <mergeCell ref="E4:E6"/>
    <mergeCell ref="F4:F6"/>
    <mergeCell ref="G4:G6"/>
    <mergeCell ref="H4:H6"/>
    <mergeCell ref="I4:I6"/>
    <mergeCell ref="B11:C11"/>
    <mergeCell ref="AC5:AC6"/>
    <mergeCell ref="AD5:AD6"/>
    <mergeCell ref="AE5:AE6"/>
    <mergeCell ref="AF5:AF6"/>
    <mergeCell ref="T4:T5"/>
    <mergeCell ref="U4:U6"/>
    <mergeCell ref="V5:Y5"/>
    <mergeCell ref="Z5:Z6"/>
    <mergeCell ref="AA5:AA6"/>
    <mergeCell ref="AB5:AB6"/>
    <mergeCell ref="L4:L6"/>
    <mergeCell ref="M4:M6"/>
    <mergeCell ref="N4:N6"/>
    <mergeCell ref="O4:O6"/>
    <mergeCell ref="P4:P6"/>
    <mergeCell ref="A1:B1"/>
    <mergeCell ref="C1:F1"/>
    <mergeCell ref="G1:P1"/>
    <mergeCell ref="A2:A6"/>
    <mergeCell ref="B2:B4"/>
    <mergeCell ref="C2:P2"/>
    <mergeCell ref="Q2:T2"/>
    <mergeCell ref="U2:U3"/>
    <mergeCell ref="C3:D3"/>
    <mergeCell ref="J4:J6"/>
    <mergeCell ref="K4:K6"/>
  </mergeCells>
  <conditionalFormatting sqref="AN7:AN36">
    <cfRule type="colorScale" priority="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G7:AG46">
    <cfRule type="dataBar" priority="1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{4CFF78B6-4C86-475D-8B20-E691F928ECD1}</x14:id>
        </ext>
      </extLst>
    </cfRule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:Q46">
    <cfRule type="expression" dxfId="44" priority="16">
      <formula>D7="D"</formula>
    </cfRule>
  </conditionalFormatting>
  <conditionalFormatting sqref="R7:R46">
    <cfRule type="expression" dxfId="43" priority="15">
      <formula>D7="D"</formula>
    </cfRule>
  </conditionalFormatting>
  <conditionalFormatting sqref="S7:S46">
    <cfRule type="expression" dxfId="42" priority="14">
      <formula>D7="D"</formula>
    </cfRule>
  </conditionalFormatting>
  <conditionalFormatting sqref="T7:T46">
    <cfRule type="expression" dxfId="41" priority="13">
      <formula>D7="D"</formula>
    </cfRule>
  </conditionalFormatting>
  <conditionalFormatting sqref="U7:U46">
    <cfRule type="expression" dxfId="40" priority="12">
      <formula>D7="D"</formula>
    </cfRule>
  </conditionalFormatting>
  <conditionalFormatting sqref="U7:U46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P46">
    <cfRule type="cellIs" dxfId="39" priority="5" stopIfTrue="1" operator="equal">
      <formula>"."</formula>
    </cfRule>
    <cfRule type="cellIs" dxfId="38" priority="6" stopIfTrue="1" operator="equal">
      <formula>"J"</formula>
    </cfRule>
    <cfRule type="cellIs" dxfId="37" priority="7" stopIfTrue="1" operator="equal">
      <formula>"R"</formula>
    </cfRule>
    <cfRule type="cellIs" dxfId="36" priority="8" stopIfTrue="1" operator="equal">
      <formula>"T"</formula>
    </cfRule>
    <cfRule type="cellIs" dxfId="35" priority="9" stopIfTrue="1" operator="equal">
      <formula>"M"</formula>
    </cfRule>
    <cfRule type="cellIs" dxfId="34" priority="10" stopIfTrue="1" operator="equal">
      <formula>"A"</formula>
    </cfRule>
  </conditionalFormatting>
  <conditionalFormatting sqref="D7:D46">
    <cfRule type="expression" dxfId="33" priority="3">
      <formula>D7="F"</formula>
    </cfRule>
    <cfRule type="expression" dxfId="32" priority="4">
      <formula>D7="G"</formula>
    </cfRule>
  </conditionalFormatting>
  <conditionalFormatting sqref="B7:C46">
    <cfRule type="expression" dxfId="31" priority="1">
      <formula>D7="F"</formula>
    </cfRule>
    <cfRule type="expression" dxfId="30" priority="2">
      <formula>D7="G"</formula>
    </cfRule>
  </conditionalFormatting>
  <dataValidations count="1">
    <dataValidation type="list" allowBlank="1" showInputMessage="1" showErrorMessage="1" error="Donnée élève non valide_x000a_Données autorisées: F, G ou D" sqref="D7:D46">
      <formula1>"D,F,G,"</formula1>
    </dataValidation>
  </dataValidations>
  <pageMargins left="0.31496062992125984" right="0.70866141732283472" top="0.74803149606299213" bottom="0.74803149606299213" header="0.31496062992125984" footer="0.31496062992125984"/>
  <pageSetup paperSize="9" orientation="portrait" horizontalDpi="300" verticalDpi="300" r:id="rId1"/>
  <headerFooter>
    <oddHeader>&amp;LTaoufik&amp;Ctest&amp;R334</oddHead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CFF78B6-4C86-475D-8B20-E691F928ECD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AG7:AG46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X46"/>
  <sheetViews>
    <sheetView workbookViewId="0">
      <selection activeCell="B7" sqref="B7:C7"/>
    </sheetView>
  </sheetViews>
  <sheetFormatPr baseColWidth="10" defaultColWidth="11.42578125" defaultRowHeight="15" x14ac:dyDescent="0.25"/>
  <cols>
    <col min="1" max="1" width="4" bestFit="1" customWidth="1"/>
    <col min="2" max="2" width="15.85546875" customWidth="1"/>
    <col min="3" max="3" width="3.85546875" customWidth="1"/>
    <col min="4" max="4" width="3.5703125" customWidth="1"/>
    <col min="5" max="13" width="3.28515625" bestFit="1" customWidth="1"/>
    <col min="14" max="14" width="2.7109375" bestFit="1" customWidth="1"/>
    <col min="15" max="16" width="3.42578125" bestFit="1" customWidth="1"/>
    <col min="17" max="18" width="4.85546875" customWidth="1"/>
    <col min="19" max="19" width="5.28515625" customWidth="1"/>
    <col min="20" max="20" width="5.7109375" customWidth="1"/>
    <col min="21" max="21" width="6.85546875" style="29" customWidth="1"/>
    <col min="22" max="22" width="2.28515625" bestFit="1" customWidth="1"/>
    <col min="23" max="23" width="2.140625" bestFit="1" customWidth="1"/>
    <col min="24" max="24" width="2" bestFit="1" customWidth="1"/>
    <col min="25" max="25" width="2.42578125" bestFit="1" customWidth="1"/>
    <col min="26" max="26" width="3.140625" bestFit="1" customWidth="1"/>
    <col min="27" max="27" width="13.85546875" bestFit="1" customWidth="1"/>
    <col min="28" max="28" width="12.140625" bestFit="1" customWidth="1"/>
    <col min="40" max="40" width="16.140625" bestFit="1" customWidth="1"/>
    <col min="41" max="41" width="8.140625" bestFit="1" customWidth="1"/>
    <col min="48" max="48" width="6.140625" bestFit="1" customWidth="1"/>
    <col min="49" max="49" width="3" bestFit="1" customWidth="1"/>
    <col min="50" max="50" width="4.28515625" customWidth="1"/>
    <col min="51" max="51" width="3.7109375" customWidth="1"/>
  </cols>
  <sheetData>
    <row r="1" spans="1:50" ht="15.75" customHeight="1" thickBot="1" x14ac:dyDescent="0.3">
      <c r="A1" s="79" t="s">
        <v>3</v>
      </c>
      <c r="B1" s="80"/>
      <c r="C1" s="81" t="s">
        <v>4</v>
      </c>
      <c r="D1" s="82"/>
      <c r="E1" s="82"/>
      <c r="F1" s="83"/>
      <c r="G1" s="81" t="s">
        <v>5</v>
      </c>
      <c r="H1" s="82"/>
      <c r="I1" s="82"/>
      <c r="J1" s="82"/>
      <c r="K1" s="82"/>
      <c r="L1" s="82"/>
      <c r="M1" s="82"/>
      <c r="N1" s="82"/>
      <c r="O1" s="82"/>
      <c r="P1" s="83"/>
      <c r="Q1" s="53" t="s">
        <v>55</v>
      </c>
      <c r="R1" s="54"/>
      <c r="S1" s="82" t="str">
        <f>TableauDeBord!E4</f>
        <v>2020/2021</v>
      </c>
      <c r="T1" s="82"/>
      <c r="U1" s="83"/>
      <c r="AB1" t="s">
        <v>6</v>
      </c>
      <c r="AQ1" s="1"/>
    </row>
    <row r="2" spans="1:50" ht="15.75" thickBot="1" x14ac:dyDescent="0.3">
      <c r="A2" s="84" t="s">
        <v>7</v>
      </c>
      <c r="B2" s="87" t="s">
        <v>5</v>
      </c>
      <c r="C2" s="81" t="s">
        <v>8</v>
      </c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3"/>
      <c r="Q2" s="81" t="s">
        <v>9</v>
      </c>
      <c r="R2" s="82"/>
      <c r="S2" s="82"/>
      <c r="T2" s="83"/>
      <c r="U2" s="89" t="s">
        <v>10</v>
      </c>
      <c r="AB2" t="s">
        <v>11</v>
      </c>
    </row>
    <row r="3" spans="1:50" ht="17.25" thickBot="1" x14ac:dyDescent="0.3">
      <c r="A3" s="85"/>
      <c r="B3" s="87"/>
      <c r="C3" s="91" t="s">
        <v>12</v>
      </c>
      <c r="D3" s="92"/>
      <c r="E3" s="2" t="s">
        <v>13</v>
      </c>
      <c r="F3" s="2" t="s">
        <v>14</v>
      </c>
      <c r="G3" s="2" t="s">
        <v>15</v>
      </c>
      <c r="H3" s="2" t="s">
        <v>16</v>
      </c>
      <c r="I3" s="2" t="s">
        <v>17</v>
      </c>
      <c r="J3" s="2" t="s">
        <v>18</v>
      </c>
      <c r="K3" s="2" t="s">
        <v>19</v>
      </c>
      <c r="L3" s="2" t="s">
        <v>20</v>
      </c>
      <c r="M3" s="2" t="s">
        <v>21</v>
      </c>
      <c r="N3" s="2" t="s">
        <v>22</v>
      </c>
      <c r="O3" s="2" t="s">
        <v>23</v>
      </c>
      <c r="P3" s="2" t="s">
        <v>24</v>
      </c>
      <c r="Q3" s="74" t="s">
        <v>25</v>
      </c>
      <c r="R3" s="74" t="s">
        <v>26</v>
      </c>
      <c r="S3" s="77" t="s">
        <v>27</v>
      </c>
      <c r="T3" s="78"/>
      <c r="U3" s="90"/>
      <c r="AB3" t="s">
        <v>28</v>
      </c>
    </row>
    <row r="4" spans="1:50" ht="15.75" customHeight="1" thickBot="1" x14ac:dyDescent="0.3">
      <c r="A4" s="85"/>
      <c r="B4" s="88"/>
      <c r="C4" s="3" t="s">
        <v>29</v>
      </c>
      <c r="D4" s="4">
        <f>COUNTIFS(D7:D51,"=D")</f>
        <v>0</v>
      </c>
      <c r="E4" s="71"/>
      <c r="F4" s="71"/>
      <c r="G4" s="71">
        <f>E4+7</f>
        <v>7</v>
      </c>
      <c r="H4" s="71">
        <f>F4+7</f>
        <v>7</v>
      </c>
      <c r="I4" s="71">
        <f t="shared" ref="I4:P4" si="0">G4+7</f>
        <v>14</v>
      </c>
      <c r="J4" s="71">
        <f t="shared" si="0"/>
        <v>14</v>
      </c>
      <c r="K4" s="71">
        <f t="shared" si="0"/>
        <v>21</v>
      </c>
      <c r="L4" s="71">
        <f t="shared" si="0"/>
        <v>21</v>
      </c>
      <c r="M4" s="71">
        <f t="shared" si="0"/>
        <v>28</v>
      </c>
      <c r="N4" s="71">
        <f t="shared" si="0"/>
        <v>28</v>
      </c>
      <c r="O4" s="71">
        <f t="shared" si="0"/>
        <v>35</v>
      </c>
      <c r="P4" s="71">
        <f t="shared" si="0"/>
        <v>35</v>
      </c>
      <c r="Q4" s="75"/>
      <c r="R4" s="75"/>
      <c r="S4" s="61" t="s">
        <v>30</v>
      </c>
      <c r="T4" s="61" t="s">
        <v>31</v>
      </c>
      <c r="U4" s="63" t="s">
        <v>32</v>
      </c>
      <c r="AJ4" t="s">
        <v>33</v>
      </c>
      <c r="AK4" t="s">
        <v>34</v>
      </c>
      <c r="AL4" t="s">
        <v>35</v>
      </c>
    </row>
    <row r="5" spans="1:50" ht="15.75" thickBot="1" x14ac:dyDescent="0.3">
      <c r="A5" s="85"/>
      <c r="B5" s="5" t="s">
        <v>36</v>
      </c>
      <c r="C5" s="3" t="s">
        <v>37</v>
      </c>
      <c r="D5" s="4">
        <f>COUNTIFS(D7:D51,"=G")</f>
        <v>0</v>
      </c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6"/>
      <c r="R5" s="76"/>
      <c r="S5" s="62"/>
      <c r="T5" s="62"/>
      <c r="U5" s="64"/>
      <c r="V5" s="66" t="s">
        <v>38</v>
      </c>
      <c r="W5" s="67"/>
      <c r="X5" s="67"/>
      <c r="Y5" s="68"/>
      <c r="Z5" s="99" t="s">
        <v>7</v>
      </c>
      <c r="AA5" s="99" t="s">
        <v>36</v>
      </c>
      <c r="AB5" s="102" t="s">
        <v>39</v>
      </c>
      <c r="AC5" s="95" t="s">
        <v>40</v>
      </c>
      <c r="AD5" s="97" t="s">
        <v>41</v>
      </c>
      <c r="AE5" s="99" t="s">
        <v>42</v>
      </c>
      <c r="AF5" s="99" t="s">
        <v>43</v>
      </c>
      <c r="AG5" s="99" t="s">
        <v>44</v>
      </c>
      <c r="AH5" s="99" t="s">
        <v>45</v>
      </c>
      <c r="AI5" s="99"/>
      <c r="AJ5">
        <f>SUM(AJ7:AJ46)</f>
        <v>33</v>
      </c>
      <c r="AK5">
        <f>SUM(AK7:AK46)</f>
        <v>0</v>
      </c>
      <c r="AL5">
        <f>SUM(AL7:AL46)</f>
        <v>0</v>
      </c>
    </row>
    <row r="6" spans="1:50" ht="15.75" thickBot="1" x14ac:dyDescent="0.3">
      <c r="A6" s="86"/>
      <c r="B6" s="5" t="s">
        <v>46</v>
      </c>
      <c r="C6" s="6" t="s">
        <v>47</v>
      </c>
      <c r="D6" s="7">
        <f>COUNTIFS(D7:D51,"=F")</f>
        <v>0</v>
      </c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8" t="s">
        <v>60</v>
      </c>
      <c r="R6" s="8" t="s">
        <v>49</v>
      </c>
      <c r="S6" s="9" t="s">
        <v>50</v>
      </c>
      <c r="T6" s="9" t="s">
        <v>61</v>
      </c>
      <c r="U6" s="65"/>
      <c r="V6" s="10" t="s">
        <v>51</v>
      </c>
      <c r="W6" s="10" t="s">
        <v>52</v>
      </c>
      <c r="X6" s="10" t="s">
        <v>53</v>
      </c>
      <c r="Y6" s="10" t="s">
        <v>54</v>
      </c>
      <c r="Z6" s="101"/>
      <c r="AA6" s="101"/>
      <c r="AB6" s="103"/>
      <c r="AC6" s="96"/>
      <c r="AD6" s="98"/>
      <c r="AE6" s="100"/>
      <c r="AF6" s="100"/>
      <c r="AG6" s="100"/>
      <c r="AH6" s="100"/>
      <c r="AI6" s="101"/>
      <c r="AN6" s="11"/>
      <c r="AX6" s="12"/>
    </row>
    <row r="7" spans="1:50" ht="16.5" customHeight="1" thickBot="1" x14ac:dyDescent="0.3">
      <c r="A7" s="13">
        <v>1</v>
      </c>
      <c r="B7" s="93"/>
      <c r="C7" s="94"/>
      <c r="D7" s="14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>
        <f>IF(D7&lt;&gt;"D",IF(X7&lt;=2,4-(V7*0.5),4-(((V7*0.5)+((X7-2)*0.5)))),"D")</f>
        <v>4</v>
      </c>
      <c r="R7" s="15"/>
      <c r="S7" s="16"/>
      <c r="T7" s="17" t="str">
        <f>AG7</f>
        <v>Disp.</v>
      </c>
      <c r="U7" s="18">
        <f>IF(D7&lt;&gt;"D",SUM(Q7:T7),"Disp.")</f>
        <v>4</v>
      </c>
      <c r="V7" s="19">
        <f>COUNTIFS(E7:P7,"=A")</f>
        <v>0</v>
      </c>
      <c r="W7" s="20">
        <f>COUNTIFS(E7:P7,"=R")</f>
        <v>0</v>
      </c>
      <c r="X7" s="20">
        <f>COUNTIFS(E7:P7,"=T")</f>
        <v>0</v>
      </c>
      <c r="Y7" s="20">
        <f>COUNTIFS(E7:P7,"=M")</f>
        <v>0</v>
      </c>
      <c r="Z7" s="21">
        <v>1</v>
      </c>
      <c r="AA7" s="22">
        <f t="shared" ref="AA7" si="1">B7</f>
        <v>0</v>
      </c>
      <c r="AB7" s="23"/>
      <c r="AC7" s="23"/>
      <c r="AD7" s="23"/>
      <c r="AE7" s="24" t="str">
        <f>IF(D7="G",MIN(AB7:AD7),"X")</f>
        <v>X</v>
      </c>
      <c r="AF7" s="24" t="str">
        <f>IF(D7="F",MIN(AB7:AD7),"X")</f>
        <v>X</v>
      </c>
      <c r="AG7" s="24" t="str">
        <f>IF([2]TC!E2=0,"Disp.",[2]TC!E2)</f>
        <v>Disp.</v>
      </c>
      <c r="AH7" s="20"/>
      <c r="AI7" s="22"/>
      <c r="AJ7">
        <f>IF(AH7&lt;=3,1,0)</f>
        <v>1</v>
      </c>
      <c r="AK7">
        <f>IF(AND(AH7&gt;=4,AH7&lt;=6),1,0)</f>
        <v>0</v>
      </c>
      <c r="AL7">
        <f>IF(AH7&gt;=7,1,0)</f>
        <v>0</v>
      </c>
      <c r="AM7" s="25"/>
      <c r="AN7" s="26"/>
      <c r="AO7" s="27"/>
    </row>
    <row r="8" spans="1:50" ht="16.5" customHeight="1" thickBot="1" x14ac:dyDescent="0.3">
      <c r="A8" s="13">
        <v>2</v>
      </c>
      <c r="B8" s="93"/>
      <c r="C8" s="94"/>
      <c r="D8" s="14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>
        <f t="shared" ref="Q8:Q46" si="2">IF(D8&lt;&gt;"D",IF(X8&lt;=2,4-(V8*0.5),4-(((V8*0.5)+((X8-2)*0.5)))),"D")</f>
        <v>4</v>
      </c>
      <c r="R8" s="15"/>
      <c r="S8" s="16"/>
      <c r="T8" s="17" t="str">
        <f t="shared" ref="T8:T46" si="3">AG8</f>
        <v>Disp.</v>
      </c>
      <c r="U8" s="18">
        <f t="shared" ref="U8:U46" si="4">IF(D8&lt;&gt;"D",SUM(Q8:T8),"Disp.")</f>
        <v>4</v>
      </c>
      <c r="V8" s="28">
        <f>COUNTIFS(E8:P8,"=A")</f>
        <v>0</v>
      </c>
      <c r="W8" s="22">
        <f>COUNTIFS(E8:P8,"=R")</f>
        <v>0</v>
      </c>
      <c r="X8" s="22">
        <f>COUNTIFS(E8:P8,"=T")</f>
        <v>0</v>
      </c>
      <c r="Y8" s="22">
        <f>COUNTIFS(E8:P8,"=M")</f>
        <v>0</v>
      </c>
      <c r="Z8" s="21">
        <v>2</v>
      </c>
      <c r="AA8" s="22">
        <f>B8</f>
        <v>0</v>
      </c>
      <c r="AB8" s="23"/>
      <c r="AC8" s="23"/>
      <c r="AD8" s="23"/>
      <c r="AE8" s="24" t="str">
        <f t="shared" ref="AE8:AE36" si="5">IF(D8="G",MIN(AB8:AD8),"X")</f>
        <v>X</v>
      </c>
      <c r="AF8" s="24" t="str">
        <f t="shared" ref="AF8:AF36" si="6">IF(D8="F",MIN(AB8:AD8),"X")</f>
        <v>X</v>
      </c>
      <c r="AG8" s="24" t="str">
        <f>IF([2]TC!E3=0,"Disp.",[2]TC!E3)</f>
        <v>Disp.</v>
      </c>
      <c r="AH8" s="20"/>
      <c r="AI8" s="22"/>
      <c r="AJ8">
        <f t="shared" ref="AJ8:AJ39" si="7">IF(AH8&lt;=3,1,0)</f>
        <v>1</v>
      </c>
      <c r="AK8">
        <f t="shared" ref="AK8:AK39" si="8">IF(AND(AH8&gt;=4,AH8&lt;=6),1,0)</f>
        <v>0</v>
      </c>
      <c r="AL8">
        <f t="shared" ref="AL8:AL39" si="9">IF(AH8&gt;=7,1,0)</f>
        <v>0</v>
      </c>
      <c r="AM8" s="25"/>
      <c r="AN8" s="26"/>
      <c r="AO8" s="27"/>
    </row>
    <row r="9" spans="1:50" ht="16.5" customHeight="1" thickBot="1" x14ac:dyDescent="0.3">
      <c r="A9" s="13">
        <v>3</v>
      </c>
      <c r="B9" s="93"/>
      <c r="C9" s="94"/>
      <c r="D9" s="14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>
        <f t="shared" si="2"/>
        <v>4</v>
      </c>
      <c r="R9" s="15"/>
      <c r="S9" s="16"/>
      <c r="T9" s="17" t="str">
        <f t="shared" si="3"/>
        <v>Disp.</v>
      </c>
      <c r="U9" s="18">
        <f t="shared" si="4"/>
        <v>4</v>
      </c>
      <c r="V9" s="19">
        <f t="shared" ref="V9:V46" si="10">COUNTIFS(E9:P9,"=A")</f>
        <v>0</v>
      </c>
      <c r="W9" s="20">
        <f t="shared" ref="W9:W46" si="11">COUNTIFS(E9:P9,"=R")</f>
        <v>0</v>
      </c>
      <c r="X9" s="20">
        <f t="shared" ref="X9:X46" si="12">COUNTIFS(E9:P9,"=T")</f>
        <v>0</v>
      </c>
      <c r="Y9" s="20">
        <f t="shared" ref="Y9:Y46" si="13">COUNTIFS(E9:P9,"=M")</f>
        <v>0</v>
      </c>
      <c r="Z9" s="21">
        <v>3</v>
      </c>
      <c r="AA9" s="22">
        <f t="shared" ref="AA9:AA46" si="14">B9</f>
        <v>0</v>
      </c>
      <c r="AB9" s="23"/>
      <c r="AC9" s="23"/>
      <c r="AD9" s="23"/>
      <c r="AE9" s="24" t="str">
        <f t="shared" si="5"/>
        <v>X</v>
      </c>
      <c r="AF9" s="24" t="str">
        <f t="shared" si="6"/>
        <v>X</v>
      </c>
      <c r="AG9" s="24" t="str">
        <f>IF([2]TC!E4=0,"Disp.",[2]TC!E4)</f>
        <v>Disp.</v>
      </c>
      <c r="AH9" s="20"/>
      <c r="AI9" s="22"/>
      <c r="AJ9">
        <f t="shared" si="7"/>
        <v>1</v>
      </c>
      <c r="AK9">
        <f t="shared" si="8"/>
        <v>0</v>
      </c>
      <c r="AL9">
        <f t="shared" si="9"/>
        <v>0</v>
      </c>
      <c r="AM9" s="25"/>
      <c r="AN9" s="26"/>
      <c r="AO9" s="27"/>
    </row>
    <row r="10" spans="1:50" ht="16.5" customHeight="1" thickBot="1" x14ac:dyDescent="0.3">
      <c r="A10" s="13">
        <v>4</v>
      </c>
      <c r="B10" s="93"/>
      <c r="C10" s="94"/>
      <c r="D10" s="14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>
        <f t="shared" si="2"/>
        <v>4</v>
      </c>
      <c r="R10" s="15"/>
      <c r="S10" s="16"/>
      <c r="T10" s="17" t="str">
        <f t="shared" si="3"/>
        <v>Disp.</v>
      </c>
      <c r="U10" s="18">
        <f t="shared" si="4"/>
        <v>4</v>
      </c>
      <c r="V10" s="19">
        <f t="shared" si="10"/>
        <v>0</v>
      </c>
      <c r="W10" s="20">
        <f t="shared" si="11"/>
        <v>0</v>
      </c>
      <c r="X10" s="20">
        <f t="shared" si="12"/>
        <v>0</v>
      </c>
      <c r="Y10" s="20">
        <f t="shared" si="13"/>
        <v>0</v>
      </c>
      <c r="Z10" s="21">
        <v>4</v>
      </c>
      <c r="AA10" s="22">
        <f t="shared" si="14"/>
        <v>0</v>
      </c>
      <c r="AB10" s="23"/>
      <c r="AC10" s="23"/>
      <c r="AD10" s="23"/>
      <c r="AE10" s="24" t="str">
        <f t="shared" si="5"/>
        <v>X</v>
      </c>
      <c r="AF10" s="24" t="str">
        <f t="shared" si="6"/>
        <v>X</v>
      </c>
      <c r="AG10" s="24" t="str">
        <f>IF([2]TC!E5=0,"Disp.",[2]TC!E5)</f>
        <v>Disp.</v>
      </c>
      <c r="AH10" s="20"/>
      <c r="AI10" s="22"/>
      <c r="AJ10">
        <f t="shared" si="7"/>
        <v>1</v>
      </c>
      <c r="AK10">
        <f t="shared" si="8"/>
        <v>0</v>
      </c>
      <c r="AL10">
        <f t="shared" si="9"/>
        <v>0</v>
      </c>
      <c r="AM10" s="25"/>
      <c r="AN10" s="26"/>
      <c r="AO10" s="27"/>
    </row>
    <row r="11" spans="1:50" ht="16.5" customHeight="1" thickBot="1" x14ac:dyDescent="0.3">
      <c r="A11" s="13">
        <v>5</v>
      </c>
      <c r="B11" s="93"/>
      <c r="C11" s="94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>
        <f t="shared" si="2"/>
        <v>4</v>
      </c>
      <c r="R11" s="15"/>
      <c r="S11" s="16"/>
      <c r="T11" s="17" t="str">
        <f t="shared" si="3"/>
        <v>Disp.</v>
      </c>
      <c r="U11" s="18">
        <f t="shared" si="4"/>
        <v>4</v>
      </c>
      <c r="V11" s="19">
        <f t="shared" si="10"/>
        <v>0</v>
      </c>
      <c r="W11" s="20">
        <f t="shared" si="11"/>
        <v>0</v>
      </c>
      <c r="X11" s="20">
        <f t="shared" si="12"/>
        <v>0</v>
      </c>
      <c r="Y11" s="20">
        <f t="shared" si="13"/>
        <v>0</v>
      </c>
      <c r="Z11" s="21">
        <v>5</v>
      </c>
      <c r="AA11" s="22">
        <f t="shared" si="14"/>
        <v>0</v>
      </c>
      <c r="AB11" s="23"/>
      <c r="AC11" s="23"/>
      <c r="AD11" s="23"/>
      <c r="AE11" s="24" t="str">
        <f t="shared" si="5"/>
        <v>X</v>
      </c>
      <c r="AF11" s="24" t="str">
        <f t="shared" si="6"/>
        <v>X</v>
      </c>
      <c r="AG11" s="24" t="str">
        <f>IF([2]TC!E6=0,"Disp.",[2]TC!E6)</f>
        <v>Disp.</v>
      </c>
      <c r="AH11" s="20"/>
      <c r="AI11" s="22"/>
      <c r="AJ11">
        <f t="shared" si="7"/>
        <v>1</v>
      </c>
      <c r="AK11">
        <f t="shared" si="8"/>
        <v>0</v>
      </c>
      <c r="AL11">
        <f t="shared" si="9"/>
        <v>0</v>
      </c>
      <c r="AM11" s="25"/>
      <c r="AN11" s="26"/>
      <c r="AO11" s="27"/>
    </row>
    <row r="12" spans="1:50" ht="16.5" customHeight="1" thickBot="1" x14ac:dyDescent="0.3">
      <c r="A12" s="13">
        <v>6</v>
      </c>
      <c r="B12" s="93"/>
      <c r="C12" s="94"/>
      <c r="D12" s="14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>
        <f t="shared" si="2"/>
        <v>4</v>
      </c>
      <c r="R12" s="15"/>
      <c r="S12" s="16"/>
      <c r="T12" s="17" t="str">
        <f t="shared" si="3"/>
        <v>Disp.</v>
      </c>
      <c r="U12" s="18">
        <f t="shared" si="4"/>
        <v>4</v>
      </c>
      <c r="V12" s="19">
        <f t="shared" si="10"/>
        <v>0</v>
      </c>
      <c r="W12" s="20">
        <f t="shared" si="11"/>
        <v>0</v>
      </c>
      <c r="X12" s="20">
        <f t="shared" si="12"/>
        <v>0</v>
      </c>
      <c r="Y12" s="20">
        <f t="shared" si="13"/>
        <v>0</v>
      </c>
      <c r="Z12" s="21">
        <v>6</v>
      </c>
      <c r="AA12" s="22">
        <f t="shared" si="14"/>
        <v>0</v>
      </c>
      <c r="AB12" s="23"/>
      <c r="AC12" s="23"/>
      <c r="AD12" s="23"/>
      <c r="AE12" s="24" t="str">
        <f t="shared" si="5"/>
        <v>X</v>
      </c>
      <c r="AF12" s="24" t="str">
        <f t="shared" si="6"/>
        <v>X</v>
      </c>
      <c r="AG12" s="24" t="str">
        <f>IF([2]TC!E7=0,"Disp.",[2]TC!E7)</f>
        <v>Disp.</v>
      </c>
      <c r="AH12" s="20"/>
      <c r="AI12" s="22"/>
      <c r="AJ12">
        <f t="shared" si="7"/>
        <v>1</v>
      </c>
      <c r="AK12">
        <f t="shared" si="8"/>
        <v>0</v>
      </c>
      <c r="AL12">
        <f t="shared" si="9"/>
        <v>0</v>
      </c>
      <c r="AM12" s="25"/>
      <c r="AN12" s="26"/>
      <c r="AO12" s="27"/>
    </row>
    <row r="13" spans="1:50" ht="16.5" customHeight="1" thickBot="1" x14ac:dyDescent="0.3">
      <c r="A13" s="13">
        <v>7</v>
      </c>
      <c r="B13" s="93"/>
      <c r="C13" s="94"/>
      <c r="D13" s="14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>
        <f t="shared" si="2"/>
        <v>4</v>
      </c>
      <c r="R13" s="15"/>
      <c r="S13" s="16"/>
      <c r="T13" s="17" t="str">
        <f t="shared" si="3"/>
        <v>Disp.</v>
      </c>
      <c r="U13" s="18">
        <f t="shared" si="4"/>
        <v>4</v>
      </c>
      <c r="V13" s="19">
        <f t="shared" si="10"/>
        <v>0</v>
      </c>
      <c r="W13" s="20">
        <f t="shared" si="11"/>
        <v>0</v>
      </c>
      <c r="X13" s="20">
        <f t="shared" si="12"/>
        <v>0</v>
      </c>
      <c r="Y13" s="20">
        <f t="shared" si="13"/>
        <v>0</v>
      </c>
      <c r="Z13" s="21">
        <v>7</v>
      </c>
      <c r="AA13" s="22">
        <f t="shared" si="14"/>
        <v>0</v>
      </c>
      <c r="AB13" s="23"/>
      <c r="AC13" s="23"/>
      <c r="AD13" s="23"/>
      <c r="AE13" s="24" t="str">
        <f t="shared" si="5"/>
        <v>X</v>
      </c>
      <c r="AF13" s="24" t="str">
        <f t="shared" si="6"/>
        <v>X</v>
      </c>
      <c r="AG13" s="24" t="str">
        <f>IF([2]TC!E8=0,"Disp.",[2]TC!E8)</f>
        <v>Disp.</v>
      </c>
      <c r="AH13" s="20"/>
      <c r="AI13" s="22"/>
      <c r="AJ13">
        <f t="shared" si="7"/>
        <v>1</v>
      </c>
      <c r="AK13">
        <f t="shared" si="8"/>
        <v>0</v>
      </c>
      <c r="AL13">
        <f t="shared" si="9"/>
        <v>0</v>
      </c>
      <c r="AM13" s="25"/>
      <c r="AN13" s="26"/>
      <c r="AO13" s="27"/>
    </row>
    <row r="14" spans="1:50" ht="16.5" customHeight="1" thickBot="1" x14ac:dyDescent="0.3">
      <c r="A14" s="13">
        <v>8</v>
      </c>
      <c r="B14" s="93"/>
      <c r="C14" s="94"/>
      <c r="D14" s="14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>
        <f t="shared" si="2"/>
        <v>4</v>
      </c>
      <c r="R14" s="15"/>
      <c r="S14" s="16"/>
      <c r="T14" s="17" t="str">
        <f t="shared" si="3"/>
        <v>Disp.</v>
      </c>
      <c r="U14" s="18">
        <f t="shared" si="4"/>
        <v>4</v>
      </c>
      <c r="V14" s="19">
        <f t="shared" si="10"/>
        <v>0</v>
      </c>
      <c r="W14" s="20">
        <f t="shared" si="11"/>
        <v>0</v>
      </c>
      <c r="X14" s="20">
        <f t="shared" si="12"/>
        <v>0</v>
      </c>
      <c r="Y14" s="20">
        <f t="shared" si="13"/>
        <v>0</v>
      </c>
      <c r="Z14" s="21">
        <v>8</v>
      </c>
      <c r="AA14" s="22">
        <f t="shared" si="14"/>
        <v>0</v>
      </c>
      <c r="AB14" s="23"/>
      <c r="AC14" s="23"/>
      <c r="AD14" s="23"/>
      <c r="AE14" s="24" t="str">
        <f t="shared" si="5"/>
        <v>X</v>
      </c>
      <c r="AF14" s="24" t="str">
        <f t="shared" si="6"/>
        <v>X</v>
      </c>
      <c r="AG14" s="24" t="str">
        <f>IF([2]TC!E9=0,"Disp.",[2]TC!E9)</f>
        <v>Disp.</v>
      </c>
      <c r="AH14" s="20"/>
      <c r="AI14" s="22"/>
      <c r="AJ14">
        <f t="shared" si="7"/>
        <v>1</v>
      </c>
      <c r="AK14">
        <f t="shared" si="8"/>
        <v>0</v>
      </c>
      <c r="AL14">
        <f t="shared" si="9"/>
        <v>0</v>
      </c>
      <c r="AM14" s="25"/>
      <c r="AN14" s="26"/>
      <c r="AO14" s="27"/>
    </row>
    <row r="15" spans="1:50" ht="16.5" customHeight="1" thickBot="1" x14ac:dyDescent="0.3">
      <c r="A15" s="13">
        <v>9</v>
      </c>
      <c r="B15" s="93"/>
      <c r="C15" s="94"/>
      <c r="D15" s="14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>
        <f t="shared" si="2"/>
        <v>4</v>
      </c>
      <c r="R15" s="15"/>
      <c r="S15" s="16"/>
      <c r="T15" s="17" t="str">
        <f t="shared" si="3"/>
        <v>Disp.</v>
      </c>
      <c r="U15" s="18">
        <f t="shared" si="4"/>
        <v>4</v>
      </c>
      <c r="V15" s="19">
        <f t="shared" si="10"/>
        <v>0</v>
      </c>
      <c r="W15" s="20">
        <f t="shared" si="11"/>
        <v>0</v>
      </c>
      <c r="X15" s="20">
        <f t="shared" si="12"/>
        <v>0</v>
      </c>
      <c r="Y15" s="20">
        <f t="shared" si="13"/>
        <v>0</v>
      </c>
      <c r="Z15" s="21">
        <v>9</v>
      </c>
      <c r="AA15" s="22">
        <f t="shared" si="14"/>
        <v>0</v>
      </c>
      <c r="AB15" s="23"/>
      <c r="AC15" s="23"/>
      <c r="AD15" s="23"/>
      <c r="AE15" s="24" t="str">
        <f t="shared" si="5"/>
        <v>X</v>
      </c>
      <c r="AF15" s="24" t="str">
        <f t="shared" si="6"/>
        <v>X</v>
      </c>
      <c r="AG15" s="24" t="str">
        <f>IF([2]TC!E10=0,"Disp.",[2]TC!E10)</f>
        <v>Disp.</v>
      </c>
      <c r="AH15" s="20"/>
      <c r="AI15" s="22"/>
      <c r="AJ15">
        <f t="shared" si="7"/>
        <v>1</v>
      </c>
      <c r="AK15">
        <f t="shared" si="8"/>
        <v>0</v>
      </c>
      <c r="AL15">
        <f t="shared" si="9"/>
        <v>0</v>
      </c>
      <c r="AM15" s="25"/>
      <c r="AN15" s="26"/>
      <c r="AO15" s="27"/>
    </row>
    <row r="16" spans="1:50" ht="16.5" customHeight="1" thickBot="1" x14ac:dyDescent="0.3">
      <c r="A16" s="13">
        <v>10</v>
      </c>
      <c r="B16" s="93"/>
      <c r="C16" s="94"/>
      <c r="D16" s="14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>
        <f t="shared" si="2"/>
        <v>4</v>
      </c>
      <c r="R16" s="15"/>
      <c r="S16" s="16"/>
      <c r="T16" s="17" t="str">
        <f t="shared" si="3"/>
        <v>Disp.</v>
      </c>
      <c r="U16" s="18">
        <f t="shared" si="4"/>
        <v>4</v>
      </c>
      <c r="V16" s="19">
        <f t="shared" si="10"/>
        <v>0</v>
      </c>
      <c r="W16" s="20">
        <f t="shared" si="11"/>
        <v>0</v>
      </c>
      <c r="X16" s="20">
        <f t="shared" si="12"/>
        <v>0</v>
      </c>
      <c r="Y16" s="20">
        <f t="shared" si="13"/>
        <v>0</v>
      </c>
      <c r="Z16" s="21">
        <v>10</v>
      </c>
      <c r="AA16" s="22">
        <f t="shared" si="14"/>
        <v>0</v>
      </c>
      <c r="AB16" s="23"/>
      <c r="AC16" s="23"/>
      <c r="AD16" s="23"/>
      <c r="AE16" s="24" t="str">
        <f t="shared" si="5"/>
        <v>X</v>
      </c>
      <c r="AF16" s="24" t="str">
        <f t="shared" si="6"/>
        <v>X</v>
      </c>
      <c r="AG16" s="24" t="str">
        <f>IF([2]TC!E11=0,"Disp.",[2]TC!E11)</f>
        <v>Disp.</v>
      </c>
      <c r="AH16" s="20"/>
      <c r="AI16" s="22"/>
      <c r="AJ16">
        <f t="shared" si="7"/>
        <v>1</v>
      </c>
      <c r="AK16">
        <f t="shared" si="8"/>
        <v>0</v>
      </c>
      <c r="AL16">
        <f t="shared" si="9"/>
        <v>0</v>
      </c>
      <c r="AM16" s="25"/>
      <c r="AN16" s="26"/>
      <c r="AO16" s="27"/>
      <c r="AS16" s="25"/>
    </row>
    <row r="17" spans="1:45" ht="16.5" customHeight="1" thickBot="1" x14ac:dyDescent="0.3">
      <c r="A17" s="13">
        <v>11</v>
      </c>
      <c r="B17" s="93"/>
      <c r="C17" s="94"/>
      <c r="D17" s="14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>
        <f t="shared" si="2"/>
        <v>4</v>
      </c>
      <c r="R17" s="15"/>
      <c r="S17" s="16"/>
      <c r="T17" s="17" t="str">
        <f t="shared" si="3"/>
        <v>Disp.</v>
      </c>
      <c r="U17" s="18">
        <f t="shared" si="4"/>
        <v>4</v>
      </c>
      <c r="V17" s="19">
        <f t="shared" si="10"/>
        <v>0</v>
      </c>
      <c r="W17" s="20">
        <f t="shared" si="11"/>
        <v>0</v>
      </c>
      <c r="X17" s="20">
        <f t="shared" si="12"/>
        <v>0</v>
      </c>
      <c r="Y17" s="20">
        <f t="shared" si="13"/>
        <v>0</v>
      </c>
      <c r="Z17" s="21">
        <v>11</v>
      </c>
      <c r="AA17" s="22">
        <f t="shared" si="14"/>
        <v>0</v>
      </c>
      <c r="AB17" s="23"/>
      <c r="AC17" s="23"/>
      <c r="AD17" s="23"/>
      <c r="AE17" s="24" t="str">
        <f t="shared" si="5"/>
        <v>X</v>
      </c>
      <c r="AF17" s="24" t="str">
        <f t="shared" si="6"/>
        <v>X</v>
      </c>
      <c r="AG17" s="24" t="str">
        <f>IF([2]TC!E12=0,"Disp.",[2]TC!E12)</f>
        <v>Disp.</v>
      </c>
      <c r="AH17" s="20"/>
      <c r="AI17" s="22"/>
      <c r="AJ17">
        <f t="shared" si="7"/>
        <v>1</v>
      </c>
      <c r="AK17">
        <f t="shared" si="8"/>
        <v>0</v>
      </c>
      <c r="AL17">
        <f t="shared" si="9"/>
        <v>0</v>
      </c>
      <c r="AM17" s="25"/>
      <c r="AN17" s="26"/>
      <c r="AO17" s="27"/>
      <c r="AS17" s="1"/>
    </row>
    <row r="18" spans="1:45" ht="16.5" customHeight="1" thickBot="1" x14ac:dyDescent="0.3">
      <c r="A18" s="13">
        <v>12</v>
      </c>
      <c r="B18" s="93"/>
      <c r="C18" s="94"/>
      <c r="D18" s="14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>
        <f t="shared" si="2"/>
        <v>4</v>
      </c>
      <c r="R18" s="15"/>
      <c r="S18" s="16"/>
      <c r="T18" s="17" t="str">
        <f t="shared" si="3"/>
        <v>Disp.</v>
      </c>
      <c r="U18" s="18">
        <f t="shared" si="4"/>
        <v>4</v>
      </c>
      <c r="V18" s="19">
        <f t="shared" si="10"/>
        <v>0</v>
      </c>
      <c r="W18" s="20">
        <f t="shared" si="11"/>
        <v>0</v>
      </c>
      <c r="X18" s="20">
        <f t="shared" si="12"/>
        <v>0</v>
      </c>
      <c r="Y18" s="20">
        <f t="shared" si="13"/>
        <v>0</v>
      </c>
      <c r="Z18" s="21">
        <v>12</v>
      </c>
      <c r="AA18" s="22">
        <f t="shared" si="14"/>
        <v>0</v>
      </c>
      <c r="AB18" s="23"/>
      <c r="AC18" s="23"/>
      <c r="AD18" s="23"/>
      <c r="AE18" s="24" t="str">
        <f t="shared" si="5"/>
        <v>X</v>
      </c>
      <c r="AF18" s="24" t="str">
        <f t="shared" si="6"/>
        <v>X</v>
      </c>
      <c r="AG18" s="24" t="str">
        <f>IF([2]TC!E13=0,"Disp.",[2]TC!E13)</f>
        <v>Disp.</v>
      </c>
      <c r="AH18" s="20"/>
      <c r="AI18" s="22"/>
      <c r="AJ18">
        <f t="shared" si="7"/>
        <v>1</v>
      </c>
      <c r="AK18">
        <f t="shared" si="8"/>
        <v>0</v>
      </c>
      <c r="AL18">
        <f t="shared" si="9"/>
        <v>0</v>
      </c>
      <c r="AM18" s="25"/>
      <c r="AN18" s="26"/>
      <c r="AO18" s="27"/>
    </row>
    <row r="19" spans="1:45" ht="16.5" customHeight="1" thickBot="1" x14ac:dyDescent="0.3">
      <c r="A19" s="13">
        <v>13</v>
      </c>
      <c r="B19" s="93"/>
      <c r="C19" s="94"/>
      <c r="D19" s="14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>
        <f t="shared" si="2"/>
        <v>4</v>
      </c>
      <c r="R19" s="15"/>
      <c r="S19" s="16"/>
      <c r="T19" s="17" t="str">
        <f t="shared" si="3"/>
        <v>Disp.</v>
      </c>
      <c r="U19" s="18">
        <f t="shared" si="4"/>
        <v>4</v>
      </c>
      <c r="V19" s="19">
        <f t="shared" si="10"/>
        <v>0</v>
      </c>
      <c r="W19" s="20">
        <f t="shared" si="11"/>
        <v>0</v>
      </c>
      <c r="X19" s="20">
        <f t="shared" si="12"/>
        <v>0</v>
      </c>
      <c r="Y19" s="20">
        <f t="shared" si="13"/>
        <v>0</v>
      </c>
      <c r="Z19" s="21">
        <v>13</v>
      </c>
      <c r="AA19" s="22">
        <f t="shared" si="14"/>
        <v>0</v>
      </c>
      <c r="AB19" s="23"/>
      <c r="AC19" s="23"/>
      <c r="AD19" s="23"/>
      <c r="AE19" s="24" t="str">
        <f t="shared" si="5"/>
        <v>X</v>
      </c>
      <c r="AF19" s="24" t="str">
        <f t="shared" si="6"/>
        <v>X</v>
      </c>
      <c r="AG19" s="24" t="str">
        <f>IF([2]TC!E14=0,"Disp.",[2]TC!E14)</f>
        <v>Disp.</v>
      </c>
      <c r="AH19" s="20"/>
      <c r="AI19" s="22"/>
      <c r="AJ19">
        <f t="shared" si="7"/>
        <v>1</v>
      </c>
      <c r="AK19">
        <f t="shared" si="8"/>
        <v>0</v>
      </c>
      <c r="AL19">
        <f t="shared" si="9"/>
        <v>0</v>
      </c>
      <c r="AM19" s="25"/>
      <c r="AN19" s="26"/>
      <c r="AO19" s="27"/>
    </row>
    <row r="20" spans="1:45" ht="16.5" customHeight="1" thickBot="1" x14ac:dyDescent="0.3">
      <c r="A20" s="13">
        <v>14</v>
      </c>
      <c r="B20" s="93"/>
      <c r="C20" s="94"/>
      <c r="D20" s="14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>
        <f t="shared" si="2"/>
        <v>4</v>
      </c>
      <c r="R20" s="15"/>
      <c r="S20" s="16"/>
      <c r="T20" s="17" t="str">
        <f t="shared" si="3"/>
        <v>Disp.</v>
      </c>
      <c r="U20" s="18">
        <f t="shared" si="4"/>
        <v>4</v>
      </c>
      <c r="V20" s="19">
        <f t="shared" si="10"/>
        <v>0</v>
      </c>
      <c r="W20" s="20">
        <f t="shared" si="11"/>
        <v>0</v>
      </c>
      <c r="X20" s="20">
        <f t="shared" si="12"/>
        <v>0</v>
      </c>
      <c r="Y20" s="20">
        <f t="shared" si="13"/>
        <v>0</v>
      </c>
      <c r="Z20" s="21">
        <v>14</v>
      </c>
      <c r="AA20" s="22">
        <f t="shared" si="14"/>
        <v>0</v>
      </c>
      <c r="AB20" s="23"/>
      <c r="AC20" s="23"/>
      <c r="AD20" s="23"/>
      <c r="AE20" s="24" t="str">
        <f t="shared" si="5"/>
        <v>X</v>
      </c>
      <c r="AF20" s="24" t="str">
        <f t="shared" si="6"/>
        <v>X</v>
      </c>
      <c r="AG20" s="24" t="str">
        <f>IF([2]TC!E15=0,"Disp.",[2]TC!E15)</f>
        <v>Disp.</v>
      </c>
      <c r="AH20" s="20"/>
      <c r="AI20" s="22"/>
      <c r="AJ20">
        <f t="shared" si="7"/>
        <v>1</v>
      </c>
      <c r="AK20">
        <f t="shared" si="8"/>
        <v>0</v>
      </c>
      <c r="AL20">
        <f t="shared" si="9"/>
        <v>0</v>
      </c>
      <c r="AM20" s="25"/>
      <c r="AN20" s="26"/>
      <c r="AO20" s="27"/>
    </row>
    <row r="21" spans="1:45" ht="16.5" customHeight="1" thickBot="1" x14ac:dyDescent="0.3">
      <c r="A21" s="13">
        <v>15</v>
      </c>
      <c r="B21" s="93"/>
      <c r="C21" s="94"/>
      <c r="D21" s="14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>
        <f t="shared" si="2"/>
        <v>4</v>
      </c>
      <c r="R21" s="15"/>
      <c r="S21" s="16"/>
      <c r="T21" s="17" t="str">
        <f t="shared" si="3"/>
        <v>Disp.</v>
      </c>
      <c r="U21" s="18">
        <f t="shared" si="4"/>
        <v>4</v>
      </c>
      <c r="V21" s="19">
        <f t="shared" si="10"/>
        <v>0</v>
      </c>
      <c r="W21" s="20">
        <f t="shared" si="11"/>
        <v>0</v>
      </c>
      <c r="X21" s="20">
        <f t="shared" si="12"/>
        <v>0</v>
      </c>
      <c r="Y21" s="20">
        <f t="shared" si="13"/>
        <v>0</v>
      </c>
      <c r="Z21" s="21">
        <v>15</v>
      </c>
      <c r="AA21" s="22">
        <f t="shared" si="14"/>
        <v>0</v>
      </c>
      <c r="AB21" s="23"/>
      <c r="AC21" s="23"/>
      <c r="AD21" s="23"/>
      <c r="AE21" s="24" t="str">
        <f t="shared" si="5"/>
        <v>X</v>
      </c>
      <c r="AF21" s="24" t="str">
        <f t="shared" si="6"/>
        <v>X</v>
      </c>
      <c r="AG21" s="24" t="str">
        <f>IF([2]TC!E16=0,"Disp.",[2]TC!E16)</f>
        <v>Disp.</v>
      </c>
      <c r="AH21" s="20"/>
      <c r="AI21" s="22"/>
      <c r="AJ21">
        <f t="shared" si="7"/>
        <v>1</v>
      </c>
      <c r="AK21">
        <f t="shared" si="8"/>
        <v>0</v>
      </c>
      <c r="AL21">
        <f t="shared" si="9"/>
        <v>0</v>
      </c>
      <c r="AM21" s="25"/>
      <c r="AN21" s="26"/>
      <c r="AO21" s="27"/>
    </row>
    <row r="22" spans="1:45" ht="16.5" customHeight="1" thickBot="1" x14ac:dyDescent="0.3">
      <c r="A22" s="13">
        <v>16</v>
      </c>
      <c r="B22" s="93"/>
      <c r="C22" s="94"/>
      <c r="D22" s="14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>
        <f t="shared" si="2"/>
        <v>4</v>
      </c>
      <c r="R22" s="15"/>
      <c r="S22" s="16"/>
      <c r="T22" s="17" t="str">
        <f t="shared" si="3"/>
        <v>Disp.</v>
      </c>
      <c r="U22" s="18">
        <f t="shared" si="4"/>
        <v>4</v>
      </c>
      <c r="V22" s="19">
        <f t="shared" si="10"/>
        <v>0</v>
      </c>
      <c r="W22" s="20">
        <f t="shared" si="11"/>
        <v>0</v>
      </c>
      <c r="X22" s="20">
        <f t="shared" si="12"/>
        <v>0</v>
      </c>
      <c r="Y22" s="20">
        <f t="shared" si="13"/>
        <v>0</v>
      </c>
      <c r="Z22" s="21">
        <v>16</v>
      </c>
      <c r="AA22" s="22">
        <f t="shared" si="14"/>
        <v>0</v>
      </c>
      <c r="AB22" s="23"/>
      <c r="AC22" s="23"/>
      <c r="AD22" s="23"/>
      <c r="AE22" s="24" t="str">
        <f t="shared" si="5"/>
        <v>X</v>
      </c>
      <c r="AF22" s="24" t="str">
        <f t="shared" si="6"/>
        <v>X</v>
      </c>
      <c r="AG22" s="24" t="str">
        <f>IF([2]TC!E17=0,"Disp.",[2]TC!E17)</f>
        <v>Disp.</v>
      </c>
      <c r="AH22" s="20"/>
      <c r="AI22" s="22"/>
      <c r="AJ22">
        <f t="shared" si="7"/>
        <v>1</v>
      </c>
      <c r="AK22">
        <f t="shared" si="8"/>
        <v>0</v>
      </c>
      <c r="AL22">
        <f t="shared" si="9"/>
        <v>0</v>
      </c>
      <c r="AM22" s="25"/>
      <c r="AN22" s="26"/>
      <c r="AO22" s="27"/>
    </row>
    <row r="23" spans="1:45" ht="16.5" customHeight="1" thickBot="1" x14ac:dyDescent="0.3">
      <c r="A23" s="13">
        <v>17</v>
      </c>
      <c r="B23" s="93"/>
      <c r="C23" s="94"/>
      <c r="D23" s="14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>
        <f t="shared" si="2"/>
        <v>4</v>
      </c>
      <c r="R23" s="15"/>
      <c r="S23" s="16"/>
      <c r="T23" s="17" t="str">
        <f t="shared" si="3"/>
        <v>Disp.</v>
      </c>
      <c r="U23" s="18">
        <f t="shared" si="4"/>
        <v>4</v>
      </c>
      <c r="V23" s="19">
        <f t="shared" si="10"/>
        <v>0</v>
      </c>
      <c r="W23" s="20">
        <f t="shared" si="11"/>
        <v>0</v>
      </c>
      <c r="X23" s="20">
        <f t="shared" si="12"/>
        <v>0</v>
      </c>
      <c r="Y23" s="20">
        <f t="shared" si="13"/>
        <v>0</v>
      </c>
      <c r="Z23" s="21">
        <v>17</v>
      </c>
      <c r="AA23" s="22">
        <f t="shared" si="14"/>
        <v>0</v>
      </c>
      <c r="AB23" s="23"/>
      <c r="AC23" s="23"/>
      <c r="AD23" s="23"/>
      <c r="AE23" s="24" t="str">
        <f t="shared" si="5"/>
        <v>X</v>
      </c>
      <c r="AF23" s="24" t="str">
        <f t="shared" si="6"/>
        <v>X</v>
      </c>
      <c r="AG23" s="24" t="str">
        <f>IF([2]TC!E18=0,"Disp.",[2]TC!E18)</f>
        <v>Disp.</v>
      </c>
      <c r="AH23" s="20"/>
      <c r="AI23" s="22"/>
      <c r="AJ23">
        <f t="shared" si="7"/>
        <v>1</v>
      </c>
      <c r="AK23">
        <f t="shared" si="8"/>
        <v>0</v>
      </c>
      <c r="AL23">
        <f t="shared" si="9"/>
        <v>0</v>
      </c>
      <c r="AM23" s="25"/>
      <c r="AN23" s="26"/>
      <c r="AO23" s="27"/>
    </row>
    <row r="24" spans="1:45" ht="16.5" customHeight="1" thickBot="1" x14ac:dyDescent="0.3">
      <c r="A24" s="13">
        <v>18</v>
      </c>
      <c r="B24" s="93"/>
      <c r="C24" s="94"/>
      <c r="D24" s="14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>
        <f t="shared" si="2"/>
        <v>4</v>
      </c>
      <c r="R24" s="15"/>
      <c r="S24" s="16"/>
      <c r="T24" s="17" t="str">
        <f t="shared" si="3"/>
        <v>Disp.</v>
      </c>
      <c r="U24" s="18">
        <f t="shared" si="4"/>
        <v>4</v>
      </c>
      <c r="V24" s="19">
        <f t="shared" si="10"/>
        <v>0</v>
      </c>
      <c r="W24" s="20">
        <f t="shared" si="11"/>
        <v>0</v>
      </c>
      <c r="X24" s="20">
        <f t="shared" si="12"/>
        <v>0</v>
      </c>
      <c r="Y24" s="20">
        <f t="shared" si="13"/>
        <v>0</v>
      </c>
      <c r="Z24" s="21">
        <v>18</v>
      </c>
      <c r="AA24" s="22">
        <f t="shared" si="14"/>
        <v>0</v>
      </c>
      <c r="AB24" s="23"/>
      <c r="AC24" s="23"/>
      <c r="AD24" s="23"/>
      <c r="AE24" s="24" t="str">
        <f t="shared" si="5"/>
        <v>X</v>
      </c>
      <c r="AF24" s="24" t="str">
        <f t="shared" si="6"/>
        <v>X</v>
      </c>
      <c r="AG24" s="24" t="str">
        <f>IF([2]TC!E19=0,"Disp.",[2]TC!E19)</f>
        <v>Disp.</v>
      </c>
      <c r="AH24" s="20"/>
      <c r="AI24" s="22"/>
      <c r="AJ24">
        <f t="shared" si="7"/>
        <v>1</v>
      </c>
      <c r="AK24">
        <f t="shared" si="8"/>
        <v>0</v>
      </c>
      <c r="AL24">
        <f t="shared" si="9"/>
        <v>0</v>
      </c>
      <c r="AM24" s="25"/>
      <c r="AN24" s="26"/>
      <c r="AO24" s="27"/>
    </row>
    <row r="25" spans="1:45" ht="16.5" customHeight="1" thickBot="1" x14ac:dyDescent="0.3">
      <c r="A25" s="13">
        <v>19</v>
      </c>
      <c r="B25" s="93"/>
      <c r="C25" s="94"/>
      <c r="D25" s="14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>
        <f t="shared" si="2"/>
        <v>4</v>
      </c>
      <c r="R25" s="15"/>
      <c r="S25" s="16"/>
      <c r="T25" s="17" t="str">
        <f t="shared" si="3"/>
        <v>Disp.</v>
      </c>
      <c r="U25" s="18">
        <f t="shared" si="4"/>
        <v>4</v>
      </c>
      <c r="V25" s="19">
        <f t="shared" si="10"/>
        <v>0</v>
      </c>
      <c r="W25" s="20">
        <f t="shared" si="11"/>
        <v>0</v>
      </c>
      <c r="X25" s="20">
        <f t="shared" si="12"/>
        <v>0</v>
      </c>
      <c r="Y25" s="20">
        <f t="shared" si="13"/>
        <v>0</v>
      </c>
      <c r="Z25" s="21">
        <v>19</v>
      </c>
      <c r="AA25" s="22">
        <f t="shared" si="14"/>
        <v>0</v>
      </c>
      <c r="AB25" s="23"/>
      <c r="AC25" s="23"/>
      <c r="AD25" s="23"/>
      <c r="AE25" s="24" t="str">
        <f t="shared" si="5"/>
        <v>X</v>
      </c>
      <c r="AF25" s="24" t="str">
        <f t="shared" si="6"/>
        <v>X</v>
      </c>
      <c r="AG25" s="24" t="str">
        <f>IF([2]TC!E20=0,"Disp.",[2]TC!E20)</f>
        <v>Disp.</v>
      </c>
      <c r="AH25" s="20"/>
      <c r="AI25" s="22"/>
      <c r="AJ25">
        <f t="shared" si="7"/>
        <v>1</v>
      </c>
      <c r="AK25">
        <f t="shared" si="8"/>
        <v>0</v>
      </c>
      <c r="AL25">
        <f t="shared" si="9"/>
        <v>0</v>
      </c>
      <c r="AM25" s="25"/>
      <c r="AN25" s="26"/>
      <c r="AO25" s="27"/>
    </row>
    <row r="26" spans="1:45" ht="16.5" customHeight="1" thickBot="1" x14ac:dyDescent="0.3">
      <c r="A26" s="13">
        <v>20</v>
      </c>
      <c r="B26" s="93"/>
      <c r="C26" s="94"/>
      <c r="D26" s="14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>
        <f t="shared" si="2"/>
        <v>4</v>
      </c>
      <c r="R26" s="15"/>
      <c r="S26" s="16"/>
      <c r="T26" s="17" t="str">
        <f t="shared" si="3"/>
        <v>Disp.</v>
      </c>
      <c r="U26" s="18">
        <f t="shared" si="4"/>
        <v>4</v>
      </c>
      <c r="V26" s="19">
        <f t="shared" si="10"/>
        <v>0</v>
      </c>
      <c r="W26" s="20">
        <f t="shared" si="11"/>
        <v>0</v>
      </c>
      <c r="X26" s="20">
        <f t="shared" si="12"/>
        <v>0</v>
      </c>
      <c r="Y26" s="20">
        <f t="shared" si="13"/>
        <v>0</v>
      </c>
      <c r="Z26" s="21">
        <v>20</v>
      </c>
      <c r="AA26" s="22">
        <f t="shared" si="14"/>
        <v>0</v>
      </c>
      <c r="AB26" s="23"/>
      <c r="AC26" s="23"/>
      <c r="AD26" s="23"/>
      <c r="AE26" s="24" t="str">
        <f t="shared" si="5"/>
        <v>X</v>
      </c>
      <c r="AF26" s="24" t="str">
        <f t="shared" si="6"/>
        <v>X</v>
      </c>
      <c r="AG26" s="24" t="str">
        <f>IF([2]TC!E21=0,"Disp.",[2]TC!E21)</f>
        <v>Disp.</v>
      </c>
      <c r="AH26" s="20"/>
      <c r="AI26" s="22"/>
      <c r="AJ26">
        <f t="shared" si="7"/>
        <v>1</v>
      </c>
      <c r="AK26">
        <f t="shared" si="8"/>
        <v>0</v>
      </c>
      <c r="AL26">
        <f t="shared" si="9"/>
        <v>0</v>
      </c>
      <c r="AM26" s="25"/>
      <c r="AN26" s="26"/>
      <c r="AO26" s="27"/>
    </row>
    <row r="27" spans="1:45" ht="16.5" customHeight="1" thickBot="1" x14ac:dyDescent="0.3">
      <c r="A27" s="13">
        <v>21</v>
      </c>
      <c r="B27" s="93"/>
      <c r="C27" s="94"/>
      <c r="D27" s="14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>
        <f t="shared" si="2"/>
        <v>4</v>
      </c>
      <c r="R27" s="15"/>
      <c r="S27" s="16"/>
      <c r="T27" s="17" t="str">
        <f t="shared" si="3"/>
        <v>Disp.</v>
      </c>
      <c r="U27" s="18">
        <f t="shared" si="4"/>
        <v>4</v>
      </c>
      <c r="V27" s="19">
        <f t="shared" si="10"/>
        <v>0</v>
      </c>
      <c r="W27" s="20">
        <f t="shared" si="11"/>
        <v>0</v>
      </c>
      <c r="X27" s="20">
        <f t="shared" si="12"/>
        <v>0</v>
      </c>
      <c r="Y27" s="20">
        <f t="shared" si="13"/>
        <v>0</v>
      </c>
      <c r="Z27" s="21">
        <v>21</v>
      </c>
      <c r="AA27" s="22">
        <f t="shared" si="14"/>
        <v>0</v>
      </c>
      <c r="AB27" s="23"/>
      <c r="AC27" s="23"/>
      <c r="AD27" s="23"/>
      <c r="AE27" s="24" t="str">
        <f t="shared" si="5"/>
        <v>X</v>
      </c>
      <c r="AF27" s="24" t="str">
        <f t="shared" si="6"/>
        <v>X</v>
      </c>
      <c r="AG27" s="24" t="str">
        <f>IF([2]TC!E22=0,"Disp.",[2]TC!E22)</f>
        <v>Disp.</v>
      </c>
      <c r="AH27" s="20"/>
      <c r="AI27" s="22"/>
      <c r="AJ27">
        <f t="shared" si="7"/>
        <v>1</v>
      </c>
      <c r="AK27">
        <f t="shared" si="8"/>
        <v>0</v>
      </c>
      <c r="AL27">
        <f t="shared" si="9"/>
        <v>0</v>
      </c>
      <c r="AM27" s="25"/>
      <c r="AN27" s="26"/>
      <c r="AO27" s="27"/>
    </row>
    <row r="28" spans="1:45" ht="16.5" customHeight="1" thickBot="1" x14ac:dyDescent="0.3">
      <c r="A28" s="13">
        <v>22</v>
      </c>
      <c r="B28" s="93"/>
      <c r="C28" s="94"/>
      <c r="D28" s="14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>
        <f t="shared" si="2"/>
        <v>4</v>
      </c>
      <c r="R28" s="15"/>
      <c r="S28" s="16"/>
      <c r="T28" s="17" t="str">
        <f t="shared" si="3"/>
        <v>Disp.</v>
      </c>
      <c r="U28" s="18">
        <f t="shared" si="4"/>
        <v>4</v>
      </c>
      <c r="V28" s="19">
        <f t="shared" si="10"/>
        <v>0</v>
      </c>
      <c r="W28" s="20">
        <f t="shared" si="11"/>
        <v>0</v>
      </c>
      <c r="X28" s="20">
        <f t="shared" si="12"/>
        <v>0</v>
      </c>
      <c r="Y28" s="20">
        <f t="shared" si="13"/>
        <v>0</v>
      </c>
      <c r="Z28" s="21">
        <v>22</v>
      </c>
      <c r="AA28" s="22">
        <f t="shared" si="14"/>
        <v>0</v>
      </c>
      <c r="AB28" s="23"/>
      <c r="AC28" s="23"/>
      <c r="AD28" s="23"/>
      <c r="AE28" s="24" t="str">
        <f t="shared" si="5"/>
        <v>X</v>
      </c>
      <c r="AF28" s="24" t="str">
        <f t="shared" si="6"/>
        <v>X</v>
      </c>
      <c r="AG28" s="24" t="str">
        <f>IF([2]TC!E23=0,"Disp.",[2]TC!E23)</f>
        <v>Disp.</v>
      </c>
      <c r="AH28" s="20"/>
      <c r="AI28" s="22"/>
      <c r="AJ28">
        <f t="shared" si="7"/>
        <v>1</v>
      </c>
      <c r="AK28">
        <f t="shared" si="8"/>
        <v>0</v>
      </c>
      <c r="AL28">
        <f t="shared" si="9"/>
        <v>0</v>
      </c>
      <c r="AM28" s="25"/>
      <c r="AN28" s="26"/>
      <c r="AO28" s="27"/>
    </row>
    <row r="29" spans="1:45" ht="16.5" customHeight="1" thickBot="1" x14ac:dyDescent="0.3">
      <c r="A29" s="13">
        <v>23</v>
      </c>
      <c r="B29" s="93"/>
      <c r="C29" s="94"/>
      <c r="D29" s="14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>
        <f t="shared" si="2"/>
        <v>4</v>
      </c>
      <c r="R29" s="15"/>
      <c r="S29" s="16"/>
      <c r="T29" s="17" t="str">
        <f t="shared" si="3"/>
        <v>Disp.</v>
      </c>
      <c r="U29" s="18">
        <f t="shared" si="4"/>
        <v>4</v>
      </c>
      <c r="V29" s="19">
        <f t="shared" si="10"/>
        <v>0</v>
      </c>
      <c r="W29" s="20">
        <f t="shared" si="11"/>
        <v>0</v>
      </c>
      <c r="X29" s="20">
        <f t="shared" si="12"/>
        <v>0</v>
      </c>
      <c r="Y29" s="20">
        <f t="shared" si="13"/>
        <v>0</v>
      </c>
      <c r="Z29" s="21">
        <v>23</v>
      </c>
      <c r="AA29" s="22">
        <f t="shared" si="14"/>
        <v>0</v>
      </c>
      <c r="AB29" s="23"/>
      <c r="AC29" s="23"/>
      <c r="AD29" s="23"/>
      <c r="AE29" s="24" t="str">
        <f t="shared" si="5"/>
        <v>X</v>
      </c>
      <c r="AF29" s="24" t="str">
        <f t="shared" si="6"/>
        <v>X</v>
      </c>
      <c r="AG29" s="24" t="str">
        <f>IF([2]TC!E24=0,"Disp.",[2]TC!E24)</f>
        <v>Disp.</v>
      </c>
      <c r="AH29" s="20"/>
      <c r="AI29" s="22"/>
      <c r="AJ29">
        <f t="shared" si="7"/>
        <v>1</v>
      </c>
      <c r="AK29">
        <f t="shared" si="8"/>
        <v>0</v>
      </c>
      <c r="AL29">
        <f t="shared" si="9"/>
        <v>0</v>
      </c>
      <c r="AM29" s="25"/>
      <c r="AN29" s="26"/>
      <c r="AO29" s="27"/>
    </row>
    <row r="30" spans="1:45" ht="16.5" customHeight="1" thickBot="1" x14ac:dyDescent="0.3">
      <c r="A30" s="13">
        <v>24</v>
      </c>
      <c r="B30" s="93"/>
      <c r="C30" s="94"/>
      <c r="D30" s="14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>
        <f t="shared" si="2"/>
        <v>4</v>
      </c>
      <c r="R30" s="15"/>
      <c r="S30" s="16"/>
      <c r="T30" s="17" t="str">
        <f t="shared" si="3"/>
        <v>Disp.</v>
      </c>
      <c r="U30" s="18">
        <f t="shared" si="4"/>
        <v>4</v>
      </c>
      <c r="V30" s="19">
        <f t="shared" si="10"/>
        <v>0</v>
      </c>
      <c r="W30" s="20">
        <f t="shared" si="11"/>
        <v>0</v>
      </c>
      <c r="X30" s="20">
        <f t="shared" si="12"/>
        <v>0</v>
      </c>
      <c r="Y30" s="20">
        <f t="shared" si="13"/>
        <v>0</v>
      </c>
      <c r="Z30" s="21">
        <v>24</v>
      </c>
      <c r="AA30" s="22">
        <f t="shared" si="14"/>
        <v>0</v>
      </c>
      <c r="AB30" s="23"/>
      <c r="AC30" s="23"/>
      <c r="AD30" s="23"/>
      <c r="AE30" s="24" t="str">
        <f t="shared" si="5"/>
        <v>X</v>
      </c>
      <c r="AF30" s="24" t="str">
        <f t="shared" si="6"/>
        <v>X</v>
      </c>
      <c r="AG30" s="24" t="str">
        <f>IF([2]TC!E25=0,"Disp.",[2]TC!E25)</f>
        <v>Disp.</v>
      </c>
      <c r="AH30" s="20"/>
      <c r="AI30" s="22"/>
      <c r="AJ30">
        <f t="shared" si="7"/>
        <v>1</v>
      </c>
      <c r="AK30">
        <f t="shared" si="8"/>
        <v>0</v>
      </c>
      <c r="AL30">
        <f t="shared" si="9"/>
        <v>0</v>
      </c>
      <c r="AM30" s="25"/>
      <c r="AN30" s="26"/>
      <c r="AO30" s="27"/>
    </row>
    <row r="31" spans="1:45" ht="16.5" customHeight="1" thickBot="1" x14ac:dyDescent="0.3">
      <c r="A31" s="13">
        <v>25</v>
      </c>
      <c r="B31" s="93"/>
      <c r="C31" s="94"/>
      <c r="D31" s="14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>
        <f t="shared" si="2"/>
        <v>4</v>
      </c>
      <c r="R31" s="15"/>
      <c r="S31" s="16"/>
      <c r="T31" s="17" t="str">
        <f t="shared" si="3"/>
        <v>Disp.</v>
      </c>
      <c r="U31" s="18">
        <f t="shared" si="4"/>
        <v>4</v>
      </c>
      <c r="V31" s="19">
        <f t="shared" si="10"/>
        <v>0</v>
      </c>
      <c r="W31" s="20">
        <f t="shared" si="11"/>
        <v>0</v>
      </c>
      <c r="X31" s="20">
        <f t="shared" si="12"/>
        <v>0</v>
      </c>
      <c r="Y31" s="20">
        <f t="shared" si="13"/>
        <v>0</v>
      </c>
      <c r="Z31" s="21">
        <v>25</v>
      </c>
      <c r="AA31" s="22">
        <f t="shared" si="14"/>
        <v>0</v>
      </c>
      <c r="AB31" s="23"/>
      <c r="AC31" s="23"/>
      <c r="AD31" s="23"/>
      <c r="AE31" s="24" t="str">
        <f t="shared" si="5"/>
        <v>X</v>
      </c>
      <c r="AF31" s="24" t="str">
        <f t="shared" si="6"/>
        <v>X</v>
      </c>
      <c r="AG31" s="24" t="str">
        <f>IF([2]TC!E26=0,"Disp.",[2]TC!E26)</f>
        <v>Disp.</v>
      </c>
      <c r="AH31" s="20"/>
      <c r="AI31" s="22"/>
      <c r="AJ31">
        <f t="shared" si="7"/>
        <v>1</v>
      </c>
      <c r="AK31">
        <f t="shared" si="8"/>
        <v>0</v>
      </c>
      <c r="AL31">
        <f t="shared" si="9"/>
        <v>0</v>
      </c>
      <c r="AM31" s="25"/>
      <c r="AN31" s="26"/>
      <c r="AO31" s="27"/>
    </row>
    <row r="32" spans="1:45" ht="16.5" customHeight="1" thickBot="1" x14ac:dyDescent="0.3">
      <c r="A32" s="13">
        <v>26</v>
      </c>
      <c r="B32" s="93"/>
      <c r="C32" s="94"/>
      <c r="D32" s="14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>
        <f t="shared" si="2"/>
        <v>4</v>
      </c>
      <c r="R32" s="15"/>
      <c r="S32" s="16"/>
      <c r="T32" s="17" t="str">
        <f t="shared" si="3"/>
        <v>Disp.</v>
      </c>
      <c r="U32" s="18">
        <f t="shared" si="4"/>
        <v>4</v>
      </c>
      <c r="V32" s="19">
        <f t="shared" si="10"/>
        <v>0</v>
      </c>
      <c r="W32" s="20">
        <f t="shared" si="11"/>
        <v>0</v>
      </c>
      <c r="X32" s="20">
        <f t="shared" si="12"/>
        <v>0</v>
      </c>
      <c r="Y32" s="20">
        <f t="shared" si="13"/>
        <v>0</v>
      </c>
      <c r="Z32" s="21">
        <v>26</v>
      </c>
      <c r="AA32" s="22">
        <f t="shared" si="14"/>
        <v>0</v>
      </c>
      <c r="AB32" s="23"/>
      <c r="AC32" s="23"/>
      <c r="AD32" s="23"/>
      <c r="AE32" s="24" t="str">
        <f t="shared" si="5"/>
        <v>X</v>
      </c>
      <c r="AF32" s="24" t="str">
        <f t="shared" si="6"/>
        <v>X</v>
      </c>
      <c r="AG32" s="24" t="str">
        <f>IF([2]TC!E27=0,"Disp.",[2]TC!E27)</f>
        <v>Disp.</v>
      </c>
      <c r="AH32" s="20"/>
      <c r="AI32" s="22"/>
      <c r="AJ32">
        <f t="shared" si="7"/>
        <v>1</v>
      </c>
      <c r="AK32">
        <f t="shared" si="8"/>
        <v>0</v>
      </c>
      <c r="AL32">
        <f t="shared" si="9"/>
        <v>0</v>
      </c>
      <c r="AM32" s="25"/>
      <c r="AN32" s="26"/>
      <c r="AO32" s="27"/>
    </row>
    <row r="33" spans="1:41" ht="16.5" customHeight="1" thickBot="1" x14ac:dyDescent="0.3">
      <c r="A33" s="13">
        <v>27</v>
      </c>
      <c r="B33" s="93"/>
      <c r="C33" s="94"/>
      <c r="D33" s="14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>
        <f t="shared" si="2"/>
        <v>4</v>
      </c>
      <c r="R33" s="15"/>
      <c r="S33" s="16"/>
      <c r="T33" s="17" t="str">
        <f t="shared" si="3"/>
        <v>Disp.</v>
      </c>
      <c r="U33" s="18">
        <f t="shared" si="4"/>
        <v>4</v>
      </c>
      <c r="V33" s="19">
        <f t="shared" si="10"/>
        <v>0</v>
      </c>
      <c r="W33" s="20">
        <f t="shared" si="11"/>
        <v>0</v>
      </c>
      <c r="X33" s="20">
        <f t="shared" si="12"/>
        <v>0</v>
      </c>
      <c r="Y33" s="20">
        <f t="shared" si="13"/>
        <v>0</v>
      </c>
      <c r="Z33" s="21">
        <v>27</v>
      </c>
      <c r="AA33" s="22">
        <f t="shared" si="14"/>
        <v>0</v>
      </c>
      <c r="AB33" s="23"/>
      <c r="AC33" s="23"/>
      <c r="AD33" s="23"/>
      <c r="AE33" s="24" t="str">
        <f t="shared" si="5"/>
        <v>X</v>
      </c>
      <c r="AF33" s="24" t="str">
        <f t="shared" si="6"/>
        <v>X</v>
      </c>
      <c r="AG33" s="24" t="str">
        <f>IF([2]TC!E28=0,"Disp.",[2]TC!E28)</f>
        <v>Disp.</v>
      </c>
      <c r="AH33" s="20"/>
      <c r="AI33" s="22"/>
      <c r="AJ33">
        <f t="shared" si="7"/>
        <v>1</v>
      </c>
      <c r="AK33">
        <f t="shared" si="8"/>
        <v>0</v>
      </c>
      <c r="AL33">
        <f t="shared" si="9"/>
        <v>0</v>
      </c>
      <c r="AM33" s="25"/>
      <c r="AN33" s="26"/>
      <c r="AO33" s="27"/>
    </row>
    <row r="34" spans="1:41" ht="16.5" customHeight="1" thickBot="1" x14ac:dyDescent="0.3">
      <c r="A34" s="13">
        <v>28</v>
      </c>
      <c r="B34" s="93"/>
      <c r="C34" s="94"/>
      <c r="D34" s="14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>
        <f t="shared" si="2"/>
        <v>4</v>
      </c>
      <c r="R34" s="15"/>
      <c r="S34" s="16"/>
      <c r="T34" s="17" t="str">
        <f t="shared" si="3"/>
        <v>Disp.</v>
      </c>
      <c r="U34" s="18">
        <f t="shared" si="4"/>
        <v>4</v>
      </c>
      <c r="V34" s="19">
        <f t="shared" si="10"/>
        <v>0</v>
      </c>
      <c r="W34" s="20">
        <f t="shared" si="11"/>
        <v>0</v>
      </c>
      <c r="X34" s="20">
        <f t="shared" si="12"/>
        <v>0</v>
      </c>
      <c r="Y34" s="20">
        <f t="shared" si="13"/>
        <v>0</v>
      </c>
      <c r="Z34" s="21">
        <v>28</v>
      </c>
      <c r="AA34" s="22">
        <f t="shared" si="14"/>
        <v>0</v>
      </c>
      <c r="AB34" s="23"/>
      <c r="AC34" s="23"/>
      <c r="AD34" s="23"/>
      <c r="AE34" s="24" t="str">
        <f t="shared" si="5"/>
        <v>X</v>
      </c>
      <c r="AF34" s="24" t="str">
        <f t="shared" si="6"/>
        <v>X</v>
      </c>
      <c r="AG34" s="24" t="str">
        <f>IF([2]TC!E29=0,"Disp.",[2]TC!E29)</f>
        <v>Disp.</v>
      </c>
      <c r="AH34" s="20"/>
      <c r="AI34" s="22"/>
      <c r="AJ34">
        <f t="shared" si="7"/>
        <v>1</v>
      </c>
      <c r="AK34">
        <f t="shared" si="8"/>
        <v>0</v>
      </c>
      <c r="AL34">
        <f t="shared" si="9"/>
        <v>0</v>
      </c>
      <c r="AM34" s="25"/>
      <c r="AN34" s="26"/>
      <c r="AO34" s="27"/>
    </row>
    <row r="35" spans="1:41" ht="16.5" customHeight="1" thickBot="1" x14ac:dyDescent="0.3">
      <c r="A35" s="13">
        <v>29</v>
      </c>
      <c r="B35" s="93"/>
      <c r="C35" s="94"/>
      <c r="D35" s="14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>
        <f t="shared" si="2"/>
        <v>4</v>
      </c>
      <c r="R35" s="15"/>
      <c r="S35" s="16"/>
      <c r="T35" s="17" t="str">
        <f t="shared" si="3"/>
        <v>Disp.</v>
      </c>
      <c r="U35" s="18">
        <f t="shared" si="4"/>
        <v>4</v>
      </c>
      <c r="V35" s="19">
        <f t="shared" si="10"/>
        <v>0</v>
      </c>
      <c r="W35" s="20">
        <f t="shared" si="11"/>
        <v>0</v>
      </c>
      <c r="X35" s="20">
        <f t="shared" si="12"/>
        <v>0</v>
      </c>
      <c r="Y35" s="20">
        <f t="shared" si="13"/>
        <v>0</v>
      </c>
      <c r="Z35" s="21">
        <v>29</v>
      </c>
      <c r="AA35" s="22">
        <f t="shared" si="14"/>
        <v>0</v>
      </c>
      <c r="AB35" s="23"/>
      <c r="AC35" s="23"/>
      <c r="AD35" s="23"/>
      <c r="AE35" s="24" t="str">
        <f t="shared" si="5"/>
        <v>X</v>
      </c>
      <c r="AF35" s="24" t="str">
        <f t="shared" si="6"/>
        <v>X</v>
      </c>
      <c r="AG35" s="24" t="str">
        <f>IF([2]TC!E30=0,"Disp.",[2]TC!E30)</f>
        <v>Disp.</v>
      </c>
      <c r="AH35" s="20"/>
      <c r="AI35" s="22"/>
      <c r="AJ35">
        <f t="shared" si="7"/>
        <v>1</v>
      </c>
      <c r="AK35">
        <f t="shared" si="8"/>
        <v>0</v>
      </c>
      <c r="AL35">
        <f t="shared" si="9"/>
        <v>0</v>
      </c>
      <c r="AM35" s="25"/>
      <c r="AN35" s="26"/>
      <c r="AO35" s="27"/>
    </row>
    <row r="36" spans="1:41" ht="16.5" customHeight="1" thickBot="1" x14ac:dyDescent="0.3">
      <c r="A36" s="13">
        <v>30</v>
      </c>
      <c r="B36" s="93"/>
      <c r="C36" s="94"/>
      <c r="D36" s="14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>
        <f t="shared" si="2"/>
        <v>4</v>
      </c>
      <c r="R36" s="15"/>
      <c r="S36" s="16"/>
      <c r="T36" s="17" t="str">
        <f t="shared" si="3"/>
        <v>Disp.</v>
      </c>
      <c r="U36" s="18">
        <f t="shared" si="4"/>
        <v>4</v>
      </c>
      <c r="V36" s="19">
        <f t="shared" si="10"/>
        <v>0</v>
      </c>
      <c r="W36" s="20">
        <f t="shared" si="11"/>
        <v>0</v>
      </c>
      <c r="X36" s="20">
        <f t="shared" si="12"/>
        <v>0</v>
      </c>
      <c r="Y36" s="20">
        <f t="shared" si="13"/>
        <v>0</v>
      </c>
      <c r="Z36" s="21">
        <v>30</v>
      </c>
      <c r="AA36" s="22">
        <f t="shared" si="14"/>
        <v>0</v>
      </c>
      <c r="AB36" s="23"/>
      <c r="AC36" s="23"/>
      <c r="AD36" s="23"/>
      <c r="AE36" s="24" t="str">
        <f t="shared" si="5"/>
        <v>X</v>
      </c>
      <c r="AF36" s="24" t="str">
        <f t="shared" si="6"/>
        <v>X</v>
      </c>
      <c r="AG36" s="24" t="str">
        <f>IF([2]TC!E31=0,"Disp.",[2]TC!E31)</f>
        <v>Disp.</v>
      </c>
      <c r="AH36" s="20"/>
      <c r="AI36" s="22"/>
      <c r="AJ36">
        <f t="shared" si="7"/>
        <v>1</v>
      </c>
      <c r="AK36">
        <f t="shared" si="8"/>
        <v>0</v>
      </c>
      <c r="AL36">
        <f t="shared" si="9"/>
        <v>0</v>
      </c>
      <c r="AM36" s="25"/>
      <c r="AN36" s="26"/>
      <c r="AO36" s="27"/>
    </row>
    <row r="37" spans="1:41" ht="16.5" customHeight="1" thickBot="1" x14ac:dyDescent="0.3">
      <c r="A37" s="13">
        <v>31</v>
      </c>
      <c r="B37" s="93"/>
      <c r="C37" s="94"/>
      <c r="D37" s="14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>
        <f t="shared" si="2"/>
        <v>4</v>
      </c>
      <c r="R37" s="15"/>
      <c r="S37" s="16"/>
      <c r="T37" s="17" t="str">
        <f t="shared" si="3"/>
        <v>Disp.</v>
      </c>
      <c r="U37" s="18">
        <f t="shared" si="4"/>
        <v>4</v>
      </c>
      <c r="V37" s="19">
        <f t="shared" si="10"/>
        <v>0</v>
      </c>
      <c r="W37" s="20">
        <f t="shared" si="11"/>
        <v>0</v>
      </c>
      <c r="X37" s="20">
        <f t="shared" si="12"/>
        <v>0</v>
      </c>
      <c r="Y37" s="20">
        <f t="shared" si="13"/>
        <v>0</v>
      </c>
      <c r="Z37" s="21">
        <v>31</v>
      </c>
      <c r="AA37" s="22">
        <f t="shared" si="14"/>
        <v>0</v>
      </c>
      <c r="AB37" s="23"/>
      <c r="AC37" s="23"/>
      <c r="AD37" s="23"/>
      <c r="AE37" s="24" t="str">
        <f t="shared" ref="AE37:AE46" si="15">IF(D37="G",MIN(AB37:AD37),"X")</f>
        <v>X</v>
      </c>
      <c r="AF37" s="24" t="str">
        <f t="shared" ref="AF37:AF46" si="16">IF(D37="F",MIN(AB37:AD37),"X")</f>
        <v>X</v>
      </c>
      <c r="AG37" s="24" t="str">
        <f>IF([2]TC!E32=0,"Disp.",[2]TC!E32)</f>
        <v>Disp.</v>
      </c>
      <c r="AH37" s="20"/>
      <c r="AI37" s="22"/>
      <c r="AJ37">
        <f t="shared" si="7"/>
        <v>1</v>
      </c>
      <c r="AK37">
        <f t="shared" si="8"/>
        <v>0</v>
      </c>
      <c r="AL37">
        <f t="shared" si="9"/>
        <v>0</v>
      </c>
    </row>
    <row r="38" spans="1:41" ht="16.5" customHeight="1" thickBot="1" x14ac:dyDescent="0.3">
      <c r="A38" s="13">
        <v>32</v>
      </c>
      <c r="B38" s="93"/>
      <c r="C38" s="94"/>
      <c r="D38" s="14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>
        <f t="shared" si="2"/>
        <v>4</v>
      </c>
      <c r="R38" s="15"/>
      <c r="S38" s="16"/>
      <c r="T38" s="17" t="str">
        <f t="shared" si="3"/>
        <v>Disp.</v>
      </c>
      <c r="U38" s="18">
        <f t="shared" si="4"/>
        <v>4</v>
      </c>
      <c r="V38" s="19">
        <f t="shared" si="10"/>
        <v>0</v>
      </c>
      <c r="W38" s="20">
        <f t="shared" si="11"/>
        <v>0</v>
      </c>
      <c r="X38" s="20">
        <f t="shared" si="12"/>
        <v>0</v>
      </c>
      <c r="Y38" s="20">
        <f t="shared" si="13"/>
        <v>0</v>
      </c>
      <c r="Z38" s="21">
        <v>32</v>
      </c>
      <c r="AA38" s="22">
        <f t="shared" si="14"/>
        <v>0</v>
      </c>
      <c r="AB38" s="23"/>
      <c r="AC38" s="23"/>
      <c r="AD38" s="23"/>
      <c r="AE38" s="24" t="str">
        <f t="shared" si="15"/>
        <v>X</v>
      </c>
      <c r="AF38" s="24" t="str">
        <f t="shared" si="16"/>
        <v>X</v>
      </c>
      <c r="AG38" s="24" t="str">
        <f>IF([2]TC!E33=0,"Disp.",[2]TC!E33)</f>
        <v>Disp.</v>
      </c>
      <c r="AH38" s="20"/>
      <c r="AI38" s="22"/>
      <c r="AJ38">
        <f t="shared" si="7"/>
        <v>1</v>
      </c>
      <c r="AK38">
        <f t="shared" si="8"/>
        <v>0</v>
      </c>
      <c r="AL38">
        <f t="shared" si="9"/>
        <v>0</v>
      </c>
    </row>
    <row r="39" spans="1:41" ht="16.5" customHeight="1" thickBot="1" x14ac:dyDescent="0.3">
      <c r="A39" s="13">
        <v>33</v>
      </c>
      <c r="B39" s="93"/>
      <c r="C39" s="94"/>
      <c r="D39" s="14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>
        <f t="shared" si="2"/>
        <v>4</v>
      </c>
      <c r="R39" s="15"/>
      <c r="S39" s="16"/>
      <c r="T39" s="17" t="str">
        <f t="shared" si="3"/>
        <v>Disp.</v>
      </c>
      <c r="U39" s="18">
        <f t="shared" si="4"/>
        <v>4</v>
      </c>
      <c r="V39" s="19">
        <f t="shared" si="10"/>
        <v>0</v>
      </c>
      <c r="W39" s="20">
        <f t="shared" si="11"/>
        <v>0</v>
      </c>
      <c r="X39" s="20">
        <f t="shared" si="12"/>
        <v>0</v>
      </c>
      <c r="Y39" s="20">
        <f t="shared" si="13"/>
        <v>0</v>
      </c>
      <c r="Z39" s="21">
        <v>33</v>
      </c>
      <c r="AA39" s="22">
        <f t="shared" si="14"/>
        <v>0</v>
      </c>
      <c r="AB39" s="23"/>
      <c r="AC39" s="23"/>
      <c r="AD39" s="23"/>
      <c r="AE39" s="24" t="str">
        <f t="shared" si="15"/>
        <v>X</v>
      </c>
      <c r="AF39" s="24" t="str">
        <f t="shared" si="16"/>
        <v>X</v>
      </c>
      <c r="AG39" s="24" t="str">
        <f>IF([2]TC!E34=0,"Disp.",[2]TC!E34)</f>
        <v>Disp.</v>
      </c>
      <c r="AH39" s="20"/>
      <c r="AI39" s="22"/>
      <c r="AJ39">
        <f t="shared" si="7"/>
        <v>1</v>
      </c>
      <c r="AK39">
        <f t="shared" si="8"/>
        <v>0</v>
      </c>
      <c r="AL39">
        <f t="shared" si="9"/>
        <v>0</v>
      </c>
    </row>
    <row r="40" spans="1:41" ht="16.5" customHeight="1" thickBot="1" x14ac:dyDescent="0.3">
      <c r="A40" s="13">
        <v>34</v>
      </c>
      <c r="B40" s="93"/>
      <c r="C40" s="94"/>
      <c r="D40" s="14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>
        <f t="shared" si="2"/>
        <v>4</v>
      </c>
      <c r="R40" s="15"/>
      <c r="S40" s="16"/>
      <c r="T40" s="17" t="str">
        <f t="shared" si="3"/>
        <v>Disp.</v>
      </c>
      <c r="U40" s="18">
        <f t="shared" si="4"/>
        <v>4</v>
      </c>
      <c r="V40" s="19">
        <f t="shared" si="10"/>
        <v>0</v>
      </c>
      <c r="W40" s="20">
        <f t="shared" si="11"/>
        <v>0</v>
      </c>
      <c r="X40" s="20">
        <f t="shared" si="12"/>
        <v>0</v>
      </c>
      <c r="Y40" s="20">
        <f t="shared" si="13"/>
        <v>0</v>
      </c>
      <c r="Z40" s="21">
        <v>34</v>
      </c>
      <c r="AA40" s="22">
        <f t="shared" si="14"/>
        <v>0</v>
      </c>
      <c r="AB40" s="23"/>
      <c r="AC40" s="23"/>
      <c r="AD40" s="23"/>
      <c r="AE40" s="24" t="str">
        <f t="shared" si="15"/>
        <v>X</v>
      </c>
      <c r="AF40" s="24" t="str">
        <f t="shared" si="16"/>
        <v>X</v>
      </c>
      <c r="AG40" s="24" t="str">
        <f>IF([2]TC!E35=0,"Disp.",[2]TC!E35)</f>
        <v>Disp.</v>
      </c>
      <c r="AH40" s="20"/>
      <c r="AI40" s="22"/>
    </row>
    <row r="41" spans="1:41" ht="16.5" customHeight="1" thickBot="1" x14ac:dyDescent="0.3">
      <c r="A41" s="13">
        <v>35</v>
      </c>
      <c r="B41" s="93"/>
      <c r="C41" s="94"/>
      <c r="D41" s="14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>
        <f t="shared" si="2"/>
        <v>4</v>
      </c>
      <c r="R41" s="15"/>
      <c r="S41" s="16"/>
      <c r="T41" s="17" t="str">
        <f t="shared" si="3"/>
        <v>Disp.</v>
      </c>
      <c r="U41" s="18">
        <f t="shared" si="4"/>
        <v>4</v>
      </c>
      <c r="V41" s="19">
        <f t="shared" si="10"/>
        <v>0</v>
      </c>
      <c r="W41" s="20">
        <f t="shared" si="11"/>
        <v>0</v>
      </c>
      <c r="X41" s="20">
        <f t="shared" si="12"/>
        <v>0</v>
      </c>
      <c r="Y41" s="20">
        <f t="shared" si="13"/>
        <v>0</v>
      </c>
      <c r="Z41" s="21">
        <v>35</v>
      </c>
      <c r="AA41" s="22">
        <f t="shared" si="14"/>
        <v>0</v>
      </c>
      <c r="AB41" s="23"/>
      <c r="AC41" s="23"/>
      <c r="AD41" s="23"/>
      <c r="AE41" s="24" t="str">
        <f t="shared" si="15"/>
        <v>X</v>
      </c>
      <c r="AF41" s="24" t="str">
        <f t="shared" si="16"/>
        <v>X</v>
      </c>
      <c r="AG41" s="24" t="str">
        <f>IF([2]TC!E36=0,"Disp.",[2]TC!E36)</f>
        <v>Disp.</v>
      </c>
      <c r="AH41" s="22"/>
      <c r="AI41" s="22"/>
    </row>
    <row r="42" spans="1:41" ht="16.5" customHeight="1" thickBot="1" x14ac:dyDescent="0.3">
      <c r="A42" s="13">
        <v>36</v>
      </c>
      <c r="B42" s="93"/>
      <c r="C42" s="94"/>
      <c r="D42" s="14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>
        <f t="shared" si="2"/>
        <v>4</v>
      </c>
      <c r="R42" s="15"/>
      <c r="S42" s="16"/>
      <c r="T42" s="17" t="str">
        <f t="shared" si="3"/>
        <v>Disp.</v>
      </c>
      <c r="U42" s="18">
        <f t="shared" si="4"/>
        <v>4</v>
      </c>
      <c r="V42" s="19">
        <f t="shared" si="10"/>
        <v>0</v>
      </c>
      <c r="W42" s="20">
        <f t="shared" si="11"/>
        <v>0</v>
      </c>
      <c r="X42" s="20">
        <f t="shared" si="12"/>
        <v>0</v>
      </c>
      <c r="Y42" s="20">
        <f t="shared" si="13"/>
        <v>0</v>
      </c>
      <c r="Z42" s="21">
        <v>36</v>
      </c>
      <c r="AA42" s="22">
        <f t="shared" si="14"/>
        <v>0</v>
      </c>
      <c r="AB42" s="23"/>
      <c r="AC42" s="23"/>
      <c r="AD42" s="23"/>
      <c r="AE42" s="24" t="str">
        <f t="shared" si="15"/>
        <v>X</v>
      </c>
      <c r="AF42" s="24" t="str">
        <f t="shared" si="16"/>
        <v>X</v>
      </c>
      <c r="AG42" s="24" t="str">
        <f>IF([2]TC!E37=0,"Disp.",[2]TC!E37)</f>
        <v>Disp.</v>
      </c>
      <c r="AH42" s="22"/>
      <c r="AI42" s="22"/>
    </row>
    <row r="43" spans="1:41" ht="16.5" customHeight="1" thickBot="1" x14ac:dyDescent="0.3">
      <c r="A43" s="13">
        <v>37</v>
      </c>
      <c r="B43" s="93"/>
      <c r="C43" s="94"/>
      <c r="D43" s="14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>
        <f t="shared" si="2"/>
        <v>4</v>
      </c>
      <c r="R43" s="15"/>
      <c r="S43" s="16"/>
      <c r="T43" s="17" t="str">
        <f t="shared" si="3"/>
        <v>Disp.</v>
      </c>
      <c r="U43" s="18">
        <f t="shared" si="4"/>
        <v>4</v>
      </c>
      <c r="V43" s="19">
        <f t="shared" si="10"/>
        <v>0</v>
      </c>
      <c r="W43" s="20">
        <f t="shared" si="11"/>
        <v>0</v>
      </c>
      <c r="X43" s="20">
        <f t="shared" si="12"/>
        <v>0</v>
      </c>
      <c r="Y43" s="20">
        <f t="shared" si="13"/>
        <v>0</v>
      </c>
      <c r="Z43" s="21">
        <v>37</v>
      </c>
      <c r="AA43" s="22">
        <f t="shared" si="14"/>
        <v>0</v>
      </c>
      <c r="AB43" s="23"/>
      <c r="AC43" s="23"/>
      <c r="AD43" s="23"/>
      <c r="AE43" s="24" t="str">
        <f t="shared" si="15"/>
        <v>X</v>
      </c>
      <c r="AF43" s="24" t="str">
        <f t="shared" si="16"/>
        <v>X</v>
      </c>
      <c r="AG43" s="24" t="str">
        <f>IF([2]TC!E38=0,"Disp.",[2]TC!E38)</f>
        <v>Disp.</v>
      </c>
      <c r="AH43" s="22"/>
      <c r="AI43" s="22"/>
    </row>
    <row r="44" spans="1:41" ht="16.5" customHeight="1" thickBot="1" x14ac:dyDescent="0.3">
      <c r="A44" s="13">
        <v>38</v>
      </c>
      <c r="B44" s="93"/>
      <c r="C44" s="94"/>
      <c r="D44" s="14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>
        <f t="shared" si="2"/>
        <v>4</v>
      </c>
      <c r="R44" s="15"/>
      <c r="S44" s="16"/>
      <c r="T44" s="17" t="str">
        <f t="shared" si="3"/>
        <v>Disp.</v>
      </c>
      <c r="U44" s="18">
        <f t="shared" si="4"/>
        <v>4</v>
      </c>
      <c r="V44" s="19">
        <f t="shared" si="10"/>
        <v>0</v>
      </c>
      <c r="W44" s="20">
        <f t="shared" si="11"/>
        <v>0</v>
      </c>
      <c r="X44" s="20">
        <f t="shared" si="12"/>
        <v>0</v>
      </c>
      <c r="Y44" s="20">
        <f t="shared" si="13"/>
        <v>0</v>
      </c>
      <c r="Z44" s="21">
        <v>38</v>
      </c>
      <c r="AA44" s="22">
        <f t="shared" si="14"/>
        <v>0</v>
      </c>
      <c r="AB44" s="23"/>
      <c r="AC44" s="23"/>
      <c r="AD44" s="23"/>
      <c r="AE44" s="24" t="str">
        <f t="shared" si="15"/>
        <v>X</v>
      </c>
      <c r="AF44" s="24" t="str">
        <f t="shared" si="16"/>
        <v>X</v>
      </c>
      <c r="AG44" s="24" t="str">
        <f>IF([2]TC!E39=0,"Disp.",[2]TC!E39)</f>
        <v>Disp.</v>
      </c>
      <c r="AH44" s="22"/>
      <c r="AI44" s="22"/>
    </row>
    <row r="45" spans="1:41" ht="16.5" customHeight="1" thickBot="1" x14ac:dyDescent="0.3">
      <c r="A45" s="13">
        <v>39</v>
      </c>
      <c r="B45" s="93"/>
      <c r="C45" s="94"/>
      <c r="D45" s="14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>
        <f t="shared" si="2"/>
        <v>4</v>
      </c>
      <c r="R45" s="15"/>
      <c r="S45" s="16"/>
      <c r="T45" s="17" t="str">
        <f t="shared" si="3"/>
        <v>Disp.</v>
      </c>
      <c r="U45" s="18">
        <f t="shared" si="4"/>
        <v>4</v>
      </c>
      <c r="V45" s="19">
        <f t="shared" si="10"/>
        <v>0</v>
      </c>
      <c r="W45" s="20">
        <f t="shared" si="11"/>
        <v>0</v>
      </c>
      <c r="X45" s="20">
        <f t="shared" si="12"/>
        <v>0</v>
      </c>
      <c r="Y45" s="20">
        <f t="shared" si="13"/>
        <v>0</v>
      </c>
      <c r="Z45" s="21">
        <v>39</v>
      </c>
      <c r="AA45" s="22">
        <f t="shared" si="14"/>
        <v>0</v>
      </c>
      <c r="AB45" s="23"/>
      <c r="AC45" s="23"/>
      <c r="AD45" s="23"/>
      <c r="AE45" s="24" t="str">
        <f t="shared" si="15"/>
        <v>X</v>
      </c>
      <c r="AF45" s="24" t="str">
        <f t="shared" si="16"/>
        <v>X</v>
      </c>
      <c r="AG45" s="24" t="str">
        <f>IF([2]TC!E40=0,"Disp.",[2]TC!E40)</f>
        <v>Disp.</v>
      </c>
      <c r="AH45" s="22"/>
      <c r="AI45" s="22"/>
    </row>
    <row r="46" spans="1:41" ht="16.5" customHeight="1" thickBot="1" x14ac:dyDescent="0.3">
      <c r="A46" s="13">
        <v>40</v>
      </c>
      <c r="B46" s="93"/>
      <c r="C46" s="94"/>
      <c r="D46" s="14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>
        <f t="shared" si="2"/>
        <v>4</v>
      </c>
      <c r="R46" s="15"/>
      <c r="S46" s="16"/>
      <c r="T46" s="17" t="str">
        <f t="shared" si="3"/>
        <v>Disp.</v>
      </c>
      <c r="U46" s="18">
        <f t="shared" si="4"/>
        <v>4</v>
      </c>
      <c r="V46" s="19">
        <f t="shared" si="10"/>
        <v>0</v>
      </c>
      <c r="W46" s="20">
        <f t="shared" si="11"/>
        <v>0</v>
      </c>
      <c r="X46" s="20">
        <f t="shared" si="12"/>
        <v>0</v>
      </c>
      <c r="Y46" s="20">
        <f t="shared" si="13"/>
        <v>0</v>
      </c>
      <c r="Z46" s="21">
        <v>40</v>
      </c>
      <c r="AA46" s="22">
        <f t="shared" si="14"/>
        <v>0</v>
      </c>
      <c r="AB46" s="23"/>
      <c r="AC46" s="23"/>
      <c r="AD46" s="23"/>
      <c r="AE46" s="24" t="str">
        <f t="shared" si="15"/>
        <v>X</v>
      </c>
      <c r="AF46" s="24" t="str">
        <f t="shared" si="16"/>
        <v>X</v>
      </c>
      <c r="AG46" s="24" t="str">
        <f>IF([2]TC!E41=0,"Disp.",[2]TC!E41)</f>
        <v>Disp.</v>
      </c>
      <c r="AH46" s="22"/>
      <c r="AI46" s="22"/>
    </row>
  </sheetData>
  <mergeCells count="80">
    <mergeCell ref="A2:A6"/>
    <mergeCell ref="B2:B4"/>
    <mergeCell ref="C2:P2"/>
    <mergeCell ref="Q2:T2"/>
    <mergeCell ref="U2:U3"/>
    <mergeCell ref="A1:B1"/>
    <mergeCell ref="C1:F1"/>
    <mergeCell ref="G1:P1"/>
    <mergeCell ref="Q1:R1"/>
    <mergeCell ref="S1:U1"/>
    <mergeCell ref="C3:D3"/>
    <mergeCell ref="Q3:Q5"/>
    <mergeCell ref="R3:R5"/>
    <mergeCell ref="S3:T3"/>
    <mergeCell ref="E4:E6"/>
    <mergeCell ref="F4:F6"/>
    <mergeCell ref="G4:G6"/>
    <mergeCell ref="H4:H6"/>
    <mergeCell ref="I4:I6"/>
    <mergeCell ref="J4:J6"/>
    <mergeCell ref="B10:C10"/>
    <mergeCell ref="AB5:AB6"/>
    <mergeCell ref="AC5:AC6"/>
    <mergeCell ref="AD5:AD6"/>
    <mergeCell ref="AE5:AE6"/>
    <mergeCell ref="S4:S5"/>
    <mergeCell ref="T4:T5"/>
    <mergeCell ref="U4:U6"/>
    <mergeCell ref="V5:Y5"/>
    <mergeCell ref="Z5:Z6"/>
    <mergeCell ref="AA5:AA6"/>
    <mergeCell ref="K4:K6"/>
    <mergeCell ref="L4:L6"/>
    <mergeCell ref="M4:M6"/>
    <mergeCell ref="N4:N6"/>
    <mergeCell ref="O4:O6"/>
    <mergeCell ref="AH5:AH6"/>
    <mergeCell ref="AI5:AI6"/>
    <mergeCell ref="B7:C7"/>
    <mergeCell ref="B8:C8"/>
    <mergeCell ref="B9:C9"/>
    <mergeCell ref="AF5:AF6"/>
    <mergeCell ref="AG5:AG6"/>
    <mergeCell ref="P4:P6"/>
    <mergeCell ref="B22:C22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34:C34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46:C46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</mergeCells>
  <conditionalFormatting sqref="AN7:AN36">
    <cfRule type="colorScale" priority="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G7:AG46">
    <cfRule type="dataBar" priority="1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{A206A5A7-F590-49F9-A848-739E82E3809A}</x14:id>
        </ext>
      </extLst>
    </cfRule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:Q46">
    <cfRule type="expression" dxfId="29" priority="16">
      <formula>D7="D"</formula>
    </cfRule>
  </conditionalFormatting>
  <conditionalFormatting sqref="R7:R46">
    <cfRule type="expression" dxfId="28" priority="15">
      <formula>D7="D"</formula>
    </cfRule>
  </conditionalFormatting>
  <conditionalFormatting sqref="S7:S46">
    <cfRule type="expression" dxfId="27" priority="14">
      <formula>D7="D"</formula>
    </cfRule>
  </conditionalFormatting>
  <conditionalFormatting sqref="T7:T46">
    <cfRule type="expression" dxfId="26" priority="13">
      <formula>D7="D"</formula>
    </cfRule>
  </conditionalFormatting>
  <conditionalFormatting sqref="U7:U46">
    <cfRule type="expression" dxfId="25" priority="12">
      <formula>D7="D"</formula>
    </cfRule>
  </conditionalFormatting>
  <conditionalFormatting sqref="U7:U46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P46">
    <cfRule type="cellIs" dxfId="24" priority="5" stopIfTrue="1" operator="equal">
      <formula>"."</formula>
    </cfRule>
    <cfRule type="cellIs" dxfId="23" priority="6" stopIfTrue="1" operator="equal">
      <formula>"J"</formula>
    </cfRule>
    <cfRule type="cellIs" dxfId="22" priority="7" stopIfTrue="1" operator="equal">
      <formula>"R"</formula>
    </cfRule>
    <cfRule type="cellIs" dxfId="21" priority="8" stopIfTrue="1" operator="equal">
      <formula>"T"</formula>
    </cfRule>
    <cfRule type="cellIs" dxfId="20" priority="9" stopIfTrue="1" operator="equal">
      <formula>"M"</formula>
    </cfRule>
    <cfRule type="cellIs" dxfId="19" priority="10" stopIfTrue="1" operator="equal">
      <formula>"A"</formula>
    </cfRule>
  </conditionalFormatting>
  <conditionalFormatting sqref="D7:D46">
    <cfRule type="expression" dxfId="18" priority="3">
      <formula>D7="F"</formula>
    </cfRule>
    <cfRule type="expression" dxfId="17" priority="4">
      <formula>D7="G"</formula>
    </cfRule>
  </conditionalFormatting>
  <conditionalFormatting sqref="B7:C46">
    <cfRule type="expression" dxfId="16" priority="1">
      <formula>D7="F"</formula>
    </cfRule>
    <cfRule type="expression" dxfId="15" priority="2">
      <formula>D7="G"</formula>
    </cfRule>
  </conditionalFormatting>
  <dataValidations count="1">
    <dataValidation type="list" allowBlank="1" showInputMessage="1" showErrorMessage="1" error="Donnée élève non valide_x000a_Données autorisées: F, G ou D" sqref="D7:D46">
      <formula1>"D,F,G,"</formula1>
    </dataValidation>
  </dataValidations>
  <pageMargins left="0.31496062992125984" right="0.70866141732283472" top="0.74803149606299213" bottom="0.74803149606299213" header="0.31496062992125984" footer="0.31496062992125984"/>
  <pageSetup paperSize="9" orientation="portrait" horizontalDpi="300" verticalDpi="300" r:id="rId1"/>
  <headerFooter>
    <oddHeader>&amp;LTaoufik&amp;Ctest&amp;R334</oddHead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206A5A7-F590-49F9-A848-739E82E3809A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AG7:AG46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X46"/>
  <sheetViews>
    <sheetView workbookViewId="0">
      <selection activeCell="B7" sqref="B7:C7"/>
    </sheetView>
  </sheetViews>
  <sheetFormatPr baseColWidth="10" defaultColWidth="11.42578125" defaultRowHeight="15" x14ac:dyDescent="0.25"/>
  <cols>
    <col min="1" max="1" width="4" bestFit="1" customWidth="1"/>
    <col min="2" max="2" width="15.85546875" customWidth="1"/>
    <col min="3" max="3" width="3.85546875" customWidth="1"/>
    <col min="4" max="4" width="3.5703125" customWidth="1"/>
    <col min="5" max="13" width="3.28515625" bestFit="1" customWidth="1"/>
    <col min="14" max="14" width="2.7109375" bestFit="1" customWidth="1"/>
    <col min="15" max="16" width="3.42578125" bestFit="1" customWidth="1"/>
    <col min="17" max="18" width="4.85546875" customWidth="1"/>
    <col min="19" max="19" width="5.28515625" customWidth="1"/>
    <col min="20" max="20" width="5.7109375" customWidth="1"/>
    <col min="21" max="21" width="6.85546875" style="29" customWidth="1"/>
    <col min="22" max="22" width="2.28515625" bestFit="1" customWidth="1"/>
    <col min="23" max="23" width="2.140625" bestFit="1" customWidth="1"/>
    <col min="24" max="24" width="2" bestFit="1" customWidth="1"/>
    <col min="25" max="25" width="2.42578125" bestFit="1" customWidth="1"/>
    <col min="26" max="26" width="3.140625" bestFit="1" customWidth="1"/>
    <col min="27" max="27" width="13.85546875" bestFit="1" customWidth="1"/>
    <col min="28" max="28" width="12.140625" bestFit="1" customWidth="1"/>
    <col min="40" max="40" width="16.140625" bestFit="1" customWidth="1"/>
    <col min="41" max="41" width="8.140625" bestFit="1" customWidth="1"/>
    <col min="48" max="48" width="6.140625" bestFit="1" customWidth="1"/>
    <col min="49" max="49" width="3" bestFit="1" customWidth="1"/>
    <col min="50" max="50" width="4.28515625" customWidth="1"/>
    <col min="51" max="51" width="3.7109375" customWidth="1"/>
  </cols>
  <sheetData>
    <row r="1" spans="1:50" ht="15.75" customHeight="1" thickBot="1" x14ac:dyDescent="0.3">
      <c r="A1" s="79" t="s">
        <v>3</v>
      </c>
      <c r="B1" s="80"/>
      <c r="C1" s="81" t="s">
        <v>4</v>
      </c>
      <c r="D1" s="82"/>
      <c r="E1" s="82"/>
      <c r="F1" s="83"/>
      <c r="G1" s="81" t="s">
        <v>5</v>
      </c>
      <c r="H1" s="82"/>
      <c r="I1" s="82"/>
      <c r="J1" s="82"/>
      <c r="K1" s="82"/>
      <c r="L1" s="82"/>
      <c r="M1" s="82"/>
      <c r="N1" s="82"/>
      <c r="O1" s="82"/>
      <c r="P1" s="83"/>
      <c r="Q1" s="53" t="s">
        <v>55</v>
      </c>
      <c r="R1" s="54"/>
      <c r="S1" s="82" t="str">
        <f>TableauDeBord!E4</f>
        <v>2020/2021</v>
      </c>
      <c r="T1" s="82"/>
      <c r="U1" s="83"/>
      <c r="AB1" t="s">
        <v>6</v>
      </c>
      <c r="AQ1" s="1"/>
    </row>
    <row r="2" spans="1:50" ht="15.75" thickBot="1" x14ac:dyDescent="0.3">
      <c r="A2" s="84" t="s">
        <v>7</v>
      </c>
      <c r="B2" s="87" t="s">
        <v>5</v>
      </c>
      <c r="C2" s="81" t="s">
        <v>8</v>
      </c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3"/>
      <c r="Q2" s="81" t="s">
        <v>9</v>
      </c>
      <c r="R2" s="82"/>
      <c r="S2" s="82"/>
      <c r="T2" s="83"/>
      <c r="U2" s="89" t="s">
        <v>10</v>
      </c>
      <c r="AB2" t="s">
        <v>11</v>
      </c>
    </row>
    <row r="3" spans="1:50" ht="17.25" thickBot="1" x14ac:dyDescent="0.3">
      <c r="A3" s="85"/>
      <c r="B3" s="87"/>
      <c r="C3" s="91" t="s">
        <v>12</v>
      </c>
      <c r="D3" s="92"/>
      <c r="E3" s="2" t="s">
        <v>13</v>
      </c>
      <c r="F3" s="2" t="s">
        <v>14</v>
      </c>
      <c r="G3" s="2" t="s">
        <v>15</v>
      </c>
      <c r="H3" s="2" t="s">
        <v>16</v>
      </c>
      <c r="I3" s="2" t="s">
        <v>17</v>
      </c>
      <c r="J3" s="2" t="s">
        <v>18</v>
      </c>
      <c r="K3" s="2" t="s">
        <v>19</v>
      </c>
      <c r="L3" s="2" t="s">
        <v>20</v>
      </c>
      <c r="M3" s="2" t="s">
        <v>21</v>
      </c>
      <c r="N3" s="2" t="s">
        <v>22</v>
      </c>
      <c r="O3" s="2" t="s">
        <v>23</v>
      </c>
      <c r="P3" s="2" t="s">
        <v>24</v>
      </c>
      <c r="Q3" s="74" t="s">
        <v>25</v>
      </c>
      <c r="R3" s="74" t="s">
        <v>26</v>
      </c>
      <c r="S3" s="77" t="s">
        <v>27</v>
      </c>
      <c r="T3" s="78"/>
      <c r="U3" s="90"/>
      <c r="AB3" t="s">
        <v>28</v>
      </c>
    </row>
    <row r="4" spans="1:50" ht="15.75" customHeight="1" thickBot="1" x14ac:dyDescent="0.3">
      <c r="A4" s="85"/>
      <c r="B4" s="88"/>
      <c r="C4" s="3" t="s">
        <v>29</v>
      </c>
      <c r="D4" s="4">
        <f>COUNTIFS(D7:D51,"=D")</f>
        <v>0</v>
      </c>
      <c r="E4" s="71"/>
      <c r="F4" s="71"/>
      <c r="G4" s="71">
        <f>E4+7</f>
        <v>7</v>
      </c>
      <c r="H4" s="71">
        <f>F4+7</f>
        <v>7</v>
      </c>
      <c r="I4" s="71">
        <f t="shared" ref="I4:P4" si="0">G4+7</f>
        <v>14</v>
      </c>
      <c r="J4" s="71">
        <f t="shared" si="0"/>
        <v>14</v>
      </c>
      <c r="K4" s="71">
        <f t="shared" si="0"/>
        <v>21</v>
      </c>
      <c r="L4" s="71">
        <f t="shared" si="0"/>
        <v>21</v>
      </c>
      <c r="M4" s="71">
        <f t="shared" si="0"/>
        <v>28</v>
      </c>
      <c r="N4" s="71">
        <f t="shared" si="0"/>
        <v>28</v>
      </c>
      <c r="O4" s="71">
        <f t="shared" si="0"/>
        <v>35</v>
      </c>
      <c r="P4" s="71">
        <f t="shared" si="0"/>
        <v>35</v>
      </c>
      <c r="Q4" s="75"/>
      <c r="R4" s="75"/>
      <c r="S4" s="61" t="s">
        <v>30</v>
      </c>
      <c r="T4" s="61" t="s">
        <v>31</v>
      </c>
      <c r="U4" s="63" t="s">
        <v>32</v>
      </c>
      <c r="AJ4" t="s">
        <v>33</v>
      </c>
      <c r="AK4" t="s">
        <v>34</v>
      </c>
      <c r="AL4" t="s">
        <v>35</v>
      </c>
    </row>
    <row r="5" spans="1:50" ht="15.75" thickBot="1" x14ac:dyDescent="0.3">
      <c r="A5" s="85"/>
      <c r="B5" s="5" t="s">
        <v>36</v>
      </c>
      <c r="C5" s="3" t="s">
        <v>37</v>
      </c>
      <c r="D5" s="4">
        <f>COUNTIFS(D7:D51,"=G")</f>
        <v>0</v>
      </c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6"/>
      <c r="R5" s="76"/>
      <c r="S5" s="62"/>
      <c r="T5" s="62"/>
      <c r="U5" s="64"/>
      <c r="V5" s="66" t="s">
        <v>38</v>
      </c>
      <c r="W5" s="67"/>
      <c r="X5" s="67"/>
      <c r="Y5" s="68"/>
      <c r="Z5" s="99" t="s">
        <v>7</v>
      </c>
      <c r="AA5" s="99" t="s">
        <v>36</v>
      </c>
      <c r="AB5" s="102" t="s">
        <v>39</v>
      </c>
      <c r="AC5" s="95" t="s">
        <v>40</v>
      </c>
      <c r="AD5" s="97" t="s">
        <v>41</v>
      </c>
      <c r="AE5" s="99" t="s">
        <v>42</v>
      </c>
      <c r="AF5" s="99" t="s">
        <v>43</v>
      </c>
      <c r="AG5" s="99" t="s">
        <v>44</v>
      </c>
      <c r="AH5" s="99" t="s">
        <v>45</v>
      </c>
      <c r="AI5" s="99"/>
      <c r="AJ5">
        <f>SUM(AJ7:AJ46)</f>
        <v>33</v>
      </c>
      <c r="AK5">
        <f>SUM(AK7:AK46)</f>
        <v>0</v>
      </c>
      <c r="AL5">
        <f>SUM(AL7:AL46)</f>
        <v>0</v>
      </c>
    </row>
    <row r="6" spans="1:50" ht="15.75" thickBot="1" x14ac:dyDescent="0.3">
      <c r="A6" s="86"/>
      <c r="B6" s="5" t="s">
        <v>46</v>
      </c>
      <c r="C6" s="6" t="s">
        <v>47</v>
      </c>
      <c r="D6" s="7">
        <f>COUNTIFS(D7:D51,"=F")</f>
        <v>0</v>
      </c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8" t="s">
        <v>49</v>
      </c>
      <c r="R6" s="8" t="s">
        <v>49</v>
      </c>
      <c r="S6" s="9" t="s">
        <v>61</v>
      </c>
      <c r="T6" s="9" t="s">
        <v>61</v>
      </c>
      <c r="U6" s="65"/>
      <c r="V6" s="10" t="s">
        <v>51</v>
      </c>
      <c r="W6" s="10" t="s">
        <v>52</v>
      </c>
      <c r="X6" s="10" t="s">
        <v>53</v>
      </c>
      <c r="Y6" s="10" t="s">
        <v>54</v>
      </c>
      <c r="Z6" s="101"/>
      <c r="AA6" s="101"/>
      <c r="AB6" s="103"/>
      <c r="AC6" s="96"/>
      <c r="AD6" s="98"/>
      <c r="AE6" s="100"/>
      <c r="AF6" s="100"/>
      <c r="AG6" s="100"/>
      <c r="AH6" s="100"/>
      <c r="AI6" s="101"/>
      <c r="AN6" s="11"/>
      <c r="AX6" s="12"/>
    </row>
    <row r="7" spans="1:50" ht="16.5" customHeight="1" thickBot="1" x14ac:dyDescent="0.3">
      <c r="A7" s="13">
        <v>1</v>
      </c>
      <c r="B7" s="93"/>
      <c r="C7" s="94"/>
      <c r="D7" s="14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>
        <f>IF(D7&lt;&gt;"D",IF(X7&lt;=2,3-(V7*0.5),3-(((V7*0.5)+((X7-2)*0.5)))),"D")</f>
        <v>3</v>
      </c>
      <c r="R7" s="15"/>
      <c r="S7" s="16"/>
      <c r="T7" s="17" t="str">
        <f>AG7</f>
        <v>Disp.</v>
      </c>
      <c r="U7" s="18">
        <f>IF(D7&lt;&gt;"D",SUM(Q7:T7),"Disp.")</f>
        <v>3</v>
      </c>
      <c r="V7" s="19">
        <f>COUNTIFS(E7:P7,"=A")</f>
        <v>0</v>
      </c>
      <c r="W7" s="20">
        <f>COUNTIFS(E7:P7,"=R")</f>
        <v>0</v>
      </c>
      <c r="X7" s="20">
        <f>COUNTIFS(E7:P7,"=T")</f>
        <v>0</v>
      </c>
      <c r="Y7" s="20">
        <f>COUNTIFS(E7:P7,"=M")</f>
        <v>0</v>
      </c>
      <c r="Z7" s="21">
        <v>1</v>
      </c>
      <c r="AA7" s="22">
        <f t="shared" ref="AA7" si="1">B7</f>
        <v>0</v>
      </c>
      <c r="AB7" s="23"/>
      <c r="AC7" s="23"/>
      <c r="AD7" s="23"/>
      <c r="AE7" s="24" t="str">
        <f>IF(D7="G",MIN(AB7:AD7),"X")</f>
        <v>X</v>
      </c>
      <c r="AF7" s="24" t="str">
        <f>IF(D7="F",MIN(AB7:AD7),"X")</f>
        <v>X</v>
      </c>
      <c r="AG7" s="24" t="str">
        <f>IF([2]TC!E2=0,"Disp.",[2]TC!E2)</f>
        <v>Disp.</v>
      </c>
      <c r="AH7" s="20"/>
      <c r="AI7" s="22"/>
      <c r="AJ7">
        <f>IF(AH7&lt;=3,1,0)</f>
        <v>1</v>
      </c>
      <c r="AK7">
        <f>IF(AND(AH7&gt;=4,AH7&lt;=6),1,0)</f>
        <v>0</v>
      </c>
      <c r="AL7">
        <f>IF(AH7&gt;=7,1,0)</f>
        <v>0</v>
      </c>
      <c r="AM7" s="25"/>
      <c r="AN7" s="26"/>
      <c r="AO7" s="27"/>
    </row>
    <row r="8" spans="1:50" ht="16.5" customHeight="1" thickBot="1" x14ac:dyDescent="0.3">
      <c r="A8" s="13">
        <v>2</v>
      </c>
      <c r="B8" s="93"/>
      <c r="C8" s="94"/>
      <c r="D8" s="14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>
        <f t="shared" ref="Q8:Q46" si="2">IF(D8&lt;&gt;"D",IF(X8&lt;=2,3-(V8*0.5),3-(((V8*0.5)+((X8-2)*0.5)))),"D")</f>
        <v>3</v>
      </c>
      <c r="R8" s="15"/>
      <c r="S8" s="16"/>
      <c r="T8" s="17" t="str">
        <f t="shared" ref="T8:T46" si="3">AG8</f>
        <v>Disp.</v>
      </c>
      <c r="U8" s="18">
        <f t="shared" ref="U8:U46" si="4">IF(D8&lt;&gt;"D",SUM(Q8:T8),"Disp.")</f>
        <v>3</v>
      </c>
      <c r="V8" s="28">
        <f>COUNTIFS(E8:P8,"=A")</f>
        <v>0</v>
      </c>
      <c r="W8" s="22">
        <f>COUNTIFS(E8:P8,"=R")</f>
        <v>0</v>
      </c>
      <c r="X8" s="22">
        <f>COUNTIFS(E8:P8,"=T")</f>
        <v>0</v>
      </c>
      <c r="Y8" s="22">
        <f>COUNTIFS(E8:P8,"=M")</f>
        <v>0</v>
      </c>
      <c r="Z8" s="21">
        <v>2</v>
      </c>
      <c r="AA8" s="22">
        <f>B8</f>
        <v>0</v>
      </c>
      <c r="AB8" s="23"/>
      <c r="AC8" s="23"/>
      <c r="AD8" s="23"/>
      <c r="AE8" s="24" t="str">
        <f t="shared" ref="AE8:AE36" si="5">IF(D8="G",MIN(AB8:AD8),"X")</f>
        <v>X</v>
      </c>
      <c r="AF8" s="24" t="str">
        <f t="shared" ref="AF8:AF36" si="6">IF(D8="F",MIN(AB8:AD8),"X")</f>
        <v>X</v>
      </c>
      <c r="AG8" s="24" t="str">
        <f>IF([2]TC!E3=0,"Disp.",[2]TC!E3)</f>
        <v>Disp.</v>
      </c>
      <c r="AH8" s="20"/>
      <c r="AI8" s="22"/>
      <c r="AJ8">
        <f t="shared" ref="AJ8:AJ39" si="7">IF(AH8&lt;=3,1,0)</f>
        <v>1</v>
      </c>
      <c r="AK8">
        <f t="shared" ref="AK8:AK39" si="8">IF(AND(AH8&gt;=4,AH8&lt;=6),1,0)</f>
        <v>0</v>
      </c>
      <c r="AL8">
        <f t="shared" ref="AL8:AL39" si="9">IF(AH8&gt;=7,1,0)</f>
        <v>0</v>
      </c>
      <c r="AM8" s="25"/>
      <c r="AN8" s="26"/>
      <c r="AO8" s="27"/>
    </row>
    <row r="9" spans="1:50" ht="16.5" customHeight="1" thickBot="1" x14ac:dyDescent="0.3">
      <c r="A9" s="13">
        <v>3</v>
      </c>
      <c r="B9" s="93"/>
      <c r="C9" s="94"/>
      <c r="D9" s="14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>
        <f t="shared" si="2"/>
        <v>3</v>
      </c>
      <c r="R9" s="15"/>
      <c r="S9" s="16"/>
      <c r="T9" s="17" t="str">
        <f t="shared" si="3"/>
        <v>Disp.</v>
      </c>
      <c r="U9" s="18">
        <f t="shared" si="4"/>
        <v>3</v>
      </c>
      <c r="V9" s="19">
        <f t="shared" ref="V9:V46" si="10">COUNTIFS(E9:P9,"=A")</f>
        <v>0</v>
      </c>
      <c r="W9" s="20">
        <f t="shared" ref="W9:W46" si="11">COUNTIFS(E9:P9,"=R")</f>
        <v>0</v>
      </c>
      <c r="X9" s="20">
        <f t="shared" ref="X9:X46" si="12">COUNTIFS(E9:P9,"=T")</f>
        <v>0</v>
      </c>
      <c r="Y9" s="20">
        <f t="shared" ref="Y9:Y46" si="13">COUNTIFS(E9:P9,"=M")</f>
        <v>0</v>
      </c>
      <c r="Z9" s="21">
        <v>3</v>
      </c>
      <c r="AA9" s="22">
        <f t="shared" ref="AA9:AA46" si="14">B9</f>
        <v>0</v>
      </c>
      <c r="AB9" s="23"/>
      <c r="AC9" s="23"/>
      <c r="AD9" s="23"/>
      <c r="AE9" s="24" t="str">
        <f t="shared" si="5"/>
        <v>X</v>
      </c>
      <c r="AF9" s="24" t="str">
        <f t="shared" si="6"/>
        <v>X</v>
      </c>
      <c r="AG9" s="24" t="str">
        <f>IF([2]TC!E4=0,"Disp.",[2]TC!E4)</f>
        <v>Disp.</v>
      </c>
      <c r="AH9" s="20"/>
      <c r="AI9" s="22"/>
      <c r="AJ9">
        <f t="shared" si="7"/>
        <v>1</v>
      </c>
      <c r="AK9">
        <f t="shared" si="8"/>
        <v>0</v>
      </c>
      <c r="AL9">
        <f t="shared" si="9"/>
        <v>0</v>
      </c>
      <c r="AM9" s="25"/>
      <c r="AN9" s="26"/>
      <c r="AO9" s="27"/>
    </row>
    <row r="10" spans="1:50" ht="16.5" customHeight="1" thickBot="1" x14ac:dyDescent="0.3">
      <c r="A10" s="13">
        <v>4</v>
      </c>
      <c r="B10" s="93"/>
      <c r="C10" s="94"/>
      <c r="D10" s="14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>
        <f t="shared" si="2"/>
        <v>3</v>
      </c>
      <c r="R10" s="15"/>
      <c r="S10" s="16"/>
      <c r="T10" s="17" t="str">
        <f t="shared" si="3"/>
        <v>Disp.</v>
      </c>
      <c r="U10" s="18">
        <f t="shared" si="4"/>
        <v>3</v>
      </c>
      <c r="V10" s="19">
        <f t="shared" si="10"/>
        <v>0</v>
      </c>
      <c r="W10" s="20">
        <f t="shared" si="11"/>
        <v>0</v>
      </c>
      <c r="X10" s="20">
        <f t="shared" si="12"/>
        <v>0</v>
      </c>
      <c r="Y10" s="20">
        <f t="shared" si="13"/>
        <v>0</v>
      </c>
      <c r="Z10" s="21">
        <v>4</v>
      </c>
      <c r="AA10" s="22">
        <f t="shared" si="14"/>
        <v>0</v>
      </c>
      <c r="AB10" s="23"/>
      <c r="AC10" s="23"/>
      <c r="AD10" s="23"/>
      <c r="AE10" s="24" t="str">
        <f t="shared" si="5"/>
        <v>X</v>
      </c>
      <c r="AF10" s="24" t="str">
        <f t="shared" si="6"/>
        <v>X</v>
      </c>
      <c r="AG10" s="24" t="str">
        <f>IF([2]TC!E5=0,"Disp.",[2]TC!E5)</f>
        <v>Disp.</v>
      </c>
      <c r="AH10" s="20"/>
      <c r="AI10" s="22"/>
      <c r="AJ10">
        <f t="shared" si="7"/>
        <v>1</v>
      </c>
      <c r="AK10">
        <f t="shared" si="8"/>
        <v>0</v>
      </c>
      <c r="AL10">
        <f t="shared" si="9"/>
        <v>0</v>
      </c>
      <c r="AM10" s="25"/>
      <c r="AN10" s="26"/>
      <c r="AO10" s="27"/>
    </row>
    <row r="11" spans="1:50" ht="16.5" customHeight="1" thickBot="1" x14ac:dyDescent="0.3">
      <c r="A11" s="13">
        <v>5</v>
      </c>
      <c r="B11" s="93"/>
      <c r="C11" s="94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>
        <f t="shared" si="2"/>
        <v>3</v>
      </c>
      <c r="R11" s="15"/>
      <c r="S11" s="16"/>
      <c r="T11" s="17" t="str">
        <f t="shared" si="3"/>
        <v>Disp.</v>
      </c>
      <c r="U11" s="18">
        <f t="shared" si="4"/>
        <v>3</v>
      </c>
      <c r="V11" s="19">
        <f t="shared" si="10"/>
        <v>0</v>
      </c>
      <c r="W11" s="20">
        <f t="shared" si="11"/>
        <v>0</v>
      </c>
      <c r="X11" s="20">
        <f t="shared" si="12"/>
        <v>0</v>
      </c>
      <c r="Y11" s="20">
        <f t="shared" si="13"/>
        <v>0</v>
      </c>
      <c r="Z11" s="21">
        <v>5</v>
      </c>
      <c r="AA11" s="22">
        <f t="shared" si="14"/>
        <v>0</v>
      </c>
      <c r="AB11" s="23"/>
      <c r="AC11" s="23"/>
      <c r="AD11" s="23"/>
      <c r="AE11" s="24" t="str">
        <f t="shared" si="5"/>
        <v>X</v>
      </c>
      <c r="AF11" s="24" t="str">
        <f t="shared" si="6"/>
        <v>X</v>
      </c>
      <c r="AG11" s="24" t="str">
        <f>IF([2]TC!E6=0,"Disp.",[2]TC!E6)</f>
        <v>Disp.</v>
      </c>
      <c r="AH11" s="20"/>
      <c r="AI11" s="22"/>
      <c r="AJ11">
        <f t="shared" si="7"/>
        <v>1</v>
      </c>
      <c r="AK11">
        <f t="shared" si="8"/>
        <v>0</v>
      </c>
      <c r="AL11">
        <f t="shared" si="9"/>
        <v>0</v>
      </c>
      <c r="AM11" s="25"/>
      <c r="AN11" s="26"/>
      <c r="AO11" s="27"/>
    </row>
    <row r="12" spans="1:50" ht="16.5" customHeight="1" thickBot="1" x14ac:dyDescent="0.3">
      <c r="A12" s="13">
        <v>6</v>
      </c>
      <c r="B12" s="93"/>
      <c r="C12" s="94"/>
      <c r="D12" s="14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>
        <f t="shared" si="2"/>
        <v>3</v>
      </c>
      <c r="R12" s="15"/>
      <c r="S12" s="16"/>
      <c r="T12" s="17" t="str">
        <f t="shared" si="3"/>
        <v>Disp.</v>
      </c>
      <c r="U12" s="18">
        <f t="shared" si="4"/>
        <v>3</v>
      </c>
      <c r="V12" s="19">
        <f t="shared" si="10"/>
        <v>0</v>
      </c>
      <c r="W12" s="20">
        <f t="shared" si="11"/>
        <v>0</v>
      </c>
      <c r="X12" s="20">
        <f t="shared" si="12"/>
        <v>0</v>
      </c>
      <c r="Y12" s="20">
        <f t="shared" si="13"/>
        <v>0</v>
      </c>
      <c r="Z12" s="21">
        <v>6</v>
      </c>
      <c r="AA12" s="22">
        <f t="shared" si="14"/>
        <v>0</v>
      </c>
      <c r="AB12" s="23"/>
      <c r="AC12" s="23"/>
      <c r="AD12" s="23"/>
      <c r="AE12" s="24" t="str">
        <f t="shared" si="5"/>
        <v>X</v>
      </c>
      <c r="AF12" s="24" t="str">
        <f t="shared" si="6"/>
        <v>X</v>
      </c>
      <c r="AG12" s="24" t="str">
        <f>IF([2]TC!E7=0,"Disp.",[2]TC!E7)</f>
        <v>Disp.</v>
      </c>
      <c r="AH12" s="20"/>
      <c r="AI12" s="22"/>
      <c r="AJ12">
        <f t="shared" si="7"/>
        <v>1</v>
      </c>
      <c r="AK12">
        <f t="shared" si="8"/>
        <v>0</v>
      </c>
      <c r="AL12">
        <f t="shared" si="9"/>
        <v>0</v>
      </c>
      <c r="AM12" s="25"/>
      <c r="AN12" s="26"/>
      <c r="AO12" s="27"/>
    </row>
    <row r="13" spans="1:50" ht="16.5" customHeight="1" thickBot="1" x14ac:dyDescent="0.3">
      <c r="A13" s="13">
        <v>7</v>
      </c>
      <c r="B13" s="93"/>
      <c r="C13" s="94"/>
      <c r="D13" s="14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>
        <f t="shared" si="2"/>
        <v>3</v>
      </c>
      <c r="R13" s="15"/>
      <c r="S13" s="16"/>
      <c r="T13" s="17" t="str">
        <f t="shared" si="3"/>
        <v>Disp.</v>
      </c>
      <c r="U13" s="18">
        <f t="shared" si="4"/>
        <v>3</v>
      </c>
      <c r="V13" s="19">
        <f t="shared" si="10"/>
        <v>0</v>
      </c>
      <c r="W13" s="20">
        <f t="shared" si="11"/>
        <v>0</v>
      </c>
      <c r="X13" s="20">
        <f t="shared" si="12"/>
        <v>0</v>
      </c>
      <c r="Y13" s="20">
        <f t="shared" si="13"/>
        <v>0</v>
      </c>
      <c r="Z13" s="21">
        <v>7</v>
      </c>
      <c r="AA13" s="22">
        <f t="shared" si="14"/>
        <v>0</v>
      </c>
      <c r="AB13" s="23"/>
      <c r="AC13" s="23"/>
      <c r="AD13" s="23"/>
      <c r="AE13" s="24" t="str">
        <f t="shared" si="5"/>
        <v>X</v>
      </c>
      <c r="AF13" s="24" t="str">
        <f t="shared" si="6"/>
        <v>X</v>
      </c>
      <c r="AG13" s="24" t="str">
        <f>IF([2]TC!E8=0,"Disp.",[2]TC!E8)</f>
        <v>Disp.</v>
      </c>
      <c r="AH13" s="20"/>
      <c r="AI13" s="22"/>
      <c r="AJ13">
        <f t="shared" si="7"/>
        <v>1</v>
      </c>
      <c r="AK13">
        <f t="shared" si="8"/>
        <v>0</v>
      </c>
      <c r="AL13">
        <f t="shared" si="9"/>
        <v>0</v>
      </c>
      <c r="AM13" s="25"/>
      <c r="AN13" s="26"/>
      <c r="AO13" s="27"/>
    </row>
    <row r="14" spans="1:50" ht="16.5" customHeight="1" thickBot="1" x14ac:dyDescent="0.3">
      <c r="A14" s="13">
        <v>8</v>
      </c>
      <c r="B14" s="93"/>
      <c r="C14" s="94"/>
      <c r="D14" s="14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>
        <f t="shared" si="2"/>
        <v>3</v>
      </c>
      <c r="R14" s="15"/>
      <c r="S14" s="16"/>
      <c r="T14" s="17" t="str">
        <f t="shared" si="3"/>
        <v>Disp.</v>
      </c>
      <c r="U14" s="18">
        <f t="shared" si="4"/>
        <v>3</v>
      </c>
      <c r="V14" s="19">
        <f t="shared" si="10"/>
        <v>0</v>
      </c>
      <c r="W14" s="20">
        <f t="shared" si="11"/>
        <v>0</v>
      </c>
      <c r="X14" s="20">
        <f t="shared" si="12"/>
        <v>0</v>
      </c>
      <c r="Y14" s="20">
        <f t="shared" si="13"/>
        <v>0</v>
      </c>
      <c r="Z14" s="21">
        <v>8</v>
      </c>
      <c r="AA14" s="22">
        <f t="shared" si="14"/>
        <v>0</v>
      </c>
      <c r="AB14" s="23"/>
      <c r="AC14" s="23"/>
      <c r="AD14" s="23"/>
      <c r="AE14" s="24" t="str">
        <f t="shared" si="5"/>
        <v>X</v>
      </c>
      <c r="AF14" s="24" t="str">
        <f t="shared" si="6"/>
        <v>X</v>
      </c>
      <c r="AG14" s="24" t="str">
        <f>IF([2]TC!E9=0,"Disp.",[2]TC!E9)</f>
        <v>Disp.</v>
      </c>
      <c r="AH14" s="20"/>
      <c r="AI14" s="22"/>
      <c r="AJ14">
        <f t="shared" si="7"/>
        <v>1</v>
      </c>
      <c r="AK14">
        <f t="shared" si="8"/>
        <v>0</v>
      </c>
      <c r="AL14">
        <f t="shared" si="9"/>
        <v>0</v>
      </c>
      <c r="AM14" s="25"/>
      <c r="AN14" s="26"/>
      <c r="AO14" s="27"/>
    </row>
    <row r="15" spans="1:50" ht="16.5" customHeight="1" thickBot="1" x14ac:dyDescent="0.3">
      <c r="A15" s="13">
        <v>9</v>
      </c>
      <c r="B15" s="93"/>
      <c r="C15" s="94"/>
      <c r="D15" s="14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>
        <f t="shared" si="2"/>
        <v>3</v>
      </c>
      <c r="R15" s="15"/>
      <c r="S15" s="16"/>
      <c r="T15" s="17" t="str">
        <f t="shared" si="3"/>
        <v>Disp.</v>
      </c>
      <c r="U15" s="18">
        <f t="shared" si="4"/>
        <v>3</v>
      </c>
      <c r="V15" s="19">
        <f t="shared" si="10"/>
        <v>0</v>
      </c>
      <c r="W15" s="20">
        <f t="shared" si="11"/>
        <v>0</v>
      </c>
      <c r="X15" s="20">
        <f t="shared" si="12"/>
        <v>0</v>
      </c>
      <c r="Y15" s="20">
        <f t="shared" si="13"/>
        <v>0</v>
      </c>
      <c r="Z15" s="21">
        <v>9</v>
      </c>
      <c r="AA15" s="22">
        <f t="shared" si="14"/>
        <v>0</v>
      </c>
      <c r="AB15" s="23"/>
      <c r="AC15" s="23"/>
      <c r="AD15" s="23"/>
      <c r="AE15" s="24" t="str">
        <f t="shared" si="5"/>
        <v>X</v>
      </c>
      <c r="AF15" s="24" t="str">
        <f t="shared" si="6"/>
        <v>X</v>
      </c>
      <c r="AG15" s="24" t="str">
        <f>IF([2]TC!E10=0,"Disp.",[2]TC!E10)</f>
        <v>Disp.</v>
      </c>
      <c r="AH15" s="20"/>
      <c r="AI15" s="22"/>
      <c r="AJ15">
        <f t="shared" si="7"/>
        <v>1</v>
      </c>
      <c r="AK15">
        <f t="shared" si="8"/>
        <v>0</v>
      </c>
      <c r="AL15">
        <f t="shared" si="9"/>
        <v>0</v>
      </c>
      <c r="AM15" s="25"/>
      <c r="AN15" s="26"/>
      <c r="AO15" s="27"/>
    </row>
    <row r="16" spans="1:50" ht="16.5" customHeight="1" thickBot="1" x14ac:dyDescent="0.3">
      <c r="A16" s="13">
        <v>10</v>
      </c>
      <c r="B16" s="93"/>
      <c r="C16" s="94"/>
      <c r="D16" s="14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>
        <f t="shared" si="2"/>
        <v>3</v>
      </c>
      <c r="R16" s="15"/>
      <c r="S16" s="16"/>
      <c r="T16" s="17" t="str">
        <f t="shared" si="3"/>
        <v>Disp.</v>
      </c>
      <c r="U16" s="18">
        <f t="shared" si="4"/>
        <v>3</v>
      </c>
      <c r="V16" s="19">
        <f t="shared" si="10"/>
        <v>0</v>
      </c>
      <c r="W16" s="20">
        <f t="shared" si="11"/>
        <v>0</v>
      </c>
      <c r="X16" s="20">
        <f t="shared" si="12"/>
        <v>0</v>
      </c>
      <c r="Y16" s="20">
        <f t="shared" si="13"/>
        <v>0</v>
      </c>
      <c r="Z16" s="21">
        <v>10</v>
      </c>
      <c r="AA16" s="22">
        <f t="shared" si="14"/>
        <v>0</v>
      </c>
      <c r="AB16" s="23"/>
      <c r="AC16" s="23"/>
      <c r="AD16" s="23"/>
      <c r="AE16" s="24" t="str">
        <f t="shared" si="5"/>
        <v>X</v>
      </c>
      <c r="AF16" s="24" t="str">
        <f t="shared" si="6"/>
        <v>X</v>
      </c>
      <c r="AG16" s="24" t="str">
        <f>IF([2]TC!E11=0,"Disp.",[2]TC!E11)</f>
        <v>Disp.</v>
      </c>
      <c r="AH16" s="20"/>
      <c r="AI16" s="22"/>
      <c r="AJ16">
        <f t="shared" si="7"/>
        <v>1</v>
      </c>
      <c r="AK16">
        <f t="shared" si="8"/>
        <v>0</v>
      </c>
      <c r="AL16">
        <f t="shared" si="9"/>
        <v>0</v>
      </c>
      <c r="AM16" s="25"/>
      <c r="AN16" s="26"/>
      <c r="AO16" s="27"/>
      <c r="AS16" s="25"/>
    </row>
    <row r="17" spans="1:45" ht="16.5" customHeight="1" thickBot="1" x14ac:dyDescent="0.3">
      <c r="A17" s="13">
        <v>11</v>
      </c>
      <c r="B17" s="93"/>
      <c r="C17" s="94"/>
      <c r="D17" s="14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>
        <f t="shared" si="2"/>
        <v>3</v>
      </c>
      <c r="R17" s="15"/>
      <c r="S17" s="16"/>
      <c r="T17" s="17" t="str">
        <f t="shared" si="3"/>
        <v>Disp.</v>
      </c>
      <c r="U17" s="18">
        <f t="shared" si="4"/>
        <v>3</v>
      </c>
      <c r="V17" s="19">
        <f t="shared" si="10"/>
        <v>0</v>
      </c>
      <c r="W17" s="20">
        <f t="shared" si="11"/>
        <v>0</v>
      </c>
      <c r="X17" s="20">
        <f t="shared" si="12"/>
        <v>0</v>
      </c>
      <c r="Y17" s="20">
        <f t="shared" si="13"/>
        <v>0</v>
      </c>
      <c r="Z17" s="21">
        <v>11</v>
      </c>
      <c r="AA17" s="22">
        <f t="shared" si="14"/>
        <v>0</v>
      </c>
      <c r="AB17" s="23"/>
      <c r="AC17" s="23"/>
      <c r="AD17" s="23"/>
      <c r="AE17" s="24" t="str">
        <f t="shared" si="5"/>
        <v>X</v>
      </c>
      <c r="AF17" s="24" t="str">
        <f t="shared" si="6"/>
        <v>X</v>
      </c>
      <c r="AG17" s="24" t="str">
        <f>IF([2]TC!E12=0,"Disp.",[2]TC!E12)</f>
        <v>Disp.</v>
      </c>
      <c r="AH17" s="20"/>
      <c r="AI17" s="22"/>
      <c r="AJ17">
        <f t="shared" si="7"/>
        <v>1</v>
      </c>
      <c r="AK17">
        <f t="shared" si="8"/>
        <v>0</v>
      </c>
      <c r="AL17">
        <f t="shared" si="9"/>
        <v>0</v>
      </c>
      <c r="AM17" s="25"/>
      <c r="AN17" s="26"/>
      <c r="AO17" s="27"/>
      <c r="AS17" s="1"/>
    </row>
    <row r="18" spans="1:45" ht="16.5" customHeight="1" thickBot="1" x14ac:dyDescent="0.3">
      <c r="A18" s="13">
        <v>12</v>
      </c>
      <c r="B18" s="93"/>
      <c r="C18" s="94"/>
      <c r="D18" s="14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>
        <f t="shared" si="2"/>
        <v>3</v>
      </c>
      <c r="R18" s="15"/>
      <c r="S18" s="16"/>
      <c r="T18" s="17" t="str">
        <f t="shared" si="3"/>
        <v>Disp.</v>
      </c>
      <c r="U18" s="18">
        <f t="shared" si="4"/>
        <v>3</v>
      </c>
      <c r="V18" s="19">
        <f t="shared" si="10"/>
        <v>0</v>
      </c>
      <c r="W18" s="20">
        <f t="shared" si="11"/>
        <v>0</v>
      </c>
      <c r="X18" s="20">
        <f t="shared" si="12"/>
        <v>0</v>
      </c>
      <c r="Y18" s="20">
        <f t="shared" si="13"/>
        <v>0</v>
      </c>
      <c r="Z18" s="21">
        <v>12</v>
      </c>
      <c r="AA18" s="22">
        <f t="shared" si="14"/>
        <v>0</v>
      </c>
      <c r="AB18" s="23"/>
      <c r="AC18" s="23"/>
      <c r="AD18" s="23"/>
      <c r="AE18" s="24" t="str">
        <f t="shared" si="5"/>
        <v>X</v>
      </c>
      <c r="AF18" s="24" t="str">
        <f t="shared" si="6"/>
        <v>X</v>
      </c>
      <c r="AG18" s="24" t="str">
        <f>IF([2]TC!E13=0,"Disp.",[2]TC!E13)</f>
        <v>Disp.</v>
      </c>
      <c r="AH18" s="20"/>
      <c r="AI18" s="22"/>
      <c r="AJ18">
        <f t="shared" si="7"/>
        <v>1</v>
      </c>
      <c r="AK18">
        <f t="shared" si="8"/>
        <v>0</v>
      </c>
      <c r="AL18">
        <f t="shared" si="9"/>
        <v>0</v>
      </c>
      <c r="AM18" s="25"/>
      <c r="AN18" s="26"/>
      <c r="AO18" s="27"/>
    </row>
    <row r="19" spans="1:45" ht="16.5" customHeight="1" thickBot="1" x14ac:dyDescent="0.3">
      <c r="A19" s="13">
        <v>13</v>
      </c>
      <c r="B19" s="93"/>
      <c r="C19" s="94"/>
      <c r="D19" s="14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>
        <f t="shared" si="2"/>
        <v>3</v>
      </c>
      <c r="R19" s="15"/>
      <c r="S19" s="16"/>
      <c r="T19" s="17" t="str">
        <f t="shared" si="3"/>
        <v>Disp.</v>
      </c>
      <c r="U19" s="18">
        <f t="shared" si="4"/>
        <v>3</v>
      </c>
      <c r="V19" s="19">
        <f t="shared" si="10"/>
        <v>0</v>
      </c>
      <c r="W19" s="20">
        <f t="shared" si="11"/>
        <v>0</v>
      </c>
      <c r="X19" s="20">
        <f t="shared" si="12"/>
        <v>0</v>
      </c>
      <c r="Y19" s="20">
        <f t="shared" si="13"/>
        <v>0</v>
      </c>
      <c r="Z19" s="21">
        <v>13</v>
      </c>
      <c r="AA19" s="22">
        <f t="shared" si="14"/>
        <v>0</v>
      </c>
      <c r="AB19" s="23"/>
      <c r="AC19" s="23"/>
      <c r="AD19" s="23"/>
      <c r="AE19" s="24" t="str">
        <f t="shared" si="5"/>
        <v>X</v>
      </c>
      <c r="AF19" s="24" t="str">
        <f t="shared" si="6"/>
        <v>X</v>
      </c>
      <c r="AG19" s="24" t="str">
        <f>IF([2]TC!E14=0,"Disp.",[2]TC!E14)</f>
        <v>Disp.</v>
      </c>
      <c r="AH19" s="20"/>
      <c r="AI19" s="22"/>
      <c r="AJ19">
        <f t="shared" si="7"/>
        <v>1</v>
      </c>
      <c r="AK19">
        <f t="shared" si="8"/>
        <v>0</v>
      </c>
      <c r="AL19">
        <f t="shared" si="9"/>
        <v>0</v>
      </c>
      <c r="AM19" s="25"/>
      <c r="AN19" s="26"/>
      <c r="AO19" s="27"/>
    </row>
    <row r="20" spans="1:45" ht="16.5" customHeight="1" thickBot="1" x14ac:dyDescent="0.3">
      <c r="A20" s="13">
        <v>14</v>
      </c>
      <c r="B20" s="93"/>
      <c r="C20" s="94"/>
      <c r="D20" s="14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>
        <f t="shared" si="2"/>
        <v>3</v>
      </c>
      <c r="R20" s="15"/>
      <c r="S20" s="16"/>
      <c r="T20" s="17" t="str">
        <f t="shared" si="3"/>
        <v>Disp.</v>
      </c>
      <c r="U20" s="18">
        <f t="shared" si="4"/>
        <v>3</v>
      </c>
      <c r="V20" s="19">
        <f t="shared" si="10"/>
        <v>0</v>
      </c>
      <c r="W20" s="20">
        <f t="shared" si="11"/>
        <v>0</v>
      </c>
      <c r="X20" s="20">
        <f t="shared" si="12"/>
        <v>0</v>
      </c>
      <c r="Y20" s="20">
        <f t="shared" si="13"/>
        <v>0</v>
      </c>
      <c r="Z20" s="21">
        <v>14</v>
      </c>
      <c r="AA20" s="22">
        <f t="shared" si="14"/>
        <v>0</v>
      </c>
      <c r="AB20" s="23"/>
      <c r="AC20" s="23"/>
      <c r="AD20" s="23"/>
      <c r="AE20" s="24" t="str">
        <f t="shared" si="5"/>
        <v>X</v>
      </c>
      <c r="AF20" s="24" t="str">
        <f t="shared" si="6"/>
        <v>X</v>
      </c>
      <c r="AG20" s="24" t="str">
        <f>IF([2]TC!E15=0,"Disp.",[2]TC!E15)</f>
        <v>Disp.</v>
      </c>
      <c r="AH20" s="20"/>
      <c r="AI20" s="22"/>
      <c r="AJ20">
        <f t="shared" si="7"/>
        <v>1</v>
      </c>
      <c r="AK20">
        <f t="shared" si="8"/>
        <v>0</v>
      </c>
      <c r="AL20">
        <f t="shared" si="9"/>
        <v>0</v>
      </c>
      <c r="AM20" s="25"/>
      <c r="AN20" s="26"/>
      <c r="AO20" s="27"/>
    </row>
    <row r="21" spans="1:45" ht="16.5" customHeight="1" thickBot="1" x14ac:dyDescent="0.3">
      <c r="A21" s="13">
        <v>15</v>
      </c>
      <c r="B21" s="93"/>
      <c r="C21" s="94"/>
      <c r="D21" s="14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>
        <f t="shared" si="2"/>
        <v>3</v>
      </c>
      <c r="R21" s="15"/>
      <c r="S21" s="16"/>
      <c r="T21" s="17" t="str">
        <f t="shared" si="3"/>
        <v>Disp.</v>
      </c>
      <c r="U21" s="18">
        <f t="shared" si="4"/>
        <v>3</v>
      </c>
      <c r="V21" s="19">
        <f t="shared" si="10"/>
        <v>0</v>
      </c>
      <c r="W21" s="20">
        <f t="shared" si="11"/>
        <v>0</v>
      </c>
      <c r="X21" s="20">
        <f t="shared" si="12"/>
        <v>0</v>
      </c>
      <c r="Y21" s="20">
        <f t="shared" si="13"/>
        <v>0</v>
      </c>
      <c r="Z21" s="21">
        <v>15</v>
      </c>
      <c r="AA21" s="22">
        <f t="shared" si="14"/>
        <v>0</v>
      </c>
      <c r="AB21" s="23"/>
      <c r="AC21" s="23"/>
      <c r="AD21" s="23"/>
      <c r="AE21" s="24" t="str">
        <f t="shared" si="5"/>
        <v>X</v>
      </c>
      <c r="AF21" s="24" t="str">
        <f t="shared" si="6"/>
        <v>X</v>
      </c>
      <c r="AG21" s="24" t="str">
        <f>IF([2]TC!E16=0,"Disp.",[2]TC!E16)</f>
        <v>Disp.</v>
      </c>
      <c r="AH21" s="20"/>
      <c r="AI21" s="22"/>
      <c r="AJ21">
        <f t="shared" si="7"/>
        <v>1</v>
      </c>
      <c r="AK21">
        <f t="shared" si="8"/>
        <v>0</v>
      </c>
      <c r="AL21">
        <f t="shared" si="9"/>
        <v>0</v>
      </c>
      <c r="AM21" s="25"/>
      <c r="AN21" s="26"/>
      <c r="AO21" s="27"/>
    </row>
    <row r="22" spans="1:45" ht="16.5" customHeight="1" thickBot="1" x14ac:dyDescent="0.3">
      <c r="A22" s="13">
        <v>16</v>
      </c>
      <c r="B22" s="93"/>
      <c r="C22" s="94"/>
      <c r="D22" s="14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>
        <f t="shared" si="2"/>
        <v>3</v>
      </c>
      <c r="R22" s="15"/>
      <c r="S22" s="16"/>
      <c r="T22" s="17" t="str">
        <f t="shared" si="3"/>
        <v>Disp.</v>
      </c>
      <c r="U22" s="18">
        <f t="shared" si="4"/>
        <v>3</v>
      </c>
      <c r="V22" s="19">
        <f t="shared" si="10"/>
        <v>0</v>
      </c>
      <c r="W22" s="20">
        <f t="shared" si="11"/>
        <v>0</v>
      </c>
      <c r="X22" s="20">
        <f t="shared" si="12"/>
        <v>0</v>
      </c>
      <c r="Y22" s="20">
        <f t="shared" si="13"/>
        <v>0</v>
      </c>
      <c r="Z22" s="21">
        <v>16</v>
      </c>
      <c r="AA22" s="22">
        <f t="shared" si="14"/>
        <v>0</v>
      </c>
      <c r="AB22" s="23"/>
      <c r="AC22" s="23"/>
      <c r="AD22" s="23"/>
      <c r="AE22" s="24" t="str">
        <f t="shared" si="5"/>
        <v>X</v>
      </c>
      <c r="AF22" s="24" t="str">
        <f t="shared" si="6"/>
        <v>X</v>
      </c>
      <c r="AG22" s="24" t="str">
        <f>IF([2]TC!E17=0,"Disp.",[2]TC!E17)</f>
        <v>Disp.</v>
      </c>
      <c r="AH22" s="20"/>
      <c r="AI22" s="22"/>
      <c r="AJ22">
        <f t="shared" si="7"/>
        <v>1</v>
      </c>
      <c r="AK22">
        <f t="shared" si="8"/>
        <v>0</v>
      </c>
      <c r="AL22">
        <f t="shared" si="9"/>
        <v>0</v>
      </c>
      <c r="AM22" s="25"/>
      <c r="AN22" s="26"/>
      <c r="AO22" s="27"/>
    </row>
    <row r="23" spans="1:45" ht="16.5" customHeight="1" thickBot="1" x14ac:dyDescent="0.3">
      <c r="A23" s="13">
        <v>17</v>
      </c>
      <c r="B23" s="93"/>
      <c r="C23" s="94"/>
      <c r="D23" s="14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>
        <f t="shared" si="2"/>
        <v>3</v>
      </c>
      <c r="R23" s="15"/>
      <c r="S23" s="16"/>
      <c r="T23" s="17" t="str">
        <f t="shared" si="3"/>
        <v>Disp.</v>
      </c>
      <c r="U23" s="18">
        <f t="shared" si="4"/>
        <v>3</v>
      </c>
      <c r="V23" s="19">
        <f t="shared" si="10"/>
        <v>0</v>
      </c>
      <c r="W23" s="20">
        <f t="shared" si="11"/>
        <v>0</v>
      </c>
      <c r="X23" s="20">
        <f t="shared" si="12"/>
        <v>0</v>
      </c>
      <c r="Y23" s="20">
        <f t="shared" si="13"/>
        <v>0</v>
      </c>
      <c r="Z23" s="21">
        <v>17</v>
      </c>
      <c r="AA23" s="22">
        <f t="shared" si="14"/>
        <v>0</v>
      </c>
      <c r="AB23" s="23"/>
      <c r="AC23" s="23"/>
      <c r="AD23" s="23"/>
      <c r="AE23" s="24" t="str">
        <f t="shared" si="5"/>
        <v>X</v>
      </c>
      <c r="AF23" s="24" t="str">
        <f t="shared" si="6"/>
        <v>X</v>
      </c>
      <c r="AG23" s="24" t="str">
        <f>IF([2]TC!E18=0,"Disp.",[2]TC!E18)</f>
        <v>Disp.</v>
      </c>
      <c r="AH23" s="20"/>
      <c r="AI23" s="22"/>
      <c r="AJ23">
        <f t="shared" si="7"/>
        <v>1</v>
      </c>
      <c r="AK23">
        <f t="shared" si="8"/>
        <v>0</v>
      </c>
      <c r="AL23">
        <f t="shared" si="9"/>
        <v>0</v>
      </c>
      <c r="AM23" s="25"/>
      <c r="AN23" s="26"/>
      <c r="AO23" s="27"/>
    </row>
    <row r="24" spans="1:45" ht="16.5" customHeight="1" thickBot="1" x14ac:dyDescent="0.3">
      <c r="A24" s="13">
        <v>18</v>
      </c>
      <c r="B24" s="93"/>
      <c r="C24" s="94"/>
      <c r="D24" s="14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>
        <f t="shared" si="2"/>
        <v>3</v>
      </c>
      <c r="R24" s="15"/>
      <c r="S24" s="16"/>
      <c r="T24" s="17" t="str">
        <f t="shared" si="3"/>
        <v>Disp.</v>
      </c>
      <c r="U24" s="18">
        <f t="shared" si="4"/>
        <v>3</v>
      </c>
      <c r="V24" s="19">
        <f t="shared" si="10"/>
        <v>0</v>
      </c>
      <c r="W24" s="20">
        <f t="shared" si="11"/>
        <v>0</v>
      </c>
      <c r="X24" s="20">
        <f t="shared" si="12"/>
        <v>0</v>
      </c>
      <c r="Y24" s="20">
        <f t="shared" si="13"/>
        <v>0</v>
      </c>
      <c r="Z24" s="21">
        <v>18</v>
      </c>
      <c r="AA24" s="22">
        <f t="shared" si="14"/>
        <v>0</v>
      </c>
      <c r="AB24" s="23"/>
      <c r="AC24" s="23"/>
      <c r="AD24" s="23"/>
      <c r="AE24" s="24" t="str">
        <f t="shared" si="5"/>
        <v>X</v>
      </c>
      <c r="AF24" s="24" t="str">
        <f t="shared" si="6"/>
        <v>X</v>
      </c>
      <c r="AG24" s="24" t="str">
        <f>IF([2]TC!E19=0,"Disp.",[2]TC!E19)</f>
        <v>Disp.</v>
      </c>
      <c r="AH24" s="20"/>
      <c r="AI24" s="22"/>
      <c r="AJ24">
        <f t="shared" si="7"/>
        <v>1</v>
      </c>
      <c r="AK24">
        <f t="shared" si="8"/>
        <v>0</v>
      </c>
      <c r="AL24">
        <f t="shared" si="9"/>
        <v>0</v>
      </c>
      <c r="AM24" s="25"/>
      <c r="AN24" s="26"/>
      <c r="AO24" s="27"/>
    </row>
    <row r="25" spans="1:45" ht="16.5" customHeight="1" thickBot="1" x14ac:dyDescent="0.3">
      <c r="A25" s="13">
        <v>19</v>
      </c>
      <c r="B25" s="93"/>
      <c r="C25" s="94"/>
      <c r="D25" s="14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>
        <f t="shared" si="2"/>
        <v>3</v>
      </c>
      <c r="R25" s="15"/>
      <c r="S25" s="16"/>
      <c r="T25" s="17" t="str">
        <f t="shared" si="3"/>
        <v>Disp.</v>
      </c>
      <c r="U25" s="18">
        <f t="shared" si="4"/>
        <v>3</v>
      </c>
      <c r="V25" s="19">
        <f t="shared" si="10"/>
        <v>0</v>
      </c>
      <c r="W25" s="20">
        <f t="shared" si="11"/>
        <v>0</v>
      </c>
      <c r="X25" s="20">
        <f t="shared" si="12"/>
        <v>0</v>
      </c>
      <c r="Y25" s="20">
        <f t="shared" si="13"/>
        <v>0</v>
      </c>
      <c r="Z25" s="21">
        <v>19</v>
      </c>
      <c r="AA25" s="22">
        <f t="shared" si="14"/>
        <v>0</v>
      </c>
      <c r="AB25" s="23"/>
      <c r="AC25" s="23"/>
      <c r="AD25" s="23"/>
      <c r="AE25" s="24" t="str">
        <f t="shared" si="5"/>
        <v>X</v>
      </c>
      <c r="AF25" s="24" t="str">
        <f t="shared" si="6"/>
        <v>X</v>
      </c>
      <c r="AG25" s="24" t="str">
        <f>IF([2]TC!E20=0,"Disp.",[2]TC!E20)</f>
        <v>Disp.</v>
      </c>
      <c r="AH25" s="20"/>
      <c r="AI25" s="22"/>
      <c r="AJ25">
        <f t="shared" si="7"/>
        <v>1</v>
      </c>
      <c r="AK25">
        <f t="shared" si="8"/>
        <v>0</v>
      </c>
      <c r="AL25">
        <f t="shared" si="9"/>
        <v>0</v>
      </c>
      <c r="AM25" s="25"/>
      <c r="AN25" s="26"/>
      <c r="AO25" s="27"/>
    </row>
    <row r="26" spans="1:45" ht="16.5" customHeight="1" thickBot="1" x14ac:dyDescent="0.3">
      <c r="A26" s="13">
        <v>20</v>
      </c>
      <c r="B26" s="93"/>
      <c r="C26" s="94"/>
      <c r="D26" s="14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>
        <f t="shared" si="2"/>
        <v>3</v>
      </c>
      <c r="R26" s="15"/>
      <c r="S26" s="16"/>
      <c r="T26" s="17" t="str">
        <f t="shared" si="3"/>
        <v>Disp.</v>
      </c>
      <c r="U26" s="18">
        <f t="shared" si="4"/>
        <v>3</v>
      </c>
      <c r="V26" s="19">
        <f t="shared" si="10"/>
        <v>0</v>
      </c>
      <c r="W26" s="20">
        <f t="shared" si="11"/>
        <v>0</v>
      </c>
      <c r="X26" s="20">
        <f t="shared" si="12"/>
        <v>0</v>
      </c>
      <c r="Y26" s="20">
        <f t="shared" si="13"/>
        <v>0</v>
      </c>
      <c r="Z26" s="21">
        <v>20</v>
      </c>
      <c r="AA26" s="22">
        <f t="shared" si="14"/>
        <v>0</v>
      </c>
      <c r="AB26" s="23"/>
      <c r="AC26" s="23"/>
      <c r="AD26" s="23"/>
      <c r="AE26" s="24" t="str">
        <f t="shared" si="5"/>
        <v>X</v>
      </c>
      <c r="AF26" s="24" t="str">
        <f t="shared" si="6"/>
        <v>X</v>
      </c>
      <c r="AG26" s="24" t="str">
        <f>IF([2]TC!E21=0,"Disp.",[2]TC!E21)</f>
        <v>Disp.</v>
      </c>
      <c r="AH26" s="20"/>
      <c r="AI26" s="22"/>
      <c r="AJ26">
        <f t="shared" si="7"/>
        <v>1</v>
      </c>
      <c r="AK26">
        <f t="shared" si="8"/>
        <v>0</v>
      </c>
      <c r="AL26">
        <f t="shared" si="9"/>
        <v>0</v>
      </c>
      <c r="AM26" s="25"/>
      <c r="AN26" s="26"/>
      <c r="AO26" s="27"/>
    </row>
    <row r="27" spans="1:45" ht="16.5" customHeight="1" thickBot="1" x14ac:dyDescent="0.3">
      <c r="A27" s="13">
        <v>21</v>
      </c>
      <c r="B27" s="93"/>
      <c r="C27" s="94"/>
      <c r="D27" s="14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>
        <f t="shared" si="2"/>
        <v>3</v>
      </c>
      <c r="R27" s="15"/>
      <c r="S27" s="16"/>
      <c r="T27" s="17" t="str">
        <f t="shared" si="3"/>
        <v>Disp.</v>
      </c>
      <c r="U27" s="18">
        <f t="shared" si="4"/>
        <v>3</v>
      </c>
      <c r="V27" s="19">
        <f t="shared" si="10"/>
        <v>0</v>
      </c>
      <c r="W27" s="20">
        <f t="shared" si="11"/>
        <v>0</v>
      </c>
      <c r="X27" s="20">
        <f t="shared" si="12"/>
        <v>0</v>
      </c>
      <c r="Y27" s="20">
        <f t="shared" si="13"/>
        <v>0</v>
      </c>
      <c r="Z27" s="21">
        <v>21</v>
      </c>
      <c r="AA27" s="22">
        <f t="shared" si="14"/>
        <v>0</v>
      </c>
      <c r="AB27" s="23"/>
      <c r="AC27" s="23"/>
      <c r="AD27" s="23"/>
      <c r="AE27" s="24" t="str">
        <f t="shared" si="5"/>
        <v>X</v>
      </c>
      <c r="AF27" s="24" t="str">
        <f t="shared" si="6"/>
        <v>X</v>
      </c>
      <c r="AG27" s="24" t="str">
        <f>IF([2]TC!E22=0,"Disp.",[2]TC!E22)</f>
        <v>Disp.</v>
      </c>
      <c r="AH27" s="20"/>
      <c r="AI27" s="22"/>
      <c r="AJ27">
        <f t="shared" si="7"/>
        <v>1</v>
      </c>
      <c r="AK27">
        <f t="shared" si="8"/>
        <v>0</v>
      </c>
      <c r="AL27">
        <f t="shared" si="9"/>
        <v>0</v>
      </c>
      <c r="AM27" s="25"/>
      <c r="AN27" s="26"/>
      <c r="AO27" s="27"/>
    </row>
    <row r="28" spans="1:45" ht="16.5" customHeight="1" thickBot="1" x14ac:dyDescent="0.3">
      <c r="A28" s="13">
        <v>22</v>
      </c>
      <c r="B28" s="93"/>
      <c r="C28" s="94"/>
      <c r="D28" s="14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>
        <f t="shared" si="2"/>
        <v>3</v>
      </c>
      <c r="R28" s="15"/>
      <c r="S28" s="16"/>
      <c r="T28" s="17" t="str">
        <f t="shared" si="3"/>
        <v>Disp.</v>
      </c>
      <c r="U28" s="18">
        <f t="shared" si="4"/>
        <v>3</v>
      </c>
      <c r="V28" s="19">
        <f t="shared" si="10"/>
        <v>0</v>
      </c>
      <c r="W28" s="20">
        <f t="shared" si="11"/>
        <v>0</v>
      </c>
      <c r="X28" s="20">
        <f t="shared" si="12"/>
        <v>0</v>
      </c>
      <c r="Y28" s="20">
        <f t="shared" si="13"/>
        <v>0</v>
      </c>
      <c r="Z28" s="21">
        <v>22</v>
      </c>
      <c r="AA28" s="22">
        <f t="shared" si="14"/>
        <v>0</v>
      </c>
      <c r="AB28" s="23"/>
      <c r="AC28" s="23"/>
      <c r="AD28" s="23"/>
      <c r="AE28" s="24" t="str">
        <f t="shared" si="5"/>
        <v>X</v>
      </c>
      <c r="AF28" s="24" t="str">
        <f t="shared" si="6"/>
        <v>X</v>
      </c>
      <c r="AG28" s="24" t="str">
        <f>IF([2]TC!E23=0,"Disp.",[2]TC!E23)</f>
        <v>Disp.</v>
      </c>
      <c r="AH28" s="20"/>
      <c r="AI28" s="22"/>
      <c r="AJ28">
        <f t="shared" si="7"/>
        <v>1</v>
      </c>
      <c r="AK28">
        <f t="shared" si="8"/>
        <v>0</v>
      </c>
      <c r="AL28">
        <f t="shared" si="9"/>
        <v>0</v>
      </c>
      <c r="AM28" s="25"/>
      <c r="AN28" s="26"/>
      <c r="AO28" s="27"/>
    </row>
    <row r="29" spans="1:45" ht="16.5" customHeight="1" thickBot="1" x14ac:dyDescent="0.3">
      <c r="A29" s="13">
        <v>23</v>
      </c>
      <c r="B29" s="93"/>
      <c r="C29" s="94"/>
      <c r="D29" s="14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>
        <f t="shared" si="2"/>
        <v>3</v>
      </c>
      <c r="R29" s="15"/>
      <c r="S29" s="16"/>
      <c r="T29" s="17" t="str">
        <f t="shared" si="3"/>
        <v>Disp.</v>
      </c>
      <c r="U29" s="18">
        <f t="shared" si="4"/>
        <v>3</v>
      </c>
      <c r="V29" s="19">
        <f t="shared" si="10"/>
        <v>0</v>
      </c>
      <c r="W29" s="20">
        <f t="shared" si="11"/>
        <v>0</v>
      </c>
      <c r="X29" s="20">
        <f t="shared" si="12"/>
        <v>0</v>
      </c>
      <c r="Y29" s="20">
        <f t="shared" si="13"/>
        <v>0</v>
      </c>
      <c r="Z29" s="21">
        <v>23</v>
      </c>
      <c r="AA29" s="22">
        <f t="shared" si="14"/>
        <v>0</v>
      </c>
      <c r="AB29" s="23"/>
      <c r="AC29" s="23"/>
      <c r="AD29" s="23"/>
      <c r="AE29" s="24" t="str">
        <f t="shared" si="5"/>
        <v>X</v>
      </c>
      <c r="AF29" s="24" t="str">
        <f t="shared" si="6"/>
        <v>X</v>
      </c>
      <c r="AG29" s="24" t="str">
        <f>IF([2]TC!E24=0,"Disp.",[2]TC!E24)</f>
        <v>Disp.</v>
      </c>
      <c r="AH29" s="20"/>
      <c r="AI29" s="22"/>
      <c r="AJ29">
        <f t="shared" si="7"/>
        <v>1</v>
      </c>
      <c r="AK29">
        <f t="shared" si="8"/>
        <v>0</v>
      </c>
      <c r="AL29">
        <f t="shared" si="9"/>
        <v>0</v>
      </c>
      <c r="AM29" s="25"/>
      <c r="AN29" s="26"/>
      <c r="AO29" s="27"/>
    </row>
    <row r="30" spans="1:45" ht="16.5" customHeight="1" thickBot="1" x14ac:dyDescent="0.3">
      <c r="A30" s="13">
        <v>24</v>
      </c>
      <c r="B30" s="93"/>
      <c r="C30" s="94"/>
      <c r="D30" s="14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>
        <f t="shared" si="2"/>
        <v>3</v>
      </c>
      <c r="R30" s="15"/>
      <c r="S30" s="16"/>
      <c r="T30" s="17" t="str">
        <f t="shared" si="3"/>
        <v>Disp.</v>
      </c>
      <c r="U30" s="18">
        <f t="shared" si="4"/>
        <v>3</v>
      </c>
      <c r="V30" s="19">
        <f t="shared" si="10"/>
        <v>0</v>
      </c>
      <c r="W30" s="20">
        <f t="shared" si="11"/>
        <v>0</v>
      </c>
      <c r="X30" s="20">
        <f t="shared" si="12"/>
        <v>0</v>
      </c>
      <c r="Y30" s="20">
        <f t="shared" si="13"/>
        <v>0</v>
      </c>
      <c r="Z30" s="21">
        <v>24</v>
      </c>
      <c r="AA30" s="22">
        <f t="shared" si="14"/>
        <v>0</v>
      </c>
      <c r="AB30" s="23"/>
      <c r="AC30" s="23"/>
      <c r="AD30" s="23"/>
      <c r="AE30" s="24" t="str">
        <f t="shared" si="5"/>
        <v>X</v>
      </c>
      <c r="AF30" s="24" t="str">
        <f t="shared" si="6"/>
        <v>X</v>
      </c>
      <c r="AG30" s="24" t="str">
        <f>IF([2]TC!E25=0,"Disp.",[2]TC!E25)</f>
        <v>Disp.</v>
      </c>
      <c r="AH30" s="20"/>
      <c r="AI30" s="22"/>
      <c r="AJ30">
        <f t="shared" si="7"/>
        <v>1</v>
      </c>
      <c r="AK30">
        <f t="shared" si="8"/>
        <v>0</v>
      </c>
      <c r="AL30">
        <f t="shared" si="9"/>
        <v>0</v>
      </c>
      <c r="AM30" s="25"/>
      <c r="AN30" s="26"/>
      <c r="AO30" s="27"/>
    </row>
    <row r="31" spans="1:45" ht="16.5" customHeight="1" thickBot="1" x14ac:dyDescent="0.3">
      <c r="A31" s="13">
        <v>25</v>
      </c>
      <c r="B31" s="93"/>
      <c r="C31" s="94"/>
      <c r="D31" s="14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>
        <f t="shared" si="2"/>
        <v>3</v>
      </c>
      <c r="R31" s="15"/>
      <c r="S31" s="16"/>
      <c r="T31" s="17" t="str">
        <f t="shared" si="3"/>
        <v>Disp.</v>
      </c>
      <c r="U31" s="18">
        <f t="shared" si="4"/>
        <v>3</v>
      </c>
      <c r="V31" s="19">
        <f t="shared" si="10"/>
        <v>0</v>
      </c>
      <c r="W31" s="20">
        <f t="shared" si="11"/>
        <v>0</v>
      </c>
      <c r="X31" s="20">
        <f t="shared" si="12"/>
        <v>0</v>
      </c>
      <c r="Y31" s="20">
        <f t="shared" si="13"/>
        <v>0</v>
      </c>
      <c r="Z31" s="21">
        <v>25</v>
      </c>
      <c r="AA31" s="22">
        <f t="shared" si="14"/>
        <v>0</v>
      </c>
      <c r="AB31" s="23"/>
      <c r="AC31" s="23"/>
      <c r="AD31" s="23"/>
      <c r="AE31" s="24" t="str">
        <f t="shared" si="5"/>
        <v>X</v>
      </c>
      <c r="AF31" s="24" t="str">
        <f t="shared" si="6"/>
        <v>X</v>
      </c>
      <c r="AG31" s="24" t="str">
        <f>IF([2]TC!E26=0,"Disp.",[2]TC!E26)</f>
        <v>Disp.</v>
      </c>
      <c r="AH31" s="20"/>
      <c r="AI31" s="22"/>
      <c r="AJ31">
        <f t="shared" si="7"/>
        <v>1</v>
      </c>
      <c r="AK31">
        <f t="shared" si="8"/>
        <v>0</v>
      </c>
      <c r="AL31">
        <f t="shared" si="9"/>
        <v>0</v>
      </c>
      <c r="AM31" s="25"/>
      <c r="AN31" s="26"/>
      <c r="AO31" s="27"/>
    </row>
    <row r="32" spans="1:45" ht="16.5" customHeight="1" thickBot="1" x14ac:dyDescent="0.3">
      <c r="A32" s="13">
        <v>26</v>
      </c>
      <c r="B32" s="93"/>
      <c r="C32" s="94"/>
      <c r="D32" s="14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>
        <f t="shared" si="2"/>
        <v>3</v>
      </c>
      <c r="R32" s="15"/>
      <c r="S32" s="16"/>
      <c r="T32" s="17" t="str">
        <f t="shared" si="3"/>
        <v>Disp.</v>
      </c>
      <c r="U32" s="18">
        <f t="shared" si="4"/>
        <v>3</v>
      </c>
      <c r="V32" s="19">
        <f t="shared" si="10"/>
        <v>0</v>
      </c>
      <c r="W32" s="20">
        <f t="shared" si="11"/>
        <v>0</v>
      </c>
      <c r="X32" s="20">
        <f t="shared" si="12"/>
        <v>0</v>
      </c>
      <c r="Y32" s="20">
        <f t="shared" si="13"/>
        <v>0</v>
      </c>
      <c r="Z32" s="21">
        <v>26</v>
      </c>
      <c r="AA32" s="22">
        <f t="shared" si="14"/>
        <v>0</v>
      </c>
      <c r="AB32" s="23"/>
      <c r="AC32" s="23"/>
      <c r="AD32" s="23"/>
      <c r="AE32" s="24" t="str">
        <f t="shared" si="5"/>
        <v>X</v>
      </c>
      <c r="AF32" s="24" t="str">
        <f t="shared" si="6"/>
        <v>X</v>
      </c>
      <c r="AG32" s="24" t="str">
        <f>IF([2]TC!E27=0,"Disp.",[2]TC!E27)</f>
        <v>Disp.</v>
      </c>
      <c r="AH32" s="20"/>
      <c r="AI32" s="22"/>
      <c r="AJ32">
        <f t="shared" si="7"/>
        <v>1</v>
      </c>
      <c r="AK32">
        <f t="shared" si="8"/>
        <v>0</v>
      </c>
      <c r="AL32">
        <f t="shared" si="9"/>
        <v>0</v>
      </c>
      <c r="AM32" s="25"/>
      <c r="AN32" s="26"/>
      <c r="AO32" s="27"/>
    </row>
    <row r="33" spans="1:41" ht="16.5" customHeight="1" thickBot="1" x14ac:dyDescent="0.3">
      <c r="A33" s="13">
        <v>27</v>
      </c>
      <c r="B33" s="93"/>
      <c r="C33" s="94"/>
      <c r="D33" s="14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>
        <f t="shared" si="2"/>
        <v>3</v>
      </c>
      <c r="R33" s="15"/>
      <c r="S33" s="16"/>
      <c r="T33" s="17" t="str">
        <f t="shared" si="3"/>
        <v>Disp.</v>
      </c>
      <c r="U33" s="18">
        <f t="shared" si="4"/>
        <v>3</v>
      </c>
      <c r="V33" s="19">
        <f t="shared" si="10"/>
        <v>0</v>
      </c>
      <c r="W33" s="20">
        <f t="shared" si="11"/>
        <v>0</v>
      </c>
      <c r="X33" s="20">
        <f t="shared" si="12"/>
        <v>0</v>
      </c>
      <c r="Y33" s="20">
        <f t="shared" si="13"/>
        <v>0</v>
      </c>
      <c r="Z33" s="21">
        <v>27</v>
      </c>
      <c r="AA33" s="22">
        <f t="shared" si="14"/>
        <v>0</v>
      </c>
      <c r="AB33" s="23"/>
      <c r="AC33" s="23"/>
      <c r="AD33" s="23"/>
      <c r="AE33" s="24" t="str">
        <f t="shared" si="5"/>
        <v>X</v>
      </c>
      <c r="AF33" s="24" t="str">
        <f t="shared" si="6"/>
        <v>X</v>
      </c>
      <c r="AG33" s="24" t="str">
        <f>IF([2]TC!E28=0,"Disp.",[2]TC!E28)</f>
        <v>Disp.</v>
      </c>
      <c r="AH33" s="20"/>
      <c r="AI33" s="22"/>
      <c r="AJ33">
        <f t="shared" si="7"/>
        <v>1</v>
      </c>
      <c r="AK33">
        <f t="shared" si="8"/>
        <v>0</v>
      </c>
      <c r="AL33">
        <f t="shared" si="9"/>
        <v>0</v>
      </c>
      <c r="AM33" s="25"/>
      <c r="AN33" s="26"/>
      <c r="AO33" s="27"/>
    </row>
    <row r="34" spans="1:41" ht="16.5" customHeight="1" thickBot="1" x14ac:dyDescent="0.3">
      <c r="A34" s="13">
        <v>28</v>
      </c>
      <c r="B34" s="93"/>
      <c r="C34" s="94"/>
      <c r="D34" s="14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>
        <f t="shared" si="2"/>
        <v>3</v>
      </c>
      <c r="R34" s="15"/>
      <c r="S34" s="16"/>
      <c r="T34" s="17" t="str">
        <f t="shared" si="3"/>
        <v>Disp.</v>
      </c>
      <c r="U34" s="18">
        <f t="shared" si="4"/>
        <v>3</v>
      </c>
      <c r="V34" s="19">
        <f t="shared" si="10"/>
        <v>0</v>
      </c>
      <c r="W34" s="20">
        <f t="shared" si="11"/>
        <v>0</v>
      </c>
      <c r="X34" s="20">
        <f t="shared" si="12"/>
        <v>0</v>
      </c>
      <c r="Y34" s="20">
        <f t="shared" si="13"/>
        <v>0</v>
      </c>
      <c r="Z34" s="21">
        <v>28</v>
      </c>
      <c r="AA34" s="22">
        <f t="shared" si="14"/>
        <v>0</v>
      </c>
      <c r="AB34" s="23"/>
      <c r="AC34" s="23"/>
      <c r="AD34" s="23"/>
      <c r="AE34" s="24" t="str">
        <f t="shared" si="5"/>
        <v>X</v>
      </c>
      <c r="AF34" s="24" t="str">
        <f t="shared" si="6"/>
        <v>X</v>
      </c>
      <c r="AG34" s="24" t="str">
        <f>IF([2]TC!E29=0,"Disp.",[2]TC!E29)</f>
        <v>Disp.</v>
      </c>
      <c r="AH34" s="20"/>
      <c r="AI34" s="22"/>
      <c r="AJ34">
        <f t="shared" si="7"/>
        <v>1</v>
      </c>
      <c r="AK34">
        <f t="shared" si="8"/>
        <v>0</v>
      </c>
      <c r="AL34">
        <f t="shared" si="9"/>
        <v>0</v>
      </c>
      <c r="AM34" s="25"/>
      <c r="AN34" s="26"/>
      <c r="AO34" s="27"/>
    </row>
    <row r="35" spans="1:41" ht="16.5" customHeight="1" thickBot="1" x14ac:dyDescent="0.3">
      <c r="A35" s="13">
        <v>29</v>
      </c>
      <c r="B35" s="93"/>
      <c r="C35" s="94"/>
      <c r="D35" s="14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>
        <f t="shared" si="2"/>
        <v>3</v>
      </c>
      <c r="R35" s="15"/>
      <c r="S35" s="16"/>
      <c r="T35" s="17" t="str">
        <f t="shared" si="3"/>
        <v>Disp.</v>
      </c>
      <c r="U35" s="18">
        <f t="shared" si="4"/>
        <v>3</v>
      </c>
      <c r="V35" s="19">
        <f t="shared" si="10"/>
        <v>0</v>
      </c>
      <c r="W35" s="20">
        <f t="shared" si="11"/>
        <v>0</v>
      </c>
      <c r="X35" s="20">
        <f t="shared" si="12"/>
        <v>0</v>
      </c>
      <c r="Y35" s="20">
        <f t="shared" si="13"/>
        <v>0</v>
      </c>
      <c r="Z35" s="21">
        <v>29</v>
      </c>
      <c r="AA35" s="22">
        <f t="shared" si="14"/>
        <v>0</v>
      </c>
      <c r="AB35" s="23"/>
      <c r="AC35" s="23"/>
      <c r="AD35" s="23"/>
      <c r="AE35" s="24" t="str">
        <f t="shared" si="5"/>
        <v>X</v>
      </c>
      <c r="AF35" s="24" t="str">
        <f t="shared" si="6"/>
        <v>X</v>
      </c>
      <c r="AG35" s="24" t="str">
        <f>IF([2]TC!E30=0,"Disp.",[2]TC!E30)</f>
        <v>Disp.</v>
      </c>
      <c r="AH35" s="20"/>
      <c r="AI35" s="22"/>
      <c r="AJ35">
        <f t="shared" si="7"/>
        <v>1</v>
      </c>
      <c r="AK35">
        <f t="shared" si="8"/>
        <v>0</v>
      </c>
      <c r="AL35">
        <f t="shared" si="9"/>
        <v>0</v>
      </c>
      <c r="AM35" s="25"/>
      <c r="AN35" s="26"/>
      <c r="AO35" s="27"/>
    </row>
    <row r="36" spans="1:41" ht="16.5" customHeight="1" thickBot="1" x14ac:dyDescent="0.3">
      <c r="A36" s="13">
        <v>30</v>
      </c>
      <c r="B36" s="93"/>
      <c r="C36" s="94"/>
      <c r="D36" s="14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>
        <f t="shared" si="2"/>
        <v>3</v>
      </c>
      <c r="R36" s="15"/>
      <c r="S36" s="16"/>
      <c r="T36" s="17" t="str">
        <f t="shared" si="3"/>
        <v>Disp.</v>
      </c>
      <c r="U36" s="18">
        <f t="shared" si="4"/>
        <v>3</v>
      </c>
      <c r="V36" s="19">
        <f t="shared" si="10"/>
        <v>0</v>
      </c>
      <c r="W36" s="20">
        <f t="shared" si="11"/>
        <v>0</v>
      </c>
      <c r="X36" s="20">
        <f t="shared" si="12"/>
        <v>0</v>
      </c>
      <c r="Y36" s="20">
        <f t="shared" si="13"/>
        <v>0</v>
      </c>
      <c r="Z36" s="21">
        <v>30</v>
      </c>
      <c r="AA36" s="22">
        <f t="shared" si="14"/>
        <v>0</v>
      </c>
      <c r="AB36" s="23"/>
      <c r="AC36" s="23"/>
      <c r="AD36" s="23"/>
      <c r="AE36" s="24" t="str">
        <f t="shared" si="5"/>
        <v>X</v>
      </c>
      <c r="AF36" s="24" t="str">
        <f t="shared" si="6"/>
        <v>X</v>
      </c>
      <c r="AG36" s="24" t="str">
        <f>IF([2]TC!E31=0,"Disp.",[2]TC!E31)</f>
        <v>Disp.</v>
      </c>
      <c r="AH36" s="20"/>
      <c r="AI36" s="22"/>
      <c r="AJ36">
        <f t="shared" si="7"/>
        <v>1</v>
      </c>
      <c r="AK36">
        <f t="shared" si="8"/>
        <v>0</v>
      </c>
      <c r="AL36">
        <f t="shared" si="9"/>
        <v>0</v>
      </c>
      <c r="AM36" s="25"/>
      <c r="AN36" s="26"/>
      <c r="AO36" s="27"/>
    </row>
    <row r="37" spans="1:41" ht="16.5" customHeight="1" thickBot="1" x14ac:dyDescent="0.3">
      <c r="A37" s="13">
        <v>31</v>
      </c>
      <c r="B37" s="93"/>
      <c r="C37" s="94"/>
      <c r="D37" s="14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>
        <f t="shared" si="2"/>
        <v>3</v>
      </c>
      <c r="R37" s="15"/>
      <c r="S37" s="16"/>
      <c r="T37" s="17" t="str">
        <f t="shared" si="3"/>
        <v>Disp.</v>
      </c>
      <c r="U37" s="18">
        <f t="shared" si="4"/>
        <v>3</v>
      </c>
      <c r="V37" s="19">
        <f t="shared" si="10"/>
        <v>0</v>
      </c>
      <c r="W37" s="20">
        <f t="shared" si="11"/>
        <v>0</v>
      </c>
      <c r="X37" s="20">
        <f t="shared" si="12"/>
        <v>0</v>
      </c>
      <c r="Y37" s="20">
        <f t="shared" si="13"/>
        <v>0</v>
      </c>
      <c r="Z37" s="21">
        <v>31</v>
      </c>
      <c r="AA37" s="22">
        <f t="shared" si="14"/>
        <v>0</v>
      </c>
      <c r="AB37" s="23"/>
      <c r="AC37" s="23"/>
      <c r="AD37" s="23"/>
      <c r="AE37" s="24" t="str">
        <f t="shared" ref="AE37:AE46" si="15">IF(D37="G",MIN(AB37:AD37),"X")</f>
        <v>X</v>
      </c>
      <c r="AF37" s="24" t="str">
        <f t="shared" ref="AF37:AF46" si="16">IF(D37="F",MIN(AB37:AD37),"X")</f>
        <v>X</v>
      </c>
      <c r="AG37" s="24" t="str">
        <f>IF([2]TC!E32=0,"Disp.",[2]TC!E32)</f>
        <v>Disp.</v>
      </c>
      <c r="AH37" s="20"/>
      <c r="AI37" s="22"/>
      <c r="AJ37">
        <f t="shared" si="7"/>
        <v>1</v>
      </c>
      <c r="AK37">
        <f t="shared" si="8"/>
        <v>0</v>
      </c>
      <c r="AL37">
        <f t="shared" si="9"/>
        <v>0</v>
      </c>
    </row>
    <row r="38" spans="1:41" ht="16.5" customHeight="1" thickBot="1" x14ac:dyDescent="0.3">
      <c r="A38" s="13">
        <v>32</v>
      </c>
      <c r="B38" s="93"/>
      <c r="C38" s="94"/>
      <c r="D38" s="14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>
        <f t="shared" si="2"/>
        <v>3</v>
      </c>
      <c r="R38" s="15"/>
      <c r="S38" s="16"/>
      <c r="T38" s="17" t="str">
        <f t="shared" si="3"/>
        <v>Disp.</v>
      </c>
      <c r="U38" s="18">
        <f t="shared" si="4"/>
        <v>3</v>
      </c>
      <c r="V38" s="19">
        <f t="shared" si="10"/>
        <v>0</v>
      </c>
      <c r="W38" s="20">
        <f t="shared" si="11"/>
        <v>0</v>
      </c>
      <c r="X38" s="20">
        <f t="shared" si="12"/>
        <v>0</v>
      </c>
      <c r="Y38" s="20">
        <f t="shared" si="13"/>
        <v>0</v>
      </c>
      <c r="Z38" s="21">
        <v>32</v>
      </c>
      <c r="AA38" s="22">
        <f t="shared" si="14"/>
        <v>0</v>
      </c>
      <c r="AB38" s="23"/>
      <c r="AC38" s="23"/>
      <c r="AD38" s="23"/>
      <c r="AE38" s="24" t="str">
        <f t="shared" si="15"/>
        <v>X</v>
      </c>
      <c r="AF38" s="24" t="str">
        <f t="shared" si="16"/>
        <v>X</v>
      </c>
      <c r="AG38" s="24" t="str">
        <f>IF([2]TC!E33=0,"Disp.",[2]TC!E33)</f>
        <v>Disp.</v>
      </c>
      <c r="AH38" s="20"/>
      <c r="AI38" s="22"/>
      <c r="AJ38">
        <f t="shared" si="7"/>
        <v>1</v>
      </c>
      <c r="AK38">
        <f t="shared" si="8"/>
        <v>0</v>
      </c>
      <c r="AL38">
        <f t="shared" si="9"/>
        <v>0</v>
      </c>
    </row>
    <row r="39" spans="1:41" ht="16.5" customHeight="1" thickBot="1" x14ac:dyDescent="0.3">
      <c r="A39" s="13">
        <v>33</v>
      </c>
      <c r="B39" s="93"/>
      <c r="C39" s="94"/>
      <c r="D39" s="14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>
        <f t="shared" si="2"/>
        <v>3</v>
      </c>
      <c r="R39" s="15"/>
      <c r="S39" s="16"/>
      <c r="T39" s="17" t="str">
        <f t="shared" si="3"/>
        <v>Disp.</v>
      </c>
      <c r="U39" s="18">
        <f t="shared" si="4"/>
        <v>3</v>
      </c>
      <c r="V39" s="19">
        <f t="shared" si="10"/>
        <v>0</v>
      </c>
      <c r="W39" s="20">
        <f t="shared" si="11"/>
        <v>0</v>
      </c>
      <c r="X39" s="20">
        <f t="shared" si="12"/>
        <v>0</v>
      </c>
      <c r="Y39" s="20">
        <f t="shared" si="13"/>
        <v>0</v>
      </c>
      <c r="Z39" s="21">
        <v>33</v>
      </c>
      <c r="AA39" s="22">
        <f t="shared" si="14"/>
        <v>0</v>
      </c>
      <c r="AB39" s="23"/>
      <c r="AC39" s="23"/>
      <c r="AD39" s="23"/>
      <c r="AE39" s="24" t="str">
        <f t="shared" si="15"/>
        <v>X</v>
      </c>
      <c r="AF39" s="24" t="str">
        <f t="shared" si="16"/>
        <v>X</v>
      </c>
      <c r="AG39" s="24" t="str">
        <f>IF([2]TC!E34=0,"Disp.",[2]TC!E34)</f>
        <v>Disp.</v>
      </c>
      <c r="AH39" s="20"/>
      <c r="AI39" s="22"/>
      <c r="AJ39">
        <f t="shared" si="7"/>
        <v>1</v>
      </c>
      <c r="AK39">
        <f t="shared" si="8"/>
        <v>0</v>
      </c>
      <c r="AL39">
        <f t="shared" si="9"/>
        <v>0</v>
      </c>
    </row>
    <row r="40" spans="1:41" ht="16.5" customHeight="1" thickBot="1" x14ac:dyDescent="0.3">
      <c r="A40" s="13">
        <v>34</v>
      </c>
      <c r="B40" s="93"/>
      <c r="C40" s="94"/>
      <c r="D40" s="14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>
        <f t="shared" si="2"/>
        <v>3</v>
      </c>
      <c r="R40" s="15"/>
      <c r="S40" s="16"/>
      <c r="T40" s="17" t="str">
        <f t="shared" si="3"/>
        <v>Disp.</v>
      </c>
      <c r="U40" s="18">
        <f t="shared" si="4"/>
        <v>3</v>
      </c>
      <c r="V40" s="19">
        <f t="shared" si="10"/>
        <v>0</v>
      </c>
      <c r="W40" s="20">
        <f t="shared" si="11"/>
        <v>0</v>
      </c>
      <c r="X40" s="20">
        <f t="shared" si="12"/>
        <v>0</v>
      </c>
      <c r="Y40" s="20">
        <f t="shared" si="13"/>
        <v>0</v>
      </c>
      <c r="Z40" s="21">
        <v>34</v>
      </c>
      <c r="AA40" s="22">
        <f t="shared" si="14"/>
        <v>0</v>
      </c>
      <c r="AB40" s="23"/>
      <c r="AC40" s="23"/>
      <c r="AD40" s="23"/>
      <c r="AE40" s="24" t="str">
        <f t="shared" si="15"/>
        <v>X</v>
      </c>
      <c r="AF40" s="24" t="str">
        <f t="shared" si="16"/>
        <v>X</v>
      </c>
      <c r="AG40" s="24" t="str">
        <f>IF([2]TC!E35=0,"Disp.",[2]TC!E35)</f>
        <v>Disp.</v>
      </c>
      <c r="AH40" s="20"/>
      <c r="AI40" s="22"/>
    </row>
    <row r="41" spans="1:41" ht="16.5" customHeight="1" thickBot="1" x14ac:dyDescent="0.3">
      <c r="A41" s="13">
        <v>35</v>
      </c>
      <c r="B41" s="93"/>
      <c r="C41" s="94"/>
      <c r="D41" s="14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>
        <f t="shared" si="2"/>
        <v>3</v>
      </c>
      <c r="R41" s="15"/>
      <c r="S41" s="16"/>
      <c r="T41" s="17" t="str">
        <f t="shared" si="3"/>
        <v>Disp.</v>
      </c>
      <c r="U41" s="18">
        <f t="shared" si="4"/>
        <v>3</v>
      </c>
      <c r="V41" s="19">
        <f t="shared" si="10"/>
        <v>0</v>
      </c>
      <c r="W41" s="20">
        <f t="shared" si="11"/>
        <v>0</v>
      </c>
      <c r="X41" s="20">
        <f t="shared" si="12"/>
        <v>0</v>
      </c>
      <c r="Y41" s="20">
        <f t="shared" si="13"/>
        <v>0</v>
      </c>
      <c r="Z41" s="21">
        <v>35</v>
      </c>
      <c r="AA41" s="22">
        <f t="shared" si="14"/>
        <v>0</v>
      </c>
      <c r="AB41" s="23"/>
      <c r="AC41" s="23"/>
      <c r="AD41" s="23"/>
      <c r="AE41" s="24" t="str">
        <f t="shared" si="15"/>
        <v>X</v>
      </c>
      <c r="AF41" s="24" t="str">
        <f t="shared" si="16"/>
        <v>X</v>
      </c>
      <c r="AG41" s="24" t="str">
        <f>IF([2]TC!E36=0,"Disp.",[2]TC!E36)</f>
        <v>Disp.</v>
      </c>
      <c r="AH41" s="22"/>
      <c r="AI41" s="22"/>
    </row>
    <row r="42" spans="1:41" ht="16.5" customHeight="1" thickBot="1" x14ac:dyDescent="0.3">
      <c r="A42" s="13">
        <v>36</v>
      </c>
      <c r="B42" s="93"/>
      <c r="C42" s="94"/>
      <c r="D42" s="14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>
        <f t="shared" si="2"/>
        <v>3</v>
      </c>
      <c r="R42" s="15"/>
      <c r="S42" s="16"/>
      <c r="T42" s="17" t="str">
        <f t="shared" si="3"/>
        <v>Disp.</v>
      </c>
      <c r="U42" s="18">
        <f t="shared" si="4"/>
        <v>3</v>
      </c>
      <c r="V42" s="19">
        <f t="shared" si="10"/>
        <v>0</v>
      </c>
      <c r="W42" s="20">
        <f t="shared" si="11"/>
        <v>0</v>
      </c>
      <c r="X42" s="20">
        <f t="shared" si="12"/>
        <v>0</v>
      </c>
      <c r="Y42" s="20">
        <f t="shared" si="13"/>
        <v>0</v>
      </c>
      <c r="Z42" s="21">
        <v>36</v>
      </c>
      <c r="AA42" s="22">
        <f t="shared" si="14"/>
        <v>0</v>
      </c>
      <c r="AB42" s="23"/>
      <c r="AC42" s="23"/>
      <c r="AD42" s="23"/>
      <c r="AE42" s="24" t="str">
        <f t="shared" si="15"/>
        <v>X</v>
      </c>
      <c r="AF42" s="24" t="str">
        <f t="shared" si="16"/>
        <v>X</v>
      </c>
      <c r="AG42" s="24" t="str">
        <f>IF([2]TC!E37=0,"Disp.",[2]TC!E37)</f>
        <v>Disp.</v>
      </c>
      <c r="AH42" s="22"/>
      <c r="AI42" s="22"/>
    </row>
    <row r="43" spans="1:41" ht="16.5" customHeight="1" thickBot="1" x14ac:dyDescent="0.3">
      <c r="A43" s="13">
        <v>37</v>
      </c>
      <c r="B43" s="93"/>
      <c r="C43" s="94"/>
      <c r="D43" s="14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>
        <f t="shared" si="2"/>
        <v>3</v>
      </c>
      <c r="R43" s="15"/>
      <c r="S43" s="16"/>
      <c r="T43" s="17" t="str">
        <f t="shared" si="3"/>
        <v>Disp.</v>
      </c>
      <c r="U43" s="18">
        <f t="shared" si="4"/>
        <v>3</v>
      </c>
      <c r="V43" s="19">
        <f t="shared" si="10"/>
        <v>0</v>
      </c>
      <c r="W43" s="20">
        <f t="shared" si="11"/>
        <v>0</v>
      </c>
      <c r="X43" s="20">
        <f t="shared" si="12"/>
        <v>0</v>
      </c>
      <c r="Y43" s="20">
        <f t="shared" si="13"/>
        <v>0</v>
      </c>
      <c r="Z43" s="21">
        <v>37</v>
      </c>
      <c r="AA43" s="22">
        <f t="shared" si="14"/>
        <v>0</v>
      </c>
      <c r="AB43" s="23"/>
      <c r="AC43" s="23"/>
      <c r="AD43" s="23"/>
      <c r="AE43" s="24" t="str">
        <f t="shared" si="15"/>
        <v>X</v>
      </c>
      <c r="AF43" s="24" t="str">
        <f t="shared" si="16"/>
        <v>X</v>
      </c>
      <c r="AG43" s="24" t="str">
        <f>IF([2]TC!E38=0,"Disp.",[2]TC!E38)</f>
        <v>Disp.</v>
      </c>
      <c r="AH43" s="22"/>
      <c r="AI43" s="22"/>
    </row>
    <row r="44" spans="1:41" ht="16.5" customHeight="1" thickBot="1" x14ac:dyDescent="0.3">
      <c r="A44" s="13">
        <v>38</v>
      </c>
      <c r="B44" s="93"/>
      <c r="C44" s="94"/>
      <c r="D44" s="14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>
        <f t="shared" si="2"/>
        <v>3</v>
      </c>
      <c r="R44" s="15"/>
      <c r="S44" s="16"/>
      <c r="T44" s="17" t="str">
        <f t="shared" si="3"/>
        <v>Disp.</v>
      </c>
      <c r="U44" s="18">
        <f t="shared" si="4"/>
        <v>3</v>
      </c>
      <c r="V44" s="19">
        <f t="shared" si="10"/>
        <v>0</v>
      </c>
      <c r="W44" s="20">
        <f t="shared" si="11"/>
        <v>0</v>
      </c>
      <c r="X44" s="20">
        <f t="shared" si="12"/>
        <v>0</v>
      </c>
      <c r="Y44" s="20">
        <f t="shared" si="13"/>
        <v>0</v>
      </c>
      <c r="Z44" s="21">
        <v>38</v>
      </c>
      <c r="AA44" s="22">
        <f t="shared" si="14"/>
        <v>0</v>
      </c>
      <c r="AB44" s="23"/>
      <c r="AC44" s="23"/>
      <c r="AD44" s="23"/>
      <c r="AE44" s="24" t="str">
        <f t="shared" si="15"/>
        <v>X</v>
      </c>
      <c r="AF44" s="24" t="str">
        <f t="shared" si="16"/>
        <v>X</v>
      </c>
      <c r="AG44" s="24" t="str">
        <f>IF([2]TC!E39=0,"Disp.",[2]TC!E39)</f>
        <v>Disp.</v>
      </c>
      <c r="AH44" s="22"/>
      <c r="AI44" s="22"/>
    </row>
    <row r="45" spans="1:41" ht="16.5" customHeight="1" thickBot="1" x14ac:dyDescent="0.3">
      <c r="A45" s="13">
        <v>39</v>
      </c>
      <c r="B45" s="93"/>
      <c r="C45" s="94"/>
      <c r="D45" s="14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>
        <f t="shared" si="2"/>
        <v>3</v>
      </c>
      <c r="R45" s="15"/>
      <c r="S45" s="16"/>
      <c r="T45" s="17" t="str">
        <f t="shared" si="3"/>
        <v>Disp.</v>
      </c>
      <c r="U45" s="18">
        <f t="shared" si="4"/>
        <v>3</v>
      </c>
      <c r="V45" s="19">
        <f t="shared" si="10"/>
        <v>0</v>
      </c>
      <c r="W45" s="20">
        <f t="shared" si="11"/>
        <v>0</v>
      </c>
      <c r="X45" s="20">
        <f t="shared" si="12"/>
        <v>0</v>
      </c>
      <c r="Y45" s="20">
        <f t="shared" si="13"/>
        <v>0</v>
      </c>
      <c r="Z45" s="21">
        <v>39</v>
      </c>
      <c r="AA45" s="22">
        <f t="shared" si="14"/>
        <v>0</v>
      </c>
      <c r="AB45" s="23"/>
      <c r="AC45" s="23"/>
      <c r="AD45" s="23"/>
      <c r="AE45" s="24" t="str">
        <f t="shared" si="15"/>
        <v>X</v>
      </c>
      <c r="AF45" s="24" t="str">
        <f t="shared" si="16"/>
        <v>X</v>
      </c>
      <c r="AG45" s="24" t="str">
        <f>IF([2]TC!E40=0,"Disp.",[2]TC!E40)</f>
        <v>Disp.</v>
      </c>
      <c r="AH45" s="22"/>
      <c r="AI45" s="22"/>
    </row>
    <row r="46" spans="1:41" ht="16.5" customHeight="1" thickBot="1" x14ac:dyDescent="0.3">
      <c r="A46" s="13">
        <v>40</v>
      </c>
      <c r="B46" s="93"/>
      <c r="C46" s="94"/>
      <c r="D46" s="14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>
        <f t="shared" si="2"/>
        <v>3</v>
      </c>
      <c r="R46" s="15"/>
      <c r="S46" s="16"/>
      <c r="T46" s="17" t="str">
        <f t="shared" si="3"/>
        <v>Disp.</v>
      </c>
      <c r="U46" s="18">
        <f t="shared" si="4"/>
        <v>3</v>
      </c>
      <c r="V46" s="19">
        <f t="shared" si="10"/>
        <v>0</v>
      </c>
      <c r="W46" s="20">
        <f t="shared" si="11"/>
        <v>0</v>
      </c>
      <c r="X46" s="20">
        <f t="shared" si="12"/>
        <v>0</v>
      </c>
      <c r="Y46" s="20">
        <f t="shared" si="13"/>
        <v>0</v>
      </c>
      <c r="Z46" s="21">
        <v>40</v>
      </c>
      <c r="AA46" s="22">
        <f t="shared" si="14"/>
        <v>0</v>
      </c>
      <c r="AB46" s="23"/>
      <c r="AC46" s="23"/>
      <c r="AD46" s="23"/>
      <c r="AE46" s="24" t="str">
        <f t="shared" si="15"/>
        <v>X</v>
      </c>
      <c r="AF46" s="24" t="str">
        <f t="shared" si="16"/>
        <v>X</v>
      </c>
      <c r="AG46" s="24" t="str">
        <f>IF([2]TC!E41=0,"Disp.",[2]TC!E41)</f>
        <v>Disp.</v>
      </c>
      <c r="AH46" s="22"/>
      <c r="AI46" s="22"/>
    </row>
  </sheetData>
  <mergeCells count="80">
    <mergeCell ref="A2:A6"/>
    <mergeCell ref="B2:B4"/>
    <mergeCell ref="C2:P2"/>
    <mergeCell ref="Q2:T2"/>
    <mergeCell ref="U2:U3"/>
    <mergeCell ref="A1:B1"/>
    <mergeCell ref="C1:F1"/>
    <mergeCell ref="G1:P1"/>
    <mergeCell ref="Q1:R1"/>
    <mergeCell ref="S1:U1"/>
    <mergeCell ref="C3:D3"/>
    <mergeCell ref="Q3:Q5"/>
    <mergeCell ref="R3:R5"/>
    <mergeCell ref="S3:T3"/>
    <mergeCell ref="E4:E6"/>
    <mergeCell ref="F4:F6"/>
    <mergeCell ref="G4:G6"/>
    <mergeCell ref="H4:H6"/>
    <mergeCell ref="I4:I6"/>
    <mergeCell ref="J4:J6"/>
    <mergeCell ref="B10:C10"/>
    <mergeCell ref="AB5:AB6"/>
    <mergeCell ref="AC5:AC6"/>
    <mergeCell ref="AD5:AD6"/>
    <mergeCell ref="AE5:AE6"/>
    <mergeCell ref="S4:S5"/>
    <mergeCell ref="T4:T5"/>
    <mergeCell ref="U4:U6"/>
    <mergeCell ref="V5:Y5"/>
    <mergeCell ref="Z5:Z6"/>
    <mergeCell ref="AA5:AA6"/>
    <mergeCell ref="K4:K6"/>
    <mergeCell ref="L4:L6"/>
    <mergeCell ref="M4:M6"/>
    <mergeCell ref="N4:N6"/>
    <mergeCell ref="O4:O6"/>
    <mergeCell ref="AH5:AH6"/>
    <mergeCell ref="AI5:AI6"/>
    <mergeCell ref="B7:C7"/>
    <mergeCell ref="B8:C8"/>
    <mergeCell ref="B9:C9"/>
    <mergeCell ref="AF5:AF6"/>
    <mergeCell ref="AG5:AG6"/>
    <mergeCell ref="P4:P6"/>
    <mergeCell ref="B22:C22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34:C34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46:C46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</mergeCells>
  <conditionalFormatting sqref="AN7:AN36">
    <cfRule type="colorScale" priority="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G7:AG46">
    <cfRule type="dataBar" priority="1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{B3C28DE2-C015-49FE-A0FF-A4C44C381B86}</x14:id>
        </ext>
      </extLst>
    </cfRule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:Q46">
    <cfRule type="expression" dxfId="14" priority="16">
      <formula>D7="D"</formula>
    </cfRule>
  </conditionalFormatting>
  <conditionalFormatting sqref="R7:R46">
    <cfRule type="expression" dxfId="13" priority="15">
      <formula>D7="D"</formula>
    </cfRule>
  </conditionalFormatting>
  <conditionalFormatting sqref="S7:S46">
    <cfRule type="expression" dxfId="12" priority="14">
      <formula>D7="D"</formula>
    </cfRule>
  </conditionalFormatting>
  <conditionalFormatting sqref="T7:T46">
    <cfRule type="expression" dxfId="11" priority="13">
      <formula>D7="D"</formula>
    </cfRule>
  </conditionalFormatting>
  <conditionalFormatting sqref="U7:U46">
    <cfRule type="expression" dxfId="10" priority="12">
      <formula>D7="D"</formula>
    </cfRule>
  </conditionalFormatting>
  <conditionalFormatting sqref="U7:U46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P46">
    <cfRule type="cellIs" dxfId="9" priority="5" stopIfTrue="1" operator="equal">
      <formula>"."</formula>
    </cfRule>
    <cfRule type="cellIs" dxfId="8" priority="6" stopIfTrue="1" operator="equal">
      <formula>"J"</formula>
    </cfRule>
    <cfRule type="cellIs" dxfId="7" priority="7" stopIfTrue="1" operator="equal">
      <formula>"R"</formula>
    </cfRule>
    <cfRule type="cellIs" dxfId="6" priority="8" stopIfTrue="1" operator="equal">
      <formula>"T"</formula>
    </cfRule>
    <cfRule type="cellIs" dxfId="5" priority="9" stopIfTrue="1" operator="equal">
      <formula>"M"</formula>
    </cfRule>
    <cfRule type="cellIs" dxfId="4" priority="10" stopIfTrue="1" operator="equal">
      <formula>"A"</formula>
    </cfRule>
  </conditionalFormatting>
  <conditionalFormatting sqref="D7:D46">
    <cfRule type="expression" dxfId="3" priority="3">
      <formula>D7="F"</formula>
    </cfRule>
    <cfRule type="expression" dxfId="2" priority="4">
      <formula>D7="G"</formula>
    </cfRule>
  </conditionalFormatting>
  <conditionalFormatting sqref="B7:C46">
    <cfRule type="expression" dxfId="1" priority="1">
      <formula>D7="F"</formula>
    </cfRule>
    <cfRule type="expression" dxfId="0" priority="2">
      <formula>D7="G"</formula>
    </cfRule>
  </conditionalFormatting>
  <dataValidations count="1">
    <dataValidation type="list" allowBlank="1" showInputMessage="1" showErrorMessage="1" error="Donnée élève non valide_x000a_Données autorisées: F, G ou D" sqref="D7:D46">
      <formula1>"D,F,G,"</formula1>
    </dataValidation>
  </dataValidations>
  <pageMargins left="0.31496062992125984" right="0.70866141732283472" top="0.74803149606299213" bottom="0.74803149606299213" header="0.31496062992125984" footer="0.31496062992125984"/>
  <pageSetup paperSize="9" orientation="portrait" horizontalDpi="300" verticalDpi="300" r:id="rId1"/>
  <headerFooter>
    <oddHeader>&amp;LTaoufik&amp;Ctest&amp;R334</oddHead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3C28DE2-C015-49FE-A0FF-A4C44C381B86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AG7:AG46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12</vt:i4>
      </vt:variant>
    </vt:vector>
  </HeadingPairs>
  <TitlesOfParts>
    <vt:vector size="19" baseType="lpstr">
      <vt:lpstr>TableauDeBord</vt:lpstr>
      <vt:lpstr>BasketballTC</vt:lpstr>
      <vt:lpstr>Basketball1BAC</vt:lpstr>
      <vt:lpstr>Basketball2BAC</vt:lpstr>
      <vt:lpstr>EnduranceTC</vt:lpstr>
      <vt:lpstr>Endurance1BAC</vt:lpstr>
      <vt:lpstr>Endurance2BAC</vt:lpstr>
      <vt:lpstr>Basketball1BAC!_SaisieBB</vt:lpstr>
      <vt:lpstr>Basketball2BAC!_SaisieBB</vt:lpstr>
      <vt:lpstr>_SaisieBB</vt:lpstr>
      <vt:lpstr>Endurance1BAC!_SaisieEndurance</vt:lpstr>
      <vt:lpstr>Endurance2BAC!_SaisieEndurance</vt:lpstr>
      <vt:lpstr>_SaisieEndurance</vt:lpstr>
      <vt:lpstr>Basketball1BAC!Zone_d_impression</vt:lpstr>
      <vt:lpstr>Basketball2BAC!Zone_d_impression</vt:lpstr>
      <vt:lpstr>BasketballTC!Zone_d_impression</vt:lpstr>
      <vt:lpstr>Endurance1BAC!Zone_d_impression</vt:lpstr>
      <vt:lpstr>Endurance2BAC!Zone_d_impression</vt:lpstr>
      <vt:lpstr>EnduranceTC!Zone_d_impression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TANK</dc:creator>
  <cp:lastModifiedBy>TANK</cp:lastModifiedBy>
  <cp:lastPrinted>2020-08-16T12:17:36Z</cp:lastPrinted>
  <dcterms:created xsi:type="dcterms:W3CDTF">2020-08-14T22:15:58Z</dcterms:created>
  <dcterms:modified xsi:type="dcterms:W3CDTF">2020-08-17T20:40:51Z</dcterms:modified>
</cp:coreProperties>
</file>