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gtsrv-data01\Prives\bsenu\18.HSE\Processus ADV\"/>
    </mc:Choice>
  </mc:AlternateContent>
  <bookViews>
    <workbookView xWindow="0" yWindow="0" windowWidth="23040" windowHeight="9192"/>
  </bookViews>
  <sheets>
    <sheet name="datas complètes" sheetId="5" r:id="rId1"/>
    <sheet name="2020 (2)" sheetId="4" r:id="rId2"/>
    <sheet name="2020" sheetId="3" r:id="rId3"/>
  </sheets>
  <definedNames>
    <definedName name="Segment_date">#N/A</definedName>
  </definedNames>
  <calcPr calcId="162913"/>
  <pivotCaches>
    <pivotCache cacheId="40" r:id="rId4"/>
    <pivotCache cacheId="45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5" i="5" l="1"/>
  <c r="B146" i="5" s="1"/>
  <c r="B147" i="5" s="1"/>
  <c r="B141" i="5"/>
  <c r="B142" i="5" s="1"/>
  <c r="B143" i="5" s="1"/>
  <c r="B137" i="5"/>
  <c r="B138" i="5" s="1"/>
  <c r="B139" i="5" s="1"/>
  <c r="B133" i="5"/>
  <c r="B134" i="5" s="1"/>
  <c r="B135" i="5" s="1"/>
  <c r="B131" i="5"/>
  <c r="B130" i="5"/>
  <c r="B129" i="5"/>
  <c r="B127" i="5"/>
  <c r="B126" i="5"/>
  <c r="B125" i="5"/>
  <c r="B123" i="5"/>
  <c r="B122" i="5"/>
  <c r="B121" i="5"/>
  <c r="B119" i="5"/>
  <c r="B118" i="5"/>
  <c r="B117" i="5"/>
  <c r="B115" i="5"/>
  <c r="B114" i="5"/>
  <c r="B113" i="5"/>
  <c r="B111" i="5"/>
  <c r="B110" i="5"/>
  <c r="B109" i="5"/>
  <c r="B107" i="5"/>
  <c r="B106" i="5"/>
  <c r="B105" i="5"/>
  <c r="B103" i="5"/>
  <c r="B102" i="5"/>
  <c r="B101" i="5"/>
  <c r="B99" i="5"/>
  <c r="B98" i="5"/>
  <c r="B97" i="5"/>
  <c r="B95" i="5"/>
  <c r="B94" i="5"/>
  <c r="B93" i="5"/>
  <c r="B91" i="5"/>
  <c r="B90" i="5"/>
  <c r="B89" i="5"/>
  <c r="B87" i="5"/>
  <c r="B86" i="5"/>
  <c r="B85" i="5"/>
  <c r="B83" i="5"/>
  <c r="B82" i="5"/>
  <c r="B81" i="5"/>
  <c r="B79" i="5"/>
  <c r="B78" i="5"/>
  <c r="B77" i="5"/>
  <c r="B75" i="5"/>
  <c r="B74" i="5"/>
  <c r="B73" i="5"/>
  <c r="B71" i="5"/>
  <c r="B70" i="5"/>
  <c r="B69" i="5"/>
  <c r="B67" i="5"/>
  <c r="B66" i="5"/>
  <c r="B65" i="5"/>
  <c r="B63" i="5"/>
  <c r="B62" i="5"/>
  <c r="B61" i="5"/>
  <c r="B59" i="5"/>
  <c r="B58" i="5"/>
  <c r="B57" i="5"/>
  <c r="B55" i="5"/>
  <c r="B54" i="5"/>
  <c r="B53" i="5"/>
  <c r="B51" i="5"/>
  <c r="B50" i="5"/>
  <c r="B49" i="5"/>
  <c r="B47" i="5"/>
  <c r="B46" i="5"/>
  <c r="B45" i="5"/>
  <c r="B43" i="5"/>
  <c r="B42" i="5"/>
  <c r="B41" i="5"/>
  <c r="B39" i="5"/>
  <c r="B38" i="5"/>
  <c r="B37" i="5"/>
  <c r="B35" i="5"/>
  <c r="B34" i="5"/>
  <c r="B33" i="5"/>
  <c r="B31" i="5"/>
  <c r="B30" i="5"/>
  <c r="B29" i="5"/>
  <c r="B27" i="5"/>
  <c r="B26" i="5"/>
  <c r="B25" i="5"/>
  <c r="B23" i="5"/>
  <c r="B22" i="5"/>
  <c r="B21" i="5"/>
  <c r="B19" i="5"/>
  <c r="B18" i="5"/>
  <c r="B17" i="5"/>
  <c r="B15" i="5"/>
  <c r="B14" i="5"/>
  <c r="B13" i="5"/>
  <c r="B11" i="5"/>
  <c r="B10" i="5"/>
  <c r="B9" i="5"/>
  <c r="B7" i="5"/>
  <c r="B6" i="5"/>
  <c r="B5" i="5"/>
  <c r="D2" i="3" l="1"/>
  <c r="J2" i="4" l="1"/>
  <c r="I2" i="4"/>
  <c r="H2" i="4"/>
  <c r="G2" i="4"/>
  <c r="F2" i="4"/>
  <c r="E2" i="4"/>
  <c r="C2" i="4"/>
  <c r="B2" i="4"/>
  <c r="D2" i="4" l="1"/>
  <c r="C2" i="3"/>
  <c r="W2" i="3" l="1"/>
  <c r="T2" i="3"/>
  <c r="Q2" i="3"/>
  <c r="N2" i="3"/>
  <c r="K2" i="3"/>
  <c r="H2" i="3"/>
  <c r="E2" i="3" l="1"/>
</calcChain>
</file>

<file path=xl/sharedStrings.xml><?xml version="1.0" encoding="utf-8"?>
<sst xmlns="http://schemas.openxmlformats.org/spreadsheetml/2006/main" count="277" uniqueCount="45">
  <si>
    <t>% Mois vs N-1</t>
  </si>
  <si>
    <t>YTD 2019</t>
  </si>
  <si>
    <t>% Cum année vs N-1</t>
  </si>
  <si>
    <t>Colonne1</t>
  </si>
  <si>
    <t>Obj</t>
  </si>
  <si>
    <t>France</t>
  </si>
  <si>
    <t>YTD 2020</t>
  </si>
  <si>
    <t>pays</t>
  </si>
  <si>
    <t>date</t>
  </si>
  <si>
    <t>montant</t>
  </si>
  <si>
    <t>Total général</t>
  </si>
  <si>
    <t>2019</t>
  </si>
  <si>
    <t>janv</t>
  </si>
  <si>
    <t>févr</t>
  </si>
  <si>
    <t>mars</t>
  </si>
  <si>
    <t>avr</t>
  </si>
  <si>
    <t>mai</t>
  </si>
  <si>
    <t>juin</t>
  </si>
  <si>
    <t>2020</t>
  </si>
  <si>
    <t>CA</t>
  </si>
  <si>
    <t>Années</t>
  </si>
  <si>
    <t>Mois</t>
  </si>
  <si>
    <t>Total CA</t>
  </si>
  <si>
    <t>Total % Mois vs N-1</t>
  </si>
  <si>
    <t>Zone</t>
  </si>
  <si>
    <t>Date</t>
  </si>
  <si>
    <t xml:space="preserve">France </t>
  </si>
  <si>
    <t>Belgique</t>
  </si>
  <si>
    <t>Roumanie</t>
  </si>
  <si>
    <t>Suisse</t>
  </si>
  <si>
    <t>Étiquettes de colonnes</t>
  </si>
  <si>
    <t>2018</t>
  </si>
  <si>
    <t>juil</t>
  </si>
  <si>
    <t>août</t>
  </si>
  <si>
    <t>sept</t>
  </si>
  <si>
    <t>oct</t>
  </si>
  <si>
    <t>nov</t>
  </si>
  <si>
    <t>déc</t>
  </si>
  <si>
    <t>Étiquettes de lignes</t>
  </si>
  <si>
    <t>Somme de CA</t>
  </si>
  <si>
    <t>Total Somme de CA</t>
  </si>
  <si>
    <t>Total Progression vs N-2</t>
  </si>
  <si>
    <t>Progression vs N-2</t>
  </si>
  <si>
    <t>Total Progression vs N-1</t>
  </si>
  <si>
    <t>Progression vs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</si>
</sst>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[$-40C]mmm\-yy;@"/>
    <numFmt numFmtId="165" formatCode="#,##0\ &quot;€&quot;"/>
    <numFmt numFmtId="166" formatCode="0.0%"/>
    <numFmt numFmtId="167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8" tint="0.39997558519241921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right" vertical="center" wrapText="1"/>
    </xf>
    <xf numFmtId="1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166" fontId="6" fillId="0" borderId="1" xfId="0" applyNumberFormat="1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8" fontId="0" fillId="0" borderId="1" xfId="0" applyNumberFormat="1" applyFont="1" applyBorder="1" applyAlignment="1">
      <alignment vertical="center" wrapText="1"/>
    </xf>
    <xf numFmtId="167" fontId="0" fillId="0" borderId="1" xfId="0" applyNumberFormat="1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7" fontId="0" fillId="0" borderId="2" xfId="0" applyNumberFormat="1" applyFont="1" applyBorder="1" applyAlignment="1">
      <alignment vertical="center" wrapText="1"/>
    </xf>
    <xf numFmtId="8" fontId="0" fillId="0" borderId="2" xfId="0" applyNumberFormat="1" applyFont="1" applyBorder="1" applyAlignment="1">
      <alignment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8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3" fillId="2" borderId="3" xfId="0" applyFont="1" applyFill="1" applyBorder="1" applyAlignment="1">
      <alignment horizontal="center" vertical="center"/>
    </xf>
    <xf numFmtId="17" fontId="0" fillId="0" borderId="0" xfId="0" applyNumberFormat="1" applyFont="1" applyAlignment="1">
      <alignment horizontal="center"/>
    </xf>
    <xf numFmtId="165" fontId="0" fillId="0" borderId="0" xfId="0" applyNumberFormat="1" applyFont="1"/>
    <xf numFmtId="17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0"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mmmm\ yyyy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14" formatCode="0.00%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9526</xdr:rowOff>
    </xdr:from>
    <xdr:to>
      <xdr:col>9</xdr:col>
      <xdr:colOff>790575</xdr:colOff>
      <xdr:row>8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33950" y="676276"/>
              <a:ext cx="5448300" cy="1295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1219200</xdr:colOff>
      <xdr:row>5</xdr:row>
      <xdr:rowOff>174123</xdr:rowOff>
    </xdr:from>
    <xdr:ext cx="3943351" cy="1970924"/>
    <xdr:sp macro="" textlink="">
      <xdr:nvSpPr>
        <xdr:cNvPr id="2" name="Rectangle 1"/>
        <xdr:cNvSpPr/>
      </xdr:nvSpPr>
      <xdr:spPr>
        <a:xfrm>
          <a:off x="1219200" y="1412373"/>
          <a:ext cx="3943351" cy="1970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je voudrais que cela calcule "automatiquement"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la somme 2019 uniquement de janv à avril car mai et juin 2020 ne sont pas renseignés et "s'adapte" mois par mois lorsque je mets à jour chaque mois de 2020</a:t>
          </a:r>
        </a:p>
      </xdr:txBody>
    </xdr:sp>
    <xdr:clientData/>
  </xdr:oneCellAnchor>
  <xdr:twoCellAnchor>
    <xdr:from>
      <xdr:col>3</xdr:col>
      <xdr:colOff>413564</xdr:colOff>
      <xdr:row>2</xdr:row>
      <xdr:rowOff>78564</xdr:rowOff>
    </xdr:from>
    <xdr:to>
      <xdr:col>3</xdr:col>
      <xdr:colOff>576933</xdr:colOff>
      <xdr:row>6</xdr:row>
      <xdr:rowOff>15753</xdr:rowOff>
    </xdr:to>
    <xdr:sp macro="" textlink="">
      <xdr:nvSpPr>
        <xdr:cNvPr id="3" name="Flèche droite 2"/>
        <xdr:cNvSpPr/>
      </xdr:nvSpPr>
      <xdr:spPr>
        <a:xfrm rot="16200000">
          <a:off x="3593704" y="1013224"/>
          <a:ext cx="699189" cy="1633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4060.453039699074" createdVersion="5" refreshedVersion="5" minRefreshableVersion="3" recordCount="10">
  <cacheSource type="worksheet">
    <worksheetSource name="Tableau1"/>
  </cacheSource>
  <cacheFields count="4">
    <cacheField name="pays" numFmtId="0">
      <sharedItems/>
    </cacheField>
    <cacheField name="date" numFmtId="167">
      <sharedItems containsSemiMixedTypes="0" containsNonDate="0" containsDate="1" containsString="0" minDate="2019-01-01T00:00:00" maxDate="2020-04-02T00:00:00" count="10">
        <d v="2019-01-01T00:00:00"/>
        <d v="2019-02-01T00:00:00"/>
        <d v="2019-03-01T00:00:00"/>
        <d v="2019-04-01T00:00:00"/>
        <d v="2019-05-01T00:00:00"/>
        <d v="2019-06-01T00:00:00"/>
        <d v="2020-01-01T00:00:00"/>
        <d v="2020-02-01T00:00:00"/>
        <d v="2020-03-01T00:00:00"/>
        <d v="2020-04-01T00:00:00"/>
      </sharedItems>
      <fieldGroup par="3" base="1">
        <rangePr groupBy="months" startDate="2019-01-01T00:00:00" endDate="2020-04-02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0"/>
        </groupItems>
      </fieldGroup>
    </cacheField>
    <cacheField name="montant" numFmtId="8">
      <sharedItems containsSemiMixedTypes="0" containsString="0" containsNumber="1" minValue="1150000" maxValue="1769602.08"/>
    </cacheField>
    <cacheField name="Années" numFmtId="0" databaseField="0">
      <fieldGroup base="1">
        <rangePr groupBy="years" startDate="2019-01-01T00:00:00" endDate="2020-04-02T00:00:00"/>
        <groupItems count="4">
          <s v="&lt;01/01/2019"/>
          <s v="2019"/>
          <s v="2020"/>
          <s v="&gt;02/04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 NUCCI" refreshedDate="44060.593891203702" createdVersion="6" refreshedVersion="6" minRefreshableVersion="3" recordCount="144">
  <cacheSource type="worksheet">
    <worksheetSource name="Tableau13"/>
  </cacheSource>
  <cacheFields count="5">
    <cacheField name="Zone" numFmtId="0">
      <sharedItems count="4">
        <s v="France "/>
        <s v="Belgique"/>
        <s v="Roumanie"/>
        <s v="Suisse"/>
      </sharedItems>
    </cacheField>
    <cacheField name="Date" numFmtId="17">
      <sharedItems containsSemiMixedTypes="0" containsNonDate="0" containsDate="1" containsString="0" minDate="2018-01-01T00:00:00" maxDate="2020-12-02T00:00:00" count="36"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</sharedItems>
      <fieldGroup par="4" base="1">
        <rangePr groupBy="months" startDate="2018-01-01T00:00:00" endDate="2020-12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CA" numFmtId="165">
      <sharedItems containsString="0" containsBlank="1" containsNumber="1" minValue="125963" maxValue="2043272.36"/>
    </cacheField>
    <cacheField name="Trimestres" numFmtId="0" databaseField="0">
      <fieldGroup base="1">
        <rangePr groupBy="quarters" startDate="2018-01-01T00:00:00" endDate="2020-12-02T00:00:00"/>
        <groupItems count="6">
          <s v="&lt;01/01/2018"/>
          <s v="Trimestre1"/>
          <s v="Trimestre2"/>
          <s v="Trimestre3"/>
          <s v="Trimestre4"/>
          <s v="&gt;02/12/2020"/>
        </groupItems>
      </fieldGroup>
    </cacheField>
    <cacheField name="Années" numFmtId="0" databaseField="0">
      <fieldGroup base="1">
        <rangePr groupBy="years" startDate="2018-01-01T00:00:00" endDate="2020-12-02T00:00:00"/>
        <groupItems count="5">
          <s v="&lt;01/01/2018"/>
          <s v="2018"/>
          <s v="2019"/>
          <s v="2020"/>
          <s v="&gt;02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France"/>
    <x v="0"/>
    <n v="1559470.12"/>
  </r>
  <r>
    <s v="France"/>
    <x v="1"/>
    <n v="1411369.84"/>
  </r>
  <r>
    <s v="France"/>
    <x v="2"/>
    <n v="1358632.9699999997"/>
  </r>
  <r>
    <s v="France"/>
    <x v="3"/>
    <n v="1339891.9300000002"/>
  </r>
  <r>
    <s v="France"/>
    <x v="4"/>
    <n v="1545294.7799999998"/>
  </r>
  <r>
    <s v="France"/>
    <x v="5"/>
    <n v="1769602.08"/>
  </r>
  <r>
    <s v="France"/>
    <x v="6"/>
    <n v="1394077.03"/>
  </r>
  <r>
    <s v="France"/>
    <x v="7"/>
    <n v="1419831.89"/>
  </r>
  <r>
    <s v="France"/>
    <x v="8"/>
    <n v="1300000"/>
  </r>
  <r>
    <s v="France"/>
    <x v="9"/>
    <n v="1150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4">
  <r>
    <x v="0"/>
    <x v="0"/>
    <n v="1005460"/>
  </r>
  <r>
    <x v="1"/>
    <x v="0"/>
    <n v="321548"/>
  </r>
  <r>
    <x v="2"/>
    <x v="0"/>
    <n v="231546"/>
  </r>
  <r>
    <x v="3"/>
    <x v="0"/>
    <n v="1005336"/>
  </r>
  <r>
    <x v="0"/>
    <x v="1"/>
    <n v="1654893"/>
  </r>
  <r>
    <x v="1"/>
    <x v="1"/>
    <n v="854236"/>
  </r>
  <r>
    <x v="2"/>
    <x v="1"/>
    <n v="652147"/>
  </r>
  <r>
    <x v="3"/>
    <x v="1"/>
    <n v="952365"/>
  </r>
  <r>
    <x v="0"/>
    <x v="2"/>
    <n v="1335866.3099999996"/>
  </r>
  <r>
    <x v="1"/>
    <x v="2"/>
    <n v="583090.89"/>
  </r>
  <r>
    <x v="2"/>
    <x v="2"/>
    <n v="808955.10000000009"/>
  </r>
  <r>
    <x v="3"/>
    <x v="2"/>
    <n v="1077149.3299999998"/>
  </r>
  <r>
    <x v="0"/>
    <x v="3"/>
    <n v="1379178.66"/>
  </r>
  <r>
    <x v="1"/>
    <x v="3"/>
    <n v="733417.03999999992"/>
  </r>
  <r>
    <x v="2"/>
    <x v="3"/>
    <n v="679915.65"/>
  </r>
  <r>
    <x v="3"/>
    <x v="3"/>
    <n v="1208093.51"/>
  </r>
  <r>
    <x v="0"/>
    <x v="4"/>
    <n v="1524698"/>
  </r>
  <r>
    <x v="1"/>
    <x v="4"/>
    <n v="654236"/>
  </r>
  <r>
    <x v="2"/>
    <x v="4"/>
    <n v="852369"/>
  </r>
  <r>
    <x v="3"/>
    <x v="4"/>
    <n v="998563"/>
  </r>
  <r>
    <x v="0"/>
    <x v="5"/>
    <n v="1640496.73"/>
  </r>
  <r>
    <x v="1"/>
    <x v="5"/>
    <n v="680807.78000000014"/>
  </r>
  <r>
    <x v="2"/>
    <x v="5"/>
    <n v="735249.63000000012"/>
  </r>
  <r>
    <x v="3"/>
    <x v="5"/>
    <n v="1377528.02"/>
  </r>
  <r>
    <x v="0"/>
    <x v="6"/>
    <n v="1647985.9400000002"/>
  </r>
  <r>
    <x v="1"/>
    <x v="6"/>
    <n v="465718.27999999997"/>
  </r>
  <r>
    <x v="2"/>
    <x v="6"/>
    <n v="839225.61"/>
  </r>
  <r>
    <x v="3"/>
    <x v="6"/>
    <n v="1317544.1100000003"/>
  </r>
  <r>
    <x v="0"/>
    <x v="7"/>
    <n v="1904172.3"/>
  </r>
  <r>
    <x v="1"/>
    <x v="7"/>
    <n v="417842.1"/>
  </r>
  <r>
    <x v="2"/>
    <x v="7"/>
    <n v="1029398.6200000001"/>
  </r>
  <r>
    <x v="3"/>
    <x v="7"/>
    <n v="1084238.23"/>
  </r>
  <r>
    <x v="0"/>
    <x v="8"/>
    <n v="985632"/>
  </r>
  <r>
    <x v="1"/>
    <x v="8"/>
    <n v="564896"/>
  </r>
  <r>
    <x v="2"/>
    <x v="8"/>
    <n v="357987"/>
  </r>
  <r>
    <x v="3"/>
    <x v="8"/>
    <n v="125963"/>
  </r>
  <r>
    <x v="0"/>
    <x v="9"/>
    <n v="1596345.3800000004"/>
  </r>
  <r>
    <x v="1"/>
    <x v="9"/>
    <n v="646336.27999999991"/>
  </r>
  <r>
    <x v="2"/>
    <x v="9"/>
    <n v="952524.80999999994"/>
  </r>
  <r>
    <x v="3"/>
    <x v="9"/>
    <n v="1323555.76"/>
  </r>
  <r>
    <x v="0"/>
    <x v="10"/>
    <n v="1380291.82"/>
  </r>
  <r>
    <x v="1"/>
    <x v="10"/>
    <n v="471298.08999999997"/>
  </r>
  <r>
    <x v="2"/>
    <x v="10"/>
    <n v="794870.83"/>
  </r>
  <r>
    <x v="3"/>
    <x v="10"/>
    <n v="938407.35"/>
  </r>
  <r>
    <x v="0"/>
    <x v="11"/>
    <n v="1718871.04"/>
  </r>
  <r>
    <x v="1"/>
    <x v="11"/>
    <n v="264419.20000000001"/>
  </r>
  <r>
    <x v="2"/>
    <x v="11"/>
    <n v="696281.95999999985"/>
  </r>
  <r>
    <x v="3"/>
    <x v="11"/>
    <n v="1007036.0600000002"/>
  </r>
  <r>
    <x v="0"/>
    <x v="12"/>
    <n v="1259470.1199999996"/>
  </r>
  <r>
    <x v="1"/>
    <x v="12"/>
    <n v="1654893"/>
  </r>
  <r>
    <x v="2"/>
    <x v="12"/>
    <n v="854236"/>
  </r>
  <r>
    <x v="3"/>
    <x v="12"/>
    <n v="652147"/>
  </r>
  <r>
    <x v="0"/>
    <x v="13"/>
    <n v="952365"/>
  </r>
  <r>
    <x v="1"/>
    <x v="13"/>
    <n v="649454.05000000005"/>
  </r>
  <r>
    <x v="2"/>
    <x v="13"/>
    <n v="853201.87"/>
  </r>
  <r>
    <x v="3"/>
    <x v="13"/>
    <n v="1060284.8399999999"/>
  </r>
  <r>
    <x v="0"/>
    <x v="14"/>
    <n v="1358632.9699999997"/>
  </r>
  <r>
    <x v="1"/>
    <x v="14"/>
    <n v="595311.53"/>
  </r>
  <r>
    <x v="2"/>
    <x v="14"/>
    <n v="795681.86"/>
  </r>
  <r>
    <x v="3"/>
    <x v="14"/>
    <n v="1033743.4300000002"/>
  </r>
  <r>
    <x v="0"/>
    <x v="15"/>
    <n v="1339891.9300000002"/>
  </r>
  <r>
    <x v="1"/>
    <x v="15"/>
    <n v="782106.35000000009"/>
  </r>
  <r>
    <x v="2"/>
    <x v="15"/>
    <n v="919103.58000000007"/>
  </r>
  <r>
    <x v="3"/>
    <x v="15"/>
    <n v="1024681.1900000001"/>
  </r>
  <r>
    <x v="0"/>
    <x v="16"/>
    <n v="1524698"/>
  </r>
  <r>
    <x v="1"/>
    <x v="16"/>
    <n v="654236"/>
  </r>
  <r>
    <x v="2"/>
    <x v="16"/>
    <n v="852369"/>
  </r>
  <r>
    <x v="3"/>
    <x v="16"/>
    <n v="998563"/>
  </r>
  <r>
    <x v="0"/>
    <x v="17"/>
    <n v="1769602.08"/>
  </r>
  <r>
    <x v="1"/>
    <x v="17"/>
    <n v="392310.38"/>
  </r>
  <r>
    <x v="2"/>
    <x v="17"/>
    <n v="773728.38000000012"/>
  </r>
  <r>
    <x v="3"/>
    <x v="17"/>
    <n v="1271939.3999999999"/>
  </r>
  <r>
    <x v="0"/>
    <x v="18"/>
    <n v="2043272.36"/>
  </r>
  <r>
    <x v="1"/>
    <x v="18"/>
    <n v="753459.83"/>
  </r>
  <r>
    <x v="2"/>
    <x v="18"/>
    <n v="902405.28999999992"/>
  </r>
  <r>
    <x v="3"/>
    <x v="18"/>
    <n v="1377214.0299999998"/>
  </r>
  <r>
    <x v="0"/>
    <x v="19"/>
    <n v="1651326.3100000003"/>
  </r>
  <r>
    <x v="1"/>
    <x v="19"/>
    <n v="536332.1"/>
  </r>
  <r>
    <x v="2"/>
    <x v="19"/>
    <n v="697854.00000000012"/>
  </r>
  <r>
    <x v="3"/>
    <x v="19"/>
    <n v="901220.73"/>
  </r>
  <r>
    <x v="0"/>
    <x v="20"/>
    <n v="1387216.3599999999"/>
  </r>
  <r>
    <x v="1"/>
    <x v="20"/>
    <n v="502747.29000000004"/>
  </r>
  <r>
    <x v="2"/>
    <x v="20"/>
    <n v="953798.0900000002"/>
  </r>
  <r>
    <x v="3"/>
    <x v="20"/>
    <n v="965945.12000000011"/>
  </r>
  <r>
    <x v="0"/>
    <x v="21"/>
    <n v="985632"/>
  </r>
  <r>
    <x v="1"/>
    <x v="21"/>
    <n v="564896"/>
  </r>
  <r>
    <x v="2"/>
    <x v="21"/>
    <n v="357987"/>
  </r>
  <r>
    <x v="3"/>
    <x v="21"/>
    <n v="125963"/>
  </r>
  <r>
    <x v="0"/>
    <x v="22"/>
    <n v="1460375.7100000002"/>
  </r>
  <r>
    <x v="1"/>
    <x v="22"/>
    <n v="437589.7"/>
  </r>
  <r>
    <x v="2"/>
    <x v="22"/>
    <n v="877882.12999999989"/>
  </r>
  <r>
    <x v="3"/>
    <x v="22"/>
    <n v="1017858.2900000002"/>
  </r>
  <r>
    <x v="0"/>
    <x v="23"/>
    <n v="1590831.26"/>
  </r>
  <r>
    <x v="1"/>
    <x v="23"/>
    <n v="228572.90999999997"/>
  </r>
  <r>
    <x v="2"/>
    <x v="23"/>
    <n v="751749.05999999994"/>
  </r>
  <r>
    <x v="3"/>
    <x v="23"/>
    <n v="905844.5199999999"/>
  </r>
  <r>
    <x v="0"/>
    <x v="24"/>
    <n v="1094077.03"/>
  </r>
  <r>
    <x v="1"/>
    <x v="24"/>
    <n v="763821.06"/>
  </r>
  <r>
    <x v="2"/>
    <x v="24"/>
    <n v="796301.5199999999"/>
  </r>
  <r>
    <x v="3"/>
    <x v="24"/>
    <n v="957490.30999999994"/>
  </r>
  <r>
    <x v="0"/>
    <x v="25"/>
    <n v="1219831.8899999999"/>
  </r>
  <r>
    <x v="1"/>
    <x v="25"/>
    <n v="669793.22"/>
  </r>
  <r>
    <x v="2"/>
    <x v="25"/>
    <n v="719871.2"/>
  </r>
  <r>
    <x v="3"/>
    <x v="25"/>
    <n v="918162.17999999982"/>
  </r>
  <r>
    <x v="0"/>
    <x v="26"/>
    <n v="985632"/>
  </r>
  <r>
    <x v="1"/>
    <x v="26"/>
    <n v="564896"/>
  </r>
  <r>
    <x v="2"/>
    <x v="26"/>
    <n v="357987"/>
  </r>
  <r>
    <x v="3"/>
    <x v="26"/>
    <n v="125963"/>
  </r>
  <r>
    <x v="0"/>
    <x v="27"/>
    <n v="298702.77999999997"/>
  </r>
  <r>
    <x v="1"/>
    <x v="27"/>
    <n v="136400.90999999997"/>
  </r>
  <r>
    <x v="2"/>
    <x v="27"/>
    <n v="248274.20999999996"/>
  </r>
  <r>
    <x v="3"/>
    <x v="27"/>
    <n v="419910.85000000003"/>
  </r>
  <r>
    <x v="0"/>
    <x v="28"/>
    <n v="1524698"/>
  </r>
  <r>
    <x v="1"/>
    <x v="28"/>
    <n v="654236"/>
  </r>
  <r>
    <x v="2"/>
    <x v="28"/>
    <n v="852369"/>
  </r>
  <r>
    <x v="3"/>
    <x v="28"/>
    <n v="998563"/>
  </r>
  <r>
    <x v="0"/>
    <x v="29"/>
    <n v="1654893"/>
  </r>
  <r>
    <x v="1"/>
    <x v="29"/>
    <n v="854236"/>
  </r>
  <r>
    <x v="2"/>
    <x v="29"/>
    <n v="652147"/>
  </r>
  <r>
    <x v="3"/>
    <x v="29"/>
    <n v="952365"/>
  </r>
  <r>
    <x v="0"/>
    <x v="30"/>
    <n v="1051121.6700000002"/>
  </r>
  <r>
    <x v="1"/>
    <x v="30"/>
    <n v="590516.12"/>
  </r>
  <r>
    <x v="2"/>
    <x v="30"/>
    <n v="774999.7300000001"/>
  </r>
  <r>
    <x v="3"/>
    <x v="30"/>
    <n v="1095249.6300000001"/>
  </r>
  <r>
    <x v="0"/>
    <x v="31"/>
    <m/>
  </r>
  <r>
    <x v="1"/>
    <x v="31"/>
    <m/>
  </r>
  <r>
    <x v="2"/>
    <x v="31"/>
    <m/>
  </r>
  <r>
    <x v="3"/>
    <x v="31"/>
    <m/>
  </r>
  <r>
    <x v="0"/>
    <x v="32"/>
    <m/>
  </r>
  <r>
    <x v="1"/>
    <x v="32"/>
    <m/>
  </r>
  <r>
    <x v="2"/>
    <x v="32"/>
    <m/>
  </r>
  <r>
    <x v="3"/>
    <x v="32"/>
    <m/>
  </r>
  <r>
    <x v="0"/>
    <x v="33"/>
    <m/>
  </r>
  <r>
    <x v="1"/>
    <x v="33"/>
    <m/>
  </r>
  <r>
    <x v="2"/>
    <x v="33"/>
    <m/>
  </r>
  <r>
    <x v="3"/>
    <x v="33"/>
    <m/>
  </r>
  <r>
    <x v="0"/>
    <x v="34"/>
    <m/>
  </r>
  <r>
    <x v="1"/>
    <x v="34"/>
    <m/>
  </r>
  <r>
    <x v="2"/>
    <x v="34"/>
    <m/>
  </r>
  <r>
    <x v="3"/>
    <x v="34"/>
    <m/>
  </r>
  <r>
    <x v="0"/>
    <x v="35"/>
    <m/>
  </r>
  <r>
    <x v="1"/>
    <x v="35"/>
    <m/>
  </r>
  <r>
    <x v="2"/>
    <x v="35"/>
    <m/>
  </r>
  <r>
    <x v="3"/>
    <x v="3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3:AR21" firstHeaderRow="1" firstDataRow="3" firstDataCol="1"/>
  <pivotFields count="5">
    <pivotField axis="axisRow" showAll="0">
      <items count="5">
        <item x="1"/>
        <item x="0"/>
        <item x="2"/>
        <item x="3"/>
        <item t="default"/>
      </items>
    </pivotField>
    <pivotField axis="axisCol" numFmtId="17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sortType="descending">
      <items count="6">
        <item x="3"/>
        <item x="2"/>
        <item x="1"/>
        <item sd="0" x="4"/>
        <item sd="0" x="0"/>
        <item t="default"/>
      </items>
    </pivotField>
  </pivotFields>
  <rowFields count="2">
    <field x="4"/>
    <field x="0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Fields count="2">
    <field x="1"/>
    <field x="-2"/>
  </colFields>
  <colItems count="39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9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CA" fld="2" baseField="5" baseItem="1" numFmtId="165"/>
    <dataField name="Progression vs N-1" fld="2" subtotal="count" baseField="5" baseItem="0"/>
    <dataField name="Progression vs N-2" fld="2" subtotal="count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showError="1" updatedVersion="5" minRefreshableVersion="3" itemPrintTitles="1" createdVersion="5" indent="0" outline="1" outlineData="1" multipleFieldFilters="0" rowHeaderCaption="Années" colHeaderCaption="Mois">
  <location ref="E10:S15" firstHeaderRow="1" firstDataRow="3" firstDataCol="1"/>
  <pivotFields count="4">
    <pivotField showAll="0"/>
    <pivotField axis="axisCol" numFmtId="167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8" showAll="0"/>
    <pivotField axis="axisRow" showAll="0" sortType="descending" defaultSubtotal="0">
      <items count="4">
        <item x="2"/>
        <item x="1"/>
        <item x="3"/>
        <item x="0"/>
      </items>
    </pivotField>
  </pivotFields>
  <rowFields count="1">
    <field x="3"/>
  </rowFields>
  <rowItems count="3">
    <i>
      <x/>
    </i>
    <i>
      <x v="1"/>
    </i>
    <i t="grand">
      <x/>
    </i>
  </rowItems>
  <colFields count="2">
    <field x="1"/>
    <field x="-2"/>
  </colFields>
  <colItems count="14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 t="grand">
      <x/>
    </i>
    <i t="grand" i="1">
      <x/>
    </i>
  </colItems>
  <dataFields count="2">
    <dataField name="CA" fld="2" baseField="0" baseItem="0"/>
    <dataField name="% Mois vs N-1" fld="2" showDataAs="percentDiff" baseField="3" baseItem="1048829" numFmtId="10"/>
  </dataFields>
  <formats count="6">
    <format dxfId="11">
      <pivotArea collapsedLevelsAreSubtotals="1" fieldPosition="0">
        <references count="2">
          <reference field="1" count="4">
            <x v="1"/>
            <x v="2"/>
            <x v="3"/>
            <x v="4"/>
          </reference>
          <reference field="3" count="1" selected="0">
            <x v="0"/>
          </reference>
        </references>
      </pivotArea>
    </format>
    <format dxfId="10">
      <pivotArea collapsedLevelsAreSubtotals="1" fieldPosition="0">
        <references count="1">
          <reference field="3" count="1">
            <x v="1"/>
          </reference>
        </references>
      </pivotArea>
    </format>
    <format dxfId="9">
      <pivotArea collapsedLevelsAreSubtotals="1" fieldPosition="0">
        <references count="2">
          <reference field="1" count="6">
            <x v="1"/>
            <x v="2"/>
            <x v="3"/>
            <x v="4"/>
            <x v="5"/>
            <x v="6"/>
          </reference>
          <reference field="3" count="1" selected="0">
            <x v="1"/>
          </reference>
        </references>
      </pivotArea>
    </format>
    <format dxfId="8">
      <pivotArea grandRow="1" outline="0" collapsedLevelsAreSubtotals="1" fieldPosition="0"/>
    </format>
    <format dxfId="7">
      <pivotArea field="3" grandCol="1" collapsedLevelsAreSubtotals="1" axis="axisRow" fieldPosition="0">
        <references count="1">
          <reference field="3" count="1">
            <x v="0"/>
          </reference>
        </references>
      </pivotArea>
    </format>
    <format dxfId="6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4" name="Tableau croisé dynamique1"/>
  </pivotTables>
  <data>
    <tabular pivotCacheId="1">
      <items count="14">
        <i x="1" s="1"/>
        <i x="2" s="1"/>
        <i x="3" s="1"/>
        <i x="4" s="1"/>
        <i x="5" s="1"/>
        <i x="6" s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5" rowHeight="241300"/>
</slicers>
</file>

<file path=xl/tables/table1.xml><?xml version="1.0" encoding="utf-8"?>
<table xmlns="http://schemas.openxmlformats.org/spreadsheetml/2006/main" id="2" name="Tableau13" displayName="Tableau13" ref="A3:C147" totalsRowShown="0" headerRowDxfId="19" headerRowBorderDxfId="18" tableBorderDxfId="17">
  <autoFilter ref="A3:C147"/>
  <tableColumns count="3">
    <tableColumn id="1" name="Zone"/>
    <tableColumn id="3" name="Date" dataDxfId="16">
      <calculatedColumnFormula>B3</calculatedColumnFormula>
    </tableColumn>
    <tableColumn id="4" name="CA" dataDxfId="1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C15" totalsRowShown="0" tableBorderDxfId="5">
  <autoFilter ref="A5:C15"/>
  <tableColumns count="3">
    <tableColumn id="1" name="pays" dataDxfId="4"/>
    <tableColumn id="2" name="date" dataDxfId="3"/>
    <tableColumn id="3" name="montant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R147"/>
  <sheetViews>
    <sheetView tabSelected="1" workbookViewId="0">
      <selection activeCell="F30" sqref="F30"/>
    </sheetView>
  </sheetViews>
  <sheetFormatPr baseColWidth="10" defaultRowHeight="14.4" x14ac:dyDescent="0.3"/>
  <cols>
    <col min="1" max="1" width="14.5546875" bestFit="1" customWidth="1"/>
    <col min="4" max="4" width="4.6640625" customWidth="1"/>
    <col min="5" max="5" width="19.5546875" customWidth="1"/>
    <col min="6" max="6" width="22.33203125" customWidth="1"/>
    <col min="7" max="8" width="16.5546875" customWidth="1"/>
    <col min="9" max="9" width="12.77734375" customWidth="1"/>
    <col min="10" max="11" width="16.5546875" customWidth="1"/>
    <col min="12" max="12" width="12.77734375" customWidth="1"/>
    <col min="13" max="14" width="16.5546875" customWidth="1"/>
    <col min="15" max="15" width="12.77734375" customWidth="1"/>
    <col min="16" max="17" width="16.5546875" customWidth="1"/>
    <col min="18" max="18" width="12.77734375" customWidth="1"/>
    <col min="19" max="20" width="16.5546875" customWidth="1"/>
    <col min="21" max="21" width="12.77734375" customWidth="1"/>
    <col min="22" max="23" width="16.5546875" customWidth="1"/>
    <col min="24" max="24" width="12.77734375" customWidth="1"/>
    <col min="25" max="26" width="16.5546875" customWidth="1"/>
    <col min="27" max="27" width="12.77734375" customWidth="1"/>
    <col min="28" max="29" width="16.5546875" customWidth="1"/>
    <col min="30" max="30" width="12.77734375" customWidth="1"/>
    <col min="31" max="32" width="16.5546875" customWidth="1"/>
    <col min="33" max="33" width="12.77734375" customWidth="1"/>
    <col min="34" max="35" width="16.5546875" customWidth="1"/>
    <col min="36" max="36" width="12.77734375" customWidth="1"/>
    <col min="37" max="38" width="16.5546875" customWidth="1"/>
    <col min="39" max="39" width="12.77734375" customWidth="1"/>
    <col min="40" max="41" width="16.5546875" customWidth="1"/>
    <col min="42" max="42" width="17.5546875" bestFit="1" customWidth="1"/>
    <col min="43" max="44" width="21.33203125" customWidth="1"/>
  </cols>
  <sheetData>
    <row r="3" spans="1:44" ht="15.6" x14ac:dyDescent="0.3">
      <c r="A3" s="33" t="s">
        <v>24</v>
      </c>
      <c r="B3" s="33" t="s">
        <v>25</v>
      </c>
      <c r="C3" s="33" t="s">
        <v>19</v>
      </c>
      <c r="F3" s="27" t="s">
        <v>30</v>
      </c>
    </row>
    <row r="4" spans="1:44" x14ac:dyDescent="0.3">
      <c r="A4" t="s">
        <v>26</v>
      </c>
      <c r="B4" s="34">
        <v>43101</v>
      </c>
      <c r="C4" s="35">
        <v>1005460</v>
      </c>
      <c r="F4" s="36" t="s">
        <v>12</v>
      </c>
      <c r="I4" s="36" t="s">
        <v>13</v>
      </c>
      <c r="L4" s="36" t="s">
        <v>14</v>
      </c>
      <c r="O4" s="36" t="s">
        <v>15</v>
      </c>
      <c r="R4" s="36" t="s">
        <v>16</v>
      </c>
      <c r="U4" s="36" t="s">
        <v>17</v>
      </c>
      <c r="X4" s="36" t="s">
        <v>32</v>
      </c>
      <c r="AA4" s="36" t="s">
        <v>33</v>
      </c>
      <c r="AD4" s="36" t="s">
        <v>34</v>
      </c>
      <c r="AG4" s="36" t="s">
        <v>35</v>
      </c>
      <c r="AJ4" s="36" t="s">
        <v>36</v>
      </c>
      <c r="AM4" s="36" t="s">
        <v>37</v>
      </c>
      <c r="AP4" s="36" t="s">
        <v>40</v>
      </c>
      <c r="AQ4" s="36" t="s">
        <v>43</v>
      </c>
      <c r="AR4" s="36" t="s">
        <v>41</v>
      </c>
    </row>
    <row r="5" spans="1:44" x14ac:dyDescent="0.3">
      <c r="A5" t="s">
        <v>27</v>
      </c>
      <c r="B5" s="34">
        <f>B4</f>
        <v>43101</v>
      </c>
      <c r="C5" s="35">
        <v>321548</v>
      </c>
      <c r="E5" s="27" t="s">
        <v>38</v>
      </c>
      <c r="F5" t="s">
        <v>39</v>
      </c>
      <c r="G5" t="s">
        <v>44</v>
      </c>
      <c r="H5" t="s">
        <v>42</v>
      </c>
      <c r="I5" t="s">
        <v>39</v>
      </c>
      <c r="J5" t="s">
        <v>44</v>
      </c>
      <c r="K5" t="s">
        <v>42</v>
      </c>
      <c r="L5" t="s">
        <v>39</v>
      </c>
      <c r="M5" t="s">
        <v>44</v>
      </c>
      <c r="N5" t="s">
        <v>42</v>
      </c>
      <c r="O5" t="s">
        <v>39</v>
      </c>
      <c r="P5" t="s">
        <v>44</v>
      </c>
      <c r="Q5" t="s">
        <v>42</v>
      </c>
      <c r="R5" t="s">
        <v>39</v>
      </c>
      <c r="S5" t="s">
        <v>44</v>
      </c>
      <c r="T5" t="s">
        <v>42</v>
      </c>
      <c r="U5" t="s">
        <v>39</v>
      </c>
      <c r="V5" t="s">
        <v>44</v>
      </c>
      <c r="W5" t="s">
        <v>42</v>
      </c>
      <c r="X5" t="s">
        <v>39</v>
      </c>
      <c r="Y5" t="s">
        <v>44</v>
      </c>
      <c r="Z5" t="s">
        <v>42</v>
      </c>
      <c r="AA5" t="s">
        <v>39</v>
      </c>
      <c r="AB5" t="s">
        <v>44</v>
      </c>
      <c r="AC5" t="s">
        <v>42</v>
      </c>
      <c r="AD5" t="s">
        <v>39</v>
      </c>
      <c r="AE5" t="s">
        <v>44</v>
      </c>
      <c r="AF5" t="s">
        <v>42</v>
      </c>
      <c r="AG5" t="s">
        <v>39</v>
      </c>
      <c r="AH5" t="s">
        <v>44</v>
      </c>
      <c r="AI5" t="s">
        <v>42</v>
      </c>
      <c r="AJ5" t="s">
        <v>39</v>
      </c>
      <c r="AK5" t="s">
        <v>44</v>
      </c>
      <c r="AL5" t="s">
        <v>42</v>
      </c>
      <c r="AM5" t="s">
        <v>39</v>
      </c>
      <c r="AN5" t="s">
        <v>44</v>
      </c>
      <c r="AO5" t="s">
        <v>42</v>
      </c>
    </row>
    <row r="6" spans="1:44" x14ac:dyDescent="0.3">
      <c r="A6" t="s">
        <v>28</v>
      </c>
      <c r="B6" s="34">
        <f>B4</f>
        <v>43101</v>
      </c>
      <c r="C6" s="35">
        <v>231546</v>
      </c>
      <c r="E6" s="29" t="s">
        <v>18</v>
      </c>
      <c r="F6" s="37">
        <v>3611689.92</v>
      </c>
      <c r="G6" s="28">
        <v>4</v>
      </c>
      <c r="H6" s="28">
        <v>4</v>
      </c>
      <c r="I6" s="37">
        <v>3527658.4899999993</v>
      </c>
      <c r="J6" s="28">
        <v>4</v>
      </c>
      <c r="K6" s="28">
        <v>4</v>
      </c>
      <c r="L6" s="37">
        <v>2034478</v>
      </c>
      <c r="M6" s="28">
        <v>4</v>
      </c>
      <c r="N6" s="28">
        <v>4</v>
      </c>
      <c r="O6" s="37">
        <v>1103288.75</v>
      </c>
      <c r="P6" s="28">
        <v>4</v>
      </c>
      <c r="Q6" s="28">
        <v>4</v>
      </c>
      <c r="R6" s="37">
        <v>4029866</v>
      </c>
      <c r="S6" s="28">
        <v>4</v>
      </c>
      <c r="T6" s="28">
        <v>4</v>
      </c>
      <c r="U6" s="37">
        <v>4113641</v>
      </c>
      <c r="V6" s="28">
        <v>4</v>
      </c>
      <c r="W6" s="28">
        <v>4</v>
      </c>
      <c r="X6" s="37">
        <v>3511887.1500000004</v>
      </c>
      <c r="Y6" s="28">
        <v>4</v>
      </c>
      <c r="Z6" s="28">
        <v>4</v>
      </c>
      <c r="AA6" s="37"/>
      <c r="AB6" s="28"/>
      <c r="AC6" s="28"/>
      <c r="AD6" s="37"/>
      <c r="AE6" s="28"/>
      <c r="AF6" s="28"/>
      <c r="AG6" s="37"/>
      <c r="AH6" s="28"/>
      <c r="AI6" s="28"/>
      <c r="AJ6" s="37"/>
      <c r="AK6" s="28"/>
      <c r="AL6" s="28"/>
      <c r="AM6" s="37"/>
      <c r="AN6" s="28"/>
      <c r="AO6" s="28"/>
      <c r="AP6" s="37">
        <v>21932509.309999999</v>
      </c>
      <c r="AQ6" s="28">
        <v>28</v>
      </c>
      <c r="AR6" s="28">
        <v>28</v>
      </c>
    </row>
    <row r="7" spans="1:44" x14ac:dyDescent="0.3">
      <c r="A7" t="s">
        <v>29</v>
      </c>
      <c r="B7" s="34">
        <f>B4</f>
        <v>43101</v>
      </c>
      <c r="C7" s="35">
        <v>1005336</v>
      </c>
      <c r="E7" s="38" t="s">
        <v>27</v>
      </c>
      <c r="F7" s="37">
        <v>763821.06</v>
      </c>
      <c r="G7" s="28">
        <v>1</v>
      </c>
      <c r="H7" s="28">
        <v>1</v>
      </c>
      <c r="I7" s="37">
        <v>669793.22</v>
      </c>
      <c r="J7" s="28">
        <v>1</v>
      </c>
      <c r="K7" s="28">
        <v>1</v>
      </c>
      <c r="L7" s="37">
        <v>564896</v>
      </c>
      <c r="M7" s="28">
        <v>1</v>
      </c>
      <c r="N7" s="28">
        <v>1</v>
      </c>
      <c r="O7" s="37">
        <v>136400.90999999997</v>
      </c>
      <c r="P7" s="28">
        <v>1</v>
      </c>
      <c r="Q7" s="28">
        <v>1</v>
      </c>
      <c r="R7" s="37">
        <v>654236</v>
      </c>
      <c r="S7" s="28">
        <v>1</v>
      </c>
      <c r="T7" s="28">
        <v>1</v>
      </c>
      <c r="U7" s="37">
        <v>854236</v>
      </c>
      <c r="V7" s="28">
        <v>1</v>
      </c>
      <c r="W7" s="28">
        <v>1</v>
      </c>
      <c r="X7" s="37">
        <v>590516.12</v>
      </c>
      <c r="Y7" s="28">
        <v>1</v>
      </c>
      <c r="Z7" s="28">
        <v>1</v>
      </c>
      <c r="AA7" s="37"/>
      <c r="AB7" s="28"/>
      <c r="AC7" s="28"/>
      <c r="AD7" s="37"/>
      <c r="AE7" s="28"/>
      <c r="AF7" s="28"/>
      <c r="AG7" s="37"/>
      <c r="AH7" s="28"/>
      <c r="AI7" s="28"/>
      <c r="AJ7" s="37"/>
      <c r="AK7" s="28"/>
      <c r="AL7" s="28"/>
      <c r="AM7" s="37"/>
      <c r="AN7" s="28"/>
      <c r="AO7" s="28"/>
      <c r="AP7" s="37">
        <v>4233899.3099999996</v>
      </c>
      <c r="AQ7" s="28">
        <v>7</v>
      </c>
      <c r="AR7" s="28">
        <v>7</v>
      </c>
    </row>
    <row r="8" spans="1:44" x14ac:dyDescent="0.3">
      <c r="A8" t="s">
        <v>26</v>
      </c>
      <c r="B8" s="34">
        <v>43132</v>
      </c>
      <c r="C8" s="35">
        <v>1654893</v>
      </c>
      <c r="E8" s="38" t="s">
        <v>26</v>
      </c>
      <c r="F8" s="37">
        <v>1094077.03</v>
      </c>
      <c r="G8" s="28">
        <v>1</v>
      </c>
      <c r="H8" s="28">
        <v>1</v>
      </c>
      <c r="I8" s="37">
        <v>1219831.8899999999</v>
      </c>
      <c r="J8" s="28">
        <v>1</v>
      </c>
      <c r="K8" s="28">
        <v>1</v>
      </c>
      <c r="L8" s="37">
        <v>985632</v>
      </c>
      <c r="M8" s="28">
        <v>1</v>
      </c>
      <c r="N8" s="28">
        <v>1</v>
      </c>
      <c r="O8" s="37">
        <v>298702.77999999997</v>
      </c>
      <c r="P8" s="28">
        <v>1</v>
      </c>
      <c r="Q8" s="28">
        <v>1</v>
      </c>
      <c r="R8" s="37">
        <v>1524698</v>
      </c>
      <c r="S8" s="28">
        <v>1</v>
      </c>
      <c r="T8" s="28">
        <v>1</v>
      </c>
      <c r="U8" s="37">
        <v>1654893</v>
      </c>
      <c r="V8" s="28">
        <v>1</v>
      </c>
      <c r="W8" s="28">
        <v>1</v>
      </c>
      <c r="X8" s="37">
        <v>1051121.6700000002</v>
      </c>
      <c r="Y8" s="28">
        <v>1</v>
      </c>
      <c r="Z8" s="28">
        <v>1</v>
      </c>
      <c r="AA8" s="37"/>
      <c r="AB8" s="28"/>
      <c r="AC8" s="28"/>
      <c r="AD8" s="37"/>
      <c r="AE8" s="28"/>
      <c r="AF8" s="28"/>
      <c r="AG8" s="37"/>
      <c r="AH8" s="28"/>
      <c r="AI8" s="28"/>
      <c r="AJ8" s="37"/>
      <c r="AK8" s="28"/>
      <c r="AL8" s="28"/>
      <c r="AM8" s="37"/>
      <c r="AN8" s="28"/>
      <c r="AO8" s="28"/>
      <c r="AP8" s="37">
        <v>7828956.3699999992</v>
      </c>
      <c r="AQ8" s="28">
        <v>7</v>
      </c>
      <c r="AR8" s="28">
        <v>7</v>
      </c>
    </row>
    <row r="9" spans="1:44" x14ac:dyDescent="0.3">
      <c r="A9" t="s">
        <v>27</v>
      </c>
      <c r="B9" s="34">
        <f>B8</f>
        <v>43132</v>
      </c>
      <c r="C9" s="35">
        <v>854236</v>
      </c>
      <c r="E9" s="38" t="s">
        <v>28</v>
      </c>
      <c r="F9" s="37">
        <v>796301.5199999999</v>
      </c>
      <c r="G9" s="28">
        <v>1</v>
      </c>
      <c r="H9" s="28">
        <v>1</v>
      </c>
      <c r="I9" s="37">
        <v>719871.2</v>
      </c>
      <c r="J9" s="28">
        <v>1</v>
      </c>
      <c r="K9" s="28">
        <v>1</v>
      </c>
      <c r="L9" s="37">
        <v>357987</v>
      </c>
      <c r="M9" s="28">
        <v>1</v>
      </c>
      <c r="N9" s="28">
        <v>1</v>
      </c>
      <c r="O9" s="37">
        <v>248274.20999999996</v>
      </c>
      <c r="P9" s="28">
        <v>1</v>
      </c>
      <c r="Q9" s="28">
        <v>1</v>
      </c>
      <c r="R9" s="37">
        <v>852369</v>
      </c>
      <c r="S9" s="28">
        <v>1</v>
      </c>
      <c r="T9" s="28">
        <v>1</v>
      </c>
      <c r="U9" s="37">
        <v>652147</v>
      </c>
      <c r="V9" s="28">
        <v>1</v>
      </c>
      <c r="W9" s="28">
        <v>1</v>
      </c>
      <c r="X9" s="37">
        <v>774999.7300000001</v>
      </c>
      <c r="Y9" s="28">
        <v>1</v>
      </c>
      <c r="Z9" s="28">
        <v>1</v>
      </c>
      <c r="AA9" s="37"/>
      <c r="AB9" s="28"/>
      <c r="AC9" s="28"/>
      <c r="AD9" s="37"/>
      <c r="AE9" s="28"/>
      <c r="AF9" s="28"/>
      <c r="AG9" s="37"/>
      <c r="AH9" s="28"/>
      <c r="AI9" s="28"/>
      <c r="AJ9" s="37"/>
      <c r="AK9" s="28"/>
      <c r="AL9" s="28"/>
      <c r="AM9" s="37"/>
      <c r="AN9" s="28"/>
      <c r="AO9" s="28"/>
      <c r="AP9" s="37">
        <v>4401949.66</v>
      </c>
      <c r="AQ9" s="28">
        <v>7</v>
      </c>
      <c r="AR9" s="28">
        <v>7</v>
      </c>
    </row>
    <row r="10" spans="1:44" x14ac:dyDescent="0.3">
      <c r="A10" t="s">
        <v>28</v>
      </c>
      <c r="B10" s="34">
        <f>B8</f>
        <v>43132</v>
      </c>
      <c r="C10" s="35">
        <v>652147</v>
      </c>
      <c r="E10" s="38" t="s">
        <v>29</v>
      </c>
      <c r="F10" s="37">
        <v>957490.30999999994</v>
      </c>
      <c r="G10" s="28">
        <v>1</v>
      </c>
      <c r="H10" s="28">
        <v>1</v>
      </c>
      <c r="I10" s="37">
        <v>918162.17999999982</v>
      </c>
      <c r="J10" s="28">
        <v>1</v>
      </c>
      <c r="K10" s="28">
        <v>1</v>
      </c>
      <c r="L10" s="37">
        <v>125963</v>
      </c>
      <c r="M10" s="28">
        <v>1</v>
      </c>
      <c r="N10" s="28">
        <v>1</v>
      </c>
      <c r="O10" s="37">
        <v>419910.85000000003</v>
      </c>
      <c r="P10" s="28">
        <v>1</v>
      </c>
      <c r="Q10" s="28">
        <v>1</v>
      </c>
      <c r="R10" s="37">
        <v>998563</v>
      </c>
      <c r="S10" s="28">
        <v>1</v>
      </c>
      <c r="T10" s="28">
        <v>1</v>
      </c>
      <c r="U10" s="37">
        <v>952365</v>
      </c>
      <c r="V10" s="28">
        <v>1</v>
      </c>
      <c r="W10" s="28">
        <v>1</v>
      </c>
      <c r="X10" s="37">
        <v>1095249.6300000001</v>
      </c>
      <c r="Y10" s="28">
        <v>1</v>
      </c>
      <c r="Z10" s="28">
        <v>1</v>
      </c>
      <c r="AA10" s="37"/>
      <c r="AB10" s="28"/>
      <c r="AC10" s="28"/>
      <c r="AD10" s="37"/>
      <c r="AE10" s="28"/>
      <c r="AF10" s="28"/>
      <c r="AG10" s="37"/>
      <c r="AH10" s="28"/>
      <c r="AI10" s="28"/>
      <c r="AJ10" s="37"/>
      <c r="AK10" s="28"/>
      <c r="AL10" s="28"/>
      <c r="AM10" s="37"/>
      <c r="AN10" s="28"/>
      <c r="AO10" s="28"/>
      <c r="AP10" s="37">
        <v>5467703.9699999997</v>
      </c>
      <c r="AQ10" s="28">
        <v>7</v>
      </c>
      <c r="AR10" s="28">
        <v>7</v>
      </c>
    </row>
    <row r="11" spans="1:44" x14ac:dyDescent="0.3">
      <c r="A11" t="s">
        <v>29</v>
      </c>
      <c r="B11" s="34">
        <f>B8</f>
        <v>43132</v>
      </c>
      <c r="C11" s="35">
        <v>952365</v>
      </c>
      <c r="E11" s="29" t="s">
        <v>11</v>
      </c>
      <c r="F11" s="37">
        <v>4420746.1199999992</v>
      </c>
      <c r="G11" s="28">
        <v>4</v>
      </c>
      <c r="H11" s="28">
        <v>4</v>
      </c>
      <c r="I11" s="37">
        <v>3515305.76</v>
      </c>
      <c r="J11" s="28">
        <v>4</v>
      </c>
      <c r="K11" s="28">
        <v>4</v>
      </c>
      <c r="L11" s="37">
        <v>3783369.79</v>
      </c>
      <c r="M11" s="28">
        <v>4</v>
      </c>
      <c r="N11" s="28">
        <v>4</v>
      </c>
      <c r="O11" s="37">
        <v>4065783.0500000003</v>
      </c>
      <c r="P11" s="28">
        <v>4</v>
      </c>
      <c r="Q11" s="28">
        <v>4</v>
      </c>
      <c r="R11" s="37">
        <v>4029866</v>
      </c>
      <c r="S11" s="28">
        <v>4</v>
      </c>
      <c r="T11" s="28">
        <v>4</v>
      </c>
      <c r="U11" s="37">
        <v>4207580.24</v>
      </c>
      <c r="V11" s="28">
        <v>4</v>
      </c>
      <c r="W11" s="28">
        <v>4</v>
      </c>
      <c r="X11" s="37">
        <v>5076351.51</v>
      </c>
      <c r="Y11" s="28">
        <v>4</v>
      </c>
      <c r="Z11" s="28">
        <v>4</v>
      </c>
      <c r="AA11" s="37">
        <v>3786733.14</v>
      </c>
      <c r="AB11" s="28">
        <v>4</v>
      </c>
      <c r="AC11" s="28">
        <v>4</v>
      </c>
      <c r="AD11" s="37">
        <v>3809706.8600000003</v>
      </c>
      <c r="AE11" s="28">
        <v>4</v>
      </c>
      <c r="AF11" s="28">
        <v>4</v>
      </c>
      <c r="AG11" s="37">
        <v>2034478</v>
      </c>
      <c r="AH11" s="28">
        <v>4</v>
      </c>
      <c r="AI11" s="28">
        <v>4</v>
      </c>
      <c r="AJ11" s="37">
        <v>3793705.83</v>
      </c>
      <c r="AK11" s="28">
        <v>4</v>
      </c>
      <c r="AL11" s="28">
        <v>4</v>
      </c>
      <c r="AM11" s="37">
        <v>3476997.75</v>
      </c>
      <c r="AN11" s="28">
        <v>4</v>
      </c>
      <c r="AO11" s="28">
        <v>4</v>
      </c>
      <c r="AP11" s="37">
        <v>46000624.049999997</v>
      </c>
      <c r="AQ11" s="28">
        <v>48</v>
      </c>
      <c r="AR11" s="28">
        <v>48</v>
      </c>
    </row>
    <row r="12" spans="1:44" x14ac:dyDescent="0.3">
      <c r="A12" t="s">
        <v>26</v>
      </c>
      <c r="B12" s="34">
        <v>43160</v>
      </c>
      <c r="C12" s="35">
        <v>1335866.3099999996</v>
      </c>
      <c r="E12" s="38" t="s">
        <v>27</v>
      </c>
      <c r="F12" s="37">
        <v>1654893</v>
      </c>
      <c r="G12" s="28">
        <v>1</v>
      </c>
      <c r="H12" s="28">
        <v>1</v>
      </c>
      <c r="I12" s="37">
        <v>649454.05000000005</v>
      </c>
      <c r="J12" s="28">
        <v>1</v>
      </c>
      <c r="K12" s="28">
        <v>1</v>
      </c>
      <c r="L12" s="37">
        <v>595311.53</v>
      </c>
      <c r="M12" s="28">
        <v>1</v>
      </c>
      <c r="N12" s="28">
        <v>1</v>
      </c>
      <c r="O12" s="37">
        <v>782106.35000000009</v>
      </c>
      <c r="P12" s="28">
        <v>1</v>
      </c>
      <c r="Q12" s="28">
        <v>1</v>
      </c>
      <c r="R12" s="37">
        <v>654236</v>
      </c>
      <c r="S12" s="28">
        <v>1</v>
      </c>
      <c r="T12" s="28">
        <v>1</v>
      </c>
      <c r="U12" s="37">
        <v>392310.38</v>
      </c>
      <c r="V12" s="28">
        <v>1</v>
      </c>
      <c r="W12" s="28">
        <v>1</v>
      </c>
      <c r="X12" s="37">
        <v>753459.83</v>
      </c>
      <c r="Y12" s="28">
        <v>1</v>
      </c>
      <c r="Z12" s="28">
        <v>1</v>
      </c>
      <c r="AA12" s="37">
        <v>536332.1</v>
      </c>
      <c r="AB12" s="28">
        <v>1</v>
      </c>
      <c r="AC12" s="28">
        <v>1</v>
      </c>
      <c r="AD12" s="37">
        <v>502747.29000000004</v>
      </c>
      <c r="AE12" s="28">
        <v>1</v>
      </c>
      <c r="AF12" s="28">
        <v>1</v>
      </c>
      <c r="AG12" s="37">
        <v>564896</v>
      </c>
      <c r="AH12" s="28">
        <v>1</v>
      </c>
      <c r="AI12" s="28">
        <v>1</v>
      </c>
      <c r="AJ12" s="37">
        <v>437589.7</v>
      </c>
      <c r="AK12" s="28">
        <v>1</v>
      </c>
      <c r="AL12" s="28">
        <v>1</v>
      </c>
      <c r="AM12" s="37">
        <v>228572.90999999997</v>
      </c>
      <c r="AN12" s="28">
        <v>1</v>
      </c>
      <c r="AO12" s="28">
        <v>1</v>
      </c>
      <c r="AP12" s="37">
        <v>7751909.1399999997</v>
      </c>
      <c r="AQ12" s="28">
        <v>12</v>
      </c>
      <c r="AR12" s="28">
        <v>12</v>
      </c>
    </row>
    <row r="13" spans="1:44" x14ac:dyDescent="0.3">
      <c r="A13" t="s">
        <v>27</v>
      </c>
      <c r="B13" s="34">
        <f>B12</f>
        <v>43160</v>
      </c>
      <c r="C13" s="35">
        <v>583090.89</v>
      </c>
      <c r="E13" s="38" t="s">
        <v>26</v>
      </c>
      <c r="F13" s="37">
        <v>1259470.1199999996</v>
      </c>
      <c r="G13" s="28">
        <v>1</v>
      </c>
      <c r="H13" s="28">
        <v>1</v>
      </c>
      <c r="I13" s="37">
        <v>952365</v>
      </c>
      <c r="J13" s="28">
        <v>1</v>
      </c>
      <c r="K13" s="28">
        <v>1</v>
      </c>
      <c r="L13" s="37">
        <v>1358632.9699999997</v>
      </c>
      <c r="M13" s="28">
        <v>1</v>
      </c>
      <c r="N13" s="28">
        <v>1</v>
      </c>
      <c r="O13" s="37">
        <v>1339891.9300000002</v>
      </c>
      <c r="P13" s="28">
        <v>1</v>
      </c>
      <c r="Q13" s="28">
        <v>1</v>
      </c>
      <c r="R13" s="37">
        <v>1524698</v>
      </c>
      <c r="S13" s="28">
        <v>1</v>
      </c>
      <c r="T13" s="28">
        <v>1</v>
      </c>
      <c r="U13" s="37">
        <v>1769602.08</v>
      </c>
      <c r="V13" s="28">
        <v>1</v>
      </c>
      <c r="W13" s="28">
        <v>1</v>
      </c>
      <c r="X13" s="37">
        <v>2043272.36</v>
      </c>
      <c r="Y13" s="28">
        <v>1</v>
      </c>
      <c r="Z13" s="28">
        <v>1</v>
      </c>
      <c r="AA13" s="37">
        <v>1651326.3100000003</v>
      </c>
      <c r="AB13" s="28">
        <v>1</v>
      </c>
      <c r="AC13" s="28">
        <v>1</v>
      </c>
      <c r="AD13" s="37">
        <v>1387216.3599999999</v>
      </c>
      <c r="AE13" s="28">
        <v>1</v>
      </c>
      <c r="AF13" s="28">
        <v>1</v>
      </c>
      <c r="AG13" s="37">
        <v>985632</v>
      </c>
      <c r="AH13" s="28">
        <v>1</v>
      </c>
      <c r="AI13" s="28">
        <v>1</v>
      </c>
      <c r="AJ13" s="37">
        <v>1460375.7100000002</v>
      </c>
      <c r="AK13" s="28">
        <v>1</v>
      </c>
      <c r="AL13" s="28">
        <v>1</v>
      </c>
      <c r="AM13" s="37">
        <v>1590831.26</v>
      </c>
      <c r="AN13" s="28">
        <v>1</v>
      </c>
      <c r="AO13" s="28">
        <v>1</v>
      </c>
      <c r="AP13" s="37">
        <v>17323314.100000001</v>
      </c>
      <c r="AQ13" s="28">
        <v>12</v>
      </c>
      <c r="AR13" s="28">
        <v>12</v>
      </c>
    </row>
    <row r="14" spans="1:44" x14ac:dyDescent="0.3">
      <c r="A14" t="s">
        <v>28</v>
      </c>
      <c r="B14" s="34">
        <f>B12</f>
        <v>43160</v>
      </c>
      <c r="C14" s="35">
        <v>808955.10000000009</v>
      </c>
      <c r="E14" s="38" t="s">
        <v>28</v>
      </c>
      <c r="F14" s="37">
        <v>854236</v>
      </c>
      <c r="G14" s="28">
        <v>1</v>
      </c>
      <c r="H14" s="28">
        <v>1</v>
      </c>
      <c r="I14" s="37">
        <v>853201.87</v>
      </c>
      <c r="J14" s="28">
        <v>1</v>
      </c>
      <c r="K14" s="28">
        <v>1</v>
      </c>
      <c r="L14" s="37">
        <v>795681.86</v>
      </c>
      <c r="M14" s="28">
        <v>1</v>
      </c>
      <c r="N14" s="28">
        <v>1</v>
      </c>
      <c r="O14" s="37">
        <v>919103.58000000007</v>
      </c>
      <c r="P14" s="28">
        <v>1</v>
      </c>
      <c r="Q14" s="28">
        <v>1</v>
      </c>
      <c r="R14" s="37">
        <v>852369</v>
      </c>
      <c r="S14" s="28">
        <v>1</v>
      </c>
      <c r="T14" s="28">
        <v>1</v>
      </c>
      <c r="U14" s="37">
        <v>773728.38000000012</v>
      </c>
      <c r="V14" s="28">
        <v>1</v>
      </c>
      <c r="W14" s="28">
        <v>1</v>
      </c>
      <c r="X14" s="37">
        <v>902405.28999999992</v>
      </c>
      <c r="Y14" s="28">
        <v>1</v>
      </c>
      <c r="Z14" s="28">
        <v>1</v>
      </c>
      <c r="AA14" s="37">
        <v>697854.00000000012</v>
      </c>
      <c r="AB14" s="28">
        <v>1</v>
      </c>
      <c r="AC14" s="28">
        <v>1</v>
      </c>
      <c r="AD14" s="37">
        <v>953798.0900000002</v>
      </c>
      <c r="AE14" s="28">
        <v>1</v>
      </c>
      <c r="AF14" s="28">
        <v>1</v>
      </c>
      <c r="AG14" s="37">
        <v>357987</v>
      </c>
      <c r="AH14" s="28">
        <v>1</v>
      </c>
      <c r="AI14" s="28">
        <v>1</v>
      </c>
      <c r="AJ14" s="37">
        <v>877882.12999999989</v>
      </c>
      <c r="AK14" s="28">
        <v>1</v>
      </c>
      <c r="AL14" s="28">
        <v>1</v>
      </c>
      <c r="AM14" s="37">
        <v>751749.05999999994</v>
      </c>
      <c r="AN14" s="28">
        <v>1</v>
      </c>
      <c r="AO14" s="28">
        <v>1</v>
      </c>
      <c r="AP14" s="37">
        <v>9589996.2599999998</v>
      </c>
      <c r="AQ14" s="28">
        <v>12</v>
      </c>
      <c r="AR14" s="28">
        <v>12</v>
      </c>
    </row>
    <row r="15" spans="1:44" x14ac:dyDescent="0.3">
      <c r="A15" t="s">
        <v>29</v>
      </c>
      <c r="B15" s="34">
        <f>B12</f>
        <v>43160</v>
      </c>
      <c r="C15" s="35">
        <v>1077149.3299999998</v>
      </c>
      <c r="E15" s="38" t="s">
        <v>29</v>
      </c>
      <c r="F15" s="37">
        <v>652147</v>
      </c>
      <c r="G15" s="28">
        <v>1</v>
      </c>
      <c r="H15" s="28">
        <v>1</v>
      </c>
      <c r="I15" s="37">
        <v>1060284.8399999999</v>
      </c>
      <c r="J15" s="28">
        <v>1</v>
      </c>
      <c r="K15" s="28">
        <v>1</v>
      </c>
      <c r="L15" s="37">
        <v>1033743.4300000002</v>
      </c>
      <c r="M15" s="28">
        <v>1</v>
      </c>
      <c r="N15" s="28">
        <v>1</v>
      </c>
      <c r="O15" s="37">
        <v>1024681.1900000001</v>
      </c>
      <c r="P15" s="28">
        <v>1</v>
      </c>
      <c r="Q15" s="28">
        <v>1</v>
      </c>
      <c r="R15" s="37">
        <v>998563</v>
      </c>
      <c r="S15" s="28">
        <v>1</v>
      </c>
      <c r="T15" s="28">
        <v>1</v>
      </c>
      <c r="U15" s="37">
        <v>1271939.3999999999</v>
      </c>
      <c r="V15" s="28">
        <v>1</v>
      </c>
      <c r="W15" s="28">
        <v>1</v>
      </c>
      <c r="X15" s="37">
        <v>1377214.0299999998</v>
      </c>
      <c r="Y15" s="28">
        <v>1</v>
      </c>
      <c r="Z15" s="28">
        <v>1</v>
      </c>
      <c r="AA15" s="37">
        <v>901220.73</v>
      </c>
      <c r="AB15" s="28">
        <v>1</v>
      </c>
      <c r="AC15" s="28">
        <v>1</v>
      </c>
      <c r="AD15" s="37">
        <v>965945.12000000011</v>
      </c>
      <c r="AE15" s="28">
        <v>1</v>
      </c>
      <c r="AF15" s="28">
        <v>1</v>
      </c>
      <c r="AG15" s="37">
        <v>125963</v>
      </c>
      <c r="AH15" s="28">
        <v>1</v>
      </c>
      <c r="AI15" s="28">
        <v>1</v>
      </c>
      <c r="AJ15" s="37">
        <v>1017858.2900000002</v>
      </c>
      <c r="AK15" s="28">
        <v>1</v>
      </c>
      <c r="AL15" s="28">
        <v>1</v>
      </c>
      <c r="AM15" s="37">
        <v>905844.5199999999</v>
      </c>
      <c r="AN15" s="28">
        <v>1</v>
      </c>
      <c r="AO15" s="28">
        <v>1</v>
      </c>
      <c r="AP15" s="37">
        <v>11335404.549999999</v>
      </c>
      <c r="AQ15" s="28">
        <v>12</v>
      </c>
      <c r="AR15" s="28">
        <v>12</v>
      </c>
    </row>
    <row r="16" spans="1:44" x14ac:dyDescent="0.3">
      <c r="A16" t="s">
        <v>26</v>
      </c>
      <c r="B16" s="34">
        <v>43191</v>
      </c>
      <c r="C16" s="35">
        <v>1379178.66</v>
      </c>
      <c r="E16" s="29" t="s">
        <v>31</v>
      </c>
      <c r="F16" s="37">
        <v>2563890</v>
      </c>
      <c r="G16" s="28">
        <v>4</v>
      </c>
      <c r="H16" s="28">
        <v>4</v>
      </c>
      <c r="I16" s="37">
        <v>4113641</v>
      </c>
      <c r="J16" s="28">
        <v>4</v>
      </c>
      <c r="K16" s="28">
        <v>4</v>
      </c>
      <c r="L16" s="37">
        <v>3805061.63</v>
      </c>
      <c r="M16" s="28">
        <v>4</v>
      </c>
      <c r="N16" s="28">
        <v>4</v>
      </c>
      <c r="O16" s="37">
        <v>4000604.8599999994</v>
      </c>
      <c r="P16" s="28">
        <v>4</v>
      </c>
      <c r="Q16" s="28">
        <v>4</v>
      </c>
      <c r="R16" s="37">
        <v>4029866</v>
      </c>
      <c r="S16" s="28">
        <v>4</v>
      </c>
      <c r="T16" s="28">
        <v>4</v>
      </c>
      <c r="U16" s="37">
        <v>4434082.16</v>
      </c>
      <c r="V16" s="28">
        <v>4</v>
      </c>
      <c r="W16" s="28">
        <v>4</v>
      </c>
      <c r="X16" s="37">
        <v>4270473.9400000004</v>
      </c>
      <c r="Y16" s="28">
        <v>4</v>
      </c>
      <c r="Z16" s="28">
        <v>4</v>
      </c>
      <c r="AA16" s="37">
        <v>4435651.25</v>
      </c>
      <c r="AB16" s="28">
        <v>4</v>
      </c>
      <c r="AC16" s="28">
        <v>4</v>
      </c>
      <c r="AD16" s="37">
        <v>2034478</v>
      </c>
      <c r="AE16" s="28">
        <v>4</v>
      </c>
      <c r="AF16" s="28">
        <v>4</v>
      </c>
      <c r="AG16" s="37">
        <v>4518762.2300000004</v>
      </c>
      <c r="AH16" s="28">
        <v>4</v>
      </c>
      <c r="AI16" s="28">
        <v>4</v>
      </c>
      <c r="AJ16" s="37">
        <v>3584868.0900000003</v>
      </c>
      <c r="AK16" s="28">
        <v>4</v>
      </c>
      <c r="AL16" s="28">
        <v>4</v>
      </c>
      <c r="AM16" s="37">
        <v>3686608.26</v>
      </c>
      <c r="AN16" s="28">
        <v>4</v>
      </c>
      <c r="AO16" s="28">
        <v>4</v>
      </c>
      <c r="AP16" s="37">
        <v>45477987.419999994</v>
      </c>
      <c r="AQ16" s="28">
        <v>48</v>
      </c>
      <c r="AR16" s="28">
        <v>48</v>
      </c>
    </row>
    <row r="17" spans="1:44" x14ac:dyDescent="0.3">
      <c r="A17" t="s">
        <v>27</v>
      </c>
      <c r="B17" s="34">
        <f>B16</f>
        <v>43191</v>
      </c>
      <c r="C17" s="35">
        <v>733417.03999999992</v>
      </c>
      <c r="E17" s="38" t="s">
        <v>27</v>
      </c>
      <c r="F17" s="37">
        <v>321548</v>
      </c>
      <c r="G17" s="28">
        <v>1</v>
      </c>
      <c r="H17" s="28">
        <v>1</v>
      </c>
      <c r="I17" s="37">
        <v>854236</v>
      </c>
      <c r="J17" s="28">
        <v>1</v>
      </c>
      <c r="K17" s="28">
        <v>1</v>
      </c>
      <c r="L17" s="37">
        <v>583090.89</v>
      </c>
      <c r="M17" s="28">
        <v>1</v>
      </c>
      <c r="N17" s="28">
        <v>1</v>
      </c>
      <c r="O17" s="37">
        <v>733417.03999999992</v>
      </c>
      <c r="P17" s="28">
        <v>1</v>
      </c>
      <c r="Q17" s="28">
        <v>1</v>
      </c>
      <c r="R17" s="37">
        <v>654236</v>
      </c>
      <c r="S17" s="28">
        <v>1</v>
      </c>
      <c r="T17" s="28">
        <v>1</v>
      </c>
      <c r="U17" s="37">
        <v>680807.78000000014</v>
      </c>
      <c r="V17" s="28">
        <v>1</v>
      </c>
      <c r="W17" s="28">
        <v>1</v>
      </c>
      <c r="X17" s="37">
        <v>465718.27999999997</v>
      </c>
      <c r="Y17" s="28">
        <v>1</v>
      </c>
      <c r="Z17" s="28">
        <v>1</v>
      </c>
      <c r="AA17" s="37">
        <v>417842.1</v>
      </c>
      <c r="AB17" s="28">
        <v>1</v>
      </c>
      <c r="AC17" s="28">
        <v>1</v>
      </c>
      <c r="AD17" s="37">
        <v>564896</v>
      </c>
      <c r="AE17" s="28">
        <v>1</v>
      </c>
      <c r="AF17" s="28">
        <v>1</v>
      </c>
      <c r="AG17" s="37">
        <v>646336.27999999991</v>
      </c>
      <c r="AH17" s="28">
        <v>1</v>
      </c>
      <c r="AI17" s="28">
        <v>1</v>
      </c>
      <c r="AJ17" s="37">
        <v>471298.08999999997</v>
      </c>
      <c r="AK17" s="28">
        <v>1</v>
      </c>
      <c r="AL17" s="28">
        <v>1</v>
      </c>
      <c r="AM17" s="37">
        <v>264419.20000000001</v>
      </c>
      <c r="AN17" s="28">
        <v>1</v>
      </c>
      <c r="AO17" s="28">
        <v>1</v>
      </c>
      <c r="AP17" s="37">
        <v>6657845.6600000001</v>
      </c>
      <c r="AQ17" s="28">
        <v>12</v>
      </c>
      <c r="AR17" s="28">
        <v>12</v>
      </c>
    </row>
    <row r="18" spans="1:44" x14ac:dyDescent="0.3">
      <c r="A18" t="s">
        <v>28</v>
      </c>
      <c r="B18" s="34">
        <f>B16</f>
        <v>43191</v>
      </c>
      <c r="C18" s="35">
        <v>679915.65</v>
      </c>
      <c r="E18" s="38" t="s">
        <v>26</v>
      </c>
      <c r="F18" s="37">
        <v>1005460</v>
      </c>
      <c r="G18" s="28">
        <v>1</v>
      </c>
      <c r="H18" s="28">
        <v>1</v>
      </c>
      <c r="I18" s="37">
        <v>1654893</v>
      </c>
      <c r="J18" s="28">
        <v>1</v>
      </c>
      <c r="K18" s="28">
        <v>1</v>
      </c>
      <c r="L18" s="37">
        <v>1335866.3099999996</v>
      </c>
      <c r="M18" s="28">
        <v>1</v>
      </c>
      <c r="N18" s="28">
        <v>1</v>
      </c>
      <c r="O18" s="37">
        <v>1379178.66</v>
      </c>
      <c r="P18" s="28">
        <v>1</v>
      </c>
      <c r="Q18" s="28">
        <v>1</v>
      </c>
      <c r="R18" s="37">
        <v>1524698</v>
      </c>
      <c r="S18" s="28">
        <v>1</v>
      </c>
      <c r="T18" s="28">
        <v>1</v>
      </c>
      <c r="U18" s="37">
        <v>1640496.73</v>
      </c>
      <c r="V18" s="28">
        <v>1</v>
      </c>
      <c r="W18" s="28">
        <v>1</v>
      </c>
      <c r="X18" s="37">
        <v>1647985.9400000002</v>
      </c>
      <c r="Y18" s="28">
        <v>1</v>
      </c>
      <c r="Z18" s="28">
        <v>1</v>
      </c>
      <c r="AA18" s="37">
        <v>1904172.3</v>
      </c>
      <c r="AB18" s="28">
        <v>1</v>
      </c>
      <c r="AC18" s="28">
        <v>1</v>
      </c>
      <c r="AD18" s="37">
        <v>985632</v>
      </c>
      <c r="AE18" s="28">
        <v>1</v>
      </c>
      <c r="AF18" s="28">
        <v>1</v>
      </c>
      <c r="AG18" s="37">
        <v>1596345.3800000004</v>
      </c>
      <c r="AH18" s="28">
        <v>1</v>
      </c>
      <c r="AI18" s="28">
        <v>1</v>
      </c>
      <c r="AJ18" s="37">
        <v>1380291.82</v>
      </c>
      <c r="AK18" s="28">
        <v>1</v>
      </c>
      <c r="AL18" s="28">
        <v>1</v>
      </c>
      <c r="AM18" s="37">
        <v>1718871.04</v>
      </c>
      <c r="AN18" s="28">
        <v>1</v>
      </c>
      <c r="AO18" s="28">
        <v>1</v>
      </c>
      <c r="AP18" s="37">
        <v>17773891.18</v>
      </c>
      <c r="AQ18" s="28">
        <v>12</v>
      </c>
      <c r="AR18" s="28">
        <v>12</v>
      </c>
    </row>
    <row r="19" spans="1:44" x14ac:dyDescent="0.3">
      <c r="A19" t="s">
        <v>29</v>
      </c>
      <c r="B19" s="34">
        <f>B16</f>
        <v>43191</v>
      </c>
      <c r="C19" s="35">
        <v>1208093.51</v>
      </c>
      <c r="E19" s="38" t="s">
        <v>28</v>
      </c>
      <c r="F19" s="37">
        <v>231546</v>
      </c>
      <c r="G19" s="28">
        <v>1</v>
      </c>
      <c r="H19" s="28">
        <v>1</v>
      </c>
      <c r="I19" s="37">
        <v>652147</v>
      </c>
      <c r="J19" s="28">
        <v>1</v>
      </c>
      <c r="K19" s="28">
        <v>1</v>
      </c>
      <c r="L19" s="37">
        <v>808955.10000000009</v>
      </c>
      <c r="M19" s="28">
        <v>1</v>
      </c>
      <c r="N19" s="28">
        <v>1</v>
      </c>
      <c r="O19" s="37">
        <v>679915.65</v>
      </c>
      <c r="P19" s="28">
        <v>1</v>
      </c>
      <c r="Q19" s="28">
        <v>1</v>
      </c>
      <c r="R19" s="37">
        <v>852369</v>
      </c>
      <c r="S19" s="28">
        <v>1</v>
      </c>
      <c r="T19" s="28">
        <v>1</v>
      </c>
      <c r="U19" s="37">
        <v>735249.63000000012</v>
      </c>
      <c r="V19" s="28">
        <v>1</v>
      </c>
      <c r="W19" s="28">
        <v>1</v>
      </c>
      <c r="X19" s="37">
        <v>839225.61</v>
      </c>
      <c r="Y19" s="28">
        <v>1</v>
      </c>
      <c r="Z19" s="28">
        <v>1</v>
      </c>
      <c r="AA19" s="37">
        <v>1029398.6200000001</v>
      </c>
      <c r="AB19" s="28">
        <v>1</v>
      </c>
      <c r="AC19" s="28">
        <v>1</v>
      </c>
      <c r="AD19" s="37">
        <v>357987</v>
      </c>
      <c r="AE19" s="28">
        <v>1</v>
      </c>
      <c r="AF19" s="28">
        <v>1</v>
      </c>
      <c r="AG19" s="37">
        <v>952524.80999999994</v>
      </c>
      <c r="AH19" s="28">
        <v>1</v>
      </c>
      <c r="AI19" s="28">
        <v>1</v>
      </c>
      <c r="AJ19" s="37">
        <v>794870.83</v>
      </c>
      <c r="AK19" s="28">
        <v>1</v>
      </c>
      <c r="AL19" s="28">
        <v>1</v>
      </c>
      <c r="AM19" s="37">
        <v>696281.95999999985</v>
      </c>
      <c r="AN19" s="28">
        <v>1</v>
      </c>
      <c r="AO19" s="28">
        <v>1</v>
      </c>
      <c r="AP19" s="37">
        <v>8630471.209999999</v>
      </c>
      <c r="AQ19" s="28">
        <v>12</v>
      </c>
      <c r="AR19" s="28">
        <v>12</v>
      </c>
    </row>
    <row r="20" spans="1:44" x14ac:dyDescent="0.3">
      <c r="A20" t="s">
        <v>26</v>
      </c>
      <c r="B20" s="34">
        <v>43221</v>
      </c>
      <c r="C20" s="35">
        <v>1524698</v>
      </c>
      <c r="E20" s="38" t="s">
        <v>29</v>
      </c>
      <c r="F20" s="37">
        <v>1005336</v>
      </c>
      <c r="G20" s="28">
        <v>1</v>
      </c>
      <c r="H20" s="28">
        <v>1</v>
      </c>
      <c r="I20" s="37">
        <v>952365</v>
      </c>
      <c r="J20" s="28">
        <v>1</v>
      </c>
      <c r="K20" s="28">
        <v>1</v>
      </c>
      <c r="L20" s="37">
        <v>1077149.3299999998</v>
      </c>
      <c r="M20" s="28">
        <v>1</v>
      </c>
      <c r="N20" s="28">
        <v>1</v>
      </c>
      <c r="O20" s="37">
        <v>1208093.51</v>
      </c>
      <c r="P20" s="28">
        <v>1</v>
      </c>
      <c r="Q20" s="28">
        <v>1</v>
      </c>
      <c r="R20" s="37">
        <v>998563</v>
      </c>
      <c r="S20" s="28">
        <v>1</v>
      </c>
      <c r="T20" s="28">
        <v>1</v>
      </c>
      <c r="U20" s="37">
        <v>1377528.02</v>
      </c>
      <c r="V20" s="28">
        <v>1</v>
      </c>
      <c r="W20" s="28">
        <v>1</v>
      </c>
      <c r="X20" s="37">
        <v>1317544.1100000003</v>
      </c>
      <c r="Y20" s="28">
        <v>1</v>
      </c>
      <c r="Z20" s="28">
        <v>1</v>
      </c>
      <c r="AA20" s="37">
        <v>1084238.23</v>
      </c>
      <c r="AB20" s="28">
        <v>1</v>
      </c>
      <c r="AC20" s="28">
        <v>1</v>
      </c>
      <c r="AD20" s="37">
        <v>125963</v>
      </c>
      <c r="AE20" s="28">
        <v>1</v>
      </c>
      <c r="AF20" s="28">
        <v>1</v>
      </c>
      <c r="AG20" s="37">
        <v>1323555.76</v>
      </c>
      <c r="AH20" s="28">
        <v>1</v>
      </c>
      <c r="AI20" s="28">
        <v>1</v>
      </c>
      <c r="AJ20" s="37">
        <v>938407.35</v>
      </c>
      <c r="AK20" s="28">
        <v>1</v>
      </c>
      <c r="AL20" s="28">
        <v>1</v>
      </c>
      <c r="AM20" s="37">
        <v>1007036.0600000002</v>
      </c>
      <c r="AN20" s="28">
        <v>1</v>
      </c>
      <c r="AO20" s="28">
        <v>1</v>
      </c>
      <c r="AP20" s="37">
        <v>12415779.369999999</v>
      </c>
      <c r="AQ20" s="28">
        <v>12</v>
      </c>
      <c r="AR20" s="28">
        <v>12</v>
      </c>
    </row>
    <row r="21" spans="1:44" x14ac:dyDescent="0.3">
      <c r="A21" t="s">
        <v>27</v>
      </c>
      <c r="B21" s="34">
        <f>B20</f>
        <v>43221</v>
      </c>
      <c r="C21" s="35">
        <v>654236</v>
      </c>
      <c r="E21" s="29" t="s">
        <v>10</v>
      </c>
      <c r="F21" s="37">
        <v>10596326.039999999</v>
      </c>
      <c r="G21" s="28">
        <v>12</v>
      </c>
      <c r="H21" s="28">
        <v>12</v>
      </c>
      <c r="I21" s="37">
        <v>11156605.25</v>
      </c>
      <c r="J21" s="28">
        <v>12</v>
      </c>
      <c r="K21" s="28">
        <v>12</v>
      </c>
      <c r="L21" s="37">
        <v>9622909.4199999999</v>
      </c>
      <c r="M21" s="28">
        <v>12</v>
      </c>
      <c r="N21" s="28">
        <v>12</v>
      </c>
      <c r="O21" s="37">
        <v>9169676.660000002</v>
      </c>
      <c r="P21" s="28">
        <v>12</v>
      </c>
      <c r="Q21" s="28">
        <v>12</v>
      </c>
      <c r="R21" s="37">
        <v>12089598</v>
      </c>
      <c r="S21" s="28">
        <v>12</v>
      </c>
      <c r="T21" s="28">
        <v>12</v>
      </c>
      <c r="U21" s="37">
        <v>12755303.4</v>
      </c>
      <c r="V21" s="28">
        <v>12</v>
      </c>
      <c r="W21" s="28">
        <v>12</v>
      </c>
      <c r="X21" s="37">
        <v>12858712.599999998</v>
      </c>
      <c r="Y21" s="28">
        <v>12</v>
      </c>
      <c r="Z21" s="28">
        <v>12</v>
      </c>
      <c r="AA21" s="37">
        <v>8222384.3900000006</v>
      </c>
      <c r="AB21" s="28">
        <v>8</v>
      </c>
      <c r="AC21" s="28">
        <v>8</v>
      </c>
      <c r="AD21" s="37">
        <v>5844184.8600000003</v>
      </c>
      <c r="AE21" s="28">
        <v>8</v>
      </c>
      <c r="AF21" s="28">
        <v>8</v>
      </c>
      <c r="AG21" s="37">
        <v>6553240.2299999995</v>
      </c>
      <c r="AH21" s="28">
        <v>8</v>
      </c>
      <c r="AI21" s="28">
        <v>8</v>
      </c>
      <c r="AJ21" s="37">
        <v>7378573.9199999999</v>
      </c>
      <c r="AK21" s="28">
        <v>8</v>
      </c>
      <c r="AL21" s="28">
        <v>8</v>
      </c>
      <c r="AM21" s="37">
        <v>7163606.0100000007</v>
      </c>
      <c r="AN21" s="28">
        <v>8</v>
      </c>
      <c r="AO21" s="28">
        <v>8</v>
      </c>
      <c r="AP21" s="37">
        <v>113411120.77999999</v>
      </c>
      <c r="AQ21" s="28">
        <v>124</v>
      </c>
      <c r="AR21" s="28">
        <v>124</v>
      </c>
    </row>
    <row r="22" spans="1:44" x14ac:dyDescent="0.3">
      <c r="A22" t="s">
        <v>28</v>
      </c>
      <c r="B22" s="34">
        <f>B20</f>
        <v>43221</v>
      </c>
      <c r="C22" s="35">
        <v>852369</v>
      </c>
    </row>
    <row r="23" spans="1:44" x14ac:dyDescent="0.3">
      <c r="A23" t="s">
        <v>29</v>
      </c>
      <c r="B23" s="34">
        <f>B20</f>
        <v>43221</v>
      </c>
      <c r="C23" s="35">
        <v>998563</v>
      </c>
    </row>
    <row r="24" spans="1:44" x14ac:dyDescent="0.3">
      <c r="A24" t="s">
        <v>26</v>
      </c>
      <c r="B24" s="34">
        <v>43252</v>
      </c>
      <c r="C24" s="35">
        <v>1640496.73</v>
      </c>
    </row>
    <row r="25" spans="1:44" x14ac:dyDescent="0.3">
      <c r="A25" t="s">
        <v>27</v>
      </c>
      <c r="B25" s="34">
        <f>B24</f>
        <v>43252</v>
      </c>
      <c r="C25" s="35">
        <v>680807.78000000014</v>
      </c>
    </row>
    <row r="26" spans="1:44" x14ac:dyDescent="0.3">
      <c r="A26" t="s">
        <v>28</v>
      </c>
      <c r="B26" s="34">
        <f>B24</f>
        <v>43252</v>
      </c>
      <c r="C26" s="35">
        <v>735249.63000000012</v>
      </c>
    </row>
    <row r="27" spans="1:44" x14ac:dyDescent="0.3">
      <c r="A27" t="s">
        <v>29</v>
      </c>
      <c r="B27" s="34">
        <f>B24</f>
        <v>43252</v>
      </c>
      <c r="C27" s="35">
        <v>1377528.02</v>
      </c>
    </row>
    <row r="28" spans="1:44" x14ac:dyDescent="0.3">
      <c r="A28" t="s">
        <v>26</v>
      </c>
      <c r="B28" s="34">
        <v>43282</v>
      </c>
      <c r="C28" s="35">
        <v>1647985.9400000002</v>
      </c>
    </row>
    <row r="29" spans="1:44" x14ac:dyDescent="0.3">
      <c r="A29" t="s">
        <v>27</v>
      </c>
      <c r="B29" s="34">
        <f>B28</f>
        <v>43282</v>
      </c>
      <c r="C29" s="35">
        <v>465718.27999999997</v>
      </c>
    </row>
    <row r="30" spans="1:44" x14ac:dyDescent="0.3">
      <c r="A30" t="s">
        <v>28</v>
      </c>
      <c r="B30" s="34">
        <f>B28</f>
        <v>43282</v>
      </c>
      <c r="C30" s="35">
        <v>839225.61</v>
      </c>
    </row>
    <row r="31" spans="1:44" x14ac:dyDescent="0.3">
      <c r="A31" t="s">
        <v>29</v>
      </c>
      <c r="B31" s="34">
        <f>B28</f>
        <v>43282</v>
      </c>
      <c r="C31" s="35">
        <v>1317544.1100000003</v>
      </c>
    </row>
    <row r="32" spans="1:44" x14ac:dyDescent="0.3">
      <c r="A32" t="s">
        <v>26</v>
      </c>
      <c r="B32" s="34">
        <v>43313</v>
      </c>
      <c r="C32" s="35">
        <v>1904172.3</v>
      </c>
    </row>
    <row r="33" spans="1:3" x14ac:dyDescent="0.3">
      <c r="A33" t="s">
        <v>27</v>
      </c>
      <c r="B33" s="34">
        <f>B32</f>
        <v>43313</v>
      </c>
      <c r="C33" s="35">
        <v>417842.1</v>
      </c>
    </row>
    <row r="34" spans="1:3" x14ac:dyDescent="0.3">
      <c r="A34" t="s">
        <v>28</v>
      </c>
      <c r="B34" s="34">
        <f>B32</f>
        <v>43313</v>
      </c>
      <c r="C34" s="35">
        <v>1029398.6200000001</v>
      </c>
    </row>
    <row r="35" spans="1:3" x14ac:dyDescent="0.3">
      <c r="A35" t="s">
        <v>29</v>
      </c>
      <c r="B35" s="34">
        <f>B32</f>
        <v>43313</v>
      </c>
      <c r="C35" s="35">
        <v>1084238.23</v>
      </c>
    </row>
    <row r="36" spans="1:3" x14ac:dyDescent="0.3">
      <c r="A36" t="s">
        <v>26</v>
      </c>
      <c r="B36" s="34">
        <v>43344</v>
      </c>
      <c r="C36" s="35">
        <v>985632</v>
      </c>
    </row>
    <row r="37" spans="1:3" x14ac:dyDescent="0.3">
      <c r="A37" t="s">
        <v>27</v>
      </c>
      <c r="B37" s="34">
        <f>B36</f>
        <v>43344</v>
      </c>
      <c r="C37" s="35">
        <v>564896</v>
      </c>
    </row>
    <row r="38" spans="1:3" x14ac:dyDescent="0.3">
      <c r="A38" t="s">
        <v>28</v>
      </c>
      <c r="B38" s="34">
        <f>B36</f>
        <v>43344</v>
      </c>
      <c r="C38" s="35">
        <v>357987</v>
      </c>
    </row>
    <row r="39" spans="1:3" x14ac:dyDescent="0.3">
      <c r="A39" t="s">
        <v>29</v>
      </c>
      <c r="B39" s="34">
        <f>B36</f>
        <v>43344</v>
      </c>
      <c r="C39" s="35">
        <v>125963</v>
      </c>
    </row>
    <row r="40" spans="1:3" x14ac:dyDescent="0.3">
      <c r="A40" t="s">
        <v>26</v>
      </c>
      <c r="B40" s="34">
        <v>43374</v>
      </c>
      <c r="C40" s="35">
        <v>1596345.3800000004</v>
      </c>
    </row>
    <row r="41" spans="1:3" x14ac:dyDescent="0.3">
      <c r="A41" t="s">
        <v>27</v>
      </c>
      <c r="B41" s="34">
        <f>B40</f>
        <v>43374</v>
      </c>
      <c r="C41" s="35">
        <v>646336.27999999991</v>
      </c>
    </row>
    <row r="42" spans="1:3" x14ac:dyDescent="0.3">
      <c r="A42" t="s">
        <v>28</v>
      </c>
      <c r="B42" s="34">
        <f>B40</f>
        <v>43374</v>
      </c>
      <c r="C42" s="35">
        <v>952524.80999999994</v>
      </c>
    </row>
    <row r="43" spans="1:3" x14ac:dyDescent="0.3">
      <c r="A43" t="s">
        <v>29</v>
      </c>
      <c r="B43" s="34">
        <f>B40</f>
        <v>43374</v>
      </c>
      <c r="C43" s="35">
        <v>1323555.76</v>
      </c>
    </row>
    <row r="44" spans="1:3" x14ac:dyDescent="0.3">
      <c r="A44" t="s">
        <v>26</v>
      </c>
      <c r="B44" s="34">
        <v>43405</v>
      </c>
      <c r="C44" s="35">
        <v>1380291.82</v>
      </c>
    </row>
    <row r="45" spans="1:3" x14ac:dyDescent="0.3">
      <c r="A45" t="s">
        <v>27</v>
      </c>
      <c r="B45" s="34">
        <f>B44</f>
        <v>43405</v>
      </c>
      <c r="C45" s="35">
        <v>471298.08999999997</v>
      </c>
    </row>
    <row r="46" spans="1:3" x14ac:dyDescent="0.3">
      <c r="A46" t="s">
        <v>28</v>
      </c>
      <c r="B46" s="34">
        <f>B44</f>
        <v>43405</v>
      </c>
      <c r="C46" s="35">
        <v>794870.83</v>
      </c>
    </row>
    <row r="47" spans="1:3" x14ac:dyDescent="0.3">
      <c r="A47" t="s">
        <v>29</v>
      </c>
      <c r="B47" s="34">
        <f>B44</f>
        <v>43405</v>
      </c>
      <c r="C47" s="35">
        <v>938407.35</v>
      </c>
    </row>
    <row r="48" spans="1:3" x14ac:dyDescent="0.3">
      <c r="A48" t="s">
        <v>26</v>
      </c>
      <c r="B48" s="34">
        <v>43435</v>
      </c>
      <c r="C48" s="35">
        <v>1718871.04</v>
      </c>
    </row>
    <row r="49" spans="1:3" x14ac:dyDescent="0.3">
      <c r="A49" t="s">
        <v>27</v>
      </c>
      <c r="B49" s="34">
        <f>B48</f>
        <v>43435</v>
      </c>
      <c r="C49" s="35">
        <v>264419.20000000001</v>
      </c>
    </row>
    <row r="50" spans="1:3" x14ac:dyDescent="0.3">
      <c r="A50" t="s">
        <v>28</v>
      </c>
      <c r="B50" s="34">
        <f>B48</f>
        <v>43435</v>
      </c>
      <c r="C50" s="35">
        <v>696281.95999999985</v>
      </c>
    </row>
    <row r="51" spans="1:3" x14ac:dyDescent="0.3">
      <c r="A51" t="s">
        <v>29</v>
      </c>
      <c r="B51" s="34">
        <f>B48</f>
        <v>43435</v>
      </c>
      <c r="C51" s="35">
        <v>1007036.0600000002</v>
      </c>
    </row>
    <row r="52" spans="1:3" x14ac:dyDescent="0.3">
      <c r="A52" t="s">
        <v>26</v>
      </c>
      <c r="B52" s="34">
        <v>43466</v>
      </c>
      <c r="C52" s="35">
        <v>1259470.1199999996</v>
      </c>
    </row>
    <row r="53" spans="1:3" x14ac:dyDescent="0.3">
      <c r="A53" t="s">
        <v>27</v>
      </c>
      <c r="B53" s="34">
        <f>B52</f>
        <v>43466</v>
      </c>
      <c r="C53" s="35">
        <v>1654893</v>
      </c>
    </row>
    <row r="54" spans="1:3" x14ac:dyDescent="0.3">
      <c r="A54" t="s">
        <v>28</v>
      </c>
      <c r="B54" s="34">
        <f>B52</f>
        <v>43466</v>
      </c>
      <c r="C54" s="35">
        <v>854236</v>
      </c>
    </row>
    <row r="55" spans="1:3" x14ac:dyDescent="0.3">
      <c r="A55" t="s">
        <v>29</v>
      </c>
      <c r="B55" s="34">
        <f>B52</f>
        <v>43466</v>
      </c>
      <c r="C55" s="35">
        <v>652147</v>
      </c>
    </row>
    <row r="56" spans="1:3" x14ac:dyDescent="0.3">
      <c r="A56" t="s">
        <v>26</v>
      </c>
      <c r="B56" s="34">
        <v>43497</v>
      </c>
      <c r="C56" s="35">
        <v>952365</v>
      </c>
    </row>
    <row r="57" spans="1:3" x14ac:dyDescent="0.3">
      <c r="A57" t="s">
        <v>27</v>
      </c>
      <c r="B57" s="34">
        <f>B56</f>
        <v>43497</v>
      </c>
      <c r="C57" s="35">
        <v>649454.05000000005</v>
      </c>
    </row>
    <row r="58" spans="1:3" x14ac:dyDescent="0.3">
      <c r="A58" t="s">
        <v>28</v>
      </c>
      <c r="B58" s="34">
        <f>B56</f>
        <v>43497</v>
      </c>
      <c r="C58" s="35">
        <v>853201.87</v>
      </c>
    </row>
    <row r="59" spans="1:3" x14ac:dyDescent="0.3">
      <c r="A59" t="s">
        <v>29</v>
      </c>
      <c r="B59" s="34">
        <f>B56</f>
        <v>43497</v>
      </c>
      <c r="C59" s="35">
        <v>1060284.8399999999</v>
      </c>
    </row>
    <row r="60" spans="1:3" x14ac:dyDescent="0.3">
      <c r="A60" t="s">
        <v>26</v>
      </c>
      <c r="B60" s="34">
        <v>43525</v>
      </c>
      <c r="C60" s="35">
        <v>1358632.9699999997</v>
      </c>
    </row>
    <row r="61" spans="1:3" x14ac:dyDescent="0.3">
      <c r="A61" t="s">
        <v>27</v>
      </c>
      <c r="B61" s="34">
        <f>B60</f>
        <v>43525</v>
      </c>
      <c r="C61" s="35">
        <v>595311.53</v>
      </c>
    </row>
    <row r="62" spans="1:3" x14ac:dyDescent="0.3">
      <c r="A62" t="s">
        <v>28</v>
      </c>
      <c r="B62" s="34">
        <f>B60</f>
        <v>43525</v>
      </c>
      <c r="C62" s="35">
        <v>795681.86</v>
      </c>
    </row>
    <row r="63" spans="1:3" x14ac:dyDescent="0.3">
      <c r="A63" t="s">
        <v>29</v>
      </c>
      <c r="B63" s="34">
        <f>B60</f>
        <v>43525</v>
      </c>
      <c r="C63" s="35">
        <v>1033743.4300000002</v>
      </c>
    </row>
    <row r="64" spans="1:3" x14ac:dyDescent="0.3">
      <c r="A64" t="s">
        <v>26</v>
      </c>
      <c r="B64" s="34">
        <v>43556</v>
      </c>
      <c r="C64" s="35">
        <v>1339891.9300000002</v>
      </c>
    </row>
    <row r="65" spans="1:3" x14ac:dyDescent="0.3">
      <c r="A65" t="s">
        <v>27</v>
      </c>
      <c r="B65" s="34">
        <f>B64</f>
        <v>43556</v>
      </c>
      <c r="C65" s="35">
        <v>782106.35000000009</v>
      </c>
    </row>
    <row r="66" spans="1:3" x14ac:dyDescent="0.3">
      <c r="A66" t="s">
        <v>28</v>
      </c>
      <c r="B66" s="34">
        <f>B64</f>
        <v>43556</v>
      </c>
      <c r="C66" s="35">
        <v>919103.58000000007</v>
      </c>
    </row>
    <row r="67" spans="1:3" x14ac:dyDescent="0.3">
      <c r="A67" t="s">
        <v>29</v>
      </c>
      <c r="B67" s="34">
        <f>B64</f>
        <v>43556</v>
      </c>
      <c r="C67" s="35">
        <v>1024681.1900000001</v>
      </c>
    </row>
    <row r="68" spans="1:3" x14ac:dyDescent="0.3">
      <c r="A68" t="s">
        <v>26</v>
      </c>
      <c r="B68" s="34">
        <v>43586</v>
      </c>
      <c r="C68" s="35">
        <v>1524698</v>
      </c>
    </row>
    <row r="69" spans="1:3" x14ac:dyDescent="0.3">
      <c r="A69" t="s">
        <v>27</v>
      </c>
      <c r="B69" s="34">
        <f>B68</f>
        <v>43586</v>
      </c>
      <c r="C69" s="35">
        <v>654236</v>
      </c>
    </row>
    <row r="70" spans="1:3" x14ac:dyDescent="0.3">
      <c r="A70" t="s">
        <v>28</v>
      </c>
      <c r="B70" s="34">
        <f>B68</f>
        <v>43586</v>
      </c>
      <c r="C70" s="35">
        <v>852369</v>
      </c>
    </row>
    <row r="71" spans="1:3" x14ac:dyDescent="0.3">
      <c r="A71" t="s">
        <v>29</v>
      </c>
      <c r="B71" s="34">
        <f>B68</f>
        <v>43586</v>
      </c>
      <c r="C71" s="35">
        <v>998563</v>
      </c>
    </row>
    <row r="72" spans="1:3" x14ac:dyDescent="0.3">
      <c r="A72" t="s">
        <v>26</v>
      </c>
      <c r="B72" s="34">
        <v>43617</v>
      </c>
      <c r="C72" s="35">
        <v>1769602.08</v>
      </c>
    </row>
    <row r="73" spans="1:3" x14ac:dyDescent="0.3">
      <c r="A73" t="s">
        <v>27</v>
      </c>
      <c r="B73" s="34">
        <f>B72</f>
        <v>43617</v>
      </c>
      <c r="C73" s="35">
        <v>392310.38</v>
      </c>
    </row>
    <row r="74" spans="1:3" x14ac:dyDescent="0.3">
      <c r="A74" t="s">
        <v>28</v>
      </c>
      <c r="B74" s="34">
        <f>B72</f>
        <v>43617</v>
      </c>
      <c r="C74" s="35">
        <v>773728.38000000012</v>
      </c>
    </row>
    <row r="75" spans="1:3" x14ac:dyDescent="0.3">
      <c r="A75" t="s">
        <v>29</v>
      </c>
      <c r="B75" s="34">
        <f>B72</f>
        <v>43617</v>
      </c>
      <c r="C75" s="35">
        <v>1271939.3999999999</v>
      </c>
    </row>
    <row r="76" spans="1:3" x14ac:dyDescent="0.3">
      <c r="A76" t="s">
        <v>26</v>
      </c>
      <c r="B76" s="34">
        <v>43647</v>
      </c>
      <c r="C76" s="35">
        <v>2043272.36</v>
      </c>
    </row>
    <row r="77" spans="1:3" x14ac:dyDescent="0.3">
      <c r="A77" t="s">
        <v>27</v>
      </c>
      <c r="B77" s="34">
        <f>B76</f>
        <v>43647</v>
      </c>
      <c r="C77" s="35">
        <v>753459.83</v>
      </c>
    </row>
    <row r="78" spans="1:3" x14ac:dyDescent="0.3">
      <c r="A78" t="s">
        <v>28</v>
      </c>
      <c r="B78" s="34">
        <f>B76</f>
        <v>43647</v>
      </c>
      <c r="C78" s="35">
        <v>902405.28999999992</v>
      </c>
    </row>
    <row r="79" spans="1:3" x14ac:dyDescent="0.3">
      <c r="A79" t="s">
        <v>29</v>
      </c>
      <c r="B79" s="34">
        <f>B76</f>
        <v>43647</v>
      </c>
      <c r="C79" s="35">
        <v>1377214.0299999998</v>
      </c>
    </row>
    <row r="80" spans="1:3" x14ac:dyDescent="0.3">
      <c r="A80" t="s">
        <v>26</v>
      </c>
      <c r="B80" s="34">
        <v>43678</v>
      </c>
      <c r="C80" s="35">
        <v>1651326.3100000003</v>
      </c>
    </row>
    <row r="81" spans="1:3" x14ac:dyDescent="0.3">
      <c r="A81" t="s">
        <v>27</v>
      </c>
      <c r="B81" s="34">
        <f>B80</f>
        <v>43678</v>
      </c>
      <c r="C81" s="35">
        <v>536332.1</v>
      </c>
    </row>
    <row r="82" spans="1:3" x14ac:dyDescent="0.3">
      <c r="A82" t="s">
        <v>28</v>
      </c>
      <c r="B82" s="34">
        <f>B80</f>
        <v>43678</v>
      </c>
      <c r="C82" s="35">
        <v>697854.00000000012</v>
      </c>
    </row>
    <row r="83" spans="1:3" x14ac:dyDescent="0.3">
      <c r="A83" t="s">
        <v>29</v>
      </c>
      <c r="B83" s="34">
        <f>B80</f>
        <v>43678</v>
      </c>
      <c r="C83" s="35">
        <v>901220.73</v>
      </c>
    </row>
    <row r="84" spans="1:3" x14ac:dyDescent="0.3">
      <c r="A84" t="s">
        <v>26</v>
      </c>
      <c r="B84" s="34">
        <v>43709</v>
      </c>
      <c r="C84" s="35">
        <v>1387216.3599999999</v>
      </c>
    </row>
    <row r="85" spans="1:3" x14ac:dyDescent="0.3">
      <c r="A85" t="s">
        <v>27</v>
      </c>
      <c r="B85" s="34">
        <f>B84</f>
        <v>43709</v>
      </c>
      <c r="C85" s="35">
        <v>502747.29000000004</v>
      </c>
    </row>
    <row r="86" spans="1:3" x14ac:dyDescent="0.3">
      <c r="A86" t="s">
        <v>28</v>
      </c>
      <c r="B86" s="34">
        <f>B84</f>
        <v>43709</v>
      </c>
      <c r="C86" s="35">
        <v>953798.0900000002</v>
      </c>
    </row>
    <row r="87" spans="1:3" x14ac:dyDescent="0.3">
      <c r="A87" t="s">
        <v>29</v>
      </c>
      <c r="B87" s="34">
        <f>B84</f>
        <v>43709</v>
      </c>
      <c r="C87" s="35">
        <v>965945.12000000011</v>
      </c>
    </row>
    <row r="88" spans="1:3" x14ac:dyDescent="0.3">
      <c r="A88" t="s">
        <v>26</v>
      </c>
      <c r="B88" s="34">
        <v>43739</v>
      </c>
      <c r="C88" s="35">
        <v>985632</v>
      </c>
    </row>
    <row r="89" spans="1:3" x14ac:dyDescent="0.3">
      <c r="A89" t="s">
        <v>27</v>
      </c>
      <c r="B89" s="34">
        <f>B88</f>
        <v>43739</v>
      </c>
      <c r="C89" s="35">
        <v>564896</v>
      </c>
    </row>
    <row r="90" spans="1:3" x14ac:dyDescent="0.3">
      <c r="A90" t="s">
        <v>28</v>
      </c>
      <c r="B90" s="34">
        <f>B88</f>
        <v>43739</v>
      </c>
      <c r="C90" s="35">
        <v>357987</v>
      </c>
    </row>
    <row r="91" spans="1:3" x14ac:dyDescent="0.3">
      <c r="A91" t="s">
        <v>29</v>
      </c>
      <c r="B91" s="34">
        <f>B88</f>
        <v>43739</v>
      </c>
      <c r="C91" s="35">
        <v>125963</v>
      </c>
    </row>
    <row r="92" spans="1:3" x14ac:dyDescent="0.3">
      <c r="A92" t="s">
        <v>26</v>
      </c>
      <c r="B92" s="34">
        <v>43770</v>
      </c>
      <c r="C92" s="35">
        <v>1460375.7100000002</v>
      </c>
    </row>
    <row r="93" spans="1:3" x14ac:dyDescent="0.3">
      <c r="A93" t="s">
        <v>27</v>
      </c>
      <c r="B93" s="34">
        <f>B92</f>
        <v>43770</v>
      </c>
      <c r="C93" s="35">
        <v>437589.7</v>
      </c>
    </row>
    <row r="94" spans="1:3" x14ac:dyDescent="0.3">
      <c r="A94" t="s">
        <v>28</v>
      </c>
      <c r="B94" s="34">
        <f>B92</f>
        <v>43770</v>
      </c>
      <c r="C94" s="35">
        <v>877882.12999999989</v>
      </c>
    </row>
    <row r="95" spans="1:3" x14ac:dyDescent="0.3">
      <c r="A95" t="s">
        <v>29</v>
      </c>
      <c r="B95" s="34">
        <f>B92</f>
        <v>43770</v>
      </c>
      <c r="C95" s="35">
        <v>1017858.2900000002</v>
      </c>
    </row>
    <row r="96" spans="1:3" x14ac:dyDescent="0.3">
      <c r="A96" t="s">
        <v>26</v>
      </c>
      <c r="B96" s="34">
        <v>43800</v>
      </c>
      <c r="C96" s="35">
        <v>1590831.26</v>
      </c>
    </row>
    <row r="97" spans="1:3" x14ac:dyDescent="0.3">
      <c r="A97" t="s">
        <v>27</v>
      </c>
      <c r="B97" s="34">
        <f>B96</f>
        <v>43800</v>
      </c>
      <c r="C97" s="35">
        <v>228572.90999999997</v>
      </c>
    </row>
    <row r="98" spans="1:3" x14ac:dyDescent="0.3">
      <c r="A98" t="s">
        <v>28</v>
      </c>
      <c r="B98" s="34">
        <f>B96</f>
        <v>43800</v>
      </c>
      <c r="C98" s="35">
        <v>751749.05999999994</v>
      </c>
    </row>
    <row r="99" spans="1:3" x14ac:dyDescent="0.3">
      <c r="A99" t="s">
        <v>29</v>
      </c>
      <c r="B99" s="34">
        <f>B96</f>
        <v>43800</v>
      </c>
      <c r="C99" s="35">
        <v>905844.5199999999</v>
      </c>
    </row>
    <row r="100" spans="1:3" x14ac:dyDescent="0.3">
      <c r="A100" t="s">
        <v>26</v>
      </c>
      <c r="B100" s="34">
        <v>43831</v>
      </c>
      <c r="C100" s="35">
        <v>1094077.03</v>
      </c>
    </row>
    <row r="101" spans="1:3" x14ac:dyDescent="0.3">
      <c r="A101" t="s">
        <v>27</v>
      </c>
      <c r="B101" s="34">
        <f>B100</f>
        <v>43831</v>
      </c>
      <c r="C101" s="35">
        <v>763821.06</v>
      </c>
    </row>
    <row r="102" spans="1:3" x14ac:dyDescent="0.3">
      <c r="A102" t="s">
        <v>28</v>
      </c>
      <c r="B102" s="34">
        <f>B100</f>
        <v>43831</v>
      </c>
      <c r="C102" s="35">
        <v>796301.5199999999</v>
      </c>
    </row>
    <row r="103" spans="1:3" x14ac:dyDescent="0.3">
      <c r="A103" t="s">
        <v>29</v>
      </c>
      <c r="B103" s="34">
        <f>B100</f>
        <v>43831</v>
      </c>
      <c r="C103" s="35">
        <v>957490.30999999994</v>
      </c>
    </row>
    <row r="104" spans="1:3" x14ac:dyDescent="0.3">
      <c r="A104" t="s">
        <v>26</v>
      </c>
      <c r="B104" s="34">
        <v>43862</v>
      </c>
      <c r="C104" s="35">
        <v>1219831.8899999999</v>
      </c>
    </row>
    <row r="105" spans="1:3" x14ac:dyDescent="0.3">
      <c r="A105" t="s">
        <v>27</v>
      </c>
      <c r="B105" s="34">
        <f>B104</f>
        <v>43862</v>
      </c>
      <c r="C105" s="35">
        <v>669793.22</v>
      </c>
    </row>
    <row r="106" spans="1:3" x14ac:dyDescent="0.3">
      <c r="A106" t="s">
        <v>28</v>
      </c>
      <c r="B106" s="34">
        <f>B104</f>
        <v>43862</v>
      </c>
      <c r="C106" s="35">
        <v>719871.2</v>
      </c>
    </row>
    <row r="107" spans="1:3" x14ac:dyDescent="0.3">
      <c r="A107" t="s">
        <v>29</v>
      </c>
      <c r="B107" s="34">
        <f>B104</f>
        <v>43862</v>
      </c>
      <c r="C107" s="35">
        <v>918162.17999999982</v>
      </c>
    </row>
    <row r="108" spans="1:3" x14ac:dyDescent="0.3">
      <c r="A108" t="s">
        <v>26</v>
      </c>
      <c r="B108" s="34">
        <v>43891</v>
      </c>
      <c r="C108" s="35">
        <v>985632</v>
      </c>
    </row>
    <row r="109" spans="1:3" x14ac:dyDescent="0.3">
      <c r="A109" t="s">
        <v>27</v>
      </c>
      <c r="B109" s="34">
        <f>B108</f>
        <v>43891</v>
      </c>
      <c r="C109" s="35">
        <v>564896</v>
      </c>
    </row>
    <row r="110" spans="1:3" x14ac:dyDescent="0.3">
      <c r="A110" t="s">
        <v>28</v>
      </c>
      <c r="B110" s="34">
        <f>B108</f>
        <v>43891</v>
      </c>
      <c r="C110" s="35">
        <v>357987</v>
      </c>
    </row>
    <row r="111" spans="1:3" x14ac:dyDescent="0.3">
      <c r="A111" t="s">
        <v>29</v>
      </c>
      <c r="B111" s="34">
        <f>B108</f>
        <v>43891</v>
      </c>
      <c r="C111" s="35">
        <v>125963</v>
      </c>
    </row>
    <row r="112" spans="1:3" x14ac:dyDescent="0.3">
      <c r="A112" t="s">
        <v>26</v>
      </c>
      <c r="B112" s="34">
        <v>43922</v>
      </c>
      <c r="C112" s="35">
        <v>298702.77999999997</v>
      </c>
    </row>
    <row r="113" spans="1:3" x14ac:dyDescent="0.3">
      <c r="A113" t="s">
        <v>27</v>
      </c>
      <c r="B113" s="34">
        <f>B112</f>
        <v>43922</v>
      </c>
      <c r="C113" s="35">
        <v>136400.90999999997</v>
      </c>
    </row>
    <row r="114" spans="1:3" x14ac:dyDescent="0.3">
      <c r="A114" t="s">
        <v>28</v>
      </c>
      <c r="B114" s="34">
        <f>B112</f>
        <v>43922</v>
      </c>
      <c r="C114" s="35">
        <v>248274.20999999996</v>
      </c>
    </row>
    <row r="115" spans="1:3" x14ac:dyDescent="0.3">
      <c r="A115" t="s">
        <v>29</v>
      </c>
      <c r="B115" s="34">
        <f>B112</f>
        <v>43922</v>
      </c>
      <c r="C115" s="35">
        <v>419910.85000000003</v>
      </c>
    </row>
    <row r="116" spans="1:3" x14ac:dyDescent="0.3">
      <c r="A116" t="s">
        <v>26</v>
      </c>
      <c r="B116" s="34">
        <v>43952</v>
      </c>
      <c r="C116" s="35">
        <v>1524698</v>
      </c>
    </row>
    <row r="117" spans="1:3" x14ac:dyDescent="0.3">
      <c r="A117" t="s">
        <v>27</v>
      </c>
      <c r="B117" s="34">
        <f>B116</f>
        <v>43952</v>
      </c>
      <c r="C117" s="35">
        <v>654236</v>
      </c>
    </row>
    <row r="118" spans="1:3" x14ac:dyDescent="0.3">
      <c r="A118" t="s">
        <v>28</v>
      </c>
      <c r="B118" s="34">
        <f>B116</f>
        <v>43952</v>
      </c>
      <c r="C118" s="35">
        <v>852369</v>
      </c>
    </row>
    <row r="119" spans="1:3" x14ac:dyDescent="0.3">
      <c r="A119" t="s">
        <v>29</v>
      </c>
      <c r="B119" s="34">
        <f>B116</f>
        <v>43952</v>
      </c>
      <c r="C119" s="35">
        <v>998563</v>
      </c>
    </row>
    <row r="120" spans="1:3" x14ac:dyDescent="0.3">
      <c r="A120" t="s">
        <v>26</v>
      </c>
      <c r="B120" s="34">
        <v>43983</v>
      </c>
      <c r="C120" s="35">
        <v>1654893</v>
      </c>
    </row>
    <row r="121" spans="1:3" x14ac:dyDescent="0.3">
      <c r="A121" t="s">
        <v>27</v>
      </c>
      <c r="B121" s="34">
        <f>B120</f>
        <v>43983</v>
      </c>
      <c r="C121" s="35">
        <v>854236</v>
      </c>
    </row>
    <row r="122" spans="1:3" x14ac:dyDescent="0.3">
      <c r="A122" t="s">
        <v>28</v>
      </c>
      <c r="B122" s="34">
        <f>B120</f>
        <v>43983</v>
      </c>
      <c r="C122" s="35">
        <v>652147</v>
      </c>
    </row>
    <row r="123" spans="1:3" x14ac:dyDescent="0.3">
      <c r="A123" t="s">
        <v>29</v>
      </c>
      <c r="B123" s="34">
        <f>B120</f>
        <v>43983</v>
      </c>
      <c r="C123" s="35">
        <v>952365</v>
      </c>
    </row>
    <row r="124" spans="1:3" x14ac:dyDescent="0.3">
      <c r="A124" t="s">
        <v>26</v>
      </c>
      <c r="B124" s="34">
        <v>44013</v>
      </c>
      <c r="C124" s="35">
        <v>1051121.6700000002</v>
      </c>
    </row>
    <row r="125" spans="1:3" x14ac:dyDescent="0.3">
      <c r="A125" t="s">
        <v>27</v>
      </c>
      <c r="B125" s="34">
        <f>B124</f>
        <v>44013</v>
      </c>
      <c r="C125" s="35">
        <v>590516.12</v>
      </c>
    </row>
    <row r="126" spans="1:3" x14ac:dyDescent="0.3">
      <c r="A126" t="s">
        <v>28</v>
      </c>
      <c r="B126" s="34">
        <f>B124</f>
        <v>44013</v>
      </c>
      <c r="C126" s="35">
        <v>774999.7300000001</v>
      </c>
    </row>
    <row r="127" spans="1:3" x14ac:dyDescent="0.3">
      <c r="A127" t="s">
        <v>29</v>
      </c>
      <c r="B127" s="34">
        <f>B124</f>
        <v>44013</v>
      </c>
      <c r="C127" s="35">
        <v>1095249.6300000001</v>
      </c>
    </row>
    <row r="128" spans="1:3" x14ac:dyDescent="0.3">
      <c r="A128" t="s">
        <v>26</v>
      </c>
      <c r="B128" s="34">
        <v>44044</v>
      </c>
      <c r="C128" s="35"/>
    </row>
    <row r="129" spans="1:3" x14ac:dyDescent="0.3">
      <c r="A129" t="s">
        <v>27</v>
      </c>
      <c r="B129" s="34">
        <f>B128</f>
        <v>44044</v>
      </c>
      <c r="C129" s="35"/>
    </row>
    <row r="130" spans="1:3" x14ac:dyDescent="0.3">
      <c r="A130" t="s">
        <v>28</v>
      </c>
      <c r="B130" s="34">
        <f>B128</f>
        <v>44044</v>
      </c>
      <c r="C130" s="35"/>
    </row>
    <row r="131" spans="1:3" x14ac:dyDescent="0.3">
      <c r="A131" t="s">
        <v>29</v>
      </c>
      <c r="B131" s="34">
        <f>B128</f>
        <v>44044</v>
      </c>
      <c r="C131" s="35"/>
    </row>
    <row r="132" spans="1:3" x14ac:dyDescent="0.3">
      <c r="A132" t="s">
        <v>26</v>
      </c>
      <c r="B132" s="34">
        <v>44075</v>
      </c>
      <c r="C132" s="35"/>
    </row>
    <row r="133" spans="1:3" x14ac:dyDescent="0.3">
      <c r="A133" t="s">
        <v>27</v>
      </c>
      <c r="B133" s="34">
        <f>B132</f>
        <v>44075</v>
      </c>
      <c r="C133" s="35"/>
    </row>
    <row r="134" spans="1:3" x14ac:dyDescent="0.3">
      <c r="A134" t="s">
        <v>28</v>
      </c>
      <c r="B134" s="34">
        <f t="shared" ref="B134:B135" si="0">B133</f>
        <v>44075</v>
      </c>
      <c r="C134" s="35"/>
    </row>
    <row r="135" spans="1:3" x14ac:dyDescent="0.3">
      <c r="A135" t="s">
        <v>29</v>
      </c>
      <c r="B135" s="34">
        <f t="shared" si="0"/>
        <v>44075</v>
      </c>
      <c r="C135" s="35"/>
    </row>
    <row r="136" spans="1:3" x14ac:dyDescent="0.3">
      <c r="A136" t="s">
        <v>26</v>
      </c>
      <c r="B136" s="34">
        <v>44105</v>
      </c>
      <c r="C136" s="35"/>
    </row>
    <row r="137" spans="1:3" x14ac:dyDescent="0.3">
      <c r="A137" t="s">
        <v>27</v>
      </c>
      <c r="B137" s="34">
        <f>B136</f>
        <v>44105</v>
      </c>
      <c r="C137" s="35"/>
    </row>
    <row r="138" spans="1:3" x14ac:dyDescent="0.3">
      <c r="A138" t="s">
        <v>28</v>
      </c>
      <c r="B138" s="34">
        <f t="shared" ref="B138:B139" si="1">B137</f>
        <v>44105</v>
      </c>
      <c r="C138" s="35"/>
    </row>
    <row r="139" spans="1:3" x14ac:dyDescent="0.3">
      <c r="A139" t="s">
        <v>29</v>
      </c>
      <c r="B139" s="34">
        <f t="shared" si="1"/>
        <v>44105</v>
      </c>
      <c r="C139" s="35"/>
    </row>
    <row r="140" spans="1:3" x14ac:dyDescent="0.3">
      <c r="A140" t="s">
        <v>26</v>
      </c>
      <c r="B140" s="34">
        <v>44136</v>
      </c>
      <c r="C140" s="35"/>
    </row>
    <row r="141" spans="1:3" x14ac:dyDescent="0.3">
      <c r="A141" t="s">
        <v>27</v>
      </c>
      <c r="B141" s="34">
        <f t="shared" ref="B141:B143" si="2">B140</f>
        <v>44136</v>
      </c>
      <c r="C141" s="35"/>
    </row>
    <row r="142" spans="1:3" x14ac:dyDescent="0.3">
      <c r="A142" t="s">
        <v>28</v>
      </c>
      <c r="B142" s="34">
        <f t="shared" si="2"/>
        <v>44136</v>
      </c>
      <c r="C142" s="35"/>
    </row>
    <row r="143" spans="1:3" x14ac:dyDescent="0.3">
      <c r="A143" t="s">
        <v>29</v>
      </c>
      <c r="B143" s="34">
        <f t="shared" si="2"/>
        <v>44136</v>
      </c>
      <c r="C143" s="35"/>
    </row>
    <row r="144" spans="1:3" x14ac:dyDescent="0.3">
      <c r="A144" t="s">
        <v>26</v>
      </c>
      <c r="B144" s="34">
        <v>44166</v>
      </c>
      <c r="C144" s="35"/>
    </row>
    <row r="145" spans="1:3" x14ac:dyDescent="0.3">
      <c r="A145" t="s">
        <v>27</v>
      </c>
      <c r="B145" s="34">
        <f t="shared" ref="B145:B147" si="3">B144</f>
        <v>44166</v>
      </c>
      <c r="C145" s="35"/>
    </row>
    <row r="146" spans="1:3" x14ac:dyDescent="0.3">
      <c r="A146" t="s">
        <v>28</v>
      </c>
      <c r="B146" s="34">
        <f t="shared" si="3"/>
        <v>44166</v>
      </c>
      <c r="C146" s="35"/>
    </row>
    <row r="147" spans="1:3" x14ac:dyDescent="0.3">
      <c r="A147" t="s">
        <v>29</v>
      </c>
      <c r="B147" s="34">
        <f t="shared" si="3"/>
        <v>44166</v>
      </c>
      <c r="C147" s="35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zoomScaleNormal="100" workbookViewId="0">
      <selection activeCell="F26" sqref="F26"/>
    </sheetView>
  </sheetViews>
  <sheetFormatPr baseColWidth="10" defaultRowHeight="14.4" x14ac:dyDescent="0.3"/>
  <cols>
    <col min="1" max="1" width="30.44140625" bestFit="1" customWidth="1"/>
    <col min="2" max="2" width="16.109375" style="1" bestFit="1" customWidth="1"/>
    <col min="3" max="3" width="13.88671875" style="1" bestFit="1" customWidth="1"/>
    <col min="4" max="4" width="13.5546875" style="1" bestFit="1" customWidth="1"/>
    <col min="5" max="7" width="14.5546875" style="1" bestFit="1" customWidth="1"/>
    <col min="8" max="8" width="12.88671875" style="1" customWidth="1"/>
    <col min="9" max="9" width="13.33203125" style="1" bestFit="1" customWidth="1"/>
    <col min="10" max="10" width="12.88671875" style="1" customWidth="1"/>
    <col min="11" max="11" width="13.33203125" bestFit="1" customWidth="1"/>
    <col min="12" max="12" width="12.88671875" bestFit="1" customWidth="1"/>
    <col min="13" max="13" width="13.33203125" bestFit="1" customWidth="1"/>
    <col min="14" max="14" width="12.88671875" bestFit="1" customWidth="1"/>
    <col min="15" max="15" width="13.33203125" bestFit="1" customWidth="1"/>
    <col min="16" max="16" width="12.88671875" bestFit="1" customWidth="1"/>
    <col min="17" max="17" width="13.33203125" bestFit="1" customWidth="1"/>
    <col min="18" max="18" width="13.88671875" bestFit="1" customWidth="1"/>
    <col min="19" max="19" width="18.33203125" bestFit="1" customWidth="1"/>
    <col min="20" max="20" width="23.5546875" bestFit="1" customWidth="1"/>
  </cols>
  <sheetData>
    <row r="1" spans="1:19" s="14" customFormat="1" ht="37.200000000000003" customHeight="1" x14ac:dyDescent="0.3">
      <c r="A1" s="11" t="s">
        <v>3</v>
      </c>
      <c r="B1" s="12" t="s">
        <v>6</v>
      </c>
      <c r="C1" s="13" t="s">
        <v>1</v>
      </c>
      <c r="D1" s="12" t="s">
        <v>2</v>
      </c>
      <c r="E1" s="18" t="s">
        <v>0</v>
      </c>
      <c r="F1" s="21" t="s">
        <v>0</v>
      </c>
      <c r="G1" s="18" t="s">
        <v>0</v>
      </c>
      <c r="H1" s="21" t="s">
        <v>0</v>
      </c>
      <c r="I1" s="18" t="s">
        <v>0</v>
      </c>
      <c r="J1" s="21" t="s">
        <v>0</v>
      </c>
    </row>
    <row r="2" spans="1:19" ht="15.6" x14ac:dyDescent="0.3">
      <c r="A2" s="4" t="s">
        <v>5</v>
      </c>
      <c r="B2" s="8" t="e">
        <f>C12+C13+C14+C15+#REF!+#REF!</f>
        <v>#REF!</v>
      </c>
      <c r="C2" s="9">
        <f>C6+C7+C8+C9+C10+C11</f>
        <v>5669364.8599999994</v>
      </c>
      <c r="D2" s="10" t="e">
        <f>(B2-C2)/C2</f>
        <v>#REF!</v>
      </c>
      <c r="E2" s="7">
        <f>(C12-C6)/C6</f>
        <v>-0.1060572356461694</v>
      </c>
      <c r="F2" s="7">
        <f>(C13-C7)/C7</f>
        <v>5.9956290407904801E-3</v>
      </c>
      <c r="G2" s="7">
        <f>(C14-C8)/C8</f>
        <v>-4.3155856875753393E-2</v>
      </c>
      <c r="H2" s="7">
        <f>(C15-C9)/C9</f>
        <v>-0.14172182528183458</v>
      </c>
      <c r="I2" s="7" t="e">
        <f>(#REF!-C10)/C10</f>
        <v>#REF!</v>
      </c>
      <c r="J2" s="7" t="e">
        <f>(#REF!-C11)/C11</f>
        <v>#REF!</v>
      </c>
    </row>
    <row r="5" spans="1:19" x14ac:dyDescent="0.3">
      <c r="A5" t="s">
        <v>7</v>
      </c>
      <c r="B5" s="1" t="s">
        <v>8</v>
      </c>
      <c r="C5" s="1" t="s">
        <v>9</v>
      </c>
    </row>
    <row r="6" spans="1:19" x14ac:dyDescent="0.3">
      <c r="A6" s="4" t="s">
        <v>5</v>
      </c>
      <c r="B6" s="23">
        <v>43466</v>
      </c>
      <c r="C6" s="22">
        <v>1559470.12</v>
      </c>
    </row>
    <row r="7" spans="1:19" x14ac:dyDescent="0.3">
      <c r="A7" s="4" t="s">
        <v>5</v>
      </c>
      <c r="B7" s="23">
        <v>43497</v>
      </c>
      <c r="C7" s="22">
        <v>1411369.84</v>
      </c>
    </row>
    <row r="8" spans="1:19" x14ac:dyDescent="0.3">
      <c r="A8" s="4" t="s">
        <v>5</v>
      </c>
      <c r="B8" s="23">
        <v>43525</v>
      </c>
      <c r="C8" s="22">
        <v>1358632.9699999997</v>
      </c>
    </row>
    <row r="9" spans="1:19" x14ac:dyDescent="0.3">
      <c r="A9" s="4" t="s">
        <v>5</v>
      </c>
      <c r="B9" s="23">
        <v>43556</v>
      </c>
      <c r="C9" s="22">
        <v>1339891.9300000002</v>
      </c>
    </row>
    <row r="10" spans="1:19" x14ac:dyDescent="0.3">
      <c r="A10" s="4" t="s">
        <v>5</v>
      </c>
      <c r="B10" s="23">
        <v>43586</v>
      </c>
      <c r="C10" s="22"/>
      <c r="E10"/>
      <c r="F10" s="27" t="s">
        <v>21</v>
      </c>
      <c r="G10"/>
      <c r="H10"/>
      <c r="I10"/>
      <c r="J10"/>
    </row>
    <row r="11" spans="1:19" x14ac:dyDescent="0.3">
      <c r="A11" s="4" t="s">
        <v>5</v>
      </c>
      <c r="B11" s="23">
        <v>43617</v>
      </c>
      <c r="C11" s="22"/>
      <c r="E11"/>
      <c r="F11" s="31" t="s">
        <v>12</v>
      </c>
      <c r="G11"/>
      <c r="H11" s="31" t="s">
        <v>13</v>
      </c>
      <c r="I11"/>
      <c r="J11" s="31" t="s">
        <v>14</v>
      </c>
      <c r="L11" s="31" t="s">
        <v>15</v>
      </c>
      <c r="N11" s="31" t="s">
        <v>16</v>
      </c>
      <c r="P11" s="31" t="s">
        <v>17</v>
      </c>
      <c r="R11" s="31" t="s">
        <v>22</v>
      </c>
      <c r="S11" s="31" t="s">
        <v>23</v>
      </c>
    </row>
    <row r="12" spans="1:19" x14ac:dyDescent="0.3">
      <c r="A12" s="4" t="s">
        <v>5</v>
      </c>
      <c r="B12" s="23">
        <v>43831</v>
      </c>
      <c r="C12" s="22">
        <v>1394077.03</v>
      </c>
      <c r="E12" s="27" t="s">
        <v>20</v>
      </c>
      <c r="F12" t="s">
        <v>19</v>
      </c>
      <c r="G12" t="s">
        <v>0</v>
      </c>
      <c r="H12" t="s">
        <v>19</v>
      </c>
      <c r="I12" t="s">
        <v>0</v>
      </c>
      <c r="J12" t="s">
        <v>19</v>
      </c>
      <c r="K12" t="s">
        <v>0</v>
      </c>
      <c r="L12" t="s">
        <v>19</v>
      </c>
      <c r="M12" t="s">
        <v>0</v>
      </c>
      <c r="N12" t="s">
        <v>19</v>
      </c>
      <c r="O12" t="s">
        <v>0</v>
      </c>
      <c r="P12" t="s">
        <v>19</v>
      </c>
      <c r="Q12" t="s">
        <v>0</v>
      </c>
    </row>
    <row r="13" spans="1:19" x14ac:dyDescent="0.3">
      <c r="A13" s="4" t="s">
        <v>5</v>
      </c>
      <c r="B13" s="23">
        <v>43862</v>
      </c>
      <c r="C13" s="22">
        <v>1419831.89</v>
      </c>
      <c r="E13" s="29" t="s">
        <v>18</v>
      </c>
      <c r="F13" s="30">
        <v>1394077.03</v>
      </c>
      <c r="G13" s="32">
        <v>-0.1060572356461694</v>
      </c>
      <c r="H13" s="30">
        <v>1419831.89</v>
      </c>
      <c r="I13" s="32">
        <v>5.9956290407904801E-3</v>
      </c>
      <c r="J13" s="30">
        <v>1300000</v>
      </c>
      <c r="K13" s="32">
        <v>-4.3155856875753393E-2</v>
      </c>
      <c r="L13" s="30">
        <v>1150000</v>
      </c>
      <c r="M13" s="32">
        <v>-0.14172182528183458</v>
      </c>
      <c r="N13" s="28"/>
      <c r="O13" s="32"/>
      <c r="P13" s="28"/>
      <c r="Q13" s="32"/>
      <c r="R13" s="30">
        <v>5263908.92</v>
      </c>
      <c r="S13" s="32">
        <v>-0.41409666324814048</v>
      </c>
    </row>
    <row r="14" spans="1:19" x14ac:dyDescent="0.3">
      <c r="A14" s="4" t="s">
        <v>5</v>
      </c>
      <c r="B14" s="23">
        <v>43891</v>
      </c>
      <c r="C14" s="22">
        <v>1300000</v>
      </c>
      <c r="E14" s="29" t="s">
        <v>11</v>
      </c>
      <c r="F14" s="30">
        <v>1559470.12</v>
      </c>
      <c r="G14" s="32"/>
      <c r="H14" s="30">
        <v>1411369.84</v>
      </c>
      <c r="I14" s="32"/>
      <c r="J14" s="30">
        <v>1358632.9699999997</v>
      </c>
      <c r="K14" s="32"/>
      <c r="L14" s="30">
        <v>1339891.9300000002</v>
      </c>
      <c r="M14" s="32"/>
      <c r="N14" s="30">
        <v>1545294.7799999998</v>
      </c>
      <c r="O14" s="32"/>
      <c r="P14" s="30">
        <v>1769602.08</v>
      </c>
      <c r="Q14" s="32"/>
      <c r="R14" s="30">
        <v>8984261.7199999988</v>
      </c>
      <c r="S14" s="32"/>
    </row>
    <row r="15" spans="1:19" x14ac:dyDescent="0.3">
      <c r="A15" s="24" t="s">
        <v>5</v>
      </c>
      <c r="B15" s="25">
        <v>43922</v>
      </c>
      <c r="C15" s="26">
        <v>1150000</v>
      </c>
      <c r="E15" s="29" t="s">
        <v>10</v>
      </c>
      <c r="F15" s="30">
        <v>2953547.1500000004</v>
      </c>
      <c r="G15" s="32"/>
      <c r="H15" s="30">
        <v>2831201.73</v>
      </c>
      <c r="I15" s="32"/>
      <c r="J15" s="30">
        <v>2658632.9699999997</v>
      </c>
      <c r="K15" s="32"/>
      <c r="L15" s="30">
        <v>2489891.9300000002</v>
      </c>
      <c r="M15" s="32"/>
      <c r="N15" s="30">
        <v>1545294.7799999998</v>
      </c>
      <c r="O15" s="32"/>
      <c r="P15" s="30">
        <v>1769602.08</v>
      </c>
      <c r="Q15" s="32"/>
      <c r="R15" s="30">
        <v>14248170.639999999</v>
      </c>
      <c r="S15" s="32"/>
    </row>
    <row r="16" spans="1:19" x14ac:dyDescent="0.3">
      <c r="F16"/>
      <c r="G16"/>
    </row>
    <row r="17" spans="5:7" x14ac:dyDescent="0.3">
      <c r="E17"/>
      <c r="F17"/>
      <c r="G17"/>
    </row>
    <row r="18" spans="5:7" x14ac:dyDescent="0.3">
      <c r="E18"/>
      <c r="F18"/>
      <c r="G18"/>
    </row>
    <row r="19" spans="5:7" x14ac:dyDescent="0.3">
      <c r="E19"/>
      <c r="F19"/>
      <c r="G19"/>
    </row>
    <row r="20" spans="5:7" x14ac:dyDescent="0.3">
      <c r="E20"/>
      <c r="F20"/>
      <c r="G20"/>
    </row>
    <row r="21" spans="5:7" x14ac:dyDescent="0.3">
      <c r="E21"/>
      <c r="F21"/>
      <c r="G21"/>
    </row>
    <row r="22" spans="5:7" x14ac:dyDescent="0.3">
      <c r="E22"/>
      <c r="F22"/>
      <c r="G22"/>
    </row>
  </sheetData>
  <conditionalFormatting sqref="D2:J2">
    <cfRule type="expression" dxfId="14" priority="2">
      <formula>D2&lt;#REF!</formula>
    </cfRule>
    <cfRule type="expression" dxfId="13" priority="3">
      <formula>D2&gt;#REF!</formula>
    </cfRule>
  </conditionalFormatting>
  <conditionalFormatting pivot="1" sqref="G13:G15 I13:I15 K13:K15 M13:M15 O13:O15 Q13:Q15 S13:S15">
    <cfRule type="cellIs" dxfId="12" priority="1" operator="lessThan">
      <formula>0</formula>
    </cfRule>
  </conditionalFormatting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D2" sqref="D2"/>
    </sheetView>
  </sheetViews>
  <sheetFormatPr baseColWidth="10" defaultRowHeight="14.4" x14ac:dyDescent="0.3"/>
  <cols>
    <col min="1" max="1" width="30.44140625" bestFit="1" customWidth="1"/>
    <col min="2" max="2" width="5.109375" style="2" bestFit="1" customWidth="1"/>
    <col min="3" max="3" width="16.109375" style="1" bestFit="1" customWidth="1"/>
    <col min="4" max="4" width="13.88671875" style="1" bestFit="1" customWidth="1"/>
    <col min="5" max="5" width="13.5546875" style="1" bestFit="1" customWidth="1"/>
    <col min="6" max="6" width="14.6640625" style="1" bestFit="1" customWidth="1"/>
    <col min="7" max="7" width="12.6640625" style="1" bestFit="1" customWidth="1"/>
    <col min="8" max="8" width="14" style="1" bestFit="1" customWidth="1"/>
    <col min="9" max="9" width="14.6640625" style="1" bestFit="1" customWidth="1"/>
    <col min="10" max="10" width="12.6640625" style="1" bestFit="1" customWidth="1"/>
    <col min="11" max="11" width="14" style="1" bestFit="1" customWidth="1"/>
    <col min="12" max="12" width="14.6640625" style="1" bestFit="1" customWidth="1"/>
    <col min="13" max="13" width="13.88671875" style="1" bestFit="1" customWidth="1"/>
    <col min="14" max="14" width="14" style="1" bestFit="1" customWidth="1"/>
    <col min="15" max="15" width="16.109375" style="1" bestFit="1" customWidth="1"/>
    <col min="16" max="16" width="13.88671875" style="1" bestFit="1" customWidth="1"/>
    <col min="17" max="17" width="14" style="1" bestFit="1" customWidth="1"/>
    <col min="18" max="18" width="16.109375" style="1" bestFit="1" customWidth="1"/>
    <col min="19" max="19" width="13.88671875" style="1" bestFit="1" customWidth="1"/>
    <col min="20" max="20" width="14" style="1" bestFit="1" customWidth="1"/>
    <col min="21" max="21" width="16.109375" style="1" bestFit="1" customWidth="1"/>
    <col min="22" max="22" width="13.88671875" style="1" bestFit="1" customWidth="1"/>
    <col min="23" max="23" width="14" style="1" bestFit="1" customWidth="1"/>
  </cols>
  <sheetData>
    <row r="1" spans="1:23" s="14" customFormat="1" ht="37.200000000000003" customHeight="1" x14ac:dyDescent="0.3">
      <c r="A1" s="11" t="s">
        <v>3</v>
      </c>
      <c r="B1" s="3" t="s">
        <v>4</v>
      </c>
      <c r="C1" s="12" t="s">
        <v>6</v>
      </c>
      <c r="D1" s="13" t="s">
        <v>1</v>
      </c>
      <c r="E1" s="12" t="s">
        <v>2</v>
      </c>
      <c r="F1" s="16">
        <v>43831</v>
      </c>
      <c r="G1" s="17">
        <v>43466</v>
      </c>
      <c r="H1" s="18" t="s">
        <v>0</v>
      </c>
      <c r="I1" s="19">
        <v>43862</v>
      </c>
      <c r="J1" s="20">
        <v>43497</v>
      </c>
      <c r="K1" s="21" t="s">
        <v>0</v>
      </c>
      <c r="L1" s="16">
        <v>43891</v>
      </c>
      <c r="M1" s="17">
        <v>43525</v>
      </c>
      <c r="N1" s="18" t="s">
        <v>0</v>
      </c>
      <c r="O1" s="19">
        <v>43922</v>
      </c>
      <c r="P1" s="20">
        <v>43556</v>
      </c>
      <c r="Q1" s="21" t="s">
        <v>0</v>
      </c>
      <c r="R1" s="16">
        <v>43952</v>
      </c>
      <c r="S1" s="17">
        <v>43586</v>
      </c>
      <c r="T1" s="18" t="s">
        <v>0</v>
      </c>
      <c r="U1" s="19">
        <v>43983</v>
      </c>
      <c r="V1" s="20">
        <v>43617</v>
      </c>
      <c r="W1" s="21" t="s">
        <v>0</v>
      </c>
    </row>
    <row r="2" spans="1:23" ht="15.6" x14ac:dyDescent="0.3">
      <c r="A2" s="4" t="s">
        <v>5</v>
      </c>
      <c r="B2" s="15"/>
      <c r="C2" s="8">
        <f>F2+I2+L2+O2+R2+U2</f>
        <v>5263908.92</v>
      </c>
      <c r="D2" s="9">
        <f>G2+J2+M2+P2+S2+V2</f>
        <v>8984261.7199999988</v>
      </c>
      <c r="E2" s="10">
        <f>(C2-D2)/D2</f>
        <v>-0.41409666324814048</v>
      </c>
      <c r="F2" s="5">
        <v>1394077.03</v>
      </c>
      <c r="G2" s="6">
        <v>1559470.12</v>
      </c>
      <c r="H2" s="7">
        <f>(F2-G2)/G2</f>
        <v>-0.1060572356461694</v>
      </c>
      <c r="I2" s="5">
        <v>1419831.89</v>
      </c>
      <c r="J2" s="6">
        <v>1411369.84</v>
      </c>
      <c r="K2" s="7">
        <f>(I2-J2)/J2</f>
        <v>5.9956290407904801E-3</v>
      </c>
      <c r="L2" s="5">
        <v>1300000</v>
      </c>
      <c r="M2" s="6">
        <v>1358632.9699999997</v>
      </c>
      <c r="N2" s="7">
        <f>(L2-M2)/M2</f>
        <v>-4.3155856875753393E-2</v>
      </c>
      <c r="O2" s="5">
        <v>1150000</v>
      </c>
      <c r="P2" s="6">
        <v>1339891.9300000002</v>
      </c>
      <c r="Q2" s="7">
        <f>(O2-P2)/P2</f>
        <v>-0.14172182528183458</v>
      </c>
      <c r="R2" s="5"/>
      <c r="S2" s="6">
        <v>1545294.7799999998</v>
      </c>
      <c r="T2" s="7">
        <f>(R2-S2)/S2</f>
        <v>-1</v>
      </c>
      <c r="U2" s="5"/>
      <c r="V2" s="6">
        <v>1769602.08</v>
      </c>
      <c r="W2" s="7">
        <f>(U2-V2)/V2</f>
        <v>-1</v>
      </c>
    </row>
  </sheetData>
  <conditionalFormatting sqref="H2 E2 K2 N2 Q2 T2 W2">
    <cfRule type="expression" dxfId="1" priority="33">
      <formula>E2&lt;$B2</formula>
    </cfRule>
    <cfRule type="expression" dxfId="0" priority="34">
      <formula>E2&gt;$B2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 complètes</vt:lpstr>
      <vt:lpstr>2020 (2)</vt:lpstr>
      <vt:lpstr>2020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NUCCI</dc:creator>
  <cp:lastModifiedBy>Sébastien NUCCI</cp:lastModifiedBy>
  <dcterms:created xsi:type="dcterms:W3CDTF">2019-08-02T08:18:07Z</dcterms:created>
  <dcterms:modified xsi:type="dcterms:W3CDTF">2020-08-17T12:15:16Z</dcterms:modified>
</cp:coreProperties>
</file>