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sabe\Desktop\heures sup\EMILIE\"/>
    </mc:Choice>
  </mc:AlternateContent>
  <xr:revisionPtr revIDLastSave="0" documentId="13_ncr:1_{E881B37F-FB1E-4C0F-B6DD-27956C7076C1}" xr6:coauthVersionLast="45" xr6:coauthVersionMax="45" xr10:uidLastSave="{00000000-0000-0000-0000-000000000000}"/>
  <bookViews>
    <workbookView xWindow="0" yWindow="0" windowWidth="20490" windowHeight="10920" xr2:uid="{2124EF4B-3EB0-4711-9470-464BE4C0146F}"/>
  </bookViews>
  <sheets>
    <sheet name="Feuil1" sheetId="1" r:id="rId1"/>
  </sheets>
  <externalReferences>
    <externalReference r:id="rId2"/>
  </externalReferences>
  <definedNames>
    <definedName name="MOIS">Feuil1!$E$3</definedName>
    <definedName name="PRENOM">Feuil1!$A$2</definedName>
  </definedNames>
  <calcPr calcId="191029" iterateDelta="1E-4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6" i="1" l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7" i="1" a="1"/>
  <c r="I37" i="1"/>
  <c r="K37" i="1"/>
  <c r="I40" i="1"/>
  <c r="H37" i="1"/>
  <c r="G37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B12" i="1"/>
  <c r="B18" i="1"/>
  <c r="B24" i="1"/>
  <c r="B30" i="1"/>
  <c r="C7" i="1"/>
  <c r="C8" i="1"/>
  <c r="C9" i="1"/>
  <c r="C10" i="1"/>
  <c r="C11" i="1"/>
  <c r="D7" i="1"/>
  <c r="D8" i="1"/>
  <c r="D9" i="1"/>
  <c r="D10" i="1"/>
</calcChain>
</file>

<file path=xl/sharedStrings.xml><?xml version="1.0" encoding="utf-8"?>
<sst xmlns="http://schemas.openxmlformats.org/spreadsheetml/2006/main" count="71" uniqueCount="39">
  <si>
    <t>FEUIILE D'HEURES SUPPLEMENTAIRE D'</t>
  </si>
  <si>
    <t xml:space="preserve">EMILIE </t>
  </si>
  <si>
    <t xml:space="preserve">EMILIE STAROSTA </t>
  </si>
  <si>
    <t>ESSAI</t>
  </si>
  <si>
    <t xml:space="preserve">Temps journalier </t>
  </si>
  <si>
    <t xml:space="preserve">Début </t>
  </si>
  <si>
    <t xml:space="preserve">Fin </t>
  </si>
  <si>
    <t>Pause</t>
  </si>
  <si>
    <t>Temps de travail</t>
  </si>
  <si>
    <t>Heures</t>
  </si>
  <si>
    <t xml:space="preserve"> CP / ABS</t>
  </si>
  <si>
    <t>ISABELLE</t>
  </si>
  <si>
    <t>SEMAINE</t>
  </si>
  <si>
    <t>LUNDI</t>
  </si>
  <si>
    <t>MARDI</t>
  </si>
  <si>
    <t>MERCREDI</t>
  </si>
  <si>
    <t>JEUDI</t>
  </si>
  <si>
    <t>VENDREDI</t>
  </si>
  <si>
    <t>SAMEDI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</si>
  <si>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</si>
  <si>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</si>
  <si>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</si>
  <si>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</si>
  <si>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</si>
  <si>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</si>
  <si>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</si>
  <si>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</si>
  <si>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</si>
  <si>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</si>
  <si>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</si>
  <si>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</si>
  <si>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ABS</t>
  </si>
  <si>
    <t>C.P.</t>
  </si>
  <si>
    <t>FERIE</t>
  </si>
  <si>
    <t>STAROSTA</t>
  </si>
  <si>
    <t>FRENARD</t>
  </si>
  <si>
    <t>REPORT HEURES SUPPLEMENTAIRES MOIS PRECEDENT</t>
  </si>
  <si>
    <t>HEURES SUPPLEMENTAIRES PRISENT</t>
  </si>
  <si>
    <t>SOLDE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</si>
</sst>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h]:mm"/>
  </numFmts>
  <fonts count="20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6"/>
      <color theme="1"/>
      <name val="Cambria"/>
      <family val="1"/>
    </font>
    <font>
      <sz val="16"/>
      <name val="Cambria"/>
      <family val="1"/>
    </font>
    <font>
      <sz val="14"/>
      <color theme="0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4"/>
      <name val="Calibri"/>
      <family val="2"/>
      <scheme val="minor"/>
    </font>
    <font>
      <sz val="11"/>
      <color theme="4" tint="0.59999389629810485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sz val="8"/>
      <color rgb="FFFF00FF"/>
      <name val="Lucida Grande"/>
    </font>
    <font>
      <sz val="9"/>
      <color rgb="FF0000FF"/>
      <name val="Cambria"/>
      <family val="1"/>
    </font>
    <font>
      <i/>
      <sz val="9"/>
      <color rgb="FF0000FF"/>
      <name val="Cambria"/>
      <family val="1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 diagonalUp="1"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 style="medium">
        <color auto="1"/>
      </diagonal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2" xfId="0" applyFill="1" applyBorder="1" applyAlignment="1">
      <alignment vertical="center" wrapText="1"/>
    </xf>
    <xf numFmtId="0" fontId="0" fillId="2" borderId="3" xfId="0" applyFill="1" applyBorder="1" applyAlignment="1">
      <alignment vertical="center" wrapText="1"/>
    </xf>
    <xf numFmtId="0" fontId="5" fillId="0" borderId="0" xfId="0" applyFont="1"/>
    <xf numFmtId="0" fontId="0" fillId="2" borderId="0" xfId="0" applyFill="1" applyAlignment="1">
      <alignment vertical="center" wrapText="1"/>
    </xf>
    <xf numFmtId="0" fontId="8" fillId="0" borderId="0" xfId="0" applyFont="1"/>
    <xf numFmtId="20" fontId="3" fillId="2" borderId="0" xfId="0" applyNumberFormat="1" applyFont="1" applyFill="1" applyAlignment="1">
      <alignment horizontal="center" vertical="center" wrapText="1"/>
    </xf>
    <xf numFmtId="0" fontId="2" fillId="2" borderId="7" xfId="0" applyFont="1" applyFill="1" applyBorder="1" applyAlignment="1">
      <alignment vertical="center" wrapText="1"/>
    </xf>
    <xf numFmtId="0" fontId="2" fillId="2" borderId="8" xfId="0" applyFont="1" applyFill="1" applyBorder="1" applyAlignment="1">
      <alignment vertical="center" wrapText="1"/>
    </xf>
    <xf numFmtId="0" fontId="2" fillId="2" borderId="9" xfId="0" applyFont="1" applyFill="1" applyBorder="1" applyAlignment="1">
      <alignment vertical="center" wrapText="1"/>
    </xf>
    <xf numFmtId="0" fontId="0" fillId="2" borderId="0" xfId="0" applyFill="1" applyAlignment="1">
      <alignment horizontal="center" vertical="center" wrapText="1"/>
    </xf>
    <xf numFmtId="0" fontId="10" fillId="0" borderId="0" xfId="0" applyFont="1"/>
    <xf numFmtId="0" fontId="0" fillId="2" borderId="0" xfId="0" applyFill="1"/>
    <xf numFmtId="0" fontId="0" fillId="2" borderId="0" xfId="0" applyFill="1" applyAlignment="1">
      <alignment horizontal="center" vertical="center"/>
    </xf>
    <xf numFmtId="0" fontId="11" fillId="3" borderId="0" xfId="0" applyFont="1" applyFill="1" applyAlignment="1">
      <alignment horizontal="center" vertical="center"/>
    </xf>
    <xf numFmtId="0" fontId="12" fillId="4" borderId="10" xfId="0" applyFont="1" applyFill="1" applyBorder="1" applyAlignment="1">
      <alignment horizontal="center" vertical="center" wrapText="1"/>
    </xf>
    <xf numFmtId="20" fontId="0" fillId="3" borderId="11" xfId="0" applyNumberFormat="1" applyFill="1" applyBorder="1" applyAlignment="1">
      <alignment horizontal="center" vertical="center"/>
    </xf>
    <xf numFmtId="20" fontId="11" fillId="3" borderId="0" xfId="0" applyNumberFormat="1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/>
    </xf>
    <xf numFmtId="0" fontId="0" fillId="6" borderId="13" xfId="0" applyFill="1" applyBorder="1" applyAlignment="1">
      <alignment horizontal="center" vertical="center" textRotation="45"/>
    </xf>
    <xf numFmtId="0" fontId="2" fillId="0" borderId="3" xfId="0" applyFont="1" applyBorder="1" applyAlignment="1">
      <alignment horizontal="left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20" fontId="0" fillId="0" borderId="17" xfId="0" applyNumberFormat="1" applyBorder="1" applyAlignment="1">
      <alignment horizontal="center" vertical="center"/>
    </xf>
    <xf numFmtId="0" fontId="0" fillId="5" borderId="18" xfId="0" applyFill="1" applyBorder="1" applyAlignment="1">
      <alignment horizontal="center" vertical="center"/>
    </xf>
    <xf numFmtId="0" fontId="1" fillId="2" borderId="19" xfId="0" applyFont="1" applyFill="1" applyBorder="1"/>
    <xf numFmtId="0" fontId="1" fillId="0" borderId="0" xfId="0" applyFont="1"/>
    <xf numFmtId="0" fontId="0" fillId="2" borderId="21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20" fontId="0" fillId="0" borderId="23" xfId="0" applyNumberFormat="1" applyBorder="1" applyAlignment="1">
      <alignment horizontal="center" vertical="center"/>
    </xf>
    <xf numFmtId="0" fontId="0" fillId="5" borderId="24" xfId="0" applyFill="1" applyBorder="1" applyAlignment="1">
      <alignment horizontal="center" vertical="center"/>
    </xf>
    <xf numFmtId="0" fontId="1" fillId="2" borderId="25" xfId="0" applyFont="1" applyFill="1" applyBorder="1"/>
    <xf numFmtId="0" fontId="0" fillId="2" borderId="4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20" fontId="0" fillId="0" borderId="27" xfId="0" applyNumberFormat="1" applyBorder="1" applyAlignment="1">
      <alignment horizontal="center" vertical="center"/>
    </xf>
    <xf numFmtId="0" fontId="0" fillId="5" borderId="28" xfId="0" applyFill="1" applyBorder="1" applyAlignment="1">
      <alignment horizontal="center" vertical="center"/>
    </xf>
    <xf numFmtId="0" fontId="1" fillId="2" borderId="29" xfId="0" applyFont="1" applyFill="1" applyBorder="1"/>
    <xf numFmtId="0" fontId="0" fillId="2" borderId="30" xfId="0" applyFill="1" applyBorder="1" applyAlignment="1">
      <alignment horizontal="center" vertical="center"/>
    </xf>
    <xf numFmtId="0" fontId="0" fillId="2" borderId="31" xfId="0" applyFill="1" applyBorder="1" applyAlignment="1">
      <alignment horizontal="center" vertical="center"/>
    </xf>
    <xf numFmtId="20" fontId="0" fillId="0" borderId="32" xfId="0" applyNumberFormat="1" applyBorder="1" applyAlignment="1">
      <alignment horizontal="center" vertical="center"/>
    </xf>
    <xf numFmtId="0" fontId="0" fillId="5" borderId="33" xfId="0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0" fillId="2" borderId="34" xfId="0" applyFill="1" applyBorder="1" applyAlignment="1">
      <alignment horizontal="center" vertical="center"/>
    </xf>
    <xf numFmtId="20" fontId="0" fillId="0" borderId="35" xfId="0" applyNumberFormat="1" applyBorder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20" fontId="0" fillId="0" borderId="5" xfId="0" applyNumberFormat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3" fillId="0" borderId="0" xfId="0" applyFont="1"/>
    <xf numFmtId="0" fontId="0" fillId="2" borderId="20" xfId="0" applyFill="1" applyBorder="1" applyAlignment="1">
      <alignment horizontal="center" vertical="center"/>
    </xf>
    <xf numFmtId="164" fontId="13" fillId="7" borderId="12" xfId="0" applyNumberFormat="1" applyFont="1" applyFill="1" applyBorder="1" applyAlignment="1">
      <alignment horizontal="center" vertical="center"/>
    </xf>
    <xf numFmtId="164" fontId="14" fillId="2" borderId="0" xfId="0" applyNumberFormat="1" applyFont="1" applyFill="1" applyAlignment="1">
      <alignment horizontal="center" vertical="center"/>
    </xf>
    <xf numFmtId="20" fontId="5" fillId="2" borderId="0" xfId="0" applyNumberFormat="1" applyFont="1" applyFill="1" applyAlignment="1">
      <alignment horizontal="left" vertical="center"/>
    </xf>
    <xf numFmtId="164" fontId="0" fillId="0" borderId="12" xfId="0" applyNumberFormat="1" applyBorder="1" applyAlignment="1">
      <alignment horizontal="center" vertical="center"/>
    </xf>
    <xf numFmtId="164" fontId="14" fillId="0" borderId="12" xfId="0" applyNumberFormat="1" applyFont="1" applyBorder="1" applyAlignment="1">
      <alignment horizontal="center" vertical="center"/>
    </xf>
    <xf numFmtId="2" fontId="16" fillId="0" borderId="0" xfId="0" applyNumberFormat="1" applyFont="1"/>
    <xf numFmtId="0" fontId="0" fillId="2" borderId="1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right" vertical="center"/>
    </xf>
    <xf numFmtId="0" fontId="0" fillId="2" borderId="14" xfId="0" applyFill="1" applyBorder="1" applyAlignment="1">
      <alignment horizontal="left" vertical="center"/>
    </xf>
    <xf numFmtId="0" fontId="0" fillId="2" borderId="20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15" fillId="8" borderId="7" xfId="0" applyFont="1" applyFill="1" applyBorder="1" applyAlignment="1">
      <alignment horizontal="center" vertical="center" wrapText="1"/>
    </xf>
    <xf numFmtId="0" fontId="15" fillId="8" borderId="9" xfId="0" applyFont="1" applyFill="1" applyBorder="1" applyAlignment="1">
      <alignment horizontal="center" vertical="center" wrapText="1"/>
    </xf>
    <xf numFmtId="0" fontId="0" fillId="9" borderId="12" xfId="0" applyFill="1" applyBorder="1" applyAlignment="1">
      <alignment horizontal="center" vertical="center" wrapText="1"/>
    </xf>
    <xf numFmtId="20" fontId="0" fillId="0" borderId="7" xfId="0" applyNumberFormat="1" applyBorder="1" applyAlignment="1">
      <alignment horizontal="center" vertical="center"/>
    </xf>
    <xf numFmtId="20" fontId="0" fillId="0" borderId="9" xfId="0" applyNumberFormat="1" applyBorder="1" applyAlignment="1">
      <alignment horizontal="center" vertical="center"/>
    </xf>
    <xf numFmtId="20" fontId="0" fillId="0" borderId="12" xfId="0" applyNumberForma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right" vertical="center" wrapText="1"/>
    </xf>
    <xf numFmtId="0" fontId="6" fillId="2" borderId="5" xfId="0" applyFont="1" applyFill="1" applyBorder="1" applyAlignment="1">
      <alignment horizontal="right" vertical="center" wrapText="1"/>
    </xf>
    <xf numFmtId="0" fontId="7" fillId="2" borderId="5" xfId="0" applyFont="1" applyFill="1" applyBorder="1" applyAlignment="1">
      <alignment horizontal="left" vertical="center" wrapText="1"/>
    </xf>
    <xf numFmtId="0" fontId="7" fillId="2" borderId="6" xfId="0" applyFont="1" applyFill="1" applyBorder="1" applyAlignment="1">
      <alignment horizontal="left" vertical="center" wrapText="1"/>
    </xf>
    <xf numFmtId="0" fontId="9" fillId="2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66675</xdr:colOff>
          <xdr:row>0</xdr:row>
          <xdr:rowOff>47625</xdr:rowOff>
        </xdr:from>
        <xdr:to>
          <xdr:col>13</xdr:col>
          <xdr:colOff>647700</xdr:colOff>
          <xdr:row>1</xdr:row>
          <xdr:rowOff>257175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800" b="1" i="1" u="none" strike="noStrike" baseline="0">
                  <a:solidFill>
                    <a:srgbClr val="FF00FF"/>
                  </a:solidFill>
                  <a:latin typeface="Lucida Grande"/>
                </a:rPr>
                <a:t>IMPRESSION DU</a:t>
              </a:r>
            </a:p>
            <a:p>
              <a:pPr algn="ctr" rtl="0">
                <a:defRPr sz="1000"/>
              </a:pPr>
              <a:r>
                <a:rPr lang="fr-FR" sz="800" b="1" i="1" u="none" strike="noStrike" baseline="0">
                  <a:solidFill>
                    <a:srgbClr val="FF00FF"/>
                  </a:solidFill>
                  <a:latin typeface="Lucida Grande"/>
                </a:rPr>
                <a:t> 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2</xdr:row>
          <xdr:rowOff>19050</xdr:rowOff>
        </xdr:from>
        <xdr:to>
          <xdr:col>14</xdr:col>
          <xdr:colOff>66675</xdr:colOff>
          <xdr:row>3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FF"/>
                  </a:solidFill>
                  <a:latin typeface="Cambria"/>
                  <a:ea typeface="Cambria"/>
                </a:rPr>
                <a:t>E</a:t>
              </a:r>
              <a:r>
                <a:rPr lang="fr-FR" sz="900" b="0" i="1" u="none" strike="noStrike" baseline="0">
                  <a:solidFill>
                    <a:srgbClr val="0000FF"/>
                  </a:solidFill>
                  <a:latin typeface="Cambria"/>
                  <a:ea typeface="Cambria"/>
                </a:rPr>
                <a:t>NREGISTREMENT DU MOIS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sabe/Downloads/janv-hor-emilie%20(4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janv-hor-emilie (4)"/>
    </sheetNames>
    <definedNames>
      <definedName name="EditionPDF"/>
      <definedName name="ExportFeuille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1DF96C-C95C-49F8-BC59-DF5FC0EBB2C7}">
  <dimension ref="A1:N53"/>
  <sheetViews>
    <sheetView tabSelected="1" workbookViewId="0">
      <selection activeCell="F5" sqref="F5"/>
    </sheetView>
  </sheetViews>
  <sheetFormatPr baseColWidth="10" defaultRowHeight="15"/>
  <cols>
    <col min="1" max="1" width="8.42578125" customWidth="1"/>
    <col min="2" max="2" width="4.140625" customWidth="1"/>
    <col min="4" max="4" width="4.85546875" customWidth="1"/>
    <col min="10" max="10" width="4.42578125" customWidth="1"/>
    <col min="11" max="13" width="11.42578125" hidden="1" customWidth="1"/>
  </cols>
  <sheetData>
    <row r="1" spans="1:13" ht="15.75">
      <c r="A1" s="1"/>
      <c r="B1" s="2"/>
      <c r="C1" s="72" t="s">
        <v>0</v>
      </c>
      <c r="D1" s="72"/>
      <c r="E1" s="72"/>
      <c r="F1" s="72"/>
      <c r="G1" s="72"/>
      <c r="H1" s="72"/>
      <c r="I1" s="3"/>
      <c r="J1" s="4"/>
      <c r="K1" s="5"/>
      <c r="L1" s="5"/>
      <c r="M1">
        <v>1</v>
      </c>
    </row>
    <row r="2" spans="1:13" ht="21.75" customHeight="1" thickBot="1">
      <c r="A2" s="73" t="s">
        <v>1</v>
      </c>
      <c r="B2" s="74"/>
      <c r="C2" s="74"/>
      <c r="D2" s="74"/>
      <c r="E2" s="74"/>
      <c r="F2" s="75" t="s">
        <v>34</v>
      </c>
      <c r="G2" s="75"/>
      <c r="H2" s="75"/>
      <c r="I2" s="76"/>
      <c r="J2" s="6"/>
      <c r="K2" s="7" t="s">
        <v>2</v>
      </c>
      <c r="L2" s="5"/>
      <c r="M2">
        <v>2</v>
      </c>
    </row>
    <row r="3" spans="1:13" ht="29.25" thickBot="1">
      <c r="A3" s="8">
        <v>0.29166666666666669</v>
      </c>
      <c r="B3" s="8"/>
      <c r="C3" s="9"/>
      <c r="D3" s="10"/>
      <c r="E3" s="77" t="s">
        <v>3</v>
      </c>
      <c r="F3" s="77"/>
      <c r="G3" s="77"/>
      <c r="H3" s="11"/>
      <c r="I3" s="12"/>
      <c r="J3" s="12"/>
      <c r="K3" s="13"/>
      <c r="L3" s="5"/>
      <c r="M3">
        <v>3</v>
      </c>
    </row>
    <row r="4" spans="1:13" ht="30.75" thickBot="1">
      <c r="A4" s="14"/>
      <c r="B4" s="14"/>
      <c r="C4" s="15"/>
      <c r="D4" s="15"/>
      <c r="E4" s="16"/>
      <c r="F4" s="17" t="s">
        <v>4</v>
      </c>
      <c r="G4" s="18">
        <v>0.29166666666666669</v>
      </c>
      <c r="H4" s="19">
        <v>0</v>
      </c>
      <c r="I4" s="20"/>
      <c r="J4" s="14"/>
      <c r="K4" s="5"/>
      <c r="L4" s="5"/>
      <c r="M4">
        <v>4</v>
      </c>
    </row>
    <row r="5" spans="1:13" ht="42.75" thickBot="1">
      <c r="A5" s="14"/>
      <c r="B5" s="14"/>
      <c r="C5" s="15"/>
      <c r="D5" s="15"/>
      <c r="E5" s="21" t="s">
        <v>5</v>
      </c>
      <c r="F5" s="21" t="s">
        <v>6</v>
      </c>
      <c r="G5" s="21" t="s">
        <v>7</v>
      </c>
      <c r="H5" s="22" t="s">
        <v>8</v>
      </c>
      <c r="I5" s="23" t="s">
        <v>9</v>
      </c>
      <c r="J5" s="24" t="s">
        <v>10</v>
      </c>
      <c r="K5" s="25" t="s">
        <v>11</v>
      </c>
      <c r="L5" s="5"/>
      <c r="M5">
        <v>5</v>
      </c>
    </row>
    <row r="6" spans="1:13">
      <c r="A6" s="60" t="s">
        <v>12</v>
      </c>
      <c r="B6" s="63">
        <v>35</v>
      </c>
      <c r="C6" s="26" t="s">
        <v>13</v>
      </c>
      <c r="D6" s="27">
        <v>25</v>
      </c>
      <c r="E6" s="28"/>
      <c r="F6" s="28"/>
      <c r="G6" s="28"/>
      <c r="H6" s="28">
        <f>F6-G6-E6</f>
        <v>0</v>
      </c>
      <c r="I6" s="29">
        <f>IF(OR(ISBLANK(H6),H6=0),0,IF(G$4&gt;H6,"-","")&amp;TEXT(ABS(H6-H$4),"hh:mm"))</f>
        <v>0</v>
      </c>
      <c r="J6" s="30"/>
      <c r="K6" s="5" t="s">
        <v>1</v>
      </c>
      <c r="L6" s="31">
        <v>1</v>
      </c>
      <c r="M6">
        <v>6</v>
      </c>
    </row>
    <row r="7" spans="1:13">
      <c r="A7" s="61"/>
      <c r="B7" s="64"/>
      <c r="C7" s="32" t="str">
        <f>REPLACE(C6,1,8,K8)</f>
        <v>MARDI</v>
      </c>
      <c r="D7" s="33">
        <f>DAY(D6+1)</f>
        <v>26</v>
      </c>
      <c r="E7" s="34"/>
      <c r="F7" s="34"/>
      <c r="G7" s="34"/>
      <c r="H7" s="34">
        <f t="shared" ref="H7:H35" si="0">F7-G7-E7</f>
        <v>0</v>
      </c>
      <c r="I7" s="35">
        <f t="shared" ref="I7:I29" si="1">IF(OR(ISBLANK(H7),H7=0),0,IF(G$4&gt;H7,"-","")&amp;TEXT(ABS(H7-G$4),"hh:mm"))</f>
        <v>0</v>
      </c>
      <c r="J7" s="36"/>
      <c r="K7" s="31" t="s">
        <v>13</v>
      </c>
      <c r="L7" s="31">
        <v>2</v>
      </c>
      <c r="M7">
        <v>7</v>
      </c>
    </row>
    <row r="8" spans="1:13">
      <c r="A8" s="61"/>
      <c r="B8" s="64"/>
      <c r="C8" s="32" t="str">
        <f>REPLACE(C7,1,8,K9)</f>
        <v>MERCREDI</v>
      </c>
      <c r="D8" s="33">
        <f t="shared" ref="D8:D17" si="2">DAY(D7+1)</f>
        <v>27</v>
      </c>
      <c r="E8" s="34"/>
      <c r="F8" s="34"/>
      <c r="G8" s="34"/>
      <c r="H8" s="34">
        <f t="shared" si="0"/>
        <v>0</v>
      </c>
      <c r="I8" s="35">
        <f t="shared" si="1"/>
        <v>0</v>
      </c>
      <c r="J8" s="36"/>
      <c r="K8" s="31" t="s">
        <v>14</v>
      </c>
      <c r="L8" s="31">
        <v>3</v>
      </c>
      <c r="M8">
        <v>8</v>
      </c>
    </row>
    <row r="9" spans="1:13">
      <c r="A9" s="61"/>
      <c r="B9" s="64"/>
      <c r="C9" s="32" t="str">
        <f>REPLACE(C8,1,8,K10)</f>
        <v>JEUDI</v>
      </c>
      <c r="D9" s="33">
        <f t="shared" si="2"/>
        <v>28</v>
      </c>
      <c r="E9" s="34">
        <v>0.20833333333333334</v>
      </c>
      <c r="F9" s="34">
        <v>0.54166666666666663</v>
      </c>
      <c r="G9" s="34"/>
      <c r="H9" s="34">
        <f t="shared" si="0"/>
        <v>0.33333333333333326</v>
      </c>
      <c r="I9" s="35" t="str">
        <f t="shared" si="1"/>
        <v>01:00</v>
      </c>
      <c r="J9" s="36"/>
      <c r="K9" s="31" t="s">
        <v>15</v>
      </c>
      <c r="L9" s="31">
        <v>4</v>
      </c>
      <c r="M9">
        <v>9</v>
      </c>
    </row>
    <row r="10" spans="1:13">
      <c r="A10" s="61"/>
      <c r="B10" s="64"/>
      <c r="C10" s="32" t="str">
        <f>REPLACE(C9,1,8,K11)</f>
        <v>VENDREDI</v>
      </c>
      <c r="D10" s="33">
        <f t="shared" si="2"/>
        <v>29</v>
      </c>
      <c r="E10" s="34">
        <v>0.20833333333333334</v>
      </c>
      <c r="F10" s="34">
        <v>0.54166666666666663</v>
      </c>
      <c r="G10" s="34"/>
      <c r="H10" s="34">
        <f t="shared" si="0"/>
        <v>0.33333333333333326</v>
      </c>
      <c r="I10" s="35" t="str">
        <f t="shared" si="1"/>
        <v>01:00</v>
      </c>
      <c r="J10" s="36"/>
      <c r="K10" s="31" t="s">
        <v>16</v>
      </c>
      <c r="L10" s="31">
        <v>5</v>
      </c>
      <c r="M10">
        <v>10</v>
      </c>
    </row>
    <row r="11" spans="1:13" ht="15.75" thickBot="1">
      <c r="A11" s="62"/>
      <c r="B11" s="65"/>
      <c r="C11" s="37" t="str">
        <f>REPLACE(C10,1,8,K12)</f>
        <v>SAMEDI</v>
      </c>
      <c r="D11" s="38">
        <v>30</v>
      </c>
      <c r="E11" s="39">
        <v>0.20833333333333334</v>
      </c>
      <c r="F11" s="39">
        <v>0.54166666666666663</v>
      </c>
      <c r="G11" s="39"/>
      <c r="H11" s="39">
        <f t="shared" si="0"/>
        <v>0.33333333333333326</v>
      </c>
      <c r="I11" s="40" t="str">
        <f t="shared" si="1"/>
        <v>01:00</v>
      </c>
      <c r="J11" s="41"/>
      <c r="K11" s="31" t="s">
        <v>17</v>
      </c>
      <c r="L11" s="31">
        <v>6</v>
      </c>
      <c r="M11">
        <v>11</v>
      </c>
    </row>
    <row r="12" spans="1:13">
      <c r="A12" s="60" t="s">
        <v>12</v>
      </c>
      <c r="B12" s="63">
        <f>SUM(B6+1)</f>
        <v>36</v>
      </c>
      <c r="C12" s="42" t="s">
        <v>13</v>
      </c>
      <c r="D12" s="43">
        <f>DAY(D11+2)</f>
        <v>1</v>
      </c>
      <c r="E12" s="44">
        <v>0.20833333333333334</v>
      </c>
      <c r="F12" s="44">
        <v>0.54166666666666663</v>
      </c>
      <c r="G12" s="44"/>
      <c r="H12" s="44">
        <f t="shared" si="0"/>
        <v>0.33333333333333326</v>
      </c>
      <c r="I12" s="45" t="str">
        <f>IF(OR(ISBLANK(H12),H12=0),0,IF(G$4&gt;H12,"-","")&amp;TEXT(ABS(H12-G$4),"hh:mm"))</f>
        <v>01:00</v>
      </c>
      <c r="J12" s="30"/>
      <c r="K12" s="31" t="s">
        <v>18</v>
      </c>
      <c r="L12" s="31">
        <v>7</v>
      </c>
      <c r="M12">
        <v>12</v>
      </c>
    </row>
    <row r="13" spans="1:13">
      <c r="A13" s="61"/>
      <c r="B13" s="64"/>
      <c r="C13" s="32" t="s">
        <v>14</v>
      </c>
      <c r="D13" s="33">
        <f>DAY(D12+1)</f>
        <v>2</v>
      </c>
      <c r="E13" s="34">
        <v>0.20833333333333334</v>
      </c>
      <c r="F13" s="34">
        <v>0.54166666666666663</v>
      </c>
      <c r="G13" s="34"/>
      <c r="H13" s="44">
        <f t="shared" si="0"/>
        <v>0.33333333333333326</v>
      </c>
      <c r="I13" s="35" t="str">
        <f t="shared" si="1"/>
        <v>01:00</v>
      </c>
      <c r="J13" s="36"/>
      <c r="K13" s="31"/>
      <c r="L13" s="31">
        <v>8</v>
      </c>
      <c r="M13">
        <v>13</v>
      </c>
    </row>
    <row r="14" spans="1:13">
      <c r="A14" s="61"/>
      <c r="B14" s="64"/>
      <c r="C14" s="46" t="s">
        <v>15</v>
      </c>
      <c r="D14" s="33">
        <f t="shared" si="2"/>
        <v>3</v>
      </c>
      <c r="E14" s="34">
        <v>0.20833333333333334</v>
      </c>
      <c r="F14" s="34">
        <v>0.54166666666666663</v>
      </c>
      <c r="G14" s="34"/>
      <c r="H14" s="44">
        <f t="shared" si="0"/>
        <v>0.33333333333333326</v>
      </c>
      <c r="I14" s="35" t="str">
        <f t="shared" si="1"/>
        <v>01:00</v>
      </c>
      <c r="J14" s="36"/>
      <c r="K14" s="31" t="s">
        <v>19</v>
      </c>
      <c r="L14" s="31">
        <v>9</v>
      </c>
      <c r="M14">
        <v>14</v>
      </c>
    </row>
    <row r="15" spans="1:13">
      <c r="A15" s="61"/>
      <c r="B15" s="64"/>
      <c r="C15" s="32" t="s">
        <v>16</v>
      </c>
      <c r="D15" s="33">
        <f t="shared" si="2"/>
        <v>4</v>
      </c>
      <c r="E15" s="34">
        <v>0.20833333333333334</v>
      </c>
      <c r="F15" s="34">
        <v>0.54166666666666663</v>
      </c>
      <c r="G15" s="34"/>
      <c r="H15" s="44">
        <f t="shared" si="0"/>
        <v>0.33333333333333326</v>
      </c>
      <c r="I15" s="35" t="str">
        <f t="shared" si="1"/>
        <v>01:00</v>
      </c>
      <c r="J15" s="36"/>
      <c r="K15" s="31" t="s">
        <v>20</v>
      </c>
      <c r="L15" s="31">
        <v>10</v>
      </c>
      <c r="M15">
        <v>15</v>
      </c>
    </row>
    <row r="16" spans="1:13">
      <c r="A16" s="61"/>
      <c r="B16" s="64"/>
      <c r="C16" s="32" t="s">
        <v>17</v>
      </c>
      <c r="D16" s="33">
        <f t="shared" si="2"/>
        <v>5</v>
      </c>
      <c r="E16" s="34">
        <v>0.20833333333333334</v>
      </c>
      <c r="F16" s="34">
        <v>0.54166666666666663</v>
      </c>
      <c r="G16" s="34"/>
      <c r="H16" s="44">
        <f t="shared" si="0"/>
        <v>0.33333333333333326</v>
      </c>
      <c r="I16" s="35" t="str">
        <f t="shared" si="1"/>
        <v>01:00</v>
      </c>
      <c r="J16" s="36"/>
      <c r="K16" s="31" t="s">
        <v>21</v>
      </c>
      <c r="L16" s="31">
        <v>11</v>
      </c>
      <c r="M16">
        <v>16</v>
      </c>
    </row>
    <row r="17" spans="1:14" ht="15.75" thickBot="1">
      <c r="A17" s="62"/>
      <c r="B17" s="65"/>
      <c r="C17" s="47" t="s">
        <v>18</v>
      </c>
      <c r="D17" s="38">
        <f t="shared" si="2"/>
        <v>6</v>
      </c>
      <c r="E17" s="39">
        <v>0.20833333333333334</v>
      </c>
      <c r="F17" s="39">
        <v>0.54166666666666663</v>
      </c>
      <c r="G17" s="48"/>
      <c r="H17" s="39">
        <f t="shared" si="0"/>
        <v>0.33333333333333326</v>
      </c>
      <c r="I17" s="40" t="str">
        <f t="shared" si="1"/>
        <v>01:00</v>
      </c>
      <c r="J17" s="41"/>
      <c r="K17" s="31" t="s">
        <v>22</v>
      </c>
      <c r="L17" s="31">
        <v>12</v>
      </c>
      <c r="M17">
        <v>17</v>
      </c>
    </row>
    <row r="18" spans="1:14">
      <c r="A18" s="60" t="s">
        <v>12</v>
      </c>
      <c r="B18" s="63">
        <f t="shared" ref="B18" si="3">SUM(B12+1)</f>
        <v>37</v>
      </c>
      <c r="C18" s="42" t="s">
        <v>13</v>
      </c>
      <c r="D18" s="43">
        <f>DAY(D17+2)</f>
        <v>8</v>
      </c>
      <c r="E18" s="44">
        <v>0.20833333333333334</v>
      </c>
      <c r="F18" s="44">
        <v>0.54166666666666663</v>
      </c>
      <c r="G18" s="44"/>
      <c r="H18" s="44">
        <f t="shared" si="0"/>
        <v>0.33333333333333326</v>
      </c>
      <c r="I18" s="45" t="str">
        <f>IF(OR(ISBLANK(H18),H18=0),0,IF(G$4&gt;H18,"-","")&amp;TEXT(ABS(H18-G$4),"hh:mm"))</f>
        <v>01:00</v>
      </c>
      <c r="J18" s="30"/>
      <c r="K18" s="31" t="s">
        <v>23</v>
      </c>
      <c r="L18" s="31">
        <v>13</v>
      </c>
      <c r="M18">
        <v>18</v>
      </c>
    </row>
    <row r="19" spans="1:14">
      <c r="A19" s="61"/>
      <c r="B19" s="64"/>
      <c r="C19" s="32" t="s">
        <v>14</v>
      </c>
      <c r="D19" s="33">
        <f>DAY(D18+1)</f>
        <v>9</v>
      </c>
      <c r="E19" s="34">
        <v>0.20833333333333334</v>
      </c>
      <c r="F19" s="34">
        <v>0.54166666666666663</v>
      </c>
      <c r="G19" s="34"/>
      <c r="H19" s="44">
        <f t="shared" si="0"/>
        <v>0.33333333333333326</v>
      </c>
      <c r="I19" s="35" t="str">
        <f t="shared" si="1"/>
        <v>01:00</v>
      </c>
      <c r="J19" s="36"/>
      <c r="K19" s="31" t="s">
        <v>24</v>
      </c>
      <c r="L19" s="31">
        <v>14</v>
      </c>
      <c r="M19">
        <v>19</v>
      </c>
    </row>
    <row r="20" spans="1:14">
      <c r="A20" s="61"/>
      <c r="B20" s="64"/>
      <c r="C20" s="46" t="s">
        <v>15</v>
      </c>
      <c r="D20" s="33">
        <f t="shared" ref="D20:D23" si="4">DAY(D19+1)</f>
        <v>10</v>
      </c>
      <c r="E20" s="34">
        <v>0.20833333333333334</v>
      </c>
      <c r="F20" s="34">
        <v>0.54166666666666663</v>
      </c>
      <c r="G20" s="34"/>
      <c r="H20" s="44">
        <f t="shared" si="0"/>
        <v>0.33333333333333326</v>
      </c>
      <c r="I20" s="35" t="str">
        <f t="shared" si="1"/>
        <v>01:00</v>
      </c>
      <c r="J20" s="36"/>
      <c r="K20" s="31" t="s">
        <v>25</v>
      </c>
      <c r="L20" s="31">
        <v>15</v>
      </c>
      <c r="M20">
        <v>20</v>
      </c>
    </row>
    <row r="21" spans="1:14">
      <c r="A21" s="61"/>
      <c r="B21" s="64"/>
      <c r="C21" s="32" t="s">
        <v>16</v>
      </c>
      <c r="D21" s="33">
        <f t="shared" si="4"/>
        <v>11</v>
      </c>
      <c r="E21" s="34">
        <v>0.20833333333333334</v>
      </c>
      <c r="F21" s="34">
        <v>0.54166666666666663</v>
      </c>
      <c r="G21" s="34"/>
      <c r="H21" s="44">
        <f t="shared" si="0"/>
        <v>0.33333333333333326</v>
      </c>
      <c r="I21" s="35" t="str">
        <f t="shared" si="1"/>
        <v>01:00</v>
      </c>
      <c r="J21" s="36"/>
      <c r="K21" s="31" t="s">
        <v>26</v>
      </c>
      <c r="L21" s="31">
        <v>16</v>
      </c>
      <c r="M21">
        <v>21</v>
      </c>
    </row>
    <row r="22" spans="1:14">
      <c r="A22" s="61"/>
      <c r="B22" s="64"/>
      <c r="C22" s="32" t="s">
        <v>17</v>
      </c>
      <c r="D22" s="33">
        <f t="shared" si="4"/>
        <v>12</v>
      </c>
      <c r="E22" s="34">
        <v>0.20833333333333334</v>
      </c>
      <c r="F22" s="34">
        <v>0.54166666666666663</v>
      </c>
      <c r="G22" s="34"/>
      <c r="H22" s="44">
        <f t="shared" si="0"/>
        <v>0.33333333333333326</v>
      </c>
      <c r="I22" s="35" t="str">
        <f t="shared" si="1"/>
        <v>01:00</v>
      </c>
      <c r="J22" s="36"/>
      <c r="K22" s="31" t="s">
        <v>27</v>
      </c>
      <c r="L22" s="31">
        <v>17</v>
      </c>
      <c r="M22">
        <v>22</v>
      </c>
    </row>
    <row r="23" spans="1:14" ht="15.75" thickBot="1">
      <c r="A23" s="62"/>
      <c r="B23" s="65"/>
      <c r="C23" s="47" t="s">
        <v>18</v>
      </c>
      <c r="D23" s="38">
        <f t="shared" si="4"/>
        <v>13</v>
      </c>
      <c r="E23" s="39">
        <v>0.20833333333333334</v>
      </c>
      <c r="F23" s="39">
        <v>0.54166666666666663</v>
      </c>
      <c r="G23" s="39"/>
      <c r="H23" s="39">
        <f t="shared" si="0"/>
        <v>0.33333333333333326</v>
      </c>
      <c r="I23" s="40" t="str">
        <f t="shared" si="1"/>
        <v>01:00</v>
      </c>
      <c r="J23" s="41"/>
      <c r="K23" s="31" t="s">
        <v>28</v>
      </c>
      <c r="L23" s="31">
        <v>18</v>
      </c>
      <c r="M23">
        <v>23</v>
      </c>
    </row>
    <row r="24" spans="1:14">
      <c r="A24" s="60" t="s">
        <v>12</v>
      </c>
      <c r="B24" s="63">
        <f t="shared" ref="B24" si="5">SUM(B18+1)</f>
        <v>38</v>
      </c>
      <c r="C24" s="42" t="s">
        <v>13</v>
      </c>
      <c r="D24" s="43">
        <f>DAY(D23+2)</f>
        <v>15</v>
      </c>
      <c r="E24" s="44">
        <v>0.20833333333333334</v>
      </c>
      <c r="F24" s="44">
        <v>0.54166666666666663</v>
      </c>
      <c r="G24" s="44"/>
      <c r="H24" s="44">
        <f t="shared" si="0"/>
        <v>0.33333333333333326</v>
      </c>
      <c r="I24" s="45" t="str">
        <f>IF(OR(ISBLANK(H24),H24=0),0,IF(G$4&gt;H24,"-","")&amp;TEXT(ABS(H24-G$4),"hh:mm"))</f>
        <v>01:00</v>
      </c>
      <c r="J24" s="30"/>
      <c r="K24" s="31" t="s">
        <v>29</v>
      </c>
      <c r="L24" s="31">
        <v>19</v>
      </c>
      <c r="M24">
        <v>24</v>
      </c>
    </row>
    <row r="25" spans="1:14">
      <c r="A25" s="61"/>
      <c r="B25" s="64"/>
      <c r="C25" s="32" t="s">
        <v>14</v>
      </c>
      <c r="D25" s="33">
        <f>DAY(D24+1)</f>
        <v>16</v>
      </c>
      <c r="E25" s="34">
        <v>0.20833333333333334</v>
      </c>
      <c r="F25" s="34">
        <v>0.54166666666666663</v>
      </c>
      <c r="G25" s="34"/>
      <c r="H25" s="44">
        <f t="shared" si="0"/>
        <v>0.33333333333333326</v>
      </c>
      <c r="I25" s="35" t="str">
        <f t="shared" si="1"/>
        <v>01:00</v>
      </c>
      <c r="J25" s="36"/>
      <c r="K25" s="31" t="s">
        <v>30</v>
      </c>
      <c r="L25" s="31">
        <v>20</v>
      </c>
      <c r="M25">
        <v>25</v>
      </c>
    </row>
    <row r="26" spans="1:14">
      <c r="A26" s="61"/>
      <c r="B26" s="64"/>
      <c r="C26" s="46" t="s">
        <v>15</v>
      </c>
      <c r="D26" s="33">
        <f t="shared" ref="D26:D29" si="6">DAY(D25+1)</f>
        <v>17</v>
      </c>
      <c r="E26" s="34">
        <v>0.20833333333333334</v>
      </c>
      <c r="F26" s="34">
        <v>0.54166666666666663</v>
      </c>
      <c r="G26" s="34"/>
      <c r="H26" s="44">
        <f t="shared" si="0"/>
        <v>0.33333333333333326</v>
      </c>
      <c r="I26" s="35" t="str">
        <f t="shared" si="1"/>
        <v>01:00</v>
      </c>
      <c r="J26" s="36"/>
      <c r="K26" s="31" t="s">
        <v>3</v>
      </c>
      <c r="L26" s="31">
        <v>21</v>
      </c>
      <c r="M26">
        <v>26</v>
      </c>
    </row>
    <row r="27" spans="1:14">
      <c r="A27" s="61"/>
      <c r="B27" s="64"/>
      <c r="C27" s="32" t="s">
        <v>16</v>
      </c>
      <c r="D27" s="33">
        <f t="shared" si="6"/>
        <v>18</v>
      </c>
      <c r="E27" s="34">
        <v>0.20833333333333334</v>
      </c>
      <c r="F27" s="34">
        <v>0.54166666666666663</v>
      </c>
      <c r="G27" s="34"/>
      <c r="H27" s="44">
        <f t="shared" si="0"/>
        <v>0.33333333333333326</v>
      </c>
      <c r="I27" s="35" t="str">
        <f t="shared" si="1"/>
        <v>01:00</v>
      </c>
      <c r="J27" s="36"/>
      <c r="K27" s="31" t="s">
        <v>31</v>
      </c>
      <c r="L27" s="31">
        <v>22</v>
      </c>
      <c r="M27">
        <v>27</v>
      </c>
    </row>
    <row r="28" spans="1:14">
      <c r="A28" s="61"/>
      <c r="B28" s="64"/>
      <c r="C28" s="32" t="s">
        <v>17</v>
      </c>
      <c r="D28" s="33">
        <f t="shared" si="6"/>
        <v>19</v>
      </c>
      <c r="E28" s="34">
        <v>0.20833333333333334</v>
      </c>
      <c r="F28" s="34">
        <v>0.54166666666666663</v>
      </c>
      <c r="G28" s="34"/>
      <c r="H28" s="44">
        <f t="shared" si="0"/>
        <v>0.33333333333333326</v>
      </c>
      <c r="I28" s="35" t="str">
        <f t="shared" si="1"/>
        <v>01:00</v>
      </c>
      <c r="J28" s="36"/>
      <c r="K28" s="31" t="s">
        <v>32</v>
      </c>
      <c r="L28" s="31">
        <v>23</v>
      </c>
      <c r="M28">
        <v>28</v>
      </c>
    </row>
    <row r="29" spans="1:14" ht="15.75" thickBot="1">
      <c r="A29" s="62"/>
      <c r="B29" s="65"/>
      <c r="C29" s="47" t="s">
        <v>18</v>
      </c>
      <c r="D29" s="38">
        <f t="shared" si="6"/>
        <v>20</v>
      </c>
      <c r="E29" s="39">
        <v>0.20833333333333334</v>
      </c>
      <c r="F29" s="39">
        <v>0.54166666666666663</v>
      </c>
      <c r="G29" s="39"/>
      <c r="H29" s="39">
        <f t="shared" si="0"/>
        <v>0.33333333333333326</v>
      </c>
      <c r="I29" s="40" t="str">
        <f t="shared" si="1"/>
        <v>01:00</v>
      </c>
      <c r="J29" s="41"/>
      <c r="K29" s="31" t="s">
        <v>33</v>
      </c>
      <c r="L29" s="31">
        <v>24</v>
      </c>
      <c r="M29">
        <v>29</v>
      </c>
    </row>
    <row r="30" spans="1:14">
      <c r="A30" s="60" t="s">
        <v>12</v>
      </c>
      <c r="B30" s="63">
        <f t="shared" ref="B30" si="7">SUM(B24+1)</f>
        <v>39</v>
      </c>
      <c r="C30" s="42" t="s">
        <v>13</v>
      </c>
      <c r="D30" s="43">
        <f>DAY(D29+2)</f>
        <v>22</v>
      </c>
      <c r="E30" s="44">
        <v>0.20833333333333334</v>
      </c>
      <c r="F30" s="44">
        <v>0.54166666666666663</v>
      </c>
      <c r="G30" s="44"/>
      <c r="H30" s="44">
        <f t="shared" si="0"/>
        <v>0.33333333333333326</v>
      </c>
      <c r="I30" s="45" t="str">
        <f>IF(OR(ISBLANK(H30),H30=0),0,IF(G$4&gt;H30,"-","")&amp;TEXT(ABS(H30-G$4),"hh:mm"))</f>
        <v>01:00</v>
      </c>
      <c r="J30" s="30"/>
      <c r="K30" s="31" t="s">
        <v>34</v>
      </c>
      <c r="L30" s="31">
        <v>25</v>
      </c>
      <c r="M30">
        <v>30</v>
      </c>
    </row>
    <row r="31" spans="1:14">
      <c r="A31" s="61"/>
      <c r="B31" s="64"/>
      <c r="C31" s="32" t="s">
        <v>14</v>
      </c>
      <c r="D31" s="33">
        <f>DAY(D30+1)</f>
        <v>23</v>
      </c>
      <c r="E31" s="34">
        <v>0.20833333333333334</v>
      </c>
      <c r="F31" s="34">
        <v>0.54166666666666663</v>
      </c>
      <c r="G31" s="34"/>
      <c r="H31" s="44">
        <f t="shared" si="0"/>
        <v>0.33333333333333326</v>
      </c>
      <c r="I31" s="35" t="str">
        <f t="shared" ref="I31:I35" si="8">IF(OR(ISBLANK(H31),H31=0),0,IF(G$4&gt;H31,"-","")&amp;TEXT(ABS(H31-G$4),"hh:mm"))</f>
        <v>01:00</v>
      </c>
      <c r="J31" s="36"/>
      <c r="K31" s="31" t="s">
        <v>35</v>
      </c>
      <c r="L31" s="31">
        <v>26</v>
      </c>
      <c r="M31">
        <v>31</v>
      </c>
      <c r="N31" s="31"/>
    </row>
    <row r="32" spans="1:14">
      <c r="A32" s="61"/>
      <c r="B32" s="64"/>
      <c r="C32" s="46" t="s">
        <v>15</v>
      </c>
      <c r="D32" s="33">
        <f t="shared" ref="D32:D35" si="9">DAY(D31+1)</f>
        <v>24</v>
      </c>
      <c r="E32" s="34">
        <v>0.20833333333333334</v>
      </c>
      <c r="F32" s="34">
        <v>0.54166666666666663</v>
      </c>
      <c r="G32" s="34"/>
      <c r="H32" s="44">
        <f t="shared" si="0"/>
        <v>0.33333333333333326</v>
      </c>
      <c r="I32" s="35" t="str">
        <f t="shared" si="8"/>
        <v>01:00</v>
      </c>
      <c r="J32" s="36"/>
      <c r="K32" s="31"/>
      <c r="L32" s="31">
        <v>27</v>
      </c>
      <c r="M32">
        <v>32</v>
      </c>
      <c r="N32" s="31"/>
    </row>
    <row r="33" spans="1:14">
      <c r="A33" s="61"/>
      <c r="B33" s="64"/>
      <c r="C33" s="32" t="s">
        <v>16</v>
      </c>
      <c r="D33" s="33">
        <f t="shared" si="9"/>
        <v>25</v>
      </c>
      <c r="E33" s="34">
        <v>0.20833333333333334</v>
      </c>
      <c r="F33" s="34">
        <v>0.54166666666666663</v>
      </c>
      <c r="G33" s="34"/>
      <c r="H33" s="44">
        <f t="shared" si="0"/>
        <v>0.33333333333333326</v>
      </c>
      <c r="I33" s="35" t="str">
        <f t="shared" si="8"/>
        <v>01:00</v>
      </c>
      <c r="J33" s="36"/>
      <c r="K33" s="31"/>
      <c r="L33" s="31">
        <v>28</v>
      </c>
      <c r="M33">
        <v>33</v>
      </c>
      <c r="N33" s="31"/>
    </row>
    <row r="34" spans="1:14">
      <c r="A34" s="61"/>
      <c r="B34" s="64"/>
      <c r="C34" s="32" t="s">
        <v>17</v>
      </c>
      <c r="D34" s="33">
        <f t="shared" si="9"/>
        <v>26</v>
      </c>
      <c r="E34" s="34">
        <v>0.20833333333333334</v>
      </c>
      <c r="F34" s="34">
        <v>0.54166666666666663</v>
      </c>
      <c r="G34" s="34"/>
      <c r="H34" s="44">
        <f t="shared" si="0"/>
        <v>0.33333333333333326</v>
      </c>
      <c r="I34" s="35" t="str">
        <f t="shared" si="8"/>
        <v>01:00</v>
      </c>
      <c r="J34" s="36"/>
      <c r="K34" s="31"/>
      <c r="L34" s="31">
        <v>29</v>
      </c>
      <c r="M34">
        <v>34</v>
      </c>
      <c r="N34" s="31"/>
    </row>
    <row r="35" spans="1:14" ht="15.75" thickBot="1">
      <c r="A35" s="62"/>
      <c r="B35" s="65"/>
      <c r="C35" s="47" t="s">
        <v>18</v>
      </c>
      <c r="D35" s="38">
        <f t="shared" si="9"/>
        <v>27</v>
      </c>
      <c r="E35" s="39">
        <v>0.20833333333333334</v>
      </c>
      <c r="F35" s="39">
        <v>0.54166666666666663</v>
      </c>
      <c r="G35" s="39"/>
      <c r="H35" s="39">
        <f t="shared" si="0"/>
        <v>0.33333333333333326</v>
      </c>
      <c r="I35" s="40" t="str">
        <f t="shared" si="8"/>
        <v>01:00</v>
      </c>
      <c r="J35" s="41"/>
      <c r="K35" s="31"/>
      <c r="L35" s="31">
        <v>30</v>
      </c>
      <c r="M35">
        <v>35</v>
      </c>
      <c r="N35" s="31"/>
    </row>
    <row r="36" spans="1:14" ht="15.75" thickBot="1">
      <c r="A36" s="15"/>
      <c r="B36" s="15"/>
      <c r="C36" s="15"/>
      <c r="D36" s="15"/>
      <c r="E36" s="49"/>
      <c r="F36" s="49"/>
      <c r="G36" s="50"/>
      <c r="H36" s="50"/>
      <c r="I36" s="51"/>
      <c r="J36" s="14"/>
      <c r="K36" s="52"/>
      <c r="L36" s="52">
        <v>31</v>
      </c>
      <c r="M36">
        <v>36</v>
      </c>
    </row>
    <row r="37" spans="1:14" ht="15.75" thickBot="1">
      <c r="A37" s="14"/>
      <c r="B37" s="14"/>
      <c r="C37" s="15"/>
      <c r="D37" s="15"/>
      <c r="E37" s="15"/>
      <c r="F37" s="53"/>
      <c r="G37" s="54">
        <f>SUM(G6:G35)</f>
        <v>0</v>
      </c>
      <c r="H37" s="54">
        <f>SUM(H6:H35)</f>
        <v>8.9999999999999964</v>
      </c>
      <c r="I37" s="54">
        <f t="array" ref="I37">IF(SUM(G6:G35)&gt;SUM(H6:H35),-1,1)*(ABS(SUM(IF(SUBSTITUTE(I6:I35,"-","")=I6:I35,I6:I35*1))-SUM(IF(SUBSTITUTE(I6:I35,"-","")&lt;&gt;I6:I35,SUBSTITUTE(I6:I35,"-","")*1))))</f>
        <v>1.1249999999999998</v>
      </c>
      <c r="J37" s="14"/>
      <c r="K37" s="55">
        <f>I37</f>
        <v>1.1249999999999998</v>
      </c>
      <c r="L37" s="56"/>
      <c r="M37">
        <v>37</v>
      </c>
    </row>
    <row r="38" spans="1:14" ht="15.75" thickBot="1">
      <c r="M38">
        <v>38</v>
      </c>
    </row>
    <row r="39" spans="1:14" ht="42" customHeight="1" thickBot="1">
      <c r="E39" s="66" t="s">
        <v>36</v>
      </c>
      <c r="F39" s="67"/>
      <c r="G39" s="68" t="s">
        <v>37</v>
      </c>
      <c r="H39" s="68"/>
      <c r="I39" s="57" t="s">
        <v>38</v>
      </c>
      <c r="M39">
        <v>39</v>
      </c>
    </row>
    <row r="40" spans="1:14" ht="36" customHeight="1" thickBot="1">
      <c r="E40" s="69">
        <v>0.80208333333333337</v>
      </c>
      <c r="F40" s="70"/>
      <c r="G40" s="71"/>
      <c r="H40" s="71"/>
      <c r="I40" s="58">
        <f>SUM(E40+K37)-(G40)</f>
        <v>1.927083333333333</v>
      </c>
      <c r="J40" s="59"/>
      <c r="M40">
        <v>40</v>
      </c>
    </row>
    <row r="41" spans="1:14" hidden="1">
      <c r="M41">
        <v>41</v>
      </c>
    </row>
    <row r="42" spans="1:14" hidden="1">
      <c r="M42">
        <v>42</v>
      </c>
    </row>
    <row r="43" spans="1:14" hidden="1">
      <c r="M43">
        <v>43</v>
      </c>
    </row>
    <row r="44" spans="1:14" hidden="1">
      <c r="M44">
        <v>44</v>
      </c>
    </row>
    <row r="45" spans="1:14" hidden="1">
      <c r="M45">
        <v>45</v>
      </c>
    </row>
    <row r="46" spans="1:14" hidden="1">
      <c r="M46">
        <v>46</v>
      </c>
    </row>
    <row r="47" spans="1:14" hidden="1">
      <c r="M47">
        <v>47</v>
      </c>
    </row>
    <row r="48" spans="1:14" hidden="1">
      <c r="M48">
        <v>48</v>
      </c>
    </row>
    <row r="49" spans="13:13" hidden="1">
      <c r="M49">
        <v>49</v>
      </c>
    </row>
    <row r="50" spans="13:13" hidden="1">
      <c r="M50">
        <v>50</v>
      </c>
    </row>
    <row r="51" spans="13:13" hidden="1">
      <c r="M51">
        <v>51</v>
      </c>
    </row>
    <row r="52" spans="13:13" hidden="1">
      <c r="M52">
        <v>52</v>
      </c>
    </row>
    <row r="53" spans="13:13" hidden="1">
      <c r="M53">
        <v>53</v>
      </c>
    </row>
  </sheetData>
  <mergeCells count="18">
    <mergeCell ref="C1:H1"/>
    <mergeCell ref="A2:E2"/>
    <mergeCell ref="F2:I2"/>
    <mergeCell ref="E3:G3"/>
    <mergeCell ref="A6:A11"/>
    <mergeCell ref="B6:B11"/>
    <mergeCell ref="A12:A17"/>
    <mergeCell ref="B12:B17"/>
    <mergeCell ref="A18:A23"/>
    <mergeCell ref="B18:B23"/>
    <mergeCell ref="A24:A29"/>
    <mergeCell ref="B24:B29"/>
    <mergeCell ref="A30:A35"/>
    <mergeCell ref="B30:B35"/>
    <mergeCell ref="E39:F39"/>
    <mergeCell ref="G39:H39"/>
    <mergeCell ref="E40:F40"/>
    <mergeCell ref="G40:H40"/>
  </mergeCells>
  <conditionalFormatting sqref="I6:I29">
    <cfRule type="colorScale" priority="3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G4">
    <cfRule type="colorScale" priority="2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I30:I36">
    <cfRule type="colorScale" priority="1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dataValidations count="8">
    <dataValidation type="list" allowBlank="1" showInputMessage="1" showErrorMessage="1" sqref="J6:J35" xr:uid="{E6844566-9FE1-4532-913D-86CBCB93101E}">
      <formula1>$K$27:$K$29</formula1>
    </dataValidation>
    <dataValidation type="list" allowBlank="1" showInputMessage="1" showErrorMessage="1" sqref="B6:B11" xr:uid="{451128FA-F484-4568-BF0E-1EAC684F9682}">
      <formula1>$M$1:$M$53</formula1>
    </dataValidation>
    <dataValidation type="list" allowBlank="1" showInputMessage="1" showErrorMessage="1" sqref="F2:I2" xr:uid="{9E54A96A-F3DE-485C-972F-016086E340CD}">
      <formula1>$K$30:$K$32</formula1>
    </dataValidation>
    <dataValidation type="list" allowBlank="1" showInputMessage="1" showErrorMessage="1" sqref="A2:E2" xr:uid="{5CE7F305-F9B7-45D5-A430-90555266765D}">
      <formula1>$K$5:$K$6</formula1>
    </dataValidation>
    <dataValidation type="list" allowBlank="1" showInputMessage="1" showErrorMessage="1" sqref="C6" xr:uid="{A6DC217A-825E-4EAF-93ED-134B79B5B11D}">
      <formula1>$K$7:$K$12</formula1>
    </dataValidation>
    <dataValidation type="list" allowBlank="1" showInputMessage="1" showErrorMessage="1" sqref="D6" xr:uid="{7A50A201-FDC0-421E-BA91-6D9CAA2EB986}">
      <formula1>L6:L36</formula1>
    </dataValidation>
    <dataValidation type="list" allowBlank="1" showInputMessage="1" showErrorMessage="1" sqref="D7:D11" xr:uid="{BF7A7A3A-FFC9-4E03-B925-FE1E6F4874E3}">
      <formula1>$L$6:$L$36</formula1>
    </dataValidation>
    <dataValidation type="list" allowBlank="1" showInputMessage="1" showErrorMessage="1" sqref="E3:G3" xr:uid="{CC562BBD-1782-447F-990D-32209F6F68A8}">
      <formula1>$K$14:$K$26</formula1>
    </dataValidation>
  </dataValidations>
  <pageMargins left="0" right="0" top="0" bottom="0" header="0" footer="0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EditionPDF">
                <anchor moveWithCells="1" sizeWithCells="1">
                  <from>
                    <xdr:col>9</xdr:col>
                    <xdr:colOff>66675</xdr:colOff>
                    <xdr:row>0</xdr:row>
                    <xdr:rowOff>47625</xdr:rowOff>
                  </from>
                  <to>
                    <xdr:col>13</xdr:col>
                    <xdr:colOff>647700</xdr:colOff>
                    <xdr:row>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1]!ExportFeuille">
                <anchor moveWithCells="1" sizeWithCells="1">
                  <from>
                    <xdr:col>9</xdr:col>
                    <xdr:colOff>57150</xdr:colOff>
                    <xdr:row>2</xdr:row>
                    <xdr:rowOff>19050</xdr:rowOff>
                  </from>
                  <to>
                    <xdr:col>14</xdr:col>
                    <xdr:colOff>66675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MOIS</vt:lpstr>
      <vt:lpstr>PRENOM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 frenard</dc:creator>
  <cp:lastModifiedBy>isabelle frenard</cp:lastModifiedBy>
  <dcterms:created xsi:type="dcterms:W3CDTF">2020-09-01T14:44:29Z</dcterms:created>
  <dcterms:modified xsi:type="dcterms:W3CDTF">2020-09-10T15:23:41Z</dcterms:modified>
</cp:coreProperties>
</file>