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615" yWindow="1305" windowWidth="18225" windowHeight="10230" tabRatio="899" activeTab="8"/>
  </bookViews>
  <sheets>
    <sheet name="E1" sheetId="1" r:id="rId1"/>
    <sheet name="E2" sheetId="4" r:id="rId2"/>
    <sheet name="M1" sheetId="12" r:id="rId3"/>
    <sheet name="M2" sheetId="13" r:id="rId4"/>
    <sheet name="M1-A3" sheetId="18" r:id="rId5"/>
    <sheet name="M2-A3" sheetId="19" r:id="rId6"/>
    <sheet name="ECO1" sheetId="23" r:id="rId7"/>
    <sheet name="ECO2" sheetId="24" r:id="rId8"/>
    <sheet name="ALI" sheetId="78" r:id="rId9"/>
  </sheets>
  <externalReferences>
    <externalReference r:id="rId10"/>
  </externalReferences>
  <definedNames>
    <definedName name="Céleri_rémoulade">"ENTREESCRUES"</definedName>
    <definedName name="ENTREE_CRUES" localSheetId="8">ALI!$A$3:$A$39</definedName>
    <definedName name="_xlnm.Print_Area" localSheetId="6">'ECO1'!$A$1:$G$32</definedName>
    <definedName name="_xlnm.Print_Area" localSheetId="7">'ECO2'!$A$1:$G$32</definedName>
    <definedName name="_xlnm.Print_Area" localSheetId="2">'M1'!$A$1:$K$50</definedName>
    <definedName name="_xlnm.Print_Area" localSheetId="4">'M1-A3'!$A$1:$M$50</definedName>
    <definedName name="_xlnm.Print_Area" localSheetId="3">'M2'!$A$1:$K$50</definedName>
    <definedName name="_xlnm.Print_Area" localSheetId="5">'M2-A3'!$A$1:$M$50</definedName>
  </definedNames>
  <calcPr calcId="125725"/>
</workbook>
</file>

<file path=xl/calcChain.xml><?xml version="1.0" encoding="utf-8"?>
<calcChain xmlns="http://schemas.openxmlformats.org/spreadsheetml/2006/main">
  <c r="AE39" i="78"/>
  <c r="AD39"/>
  <c r="AC39"/>
  <c r="AB39"/>
  <c r="AA39"/>
  <c r="AE38"/>
  <c r="AD38"/>
  <c r="AC38"/>
  <c r="AB38"/>
  <c r="AA38"/>
  <c r="AE37"/>
  <c r="AD37"/>
  <c r="AC37"/>
  <c r="AB37"/>
  <c r="AA37"/>
  <c r="AF36"/>
  <c r="AE36"/>
  <c r="AD36"/>
  <c r="AC36"/>
  <c r="AB36"/>
  <c r="AA36"/>
  <c r="AF35"/>
  <c r="AE35"/>
  <c r="AD35"/>
  <c r="AC35"/>
  <c r="AB35"/>
  <c r="AA35"/>
  <c r="AF34"/>
  <c r="AE34"/>
  <c r="AD34"/>
  <c r="AC34"/>
  <c r="AB34"/>
  <c r="AA34"/>
  <c r="AF33"/>
  <c r="AE33"/>
  <c r="AD33"/>
  <c r="AC33"/>
  <c r="AB33"/>
  <c r="AA33"/>
  <c r="AF32"/>
  <c r="AE32"/>
  <c r="AD32"/>
  <c r="AC32"/>
  <c r="AB32"/>
  <c r="AA32"/>
  <c r="AF31"/>
  <c r="AE31"/>
  <c r="AD31"/>
  <c r="AC31"/>
  <c r="AB31"/>
  <c r="AA31"/>
  <c r="AF30"/>
  <c r="AE30"/>
  <c r="AD30"/>
  <c r="AC30"/>
  <c r="AB30"/>
  <c r="AA30"/>
  <c r="AF29"/>
  <c r="AE29"/>
  <c r="AD29"/>
  <c r="AC29"/>
  <c r="AB29"/>
  <c r="AA29"/>
  <c r="AF28"/>
  <c r="AE28"/>
  <c r="AD28"/>
  <c r="AC28"/>
  <c r="AB28"/>
  <c r="AA28"/>
  <c r="AF27"/>
  <c r="AE27"/>
  <c r="AD27"/>
  <c r="AC27"/>
  <c r="AB27"/>
  <c r="AA27"/>
  <c r="AF26"/>
  <c r="AE26"/>
  <c r="AD26"/>
  <c r="AC26"/>
  <c r="AB26"/>
  <c r="AA26"/>
  <c r="AF25"/>
  <c r="AE25"/>
  <c r="AD25"/>
  <c r="AC25"/>
  <c r="AB25"/>
  <c r="AA25"/>
  <c r="AF24"/>
  <c r="AE24"/>
  <c r="AD24"/>
  <c r="AC24"/>
  <c r="AB24"/>
  <c r="AA24"/>
  <c r="AF23"/>
  <c r="AE23"/>
  <c r="AD23"/>
  <c r="AC23"/>
  <c r="AB23"/>
  <c r="AA23"/>
  <c r="AF22"/>
  <c r="AE22"/>
  <c r="AD22"/>
  <c r="AC22"/>
  <c r="AB22"/>
  <c r="AA22"/>
  <c r="AF21"/>
  <c r="AE21"/>
  <c r="AD21"/>
  <c r="AC21"/>
  <c r="AB21"/>
  <c r="AA21"/>
  <c r="AF20"/>
  <c r="AE20"/>
  <c r="AD20"/>
  <c r="AC20"/>
  <c r="AB20"/>
  <c r="AA20"/>
  <c r="AF19"/>
  <c r="AE19"/>
  <c r="AD19"/>
  <c r="AC19"/>
  <c r="AB19"/>
  <c r="AA19"/>
  <c r="AF18"/>
  <c r="AE18"/>
  <c r="AD18"/>
  <c r="AC18"/>
  <c r="AB18"/>
  <c r="AA18"/>
  <c r="AG17"/>
  <c r="AF17"/>
  <c r="AE17"/>
  <c r="AD17"/>
  <c r="AC17"/>
  <c r="AB17"/>
  <c r="AA17"/>
  <c r="AG16"/>
  <c r="AF16"/>
  <c r="AE16"/>
  <c r="AD16"/>
  <c r="AC16"/>
  <c r="AB16"/>
  <c r="AA16"/>
  <c r="AG15"/>
  <c r="AF15"/>
  <c r="AE15"/>
  <c r="AD15"/>
  <c r="AC15"/>
  <c r="AB15"/>
  <c r="AA15"/>
  <c r="AG14"/>
  <c r="AF14"/>
  <c r="AE14"/>
  <c r="AD14"/>
  <c r="AC14"/>
  <c r="AB14"/>
  <c r="AA14"/>
  <c r="AG13"/>
  <c r="AF13"/>
  <c r="AE13"/>
  <c r="AD13"/>
  <c r="AC13"/>
  <c r="AB13"/>
  <c r="AA13"/>
  <c r="AG12"/>
  <c r="AF12"/>
  <c r="AE12"/>
  <c r="AD12"/>
  <c r="AC12"/>
  <c r="AB12"/>
  <c r="AA12"/>
  <c r="AG11"/>
  <c r="AF11"/>
  <c r="AE11"/>
  <c r="AD11"/>
  <c r="AC11"/>
  <c r="AB11"/>
  <c r="AA11"/>
  <c r="AG10"/>
  <c r="AF10"/>
  <c r="AE10"/>
  <c r="AD10"/>
  <c r="AC10"/>
  <c r="AB10"/>
  <c r="AA10"/>
  <c r="AG9"/>
  <c r="AF9"/>
  <c r="AE9"/>
  <c r="AD9"/>
  <c r="AC9"/>
  <c r="AB9"/>
  <c r="AA9"/>
  <c r="AG8"/>
  <c r="AF8"/>
  <c r="AE8"/>
  <c r="AD8"/>
  <c r="AC8"/>
  <c r="AB8"/>
  <c r="AA8"/>
  <c r="AG7"/>
  <c r="AF7"/>
  <c r="AE7"/>
  <c r="AD7"/>
  <c r="AC7"/>
  <c r="AB7"/>
  <c r="AA7"/>
  <c r="AG6"/>
  <c r="AF6"/>
  <c r="AE6"/>
  <c r="AD6"/>
  <c r="AC6"/>
  <c r="AB6"/>
  <c r="AA6"/>
  <c r="AG5"/>
  <c r="AF5"/>
  <c r="AE5"/>
  <c r="AD5"/>
  <c r="AC5"/>
  <c r="AB5"/>
  <c r="AA5"/>
  <c r="AG4"/>
  <c r="AF4"/>
  <c r="AE4"/>
  <c r="AD4"/>
  <c r="AC4"/>
  <c r="AB4"/>
  <c r="AA4"/>
  <c r="AG3"/>
  <c r="AF3"/>
  <c r="AE3"/>
  <c r="AD3"/>
  <c r="AC3"/>
  <c r="AB3"/>
  <c r="AA3"/>
  <c r="U37"/>
  <c r="T37"/>
  <c r="U36"/>
  <c r="T36"/>
  <c r="U35"/>
  <c r="T35"/>
  <c r="U34"/>
  <c r="T34"/>
  <c r="U33"/>
  <c r="T33"/>
  <c r="U32"/>
  <c r="T32"/>
  <c r="U31"/>
  <c r="T31"/>
  <c r="U30"/>
  <c r="T30"/>
  <c r="U29"/>
  <c r="T29"/>
  <c r="U28"/>
  <c r="T28"/>
  <c r="U27"/>
  <c r="T27"/>
  <c r="W26"/>
  <c r="U26"/>
  <c r="T26"/>
  <c r="S26"/>
  <c r="R26"/>
  <c r="W25"/>
  <c r="U25"/>
  <c r="T25"/>
  <c r="S25"/>
  <c r="R25"/>
  <c r="W24"/>
  <c r="U24"/>
  <c r="T24"/>
  <c r="S24"/>
  <c r="R24"/>
  <c r="W23"/>
  <c r="U23"/>
  <c r="T23"/>
  <c r="S23"/>
  <c r="R23"/>
  <c r="W22"/>
  <c r="U22"/>
  <c r="T22"/>
  <c r="S22"/>
  <c r="R22"/>
  <c r="W21"/>
  <c r="U21"/>
  <c r="T21"/>
  <c r="S21"/>
  <c r="R21"/>
  <c r="W20"/>
  <c r="U20"/>
  <c r="T20"/>
  <c r="S20"/>
  <c r="R20"/>
  <c r="W19"/>
  <c r="U19"/>
  <c r="T19"/>
  <c r="S19"/>
  <c r="R19"/>
  <c r="W18"/>
  <c r="U18"/>
  <c r="T18"/>
  <c r="S18"/>
  <c r="R18"/>
  <c r="W17"/>
  <c r="U17"/>
  <c r="T17"/>
  <c r="S17"/>
  <c r="R17"/>
  <c r="W16"/>
  <c r="U16"/>
  <c r="T16"/>
  <c r="S16"/>
  <c r="R16"/>
  <c r="W15"/>
  <c r="U15"/>
  <c r="T15"/>
  <c r="S15"/>
  <c r="R15"/>
  <c r="W14"/>
  <c r="U14"/>
  <c r="T14"/>
  <c r="S14"/>
  <c r="R14"/>
  <c r="W13"/>
  <c r="U13"/>
  <c r="T13"/>
  <c r="S13"/>
  <c r="R13"/>
  <c r="W12"/>
  <c r="U12"/>
  <c r="T12"/>
  <c r="S12"/>
  <c r="R12"/>
  <c r="W11"/>
  <c r="U11"/>
  <c r="T11"/>
  <c r="S11"/>
  <c r="R11"/>
  <c r="W10"/>
  <c r="U10"/>
  <c r="T10"/>
  <c r="S10"/>
  <c r="R10"/>
  <c r="W9"/>
  <c r="U9"/>
  <c r="T9"/>
  <c r="S9"/>
  <c r="R9"/>
  <c r="W8"/>
  <c r="U8"/>
  <c r="T8"/>
  <c r="S8"/>
  <c r="R8"/>
  <c r="W7"/>
  <c r="U7"/>
  <c r="T7"/>
  <c r="S7"/>
  <c r="R7"/>
  <c r="W6"/>
  <c r="U6"/>
  <c r="T6"/>
  <c r="S6"/>
  <c r="R6"/>
  <c r="W5"/>
  <c r="U5"/>
  <c r="T5"/>
  <c r="S5"/>
  <c r="R5"/>
  <c r="W4"/>
  <c r="U4"/>
  <c r="T4"/>
  <c r="S4"/>
  <c r="R4"/>
  <c r="W3"/>
  <c r="U3"/>
  <c r="T3"/>
  <c r="S3"/>
  <c r="R3"/>
  <c r="P47"/>
  <c r="O47"/>
  <c r="P46"/>
  <c r="O46"/>
  <c r="P45"/>
  <c r="O45"/>
  <c r="P44"/>
  <c r="O44"/>
  <c r="P43"/>
  <c r="O43"/>
  <c r="P42"/>
  <c r="O42"/>
  <c r="P41"/>
  <c r="O41"/>
  <c r="P40"/>
  <c r="O40"/>
  <c r="P39"/>
  <c r="O39"/>
  <c r="P38"/>
  <c r="O38"/>
  <c r="P37"/>
  <c r="O37"/>
  <c r="P36"/>
  <c r="O36"/>
  <c r="P35"/>
  <c r="O35"/>
  <c r="P34"/>
  <c r="O34"/>
  <c r="P33"/>
  <c r="O33"/>
  <c r="P32"/>
  <c r="O32"/>
  <c r="P31"/>
  <c r="O31"/>
  <c r="P30"/>
  <c r="O30"/>
  <c r="P29"/>
  <c r="O29"/>
  <c r="P28"/>
  <c r="O28"/>
  <c r="P27"/>
  <c r="O27"/>
  <c r="P26"/>
  <c r="O26"/>
  <c r="P25"/>
  <c r="O25"/>
  <c r="P24"/>
  <c r="O24"/>
  <c r="P23"/>
  <c r="O23"/>
  <c r="P22"/>
  <c r="O22"/>
  <c r="P21"/>
  <c r="O21"/>
  <c r="P20"/>
  <c r="O20"/>
  <c r="P19"/>
  <c r="O19"/>
  <c r="P18"/>
  <c r="O18"/>
  <c r="P17"/>
  <c r="O17"/>
  <c r="P16"/>
  <c r="O16"/>
  <c r="P15"/>
  <c r="O15"/>
  <c r="P14"/>
  <c r="O14"/>
  <c r="P13"/>
  <c r="O13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I36"/>
  <c r="H36"/>
  <c r="G36"/>
  <c r="F36"/>
  <c r="I35"/>
  <c r="H35"/>
  <c r="G35"/>
  <c r="F35"/>
  <c r="M34"/>
  <c r="L34"/>
  <c r="K34"/>
  <c r="J34"/>
  <c r="I34"/>
  <c r="H34"/>
  <c r="G34"/>
  <c r="F34"/>
  <c r="M33"/>
  <c r="L33"/>
  <c r="K33"/>
  <c r="J33"/>
  <c r="I33"/>
  <c r="H33"/>
  <c r="G33"/>
  <c r="F33"/>
  <c r="M32"/>
  <c r="L32"/>
  <c r="K32"/>
  <c r="J32"/>
  <c r="I32"/>
  <c r="H32"/>
  <c r="G32"/>
  <c r="F32"/>
  <c r="M31"/>
  <c r="L31"/>
  <c r="K31"/>
  <c r="J31"/>
  <c r="I31"/>
  <c r="H31"/>
  <c r="G31"/>
  <c r="F31"/>
  <c r="M30"/>
  <c r="L30"/>
  <c r="K30"/>
  <c r="J30"/>
  <c r="I30"/>
  <c r="H30"/>
  <c r="G30"/>
  <c r="F30"/>
  <c r="M29"/>
  <c r="L29"/>
  <c r="K29"/>
  <c r="J29"/>
  <c r="I29"/>
  <c r="H29"/>
  <c r="G29"/>
  <c r="F29"/>
  <c r="M28"/>
  <c r="L28"/>
  <c r="K28"/>
  <c r="J28"/>
  <c r="I28"/>
  <c r="H28"/>
  <c r="G28"/>
  <c r="F28"/>
  <c r="M27"/>
  <c r="L27"/>
  <c r="K27"/>
  <c r="J27"/>
  <c r="I27"/>
  <c r="H27"/>
  <c r="G27"/>
  <c r="F27"/>
  <c r="M26"/>
  <c r="L26"/>
  <c r="K26"/>
  <c r="J26"/>
  <c r="I26"/>
  <c r="H26"/>
  <c r="G26"/>
  <c r="F26"/>
  <c r="M25"/>
  <c r="L25"/>
  <c r="K25"/>
  <c r="J25"/>
  <c r="I25"/>
  <c r="H25"/>
  <c r="G25"/>
  <c r="F25"/>
  <c r="M24"/>
  <c r="L24"/>
  <c r="K24"/>
  <c r="J24"/>
  <c r="I24"/>
  <c r="H24"/>
  <c r="G24"/>
  <c r="F24"/>
  <c r="M23"/>
  <c r="L23"/>
  <c r="K23"/>
  <c r="J23"/>
  <c r="I23"/>
  <c r="H23"/>
  <c r="G23"/>
  <c r="F23"/>
  <c r="M22"/>
  <c r="L22"/>
  <c r="K22"/>
  <c r="J22"/>
  <c r="I22"/>
  <c r="H22"/>
  <c r="G22"/>
  <c r="F22"/>
  <c r="M21"/>
  <c r="L21"/>
  <c r="K21"/>
  <c r="J21"/>
  <c r="I21"/>
  <c r="H21"/>
  <c r="G21"/>
  <c r="F21"/>
  <c r="M20"/>
  <c r="L20"/>
  <c r="K20"/>
  <c r="J20"/>
  <c r="I20"/>
  <c r="H20"/>
  <c r="G20"/>
  <c r="F20"/>
  <c r="M19"/>
  <c r="L19"/>
  <c r="K19"/>
  <c r="J19"/>
  <c r="I19"/>
  <c r="H19"/>
  <c r="G19"/>
  <c r="F19"/>
  <c r="M18"/>
  <c r="L18"/>
  <c r="K18"/>
  <c r="J18"/>
  <c r="I18"/>
  <c r="H18"/>
  <c r="G18"/>
  <c r="F18"/>
  <c r="M17"/>
  <c r="L17"/>
  <c r="K17"/>
  <c r="J17"/>
  <c r="I17"/>
  <c r="H17"/>
  <c r="G17"/>
  <c r="F17"/>
  <c r="M16"/>
  <c r="L16"/>
  <c r="K16"/>
  <c r="J16"/>
  <c r="I16"/>
  <c r="H16"/>
  <c r="G16"/>
  <c r="F16"/>
  <c r="M15"/>
  <c r="L15"/>
  <c r="K15"/>
  <c r="J15"/>
  <c r="I15"/>
  <c r="H15"/>
  <c r="G15"/>
  <c r="F15"/>
  <c r="M14"/>
  <c r="L14"/>
  <c r="K14"/>
  <c r="J14"/>
  <c r="I14"/>
  <c r="H14"/>
  <c r="G14"/>
  <c r="F14"/>
  <c r="M13"/>
  <c r="L13"/>
  <c r="K13"/>
  <c r="J13"/>
  <c r="I13"/>
  <c r="H13"/>
  <c r="G13"/>
  <c r="F13"/>
  <c r="M12"/>
  <c r="L12"/>
  <c r="K12"/>
  <c r="J12"/>
  <c r="I12"/>
  <c r="H12"/>
  <c r="G12"/>
  <c r="F12"/>
  <c r="M11"/>
  <c r="L11"/>
  <c r="K11"/>
  <c r="J11"/>
  <c r="I11"/>
  <c r="H11"/>
  <c r="G11"/>
  <c r="F11"/>
  <c r="M10"/>
  <c r="L10"/>
  <c r="K10"/>
  <c r="J10"/>
  <c r="I10"/>
  <c r="H10"/>
  <c r="G10"/>
  <c r="F10"/>
  <c r="M9"/>
  <c r="L9"/>
  <c r="K9"/>
  <c r="J9"/>
  <c r="I9"/>
  <c r="H9"/>
  <c r="G9"/>
  <c r="F9"/>
  <c r="M8"/>
  <c r="L8"/>
  <c r="K8"/>
  <c r="J8"/>
  <c r="I8"/>
  <c r="H8"/>
  <c r="G8"/>
  <c r="F8"/>
  <c r="M7"/>
  <c r="L7"/>
  <c r="K7"/>
  <c r="J7"/>
  <c r="I7"/>
  <c r="H7"/>
  <c r="G7"/>
  <c r="F7"/>
  <c r="M6"/>
  <c r="L6"/>
  <c r="K6"/>
  <c r="J6"/>
  <c r="I6"/>
  <c r="H6"/>
  <c r="G6"/>
  <c r="F6"/>
  <c r="M5"/>
  <c r="L5"/>
  <c r="K5"/>
  <c r="J5"/>
  <c r="I5"/>
  <c r="H5"/>
  <c r="G5"/>
  <c r="F5"/>
  <c r="M4"/>
  <c r="L4"/>
  <c r="K4"/>
  <c r="J4"/>
  <c r="I4"/>
  <c r="H4"/>
  <c r="G4"/>
  <c r="F4"/>
  <c r="M3"/>
  <c r="L3"/>
  <c r="K3"/>
  <c r="J3"/>
  <c r="I3"/>
  <c r="H3"/>
  <c r="G3"/>
  <c r="F3"/>
  <c r="D39"/>
  <c r="C39"/>
  <c r="B39"/>
  <c r="A39"/>
  <c r="D38"/>
  <c r="C38"/>
  <c r="B38"/>
  <c r="A38"/>
  <c r="D37"/>
  <c r="C37"/>
  <c r="B37"/>
  <c r="A37"/>
  <c r="D36"/>
  <c r="C36"/>
  <c r="B36"/>
  <c r="A36"/>
  <c r="D35"/>
  <c r="C35"/>
  <c r="B35"/>
  <c r="A35"/>
  <c r="D34"/>
  <c r="C34"/>
  <c r="B34"/>
  <c r="A34"/>
  <c r="D33"/>
  <c r="C33"/>
  <c r="B33"/>
  <c r="A33"/>
  <c r="D32"/>
  <c r="C32"/>
  <c r="B32"/>
  <c r="A32"/>
  <c r="D31"/>
  <c r="C31"/>
  <c r="B31"/>
  <c r="A31"/>
  <c r="D30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D15"/>
  <c r="C15"/>
  <c r="B15"/>
  <c r="A15"/>
  <c r="D14"/>
  <c r="C14"/>
  <c r="B14"/>
  <c r="A14"/>
  <c r="D13"/>
  <c r="C13"/>
  <c r="B13"/>
  <c r="A13"/>
  <c r="D12"/>
  <c r="C12"/>
  <c r="B12"/>
  <c r="A12"/>
  <c r="D11"/>
  <c r="C11"/>
  <c r="B11"/>
  <c r="A11"/>
  <c r="D10"/>
  <c r="C10"/>
  <c r="B10"/>
  <c r="A10"/>
  <c r="D9"/>
  <c r="C9"/>
  <c r="B9"/>
  <c r="A9"/>
  <c r="D8"/>
  <c r="C8"/>
  <c r="B8"/>
  <c r="A8"/>
  <c r="D7"/>
  <c r="C7"/>
  <c r="B7"/>
  <c r="A7"/>
  <c r="D6"/>
  <c r="C6"/>
  <c r="B6"/>
  <c r="A6"/>
  <c r="D5"/>
  <c r="C5"/>
  <c r="B5"/>
  <c r="A5"/>
  <c r="D4"/>
  <c r="C4"/>
  <c r="B4"/>
  <c r="A4"/>
  <c r="D3"/>
  <c r="C3"/>
  <c r="B3"/>
  <c r="A3"/>
  <c r="L50" i="19" l="1"/>
  <c r="L37" i="13"/>
  <c r="L37" i="19" s="1"/>
  <c r="L36" i="13"/>
  <c r="L36" i="19" s="1"/>
  <c r="L35" i="13"/>
  <c r="L35" i="19" s="1"/>
  <c r="L34" i="13"/>
  <c r="L34" i="19" s="1"/>
  <c r="L33" i="13"/>
  <c r="L33" i="19" s="1"/>
  <c r="M32" i="13"/>
  <c r="L31"/>
  <c r="L31" i="19" s="1"/>
  <c r="L30" i="13"/>
  <c r="L30" i="19" s="1"/>
  <c r="L29" i="13"/>
  <c r="L29" i="19" s="1"/>
  <c r="L28" i="13"/>
  <c r="L28" i="19" s="1"/>
  <c r="L27" i="13"/>
  <c r="L27" i="19" s="1"/>
  <c r="M26" i="13"/>
  <c r="L26"/>
  <c r="L26" i="19" s="1"/>
  <c r="L19" i="13"/>
  <c r="L19" i="19" s="1"/>
  <c r="L18" i="13"/>
  <c r="L18" i="19" s="1"/>
  <c r="L17" i="13"/>
  <c r="L17" i="19" s="1"/>
  <c r="L16" i="13"/>
  <c r="L16" i="19" s="1"/>
  <c r="L15" i="13"/>
  <c r="L15" i="19" s="1"/>
  <c r="L14" i="13"/>
  <c r="L14" i="19" s="1"/>
  <c r="M14" i="13"/>
  <c r="L13"/>
  <c r="L13" i="19" s="1"/>
  <c r="L12" i="13"/>
  <c r="L12" i="19" s="1"/>
  <c r="L11" i="13"/>
  <c r="L11" i="19" s="1"/>
  <c r="L10" i="13"/>
  <c r="L10" i="19" s="1"/>
  <c r="L9" i="13"/>
  <c r="L9" i="19" s="1"/>
  <c r="M8" i="13"/>
  <c r="L8"/>
  <c r="L8" i="19" s="1"/>
  <c r="L37" i="12" l="1"/>
  <c r="L37" i="18" s="1"/>
  <c r="L36" i="12"/>
  <c r="L36" i="18" s="1"/>
  <c r="L35" i="12"/>
  <c r="L35" i="18" s="1"/>
  <c r="L34" i="12"/>
  <c r="L34" i="18" s="1"/>
  <c r="L33" i="12"/>
  <c r="L33" i="18" s="1"/>
  <c r="M32" i="12"/>
  <c r="L32"/>
  <c r="L32" i="18" s="1"/>
  <c r="L31" i="12"/>
  <c r="L31" i="18" s="1"/>
  <c r="L30" i="12"/>
  <c r="L30" i="18" s="1"/>
  <c r="L29" i="12"/>
  <c r="L29" i="18" s="1"/>
  <c r="L28" i="12"/>
  <c r="L28" i="18" s="1"/>
  <c r="L27" i="12"/>
  <c r="L27" i="18" s="1"/>
  <c r="M26" i="12"/>
  <c r="L26"/>
  <c r="L26" i="18" s="1"/>
  <c r="L19" i="12"/>
  <c r="L19" i="18" s="1"/>
  <c r="L18" i="12"/>
  <c r="L18" i="18" s="1"/>
  <c r="L17" i="12"/>
  <c r="L17" i="18" s="1"/>
  <c r="L16" i="12"/>
  <c r="L16" i="18" s="1"/>
  <c r="L15" i="12"/>
  <c r="L15" i="18" s="1"/>
  <c r="M14" i="12"/>
  <c r="L14"/>
  <c r="L14" i="18" s="1"/>
  <c r="L13" i="12"/>
  <c r="L13" i="18" s="1"/>
  <c r="L12" i="12"/>
  <c r="L12" i="18" s="1"/>
  <c r="L11" i="12"/>
  <c r="L11" i="18" s="1"/>
  <c r="L10" i="12"/>
  <c r="L10" i="18" s="1"/>
  <c r="L9" i="12"/>
  <c r="L9" i="18" s="1"/>
  <c r="M8" i="12"/>
  <c r="L8"/>
  <c r="L8" i="18" s="1"/>
  <c r="L32" i="13"/>
  <c r="L32" i="19" s="1"/>
  <c r="G16" i="24" l="1"/>
  <c r="D16"/>
  <c r="C16"/>
  <c r="F5"/>
  <c r="D5"/>
  <c r="G16" i="23"/>
  <c r="D16"/>
  <c r="C16"/>
  <c r="F5"/>
  <c r="E5"/>
  <c r="D5"/>
  <c r="F3"/>
  <c r="J50" i="12" l="1"/>
  <c r="J50" i="13"/>
  <c r="L50" i="18"/>
  <c r="I3" i="13"/>
  <c r="E5" i="24" s="1"/>
  <c r="B49" i="19"/>
  <c r="B43"/>
  <c r="B37"/>
  <c r="B31"/>
  <c r="B25"/>
  <c r="B19"/>
  <c r="B13"/>
  <c r="B49" i="18"/>
  <c r="B43"/>
  <c r="B37"/>
  <c r="B31"/>
  <c r="B25"/>
  <c r="B19"/>
  <c r="B13"/>
  <c r="G3" i="13"/>
  <c r="F3" i="24" s="1"/>
  <c r="H50" i="19"/>
  <c r="D50"/>
  <c r="H50" i="18"/>
  <c r="D50"/>
  <c r="H3" i="19"/>
  <c r="I3"/>
  <c r="B18" s="1"/>
  <c r="J3"/>
  <c r="H3" i="18"/>
  <c r="I3"/>
  <c r="B12" s="1"/>
  <c r="J3"/>
  <c r="G3"/>
  <c r="J48" i="19"/>
  <c r="J42"/>
  <c r="J43"/>
  <c r="J44"/>
  <c r="J36"/>
  <c r="J38"/>
  <c r="J30"/>
  <c r="J31"/>
  <c r="J32"/>
  <c r="J24"/>
  <c r="J25"/>
  <c r="J26"/>
  <c r="J18"/>
  <c r="J20"/>
  <c r="J13"/>
  <c r="J14"/>
  <c r="J12"/>
  <c r="J45"/>
  <c r="J39"/>
  <c r="J33"/>
  <c r="J27"/>
  <c r="J21"/>
  <c r="J15"/>
  <c r="J9"/>
  <c r="K14"/>
  <c r="K19"/>
  <c r="K29"/>
  <c r="K31"/>
  <c r="K32"/>
  <c r="K37"/>
  <c r="K38"/>
  <c r="K44"/>
  <c r="F9"/>
  <c r="I9"/>
  <c r="F10"/>
  <c r="F11"/>
  <c r="E12"/>
  <c r="F12"/>
  <c r="I12"/>
  <c r="F13"/>
  <c r="G13"/>
  <c r="F14"/>
  <c r="I14"/>
  <c r="F15"/>
  <c r="F16"/>
  <c r="F17"/>
  <c r="E18"/>
  <c r="F18"/>
  <c r="I18"/>
  <c r="F19"/>
  <c r="F20"/>
  <c r="I20"/>
  <c r="E21"/>
  <c r="F21"/>
  <c r="G21"/>
  <c r="I21"/>
  <c r="F22"/>
  <c r="F23"/>
  <c r="E24"/>
  <c r="F24"/>
  <c r="I24"/>
  <c r="G25"/>
  <c r="E26"/>
  <c r="F26"/>
  <c r="I26"/>
  <c r="F27"/>
  <c r="F28"/>
  <c r="F29"/>
  <c r="E30"/>
  <c r="F30"/>
  <c r="I30"/>
  <c r="F31"/>
  <c r="F32"/>
  <c r="I32"/>
  <c r="F33"/>
  <c r="F34"/>
  <c r="F35"/>
  <c r="E36"/>
  <c r="F36"/>
  <c r="I36"/>
  <c r="F37"/>
  <c r="G37"/>
  <c r="F38"/>
  <c r="I38"/>
  <c r="F39"/>
  <c r="I39"/>
  <c r="F40"/>
  <c r="F41"/>
  <c r="E42"/>
  <c r="F42"/>
  <c r="I42"/>
  <c r="F43"/>
  <c r="E44"/>
  <c r="F44"/>
  <c r="I44"/>
  <c r="F45"/>
  <c r="I45"/>
  <c r="F46"/>
  <c r="F47"/>
  <c r="E48"/>
  <c r="F48"/>
  <c r="I48"/>
  <c r="F49"/>
  <c r="E8"/>
  <c r="I8"/>
  <c r="J8"/>
  <c r="K8"/>
  <c r="J48" i="18"/>
  <c r="J42"/>
  <c r="J44"/>
  <c r="J36"/>
  <c r="J38"/>
  <c r="J30"/>
  <c r="J32"/>
  <c r="J18"/>
  <c r="J20"/>
  <c r="J24"/>
  <c r="J25"/>
  <c r="J26"/>
  <c r="J45"/>
  <c r="J39"/>
  <c r="J33"/>
  <c r="J27"/>
  <c r="J21"/>
  <c r="J15"/>
  <c r="J14"/>
  <c r="J12"/>
  <c r="J9"/>
  <c r="K38"/>
  <c r="K43"/>
  <c r="K44"/>
  <c r="K13"/>
  <c r="K14"/>
  <c r="K16"/>
  <c r="K19"/>
  <c r="D20" i="12"/>
  <c r="K23" i="18"/>
  <c r="K31"/>
  <c r="K32"/>
  <c r="K37"/>
  <c r="F9"/>
  <c r="I9"/>
  <c r="E10"/>
  <c r="F10"/>
  <c r="E11"/>
  <c r="F11"/>
  <c r="E12"/>
  <c r="I12"/>
  <c r="G13"/>
  <c r="D14" i="12"/>
  <c r="N14" i="18" s="1"/>
  <c r="E14"/>
  <c r="F14"/>
  <c r="I14"/>
  <c r="D15" i="12"/>
  <c r="E15" i="18"/>
  <c r="F15"/>
  <c r="I15"/>
  <c r="F16"/>
  <c r="E17"/>
  <c r="F17"/>
  <c r="E18"/>
  <c r="F18"/>
  <c r="I18"/>
  <c r="F19"/>
  <c r="F20"/>
  <c r="I20"/>
  <c r="F21"/>
  <c r="F22"/>
  <c r="F23"/>
  <c r="E24"/>
  <c r="F24"/>
  <c r="I24"/>
  <c r="G25"/>
  <c r="D26" i="12"/>
  <c r="N26" i="18" s="1"/>
  <c r="F26"/>
  <c r="I26"/>
  <c r="E27"/>
  <c r="F27"/>
  <c r="I27"/>
  <c r="F28"/>
  <c r="F29"/>
  <c r="E30"/>
  <c r="F30"/>
  <c r="I30"/>
  <c r="F31"/>
  <c r="F32"/>
  <c r="I32"/>
  <c r="E33"/>
  <c r="F33"/>
  <c r="F34"/>
  <c r="F35"/>
  <c r="E36"/>
  <c r="F36"/>
  <c r="I36"/>
  <c r="F37"/>
  <c r="D38" i="12"/>
  <c r="D38" i="18" s="1"/>
  <c r="F38"/>
  <c r="I38"/>
  <c r="F39"/>
  <c r="I39"/>
  <c r="F40"/>
  <c r="F41"/>
  <c r="E42"/>
  <c r="F42"/>
  <c r="I42"/>
  <c r="F43"/>
  <c r="D44" i="12"/>
  <c r="D44" i="18" s="1"/>
  <c r="F44"/>
  <c r="I44"/>
  <c r="F45"/>
  <c r="I45"/>
  <c r="F46"/>
  <c r="F47"/>
  <c r="E48"/>
  <c r="F48"/>
  <c r="I48"/>
  <c r="D8" i="12"/>
  <c r="N8" i="18" s="1"/>
  <c r="F8"/>
  <c r="G8"/>
  <c r="I8"/>
  <c r="J8"/>
  <c r="K8"/>
  <c r="B18"/>
  <c r="B42"/>
  <c r="B24" i="19"/>
  <c r="B48"/>
  <c r="H48" i="12"/>
  <c r="H48" i="18" s="1"/>
  <c r="H49" i="13"/>
  <c r="H19"/>
  <c r="H19" i="19" s="1"/>
  <c r="H31" i="12"/>
  <c r="H31" i="18" s="1"/>
  <c r="H13" i="12"/>
  <c r="H13" i="18" s="1"/>
  <c r="D37" i="12"/>
  <c r="N37" i="18" s="1"/>
  <c r="H34" i="13"/>
  <c r="H34" i="19" s="1"/>
  <c r="H45" i="12"/>
  <c r="H45" i="18" s="1"/>
  <c r="H41" i="12"/>
  <c r="H41" i="18" s="1"/>
  <c r="H40" i="12"/>
  <c r="B12"/>
  <c r="D23" i="13"/>
  <c r="E23" s="1"/>
  <c r="E23" i="19" s="1"/>
  <c r="D22" i="13"/>
  <c r="D49"/>
  <c r="D49" i="19" s="1"/>
  <c r="H11" i="12"/>
  <c r="H11" i="18" s="1"/>
  <c r="D44" i="13"/>
  <c r="D44" i="19" s="1"/>
  <c r="D26" i="13"/>
  <c r="N26" i="19" s="1"/>
  <c r="D8" i="13"/>
  <c r="H47"/>
  <c r="H46"/>
  <c r="H45"/>
  <c r="H45" i="19" s="1"/>
  <c r="H43" i="13"/>
  <c r="H43" i="19" s="1"/>
  <c r="H41" i="13"/>
  <c r="H40"/>
  <c r="H40" i="19" s="1"/>
  <c r="H39" i="13"/>
  <c r="H39" i="19" s="1"/>
  <c r="H35" i="13"/>
  <c r="H35" i="19" s="1"/>
  <c r="K34"/>
  <c r="H33" i="13"/>
  <c r="H33" i="19" s="1"/>
  <c r="H28" i="13"/>
  <c r="H28" i="19" s="1"/>
  <c r="H27" i="13"/>
  <c r="H25"/>
  <c r="H23"/>
  <c r="H23" i="19" s="1"/>
  <c r="H22" i="13"/>
  <c r="H22" i="19" s="1"/>
  <c r="H21" i="13"/>
  <c r="H21" i="19" s="1"/>
  <c r="H17" i="13"/>
  <c r="H17" i="19" s="1"/>
  <c r="H16" i="13"/>
  <c r="H16" i="19" s="1"/>
  <c r="H15" i="13"/>
  <c r="H15" i="19" s="1"/>
  <c r="H11" i="13"/>
  <c r="H10"/>
  <c r="H10" i="19" s="1"/>
  <c r="H9" i="13"/>
  <c r="H9" i="19" s="1"/>
  <c r="H37" i="13"/>
  <c r="H37" i="19" s="1"/>
  <c r="H31" i="13"/>
  <c r="H31" i="19" s="1"/>
  <c r="H29" i="13"/>
  <c r="H29" i="19" s="1"/>
  <c r="H13" i="13"/>
  <c r="D46"/>
  <c r="D46" i="19" s="1"/>
  <c r="D45" i="13"/>
  <c r="D45" i="19" s="1"/>
  <c r="D43" i="13"/>
  <c r="D43" i="19" s="1"/>
  <c r="D41" i="13"/>
  <c r="D41" i="19" s="1"/>
  <c r="D40" i="13"/>
  <c r="D40" i="19" s="1"/>
  <c r="D39" i="13"/>
  <c r="D39" i="19" s="1"/>
  <c r="D38" i="13"/>
  <c r="D34"/>
  <c r="N34" i="19" s="1"/>
  <c r="D33" i="13"/>
  <c r="N33" i="19" s="1"/>
  <c r="D32" i="13"/>
  <c r="N32" i="19" s="1"/>
  <c r="D31" i="13"/>
  <c r="N31" i="19" s="1"/>
  <c r="D29" i="13"/>
  <c r="N29" i="19" s="1"/>
  <c r="D28" i="13"/>
  <c r="D27"/>
  <c r="N27" i="19" s="1"/>
  <c r="D20" i="13"/>
  <c r="D19"/>
  <c r="N19" i="19" s="1"/>
  <c r="D17" i="13"/>
  <c r="N17" i="19" s="1"/>
  <c r="D16" i="13"/>
  <c r="N16" i="19" s="1"/>
  <c r="D15" i="13"/>
  <c r="N15" i="19" s="1"/>
  <c r="D11" i="13"/>
  <c r="N11" i="19" s="1"/>
  <c r="D10" i="13"/>
  <c r="N10" i="19" s="1"/>
  <c r="D9" i="13"/>
  <c r="N9" i="19" s="1"/>
  <c r="D47" i="13"/>
  <c r="D37"/>
  <c r="N37" i="19" s="1"/>
  <c r="D35" i="13"/>
  <c r="N35" i="19" s="1"/>
  <c r="D25" i="13"/>
  <c r="F25" s="1"/>
  <c r="F25" i="19" s="1"/>
  <c r="D14" i="13"/>
  <c r="N14" i="19" s="1"/>
  <c r="D13" i="13"/>
  <c r="N13" i="19" s="1"/>
  <c r="H48" i="13"/>
  <c r="H48" i="19" s="1"/>
  <c r="H44" i="13"/>
  <c r="H44" i="19" s="1"/>
  <c r="H42" i="13"/>
  <c r="H42" i="19" s="1"/>
  <c r="H38" i="13"/>
  <c r="H38" i="19" s="1"/>
  <c r="H36" i="13"/>
  <c r="H36" i="19" s="1"/>
  <c r="H32" i="13"/>
  <c r="H32" i="19" s="1"/>
  <c r="H30" i="13"/>
  <c r="H30" i="19" s="1"/>
  <c r="H26" i="13"/>
  <c r="H24"/>
  <c r="H24" i="19" s="1"/>
  <c r="H20" i="13"/>
  <c r="H18"/>
  <c r="H18" i="19" s="1"/>
  <c r="H14" i="13"/>
  <c r="H14" i="19" s="1"/>
  <c r="H12" i="13"/>
  <c r="H12" i="19" s="1"/>
  <c r="H8" i="13"/>
  <c r="H8" i="19" s="1"/>
  <c r="D23" i="12"/>
  <c r="D22"/>
  <c r="D21"/>
  <c r="D21" i="13"/>
  <c r="G21" s="1"/>
  <c r="D48"/>
  <c r="D48" i="19" s="1"/>
  <c r="D42" i="13"/>
  <c r="D42" i="19" s="1"/>
  <c r="D36" i="13"/>
  <c r="N36" i="19" s="1"/>
  <c r="D30" i="13"/>
  <c r="N30" i="19" s="1"/>
  <c r="D24" i="13"/>
  <c r="D18"/>
  <c r="N18" i="19" s="1"/>
  <c r="D12" i="13"/>
  <c r="N12" i="19" s="1"/>
  <c r="B12" i="13"/>
  <c r="B18"/>
  <c r="B30"/>
  <c r="B42"/>
  <c r="H9" i="12"/>
  <c r="H9" i="18" s="1"/>
  <c r="H21" i="12"/>
  <c r="H21" i="18" s="1"/>
  <c r="D10" i="12"/>
  <c r="N10" i="18" s="1"/>
  <c r="H10" i="12"/>
  <c r="H10" i="18" s="1"/>
  <c r="D24" i="12"/>
  <c r="G24" s="1"/>
  <c r="H47"/>
  <c r="H47" i="18" s="1"/>
  <c r="H46" i="12"/>
  <c r="H46" i="18" s="1"/>
  <c r="H39" i="12"/>
  <c r="H39" i="18" s="1"/>
  <c r="H35" i="12"/>
  <c r="H35" i="18" s="1"/>
  <c r="H34" i="12"/>
  <c r="H34" i="18" s="1"/>
  <c r="H33" i="12"/>
  <c r="H33" i="18" s="1"/>
  <c r="H29" i="12"/>
  <c r="H29" i="18" s="1"/>
  <c r="H28" i="12"/>
  <c r="H28" i="18" s="1"/>
  <c r="H27" i="12"/>
  <c r="H27" i="18" s="1"/>
  <c r="H25" i="12"/>
  <c r="H25" i="18" s="1"/>
  <c r="H22" i="12"/>
  <c r="H22" i="18" s="1"/>
  <c r="H17" i="12"/>
  <c r="H17" i="18" s="1"/>
  <c r="H16" i="12"/>
  <c r="H16" i="18" s="1"/>
  <c r="H15" i="12"/>
  <c r="H15" i="18" s="1"/>
  <c r="H49" i="12"/>
  <c r="H49" i="18" s="1"/>
  <c r="H43" i="12"/>
  <c r="H43" i="18" s="1"/>
  <c r="H37" i="12"/>
  <c r="H37" i="18" s="1"/>
  <c r="I33" i="12"/>
  <c r="I33" i="18" s="1"/>
  <c r="H23" i="12"/>
  <c r="H23" i="18" s="1"/>
  <c r="H19" i="12"/>
  <c r="H19" i="18" s="1"/>
  <c r="D49" i="12"/>
  <c r="D47"/>
  <c r="D47" i="18" s="1"/>
  <c r="D46" i="12"/>
  <c r="D46" i="18" s="1"/>
  <c r="D45" i="12"/>
  <c r="D45" i="18" s="1"/>
  <c r="D40" i="12"/>
  <c r="D40" i="18" s="1"/>
  <c r="D41" i="12"/>
  <c r="D41" i="18" s="1"/>
  <c r="D39" i="12"/>
  <c r="D35"/>
  <c r="D34"/>
  <c r="N34" i="18" s="1"/>
  <c r="D33" i="12"/>
  <c r="N33" i="18" s="1"/>
  <c r="D32" i="12"/>
  <c r="N32" i="18" s="1"/>
  <c r="D29" i="12"/>
  <c r="N29" i="18" s="1"/>
  <c r="D28" i="12"/>
  <c r="N28" i="18" s="1"/>
  <c r="D27" i="12"/>
  <c r="N27" i="18" s="1"/>
  <c r="D17" i="12"/>
  <c r="N17" i="18" s="1"/>
  <c r="D16" i="12"/>
  <c r="N16" i="18" s="1"/>
  <c r="D9" i="12"/>
  <c r="N9" i="18" s="1"/>
  <c r="D13" i="12"/>
  <c r="D25"/>
  <c r="F25" s="1"/>
  <c r="F25" i="18" s="1"/>
  <c r="D11" i="12"/>
  <c r="N11" i="18" s="1"/>
  <c r="D19" i="12"/>
  <c r="N19" i="18" s="1"/>
  <c r="D31" i="12"/>
  <c r="D43"/>
  <c r="D43" i="18" s="1"/>
  <c r="D30" i="12"/>
  <c r="N30" i="18" s="1"/>
  <c r="B48" i="12"/>
  <c r="B42"/>
  <c r="B36"/>
  <c r="B30"/>
  <c r="B24"/>
  <c r="B18"/>
  <c r="H42"/>
  <c r="H42" i="18" s="1"/>
  <c r="H36" i="12"/>
  <c r="H36" i="18" s="1"/>
  <c r="H30" i="12"/>
  <c r="H30" i="18" s="1"/>
  <c r="H24" i="12"/>
  <c r="H24" i="18" s="1"/>
  <c r="H18" i="12"/>
  <c r="H18" i="18" s="1"/>
  <c r="H12" i="12"/>
  <c r="H12" i="18" s="1"/>
  <c r="D48" i="12"/>
  <c r="D48" i="18" s="1"/>
  <c r="D42" i="12"/>
  <c r="D42" i="18" s="1"/>
  <c r="D36" i="12"/>
  <c r="N36" i="18" s="1"/>
  <c r="D18" i="12"/>
  <c r="N18" i="18" s="1"/>
  <c r="D12" i="12"/>
  <c r="N12" i="18" s="1"/>
  <c r="H44" i="12"/>
  <c r="H44" i="18" s="1"/>
  <c r="H38" i="12"/>
  <c r="H38" i="18" s="1"/>
  <c r="H32" i="12"/>
  <c r="H32" i="18" s="1"/>
  <c r="H26" i="12"/>
  <c r="H20"/>
  <c r="H20" i="18" s="1"/>
  <c r="H14" i="12"/>
  <c r="H14" i="18" s="1"/>
  <c r="H8" i="12"/>
  <c r="H8" i="18" s="1"/>
  <c r="K3" i="12"/>
  <c r="B30" i="18" l="1"/>
  <c r="G3" i="19"/>
  <c r="K41" i="12"/>
  <c r="K41" i="18" s="1"/>
  <c r="E47" i="12"/>
  <c r="E47" i="18" s="1"/>
  <c r="E40" i="12"/>
  <c r="E40" i="18" s="1"/>
  <c r="G18" i="13"/>
  <c r="G18" i="19" s="1"/>
  <c r="E37" i="12"/>
  <c r="E37" i="18" s="1"/>
  <c r="H13" i="19"/>
  <c r="K13" i="13"/>
  <c r="K13" i="19" s="1"/>
  <c r="H49"/>
  <c r="K49" i="13"/>
  <c r="K49" i="19" s="1"/>
  <c r="G15" i="12"/>
  <c r="N15" i="18"/>
  <c r="N13"/>
  <c r="F13" i="12"/>
  <c r="F13" i="18" s="1"/>
  <c r="D39"/>
  <c r="E39" i="12"/>
  <c r="E39" i="18" s="1"/>
  <c r="H11" i="19"/>
  <c r="I11" i="13"/>
  <c r="I11" i="19" s="1"/>
  <c r="E45" i="13"/>
  <c r="E45" i="19" s="1"/>
  <c r="N22" i="18"/>
  <c r="L22" i="12"/>
  <c r="L22" i="18" s="1"/>
  <c r="D47" i="19"/>
  <c r="G47" i="13"/>
  <c r="G47" i="19" s="1"/>
  <c r="N28"/>
  <c r="G28" i="13"/>
  <c r="D38" i="19"/>
  <c r="E38" i="13"/>
  <c r="E38" i="19" s="1"/>
  <c r="H25"/>
  <c r="K25" i="13"/>
  <c r="H47" i="19"/>
  <c r="K47" i="13"/>
  <c r="N8" i="19"/>
  <c r="F8" i="13"/>
  <c r="F8" i="19" s="1"/>
  <c r="B36"/>
  <c r="B12"/>
  <c r="N24"/>
  <c r="L24" i="13"/>
  <c r="L24" i="19" s="1"/>
  <c r="I43" i="13"/>
  <c r="I43" i="19" s="1"/>
  <c r="N25"/>
  <c r="L25" i="13"/>
  <c r="L25" i="19" s="1"/>
  <c r="E40" i="13"/>
  <c r="E40" i="19" s="1"/>
  <c r="E34" i="13"/>
  <c r="E34" i="19" s="1"/>
  <c r="N21" i="18"/>
  <c r="L21" i="12"/>
  <c r="L21" i="18" s="1"/>
  <c r="E17" i="13"/>
  <c r="E17" i="19" s="1"/>
  <c r="N21"/>
  <c r="L21" i="13"/>
  <c r="L21" i="19" s="1"/>
  <c r="N22"/>
  <c r="L22" i="13"/>
  <c r="L22" i="19" s="1"/>
  <c r="D20"/>
  <c r="N20"/>
  <c r="L20" i="13"/>
  <c r="L20" i="19" s="1"/>
  <c r="N23"/>
  <c r="L23" i="13"/>
  <c r="L23" i="19" s="1"/>
  <c r="E35" i="12"/>
  <c r="E35" i="18" s="1"/>
  <c r="N35"/>
  <c r="N23"/>
  <c r="L23" i="12"/>
  <c r="L23" i="18" s="1"/>
  <c r="E46" i="12"/>
  <c r="E46" i="18" s="1"/>
  <c r="E9" i="12"/>
  <c r="E9" i="18" s="1"/>
  <c r="N25"/>
  <c r="L25" i="12"/>
  <c r="L25" i="18" s="1"/>
  <c r="E31" i="12"/>
  <c r="E31" i="18" s="1"/>
  <c r="N31"/>
  <c r="N24"/>
  <c r="L24" i="12"/>
  <c r="L24" i="18" s="1"/>
  <c r="N20"/>
  <c r="L20" i="12"/>
  <c r="L20" i="18" s="1"/>
  <c r="B48" i="13"/>
  <c r="B36"/>
  <c r="B24"/>
  <c r="K3"/>
  <c r="K3" i="19" s="1"/>
  <c r="B42"/>
  <c r="B30"/>
  <c r="B48" i="18"/>
  <c r="B36"/>
  <c r="B24"/>
  <c r="D18" i="19"/>
  <c r="D30"/>
  <c r="K3" i="18"/>
  <c r="G5" i="23"/>
  <c r="H20" i="19"/>
  <c r="K20" i="13"/>
  <c r="K20" i="19" s="1"/>
  <c r="D25"/>
  <c r="D35"/>
  <c r="G35"/>
  <c r="D10"/>
  <c r="E10" i="13"/>
  <c r="E10" i="19" s="1"/>
  <c r="D15"/>
  <c r="D17"/>
  <c r="D28"/>
  <c r="D31"/>
  <c r="D8"/>
  <c r="D22"/>
  <c r="D12"/>
  <c r="D24"/>
  <c r="G24" i="13"/>
  <c r="D36" i="19"/>
  <c r="E15" i="13"/>
  <c r="E15" i="19" s="1"/>
  <c r="D37"/>
  <c r="E43" i="13"/>
  <c r="E43" i="19" s="1"/>
  <c r="D9"/>
  <c r="D11"/>
  <c r="D16"/>
  <c r="D19"/>
  <c r="D27"/>
  <c r="D29"/>
  <c r="D34"/>
  <c r="I10" i="13"/>
  <c r="I10" i="19" s="1"/>
  <c r="H27"/>
  <c r="I27" i="13"/>
  <c r="I27" i="19" s="1"/>
  <c r="H46"/>
  <c r="I46" i="13"/>
  <c r="I46" i="19" s="1"/>
  <c r="D26"/>
  <c r="D23"/>
  <c r="H26"/>
  <c r="K26" i="13"/>
  <c r="K26" i="19" s="1"/>
  <c r="D14"/>
  <c r="G14" i="13"/>
  <c r="G14" i="19" s="1"/>
  <c r="D33"/>
  <c r="G40" i="18"/>
  <c r="G47" i="12"/>
  <c r="G47" i="18" s="1"/>
  <c r="H26"/>
  <c r="K26" i="12"/>
  <c r="K26" i="18" s="1"/>
  <c r="D12"/>
  <c r="D36"/>
  <c r="D30"/>
  <c r="D19"/>
  <c r="D25"/>
  <c r="D13"/>
  <c r="D16"/>
  <c r="D27"/>
  <c r="D29"/>
  <c r="D33"/>
  <c r="D35"/>
  <c r="D22"/>
  <c r="E8" i="12"/>
  <c r="E8" i="18" s="1"/>
  <c r="D26"/>
  <c r="D15"/>
  <c r="D14"/>
  <c r="K20" i="12"/>
  <c r="K20" i="18" s="1"/>
  <c r="K49" i="12"/>
  <c r="K49" i="18" s="1"/>
  <c r="J43" i="12"/>
  <c r="J43" i="18" s="1"/>
  <c r="D18"/>
  <c r="D31"/>
  <c r="D11"/>
  <c r="D9"/>
  <c r="D17"/>
  <c r="D28"/>
  <c r="D32"/>
  <c r="D34"/>
  <c r="D49"/>
  <c r="F49"/>
  <c r="D24"/>
  <c r="D10"/>
  <c r="D21"/>
  <c r="D23"/>
  <c r="H40"/>
  <c r="I40" i="12"/>
  <c r="D37" i="18"/>
  <c r="J37" i="12"/>
  <c r="J37" i="18" s="1"/>
  <c r="I21" i="12"/>
  <c r="I21" i="18" s="1"/>
  <c r="I23" i="13"/>
  <c r="I23" i="19" s="1"/>
  <c r="H41"/>
  <c r="K41" i="13"/>
  <c r="K41" i="19" s="1"/>
  <c r="D32"/>
  <c r="D21"/>
  <c r="D13"/>
  <c r="E44" i="18"/>
  <c r="I35" i="13"/>
  <c r="I35" i="19" s="1"/>
  <c r="I28" i="13"/>
  <c r="I28" i="19" s="1"/>
  <c r="I40" i="13"/>
  <c r="I40" i="19" s="1"/>
  <c r="K40" i="13"/>
  <c r="K40" i="19" s="1"/>
  <c r="K39" i="13"/>
  <c r="K39" i="19" s="1"/>
  <c r="K35" i="13"/>
  <c r="K35" i="19" s="1"/>
  <c r="G32" i="12"/>
  <c r="G32" i="18" s="1"/>
  <c r="E20" i="13"/>
  <c r="E20" i="19" s="1"/>
  <c r="I10" i="12"/>
  <c r="I10" i="18" s="1"/>
  <c r="K11"/>
  <c r="E34" i="12"/>
  <c r="E34" i="18" s="1"/>
  <c r="G34" i="12"/>
  <c r="G34" i="18" s="1"/>
  <c r="G39" i="12"/>
  <c r="G39" i="18" s="1"/>
  <c r="E20"/>
  <c r="E16" i="12"/>
  <c r="E16" i="18" s="1"/>
  <c r="E45" i="12"/>
  <c r="E45" i="18" s="1"/>
  <c r="G45" i="12"/>
  <c r="G45" i="18" s="1"/>
  <c r="G46" i="12"/>
  <c r="G46" i="18" s="1"/>
  <c r="E41" i="12"/>
  <c r="E41" i="18" s="1"/>
  <c r="G41" i="12"/>
  <c r="G41" i="18" s="1"/>
  <c r="E49" i="12"/>
  <c r="E49" i="18" s="1"/>
  <c r="G49" i="12"/>
  <c r="G49" i="18" s="1"/>
  <c r="G35" i="12"/>
  <c r="G35" i="18" s="1"/>
  <c r="I17" i="12"/>
  <c r="I17" i="18" s="1"/>
  <c r="G33" i="12"/>
  <c r="G33" i="18" s="1"/>
  <c r="E28" i="12"/>
  <c r="E28" i="18" s="1"/>
  <c r="G28"/>
  <c r="I28" i="12"/>
  <c r="I28" i="18" s="1"/>
  <c r="E29" i="12"/>
  <c r="E29" i="18" s="1"/>
  <c r="G29" i="12"/>
  <c r="G29" i="18" s="1"/>
  <c r="G27" i="12"/>
  <c r="G27" i="18" s="1"/>
  <c r="I25" i="12"/>
  <c r="I25" i="18" s="1"/>
  <c r="E25" i="12"/>
  <c r="E25" i="18" s="1"/>
  <c r="E32" i="12"/>
  <c r="E32" i="18" s="1"/>
  <c r="K36" i="13"/>
  <c r="K36" i="19" s="1"/>
  <c r="I34" i="12"/>
  <c r="I34" i="18" s="1"/>
  <c r="G24"/>
  <c r="G23" i="12"/>
  <c r="G23" i="18" s="1"/>
  <c r="I11" i="12"/>
  <c r="I11" i="18" s="1"/>
  <c r="I19" i="12"/>
  <c r="I19" i="18" s="1"/>
  <c r="I22" i="12"/>
  <c r="I22" i="18" s="1"/>
  <c r="I46" i="12"/>
  <c r="I46" i="18" s="1"/>
  <c r="E22" i="13"/>
  <c r="E22" i="19" s="1"/>
  <c r="J37" i="13"/>
  <c r="J37" i="19" s="1"/>
  <c r="J19" i="18"/>
  <c r="G44" i="12"/>
  <c r="G44" i="18" s="1"/>
  <c r="E38" i="12"/>
  <c r="E38" i="18" s="1"/>
  <c r="G14"/>
  <c r="G31" i="12"/>
  <c r="G31" i="18" s="1"/>
  <c r="E19" i="12"/>
  <c r="E19" i="18" s="1"/>
  <c r="G48" i="13"/>
  <c r="G48" i="19" s="1"/>
  <c r="E29" i="13"/>
  <c r="E29" i="19" s="1"/>
  <c r="E13" i="13"/>
  <c r="E13" i="19" s="1"/>
  <c r="E14"/>
  <c r="E27" i="13"/>
  <c r="E27" i="19" s="1"/>
  <c r="E32"/>
  <c r="K42" i="13"/>
  <c r="K42" i="19" s="1"/>
  <c r="G36" i="13"/>
  <c r="G36" i="19" s="1"/>
  <c r="K30" i="13"/>
  <c r="K30" i="19" s="1"/>
  <c r="K24" i="13"/>
  <c r="K24" i="19" s="1"/>
  <c r="K12" i="13"/>
  <c r="K12" i="19" s="1"/>
  <c r="G12" i="13"/>
  <c r="G12" i="19" s="1"/>
  <c r="G42" i="13"/>
  <c r="G42" i="19" s="1"/>
  <c r="E9" i="13"/>
  <c r="E9" i="19" s="1"/>
  <c r="E11" i="13"/>
  <c r="E11" i="19" s="1"/>
  <c r="E16" i="13"/>
  <c r="E16" i="19" s="1"/>
  <c r="E19" i="13"/>
  <c r="E19" i="19" s="1"/>
  <c r="E28" i="13"/>
  <c r="E28" i="19" s="1"/>
  <c r="E31" i="13"/>
  <c r="E31" i="19" s="1"/>
  <c r="E33" i="13"/>
  <c r="E33" i="19" s="1"/>
  <c r="E39" i="13"/>
  <c r="E39" i="19" s="1"/>
  <c r="E41" i="13"/>
  <c r="E41" i="19" s="1"/>
  <c r="E46" i="13"/>
  <c r="E46" i="19" s="1"/>
  <c r="G9" i="13"/>
  <c r="G9" i="19" s="1"/>
  <c r="G10" i="13"/>
  <c r="G10" i="19" s="1"/>
  <c r="G11"/>
  <c r="G15" i="13"/>
  <c r="G15" i="19" s="1"/>
  <c r="G16"/>
  <c r="G17" i="13"/>
  <c r="G17" i="19" s="1"/>
  <c r="G19" i="13"/>
  <c r="G19" i="19" s="1"/>
  <c r="G20"/>
  <c r="G27" i="13"/>
  <c r="G27" i="19" s="1"/>
  <c r="G28"/>
  <c r="G29" i="13"/>
  <c r="G29" i="19" s="1"/>
  <c r="G31" i="13"/>
  <c r="G31" i="19" s="1"/>
  <c r="G32" i="13"/>
  <c r="G32" i="19" s="1"/>
  <c r="G33" i="13"/>
  <c r="G33" i="19" s="1"/>
  <c r="G34" i="13"/>
  <c r="G34" i="19" s="1"/>
  <c r="G38" i="13"/>
  <c r="G38" i="19" s="1"/>
  <c r="G39" i="13"/>
  <c r="G39" i="19" s="1"/>
  <c r="G40" i="13"/>
  <c r="G40" i="19" s="1"/>
  <c r="G41"/>
  <c r="G43" i="13"/>
  <c r="G43" i="19" s="1"/>
  <c r="G45" i="13"/>
  <c r="G45" i="19" s="1"/>
  <c r="G46" i="13"/>
  <c r="G46" i="19" s="1"/>
  <c r="I16" i="13"/>
  <c r="I16" i="19" s="1"/>
  <c r="J49" i="18"/>
  <c r="G30" i="13"/>
  <c r="G30" i="19" s="1"/>
  <c r="I29" i="12"/>
  <c r="I29" i="18" s="1"/>
  <c r="I16" i="12"/>
  <c r="I16" i="18" s="1"/>
  <c r="G36" i="12"/>
  <c r="G36" i="18" s="1"/>
  <c r="G42" i="12"/>
  <c r="G42" i="18" s="1"/>
  <c r="G48" i="12"/>
  <c r="G48" i="18" s="1"/>
  <c r="K12" i="12"/>
  <c r="K12" i="18" s="1"/>
  <c r="K18" i="12"/>
  <c r="K18" i="18" s="1"/>
  <c r="K24" i="12"/>
  <c r="K24" i="18" s="1"/>
  <c r="K30" i="12"/>
  <c r="K30" i="18" s="1"/>
  <c r="K36" i="12"/>
  <c r="K36" i="18" s="1"/>
  <c r="K42" i="12"/>
  <c r="K42" i="18" s="1"/>
  <c r="K48" i="12"/>
  <c r="K48" i="18" s="1"/>
  <c r="G30" i="12"/>
  <c r="G30" i="18" s="1"/>
  <c r="E43" i="12"/>
  <c r="E43" i="18" s="1"/>
  <c r="E22" i="12"/>
  <c r="E22" i="18" s="1"/>
  <c r="I31" i="12"/>
  <c r="I31" i="18" s="1"/>
  <c r="I35" i="12"/>
  <c r="I35" i="18" s="1"/>
  <c r="I47" i="12"/>
  <c r="I47" i="18" s="1"/>
  <c r="K17" i="12"/>
  <c r="K17" i="18" s="1"/>
  <c r="K22" i="12"/>
  <c r="K22" i="18" s="1"/>
  <c r="K25" i="12"/>
  <c r="K25" i="18" s="1"/>
  <c r="K27" i="12"/>
  <c r="K27" i="18" s="1"/>
  <c r="K28" i="12"/>
  <c r="K28" i="18" s="1"/>
  <c r="K29" i="12"/>
  <c r="K29" i="18" s="1"/>
  <c r="K33" i="12"/>
  <c r="K33" i="18" s="1"/>
  <c r="K34" i="12"/>
  <c r="K34" i="18" s="1"/>
  <c r="K35"/>
  <c r="K39" i="12"/>
  <c r="K39" i="18" s="1"/>
  <c r="K40" i="12"/>
  <c r="K40" i="18" s="1"/>
  <c r="K46"/>
  <c r="K47" i="12"/>
  <c r="K47" i="18" s="1"/>
  <c r="I13" i="12"/>
  <c r="I13" i="18" s="1"/>
  <c r="K18" i="13"/>
  <c r="K18" i="19" s="1"/>
  <c r="E35" i="13"/>
  <c r="E35" i="19" s="1"/>
  <c r="E37" i="13"/>
  <c r="E37" i="19" s="1"/>
  <c r="E49" i="13"/>
  <c r="E49" i="19" s="1"/>
  <c r="I19" i="13"/>
  <c r="I19" i="19" s="1"/>
  <c r="I37" i="13"/>
  <c r="I37" i="19" s="1"/>
  <c r="I49" i="13"/>
  <c r="I49" i="19" s="1"/>
  <c r="G8" i="13"/>
  <c r="G8" i="19" s="1"/>
  <c r="G26" i="13"/>
  <c r="G26" i="19" s="1"/>
  <c r="G44" i="13"/>
  <c r="G44" i="19" s="1"/>
  <c r="J13" i="18"/>
  <c r="J31" i="12"/>
  <c r="J31" i="18" s="1"/>
  <c r="J19" i="19"/>
  <c r="J49"/>
  <c r="G38" i="12"/>
  <c r="G38" i="18" s="1"/>
  <c r="E26" i="12"/>
  <c r="E26" i="18" s="1"/>
  <c r="G20" i="12"/>
  <c r="G20" i="18" s="1"/>
  <c r="D20"/>
  <c r="G15"/>
  <c r="F12"/>
  <c r="G12" i="12"/>
  <c r="G12" i="18" s="1"/>
  <c r="G18" i="12"/>
  <c r="G18" i="18" s="1"/>
  <c r="G43" i="12"/>
  <c r="G43" i="18" s="1"/>
  <c r="G19" i="12"/>
  <c r="G19" i="18" s="1"/>
  <c r="G11"/>
  <c r="E21" i="12"/>
  <c r="E21" i="18" s="1"/>
  <c r="E23" i="12"/>
  <c r="E23" i="18" s="1"/>
  <c r="E13" i="12"/>
  <c r="E13" i="18" s="1"/>
  <c r="G9" i="12"/>
  <c r="G9" i="18" s="1"/>
  <c r="G16" i="12"/>
  <c r="G16" i="18" s="1"/>
  <c r="G17"/>
  <c r="G21" i="12"/>
  <c r="G21" i="18" s="1"/>
  <c r="G22" i="12"/>
  <c r="G22" i="18" s="1"/>
  <c r="I23" i="12"/>
  <c r="I23" i="18" s="1"/>
  <c r="I37" i="12"/>
  <c r="I37" i="18" s="1"/>
  <c r="I43" i="12"/>
  <c r="I43" i="18" s="1"/>
  <c r="I49" i="12"/>
  <c r="I49" i="18" s="1"/>
  <c r="K15" i="12"/>
  <c r="K15" i="18" s="1"/>
  <c r="K10" i="12"/>
  <c r="K10" i="18" s="1"/>
  <c r="G10" i="12"/>
  <c r="G10" i="18" s="1"/>
  <c r="K21" i="12"/>
  <c r="K21" i="18" s="1"/>
  <c r="K9" i="12"/>
  <c r="K9" i="18" s="1"/>
  <c r="G24" i="19"/>
  <c r="K48" i="13"/>
  <c r="K48" i="19" s="1"/>
  <c r="E25" i="13"/>
  <c r="E25" i="19" s="1"/>
  <c r="E47" i="13"/>
  <c r="E47" i="19" s="1"/>
  <c r="I13" i="13"/>
  <c r="I13" i="19" s="1"/>
  <c r="I15" i="13"/>
  <c r="I15" i="19" s="1"/>
  <c r="I17" i="13"/>
  <c r="I17" i="19" s="1"/>
  <c r="I22" i="13"/>
  <c r="I22" i="19" s="1"/>
  <c r="I25" i="13"/>
  <c r="I25" i="19" s="1"/>
  <c r="I29" i="13"/>
  <c r="I29" i="19" s="1"/>
  <c r="I31" i="13"/>
  <c r="I31" i="19" s="1"/>
  <c r="I41" i="13"/>
  <c r="I41" i="19" s="1"/>
  <c r="I47" i="13"/>
  <c r="I47" i="19" s="1"/>
  <c r="K9" i="13"/>
  <c r="K9" i="19" s="1"/>
  <c r="K10"/>
  <c r="K11" i="13"/>
  <c r="K11" i="19" s="1"/>
  <c r="K15" i="13"/>
  <c r="K15" i="19" s="1"/>
  <c r="K16" i="13"/>
  <c r="K16" i="19" s="1"/>
  <c r="K17"/>
  <c r="K21" i="13"/>
  <c r="K21" i="19" s="1"/>
  <c r="K22"/>
  <c r="K23" i="13"/>
  <c r="K23" i="19" s="1"/>
  <c r="K25"/>
  <c r="K27" i="13"/>
  <c r="K27" i="19" s="1"/>
  <c r="K28" i="13"/>
  <c r="K28" i="19" s="1"/>
  <c r="K33" i="13"/>
  <c r="K33" i="19" s="1"/>
  <c r="K43" i="13"/>
  <c r="K43" i="19" s="1"/>
  <c r="K45" i="13"/>
  <c r="K45" i="19" s="1"/>
  <c r="K46" i="13"/>
  <c r="K46" i="19" s="1"/>
  <c r="K47"/>
  <c r="G49" i="13"/>
  <c r="G49" i="19" s="1"/>
  <c r="G22" i="13"/>
  <c r="G22" i="19" s="1"/>
  <c r="G23"/>
  <c r="I40" i="18"/>
  <c r="I41" i="12"/>
  <c r="I41" i="18" s="1"/>
  <c r="K45" i="12"/>
  <c r="K45" i="18" s="1"/>
  <c r="I34" i="13"/>
  <c r="I34" i="19" s="1"/>
  <c r="G37" i="18"/>
  <c r="D8"/>
  <c r="G26" i="12"/>
  <c r="G26" i="18" s="1"/>
  <c r="G5" i="24" l="1"/>
  <c r="G14" i="23"/>
  <c r="D11"/>
  <c r="G11"/>
  <c r="G9"/>
  <c r="F11"/>
  <c r="E12"/>
  <c r="D10"/>
  <c r="D12"/>
  <c r="F14"/>
  <c r="E13"/>
  <c r="G10" i="24"/>
  <c r="E9"/>
  <c r="D14"/>
  <c r="G9"/>
  <c r="E9" i="23"/>
  <c r="E10"/>
  <c r="F9"/>
  <c r="D9"/>
  <c r="G12"/>
  <c r="G10"/>
  <c r="F12"/>
  <c r="F10"/>
  <c r="E11"/>
  <c r="D14"/>
  <c r="E14"/>
  <c r="F13"/>
  <c r="G13"/>
  <c r="D13"/>
  <c r="G11" i="24"/>
  <c r="F12"/>
  <c r="F10"/>
  <c r="E14"/>
  <c r="E11"/>
  <c r="D12"/>
  <c r="D10"/>
  <c r="G13"/>
  <c r="D9"/>
  <c r="F14"/>
  <c r="F11"/>
  <c r="E12"/>
  <c r="E10"/>
  <c r="G12"/>
  <c r="F13"/>
  <c r="E13"/>
  <c r="F9"/>
  <c r="G14"/>
  <c r="D13"/>
  <c r="D11"/>
</calcChain>
</file>

<file path=xl/comments1.xml><?xml version="1.0" encoding="utf-8"?>
<comments xmlns="http://schemas.openxmlformats.org/spreadsheetml/2006/main">
  <authors>
    <author>DIET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MODIFIER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" authorId="0">
      <text>
        <r>
          <rPr>
            <b/>
            <sz val="9"/>
            <color indexed="81"/>
            <rFont val="Tahoma"/>
            <family val="2"/>
          </rPr>
          <t>MODIFIER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DIET:</t>
        </r>
        <r>
          <rPr>
            <sz val="9"/>
            <color indexed="81"/>
            <rFont val="Tahoma"/>
            <family val="2"/>
          </rPr>
          <t xml:space="preserve">
On laisse le boudin blanc riche en lipides et AGS mais on adapte l'entrée</t>
        </r>
      </text>
    </comment>
  </commentList>
</comments>
</file>

<file path=xl/connections.xml><?xml version="1.0" encoding="utf-8"?>
<connections xmlns="http://schemas.openxmlformats.org/spreadsheetml/2006/main">
  <connection id="1" sourceFile="G:\Belleme\MENUS\MENUS 2016\CLASSEMENT ALIMENTS GEMRCN.xlsx" keepAlive="1" name="CLASSEMENT ALIMENTS GEMRCN" type="5" refreshedVersion="0" new="1" background="1" saveData="1">
    <dbPr connection="Provider=Microsoft.ACE.OLEDB.12.0;Password=&quot;&quot;;User ID=Admin;Data Source=G:\Belleme\MENUS\MENUS 2016\CLASSEMENT ALIMENTS GEMRCN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ENTREE CRU  CUIT'$ENTREE_CRUES" commandType="3"/>
  </connection>
  <connection id="2" sourceFile="G:\Belleme\MENUS\MENUS 2016\CLASSEMENT ALIMENTS GEMRCN.xlsx" odcFile="C:\Users\Admin\Documents\Mes sources de données\CLASSEMENT ALIMENTS GEMRCN 'ENTREE CRU  CUIT'$ENTREE_CRUES.odc" keepAlive="1" name="CLASSEMENT ALIMENTS GEMRCN 'ENTREE CRU  CUIT'$ENTREE_CRUES" type="5" refreshedVersion="0" new="1" background="1" saveData="1">
    <dbPr connection="Provider=Microsoft.ACE.OLEDB.12.0;Password=&quot;&quot;;User ID=Admin;Data Source=G:\Belleme\MENUS\MENUS 2016\CLASSEMENT ALIMENTS GEMRCN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ENTREE CRU  CUIT'$ENTREE_CRUES" commandType="3"/>
  </connection>
</connections>
</file>

<file path=xl/sharedStrings.xml><?xml version="1.0" encoding="utf-8"?>
<sst xmlns="http://schemas.openxmlformats.org/spreadsheetml/2006/main" count="883" uniqueCount="372">
  <si>
    <t>LUNDI</t>
  </si>
  <si>
    <t>MARDI</t>
  </si>
  <si>
    <t>MERCREDI</t>
  </si>
  <si>
    <t>JEUDI</t>
  </si>
  <si>
    <t>VENDREDI</t>
  </si>
  <si>
    <t>SAMEDI</t>
  </si>
  <si>
    <t>DIMANCHE</t>
  </si>
  <si>
    <t>Entrée</t>
  </si>
  <si>
    <t>Plat</t>
  </si>
  <si>
    <t>Dessert</t>
  </si>
  <si>
    <t>Garniture</t>
  </si>
  <si>
    <t>Garniture 2</t>
  </si>
  <si>
    <t>P. Laitier</t>
  </si>
  <si>
    <t xml:space="preserve"> MIDI</t>
  </si>
  <si>
    <t>SOIR</t>
  </si>
  <si>
    <t>F &gt; à 150 mg Ca</t>
  </si>
  <si>
    <t>100mg ca &lt; F &gt; 150mg ca</t>
  </si>
  <si>
    <t>PL &gt; à 100mg ca</t>
  </si>
  <si>
    <t>x</t>
  </si>
  <si>
    <t>-</t>
  </si>
  <si>
    <t>Semoule</t>
  </si>
  <si>
    <t>poireaux vinaigrette</t>
  </si>
  <si>
    <t>Soupe à l'oignon</t>
  </si>
  <si>
    <t>Potage vermicelle</t>
  </si>
  <si>
    <t>Potage</t>
  </si>
  <si>
    <t>Riz créole</t>
  </si>
  <si>
    <t>Coquillette</t>
  </si>
  <si>
    <t>Lentilles</t>
  </si>
  <si>
    <t>Macédoine</t>
  </si>
  <si>
    <t>Riz</t>
  </si>
  <si>
    <t>semoule</t>
  </si>
  <si>
    <t>Boudin blanc</t>
  </si>
  <si>
    <t>Julienne de légumes</t>
  </si>
  <si>
    <t>Flan patissier</t>
  </si>
  <si>
    <t>ECOLE</t>
  </si>
  <si>
    <t>Pommes rissolées</t>
  </si>
  <si>
    <t>Port Salut</t>
  </si>
  <si>
    <t>Camembert</t>
  </si>
  <si>
    <t>Pomme</t>
  </si>
  <si>
    <t>Entrée &gt; 15%</t>
  </si>
  <si>
    <t>4/20 MAXI</t>
  </si>
  <si>
    <t>Crudité</t>
  </si>
  <si>
    <t>10/20 mini</t>
  </si>
  <si>
    <t>2/20 MAXI</t>
  </si>
  <si>
    <t>Poisson &gt; à 70% de poisson et P/L&gt; à 2</t>
  </si>
  <si>
    <t>4/20 mini</t>
  </si>
  <si>
    <t>Viande non hachée bœuf, veau, agneau</t>
  </si>
  <si>
    <t>plat complet VPO &lt; à 70% de VPO</t>
  </si>
  <si>
    <t>3/20 maxi</t>
  </si>
  <si>
    <t>Légumes cuits</t>
  </si>
  <si>
    <t>Légumes secs, féculents, céréales</t>
  </si>
  <si>
    <t>Fromage &gt; à 150mg de ca</t>
  </si>
  <si>
    <t>8/20 mini</t>
  </si>
  <si>
    <t>Fromage entre 100 et 150mg de ca</t>
  </si>
  <si>
    <t>PL &gt; à 100mg de ca &lt; à 5g de L</t>
  </si>
  <si>
    <t>6/20 mini</t>
  </si>
  <si>
    <t>Dessert &gt; à 15% de L</t>
  </si>
  <si>
    <t>3/20 MAXI</t>
  </si>
  <si>
    <t>Dessert / laitage &gt; à 20g de GS par portion &lt; à 15g de L</t>
  </si>
  <si>
    <t>Dessert fruits cru</t>
  </si>
  <si>
    <t>Edam</t>
  </si>
  <si>
    <t>Bœuf bourgignon</t>
  </si>
  <si>
    <t>Salade verte</t>
  </si>
  <si>
    <t>Ratatouille</t>
  </si>
  <si>
    <t>Du</t>
  </si>
  <si>
    <t>au</t>
  </si>
  <si>
    <t>Normal</t>
  </si>
  <si>
    <t>Sans sel</t>
  </si>
  <si>
    <t>Mixé</t>
  </si>
  <si>
    <t>Diabétique</t>
  </si>
  <si>
    <t>DEJEUNER</t>
  </si>
  <si>
    <t>DINER</t>
  </si>
  <si>
    <t>Potage s/sel</t>
  </si>
  <si>
    <t>Fromage s/sel</t>
  </si>
  <si>
    <t>Fromage</t>
  </si>
  <si>
    <t>Potage lisse</t>
  </si>
  <si>
    <t>Purée de carottes</t>
  </si>
  <si>
    <t>Céleri rémoulade</t>
  </si>
  <si>
    <t>(EHPAD, UPAD, SSR, ASE, SELF, UNA, Accompagnant, SDF )</t>
  </si>
  <si>
    <t>Paté s/sel</t>
  </si>
  <si>
    <t>Dos de hocki s/Sel</t>
  </si>
  <si>
    <t>omelette s/sel</t>
  </si>
  <si>
    <t>Semoule de blé</t>
  </si>
  <si>
    <t>yaourt nature</t>
  </si>
  <si>
    <t>PDT</t>
  </si>
  <si>
    <t>Légumes</t>
  </si>
  <si>
    <t>haricot vert</t>
  </si>
  <si>
    <t>Crudité de légumes</t>
  </si>
  <si>
    <t>Viandes non hachées de boeuf, de veau ou d'agneau et abats de boucherie</t>
  </si>
  <si>
    <t>P &lt; à 70%  de VPO</t>
  </si>
  <si>
    <t>féculents</t>
  </si>
  <si>
    <t>dessert fruit cru</t>
  </si>
  <si>
    <t>MIDI</t>
  </si>
  <si>
    <t>16/28 m</t>
  </si>
  <si>
    <t>12/28 m</t>
  </si>
  <si>
    <t>2/28 m</t>
  </si>
  <si>
    <t>Respect des fréquence mini et maxi</t>
  </si>
  <si>
    <t>10/28 m</t>
  </si>
  <si>
    <t>Potage &gt; à 40% de légumes cuits</t>
  </si>
  <si>
    <t xml:space="preserve"> fruit Cru 12 /28 m</t>
  </si>
  <si>
    <t xml:space="preserve"> fruit Cru 8 /28 m</t>
  </si>
  <si>
    <t>14/28m</t>
  </si>
  <si>
    <t>12/28m</t>
  </si>
  <si>
    <t>libre le soir</t>
  </si>
  <si>
    <t>14/28</t>
  </si>
  <si>
    <t>5/28</t>
  </si>
  <si>
    <t>8/28 mini</t>
  </si>
  <si>
    <t>12/28 MAXI</t>
  </si>
  <si>
    <t>2/28 MAXI</t>
  </si>
  <si>
    <t>6/28 MAXI</t>
  </si>
  <si>
    <t>4/28 MAXI</t>
  </si>
  <si>
    <t>3/28 MAXI</t>
  </si>
  <si>
    <t>8/28 MAXI</t>
  </si>
  <si>
    <t>entrées + 15% L</t>
  </si>
  <si>
    <t>Potage 40 % de légumes</t>
  </si>
  <si>
    <t xml:space="preserve">  Friture &gt; 15%L</t>
  </si>
  <si>
    <t xml:space="preserve"> Plat P/L &lt;à 1</t>
  </si>
  <si>
    <t xml:space="preserve">  Poisson P/L&gt; à 2</t>
  </si>
  <si>
    <t>8/28 Mini</t>
  </si>
  <si>
    <t xml:space="preserve">Plan alimentaire selon GEMRCN juillet 2015 </t>
  </si>
  <si>
    <t>sur 28 midi et 28 soir</t>
  </si>
  <si>
    <t>1 fruits pressé riche en vit C ou</t>
  </si>
  <si>
    <t xml:space="preserve"> jus agrume garanti en vit C / jour</t>
  </si>
  <si>
    <t>Le fromage peut être dans l'entrée,</t>
  </si>
  <si>
    <t xml:space="preserve"> dans le potage ou en 4ème compo</t>
  </si>
  <si>
    <t>Viande bovine d'origine CE</t>
  </si>
  <si>
    <t>* produits de saison</t>
  </si>
  <si>
    <t>Poire*</t>
  </si>
  <si>
    <t>* Produits de saison</t>
  </si>
  <si>
    <t>EAU GELIFIEE</t>
  </si>
  <si>
    <t>orange</t>
  </si>
  <si>
    <t>Grenadine</t>
  </si>
  <si>
    <t>Citron</t>
  </si>
  <si>
    <t>Fraise</t>
  </si>
  <si>
    <t>Orange</t>
  </si>
  <si>
    <t>Pêche</t>
  </si>
  <si>
    <t>Pomme cuite</t>
  </si>
  <si>
    <t>Entremet s/sucre</t>
  </si>
  <si>
    <t>Banane*</t>
  </si>
  <si>
    <t>Semoule au lait</t>
  </si>
  <si>
    <t>Saumonette</t>
  </si>
  <si>
    <t>Yaourt aux fruits</t>
  </si>
  <si>
    <t>Entremet pistache</t>
  </si>
  <si>
    <t>Lapin moutarde à l'ancienne</t>
  </si>
  <si>
    <t>colin carottes pomme de terre</t>
  </si>
  <si>
    <t>choucroute charcutière</t>
  </si>
  <si>
    <t>œuf andalouse</t>
  </si>
  <si>
    <t>Bœuf au jus et carottes</t>
  </si>
  <si>
    <t>Porc aux pruneaux et petits légumes</t>
  </si>
  <si>
    <t>Parmentier de canard au foie gras</t>
  </si>
  <si>
    <t>Jambon pomme de terre</t>
  </si>
  <si>
    <t>Soufflé au fromage</t>
  </si>
  <si>
    <t>Dinde aux courgettes</t>
  </si>
  <si>
    <t>Canard au thym et légumes</t>
  </si>
  <si>
    <t>Pate au pistou et basilic</t>
  </si>
  <si>
    <t>cassolette de la mer et poireaux</t>
  </si>
  <si>
    <t>Saumon pacific verdurette</t>
  </si>
  <si>
    <t>compote</t>
  </si>
  <si>
    <t>yaourt aromatisé</t>
  </si>
  <si>
    <t>Fromages</t>
  </si>
  <si>
    <t xml:space="preserve">Fromages </t>
  </si>
  <si>
    <t>purée de haricot vert</t>
  </si>
  <si>
    <t>Dinde à l'estragon</t>
  </si>
  <si>
    <t>Mousse de sardine</t>
  </si>
  <si>
    <t>Mousse de céleri</t>
  </si>
  <si>
    <t>Mousse de betterave</t>
  </si>
  <si>
    <t>Bœuf aux carottes</t>
  </si>
  <si>
    <t>Saumon pacific</t>
  </si>
  <si>
    <t>Poulet au citron</t>
  </si>
  <si>
    <t>Tajine orientale agneau</t>
  </si>
  <si>
    <t>volaille crème de champignon</t>
  </si>
  <si>
    <t>macédoine mixée</t>
  </si>
  <si>
    <t>colin sauce curstacés</t>
  </si>
  <si>
    <t>Dinde estragon</t>
  </si>
  <si>
    <t>Navarin agneau</t>
  </si>
  <si>
    <t>Porc à la diable</t>
  </si>
  <si>
    <t>Canard dinde vingeron</t>
  </si>
  <si>
    <t>Purée haricot vert</t>
  </si>
  <si>
    <t>Mousse citron</t>
  </si>
  <si>
    <t>purée de chou fleur</t>
  </si>
  <si>
    <t>mousse de céleri</t>
  </si>
  <si>
    <t>Purée de chou fleur</t>
  </si>
  <si>
    <t>Fruits mixés</t>
  </si>
  <si>
    <t>Eau à volonté</t>
  </si>
  <si>
    <t>Pain à la demande</t>
  </si>
  <si>
    <t>fruits rouges</t>
  </si>
  <si>
    <t>Modifier les cellules en vert</t>
  </si>
  <si>
    <t>Le texte en rouge est aussi modifié - plat modifié selon trame origine</t>
  </si>
  <si>
    <t>Plats soulignés: prise de t° obligatoire</t>
  </si>
  <si>
    <t>Plats soulignés: prise de T° obligatoire</t>
  </si>
  <si>
    <t>Yaourt s/sucre</t>
  </si>
  <si>
    <t>MENU</t>
  </si>
  <si>
    <t>Semaine n°</t>
  </si>
  <si>
    <t>Entremet vanille</t>
  </si>
  <si>
    <t>escalope s/sel</t>
  </si>
  <si>
    <t>fromage blanc s/sucre</t>
  </si>
  <si>
    <t>saumonette sauce s/sel</t>
  </si>
  <si>
    <t>Kiwi*</t>
  </si>
  <si>
    <t>Emincé de bœuf</t>
  </si>
  <si>
    <t>purée de brocolis</t>
  </si>
  <si>
    <t>Purée de courgettes</t>
  </si>
  <si>
    <t>Purée de petit pois</t>
  </si>
  <si>
    <t>Purée de brocolis</t>
  </si>
  <si>
    <t>purée 3 légumes</t>
  </si>
  <si>
    <t>Eclair au chocolat</t>
  </si>
  <si>
    <t>Riz au lait</t>
  </si>
  <si>
    <t>Feuilleté fromage</t>
  </si>
  <si>
    <t>Pomme de terre</t>
  </si>
  <si>
    <t>Chipolatas</t>
  </si>
  <si>
    <t>Crème patissière chocolat</t>
  </si>
  <si>
    <t>boudin blanc s/sel</t>
  </si>
  <si>
    <t>Mousse de concombre</t>
  </si>
  <si>
    <t>Courgettes farcies</t>
  </si>
  <si>
    <t>courgettes farcies s/sel</t>
  </si>
  <si>
    <t>Purée de petits pois</t>
  </si>
  <si>
    <t>Mousse de brocolis</t>
  </si>
  <si>
    <t>Mousse de poireaux</t>
  </si>
  <si>
    <t>3/28 mini</t>
  </si>
  <si>
    <t>Paleron de bœuf</t>
  </si>
  <si>
    <t>Grillé aux pommes</t>
  </si>
  <si>
    <t>Paris Brest</t>
  </si>
  <si>
    <t>faisselle s/sucre</t>
  </si>
  <si>
    <t>Pomme*</t>
  </si>
  <si>
    <t>riz</t>
  </si>
  <si>
    <t>Haricot beurre</t>
  </si>
  <si>
    <t>Tapioca au lait</t>
  </si>
  <si>
    <t>Carottes rapées</t>
  </si>
  <si>
    <t>Carottes braisées</t>
  </si>
  <si>
    <t>Orange*</t>
  </si>
  <si>
    <t>Epinard</t>
  </si>
  <si>
    <t>Pêche au sirop</t>
  </si>
  <si>
    <t>Quenelle de volaille</t>
  </si>
  <si>
    <t>Farfalles</t>
  </si>
  <si>
    <t>Petit pois</t>
  </si>
  <si>
    <t>Poire mixée</t>
  </si>
  <si>
    <t>Banane mixée</t>
  </si>
  <si>
    <t>MENU ECOLE ST MICHEL</t>
  </si>
  <si>
    <t>ENTREE</t>
  </si>
  <si>
    <t>PLAT</t>
  </si>
  <si>
    <t>ACCOMPAGNEMENT</t>
  </si>
  <si>
    <t>PRODUIT LAITIER</t>
  </si>
  <si>
    <t>DESSERT</t>
  </si>
  <si>
    <t>Tomates provençales</t>
  </si>
  <si>
    <t>Compote pêche</t>
  </si>
  <si>
    <t>PRIVEE</t>
  </si>
  <si>
    <t>PUBLIQUE</t>
  </si>
  <si>
    <t xml:space="preserve">ECOLE </t>
  </si>
  <si>
    <t>NE PAS TOUCHER FORMAT</t>
  </si>
  <si>
    <t>ZONE DE TRAVAIL</t>
  </si>
  <si>
    <t>CENTRE AERE</t>
  </si>
  <si>
    <t>Fusionner les entrées  ECOLE si identique</t>
  </si>
  <si>
    <t>SEMAINE 11</t>
  </si>
  <si>
    <t>Crème aux œufs</t>
  </si>
  <si>
    <t>Flan nappé caramel</t>
  </si>
  <si>
    <t>Petit salé</t>
  </si>
  <si>
    <t>Sauté de dinde</t>
  </si>
  <si>
    <t>Hachis parmentier</t>
  </si>
  <si>
    <t>Pintade rôtie</t>
  </si>
  <si>
    <t>Choux de Bruxelles</t>
  </si>
  <si>
    <t>Feuilleté béchamel s/sel</t>
  </si>
  <si>
    <t>Céleri vinaigrette</t>
  </si>
  <si>
    <t>Pâte</t>
  </si>
  <si>
    <t>Pêche S/sirop</t>
  </si>
  <si>
    <t>Brocolis mixés</t>
  </si>
  <si>
    <t>Pêche mixées</t>
  </si>
  <si>
    <t>Tiramisu</t>
  </si>
  <si>
    <t>Fruits mixées</t>
  </si>
  <si>
    <t>Petit suisse s/sucre</t>
  </si>
  <si>
    <t>Entrement café</t>
  </si>
  <si>
    <t>Salade PDT œuf thon</t>
  </si>
  <si>
    <t>Carottes* râpées</t>
  </si>
  <si>
    <t>Radis* beurre</t>
  </si>
  <si>
    <t>Yaourt velouté</t>
  </si>
  <si>
    <t>Paupiette de dinde</t>
  </si>
  <si>
    <t>Petit pois carottes</t>
  </si>
  <si>
    <t>Champignon</t>
  </si>
  <si>
    <t>Chou blanc lardons</t>
  </si>
  <si>
    <t>pomme rissolées s/sel</t>
  </si>
  <si>
    <t>Œuf dur crème</t>
  </si>
  <si>
    <t>Purée aux 3 légumes</t>
  </si>
  <si>
    <t>Chou blanc jambon s/sel</t>
  </si>
  <si>
    <t>Brocolis mimosa</t>
  </si>
  <si>
    <t>jambon  s/sel</t>
  </si>
  <si>
    <t>Hachis parmentier s/sel</t>
  </si>
  <si>
    <t>Dos de colin rôti</t>
  </si>
  <si>
    <t>SEMAINE 12</t>
  </si>
  <si>
    <t>Rillette de thon</t>
  </si>
  <si>
    <t>Andouille</t>
  </si>
  <si>
    <t>Mousse de foie</t>
  </si>
  <si>
    <t>Pavé de saumon</t>
  </si>
  <si>
    <t>Colin à l'oseille</t>
  </si>
  <si>
    <t>Omelette aux herbes</t>
  </si>
  <si>
    <t>Sauté de porc ananas</t>
  </si>
  <si>
    <t>Filet de poulet à la crème</t>
  </si>
  <si>
    <t>Palette 1/2 sel</t>
  </si>
  <si>
    <t>Boudin noir</t>
  </si>
  <si>
    <t>Pot au feu</t>
  </si>
  <si>
    <t>Et ses légumes</t>
  </si>
  <si>
    <t>Bavette</t>
  </si>
  <si>
    <t>Langue de bœuf</t>
  </si>
  <si>
    <t>Cassoulet</t>
  </si>
  <si>
    <t>Pâte bolognaise</t>
  </si>
  <si>
    <t>Fondue de poireaux</t>
  </si>
  <si>
    <t>Dessert féculent/lacté</t>
  </si>
  <si>
    <t>Gateau au chocolat</t>
  </si>
  <si>
    <t>Pomme cuite caramel</t>
  </si>
  <si>
    <t>Far breton</t>
  </si>
  <si>
    <t>Mousse de foie s/sel</t>
  </si>
  <si>
    <t>Pomme mixée</t>
  </si>
  <si>
    <t>céleri mixé</t>
  </si>
  <si>
    <t>Saucisse s/sel</t>
  </si>
  <si>
    <t>pomme cuite</t>
  </si>
  <si>
    <t>compote pomme</t>
  </si>
  <si>
    <t>Langue de bœuf s/sel</t>
  </si>
  <si>
    <t>Navet</t>
  </si>
  <si>
    <t>crème renversée</t>
  </si>
  <si>
    <t>Cassoulet s/sel</t>
  </si>
  <si>
    <t>Jambon s/sel</t>
  </si>
  <si>
    <t>Pate bolognaise s/sel</t>
  </si>
  <si>
    <t>PDT Emment. Jambon s/sel</t>
  </si>
  <si>
    <t>farfalles</t>
  </si>
  <si>
    <t>coquillette</t>
  </si>
  <si>
    <t>Haricot vert vinaigrette</t>
  </si>
  <si>
    <t>spagheti bolognaise</t>
  </si>
  <si>
    <t>Cabillaud rôti champignon</t>
  </si>
  <si>
    <t>Sauté de veau</t>
  </si>
  <si>
    <t>Poule au blanc</t>
  </si>
  <si>
    <t>Cantadou</t>
  </si>
  <si>
    <t>Croc Lait</t>
  </si>
  <si>
    <t>Coulommier</t>
  </si>
  <si>
    <t>Fromage blanc sucré</t>
  </si>
  <si>
    <t>Eclair au café</t>
  </si>
  <si>
    <t>Biscuit sec</t>
  </si>
  <si>
    <t>Pâté de campagne</t>
  </si>
  <si>
    <t>Crème renversée</t>
  </si>
  <si>
    <t>MIDI EHPAD</t>
  </si>
  <si>
    <t>G1</t>
  </si>
  <si>
    <t>G2</t>
  </si>
  <si>
    <t>P.L.</t>
  </si>
  <si>
    <t>PUBLIC</t>
  </si>
  <si>
    <t>LISTE DES PLATS</t>
  </si>
  <si>
    <t>LES ENTREES</t>
  </si>
  <si>
    <t>LES PLATS</t>
  </si>
  <si>
    <t xml:space="preserve">GARNITURE </t>
  </si>
  <si>
    <t>FROMAGES</t>
  </si>
  <si>
    <t>DESSERTS</t>
  </si>
  <si>
    <t>Chou blanc aux lardons</t>
  </si>
  <si>
    <t xml:space="preserve">Poireaux vinaigrette </t>
  </si>
  <si>
    <t>Feuilleté au fromage</t>
  </si>
  <si>
    <t>saucisson à l'ail</t>
  </si>
  <si>
    <t>PDT Jambon Emmental</t>
  </si>
  <si>
    <t>Miroton</t>
  </si>
  <si>
    <t xml:space="preserve">Cuisse de canette </t>
  </si>
  <si>
    <t>Dos de cabillaud sauce crème</t>
  </si>
  <si>
    <t xml:space="preserve">Pommes rissolées </t>
  </si>
  <si>
    <t>Riz au beurre</t>
  </si>
  <si>
    <t>Brocolis à la crème</t>
  </si>
  <si>
    <t>Pomme de terre vapeur</t>
  </si>
  <si>
    <t>Frites</t>
  </si>
  <si>
    <t>Juliennes de légumes</t>
  </si>
  <si>
    <t>Semoule au beurre</t>
  </si>
  <si>
    <t>Saucisse de strasbourg</t>
  </si>
  <si>
    <t>Andouillette à la moutarde</t>
  </si>
  <si>
    <t>Entremets café</t>
  </si>
  <si>
    <t>Epinards à la crème</t>
  </si>
  <si>
    <t>Haricot vert sautés</t>
  </si>
  <si>
    <t>Gratin courgettes</t>
  </si>
  <si>
    <t>Lentilles au jus</t>
  </si>
  <si>
    <t>Entremets caramel</t>
  </si>
  <si>
    <t>PORT SALUT</t>
  </si>
  <si>
    <t>BABYBEL</t>
  </si>
  <si>
    <t>MINI ROITELET</t>
  </si>
</sst>
</file>

<file path=xl/styles.xml><?xml version="1.0" encoding="utf-8"?>
<styleSheet xmlns="http://schemas.openxmlformats.org/spreadsheetml/2006/main">
  <numFmts count="3">
    <numFmt numFmtId="164" formatCode="[$-40C]d\-mmm;@"/>
    <numFmt numFmtId="165" formatCode="[$-40C]d\ mmmm\ yyyy;@"/>
    <numFmt numFmtId="166" formatCode="d/m;@"/>
  </numFmts>
  <fonts count="57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sz val="10"/>
      <color indexed="9"/>
      <name val="Arial"/>
      <family val="2"/>
    </font>
    <font>
      <b/>
      <sz val="2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u/>
      <sz val="9"/>
      <name val="Arial"/>
      <family val="2"/>
    </font>
    <font>
      <b/>
      <sz val="9"/>
      <name val="Arial"/>
      <family val="2"/>
    </font>
    <font>
      <i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11"/>
      <color indexed="9"/>
      <name val="Arial"/>
      <family val="2"/>
    </font>
    <font>
      <b/>
      <sz val="11"/>
      <name val="Arial"/>
      <family val="2"/>
    </font>
    <font>
      <sz val="7.5"/>
      <name val="Arial"/>
      <family val="2"/>
    </font>
    <font>
      <sz val="10"/>
      <color indexed="9"/>
      <name val="Arial"/>
      <family val="2"/>
    </font>
    <font>
      <sz val="9"/>
      <name val="Arial"/>
      <family val="2"/>
    </font>
    <font>
      <sz val="9"/>
      <color indexed="9"/>
      <name val="Arial"/>
      <family val="2"/>
    </font>
    <font>
      <b/>
      <u/>
      <sz val="10"/>
      <name val="Arial"/>
      <family val="2"/>
    </font>
    <font>
      <i/>
      <sz val="7"/>
      <name val="Arial"/>
      <family val="2"/>
    </font>
    <font>
      <b/>
      <sz val="10"/>
      <color indexed="10"/>
      <name val="Arial"/>
      <family val="2"/>
    </font>
    <font>
      <b/>
      <sz val="7.5"/>
      <name val="Arial"/>
      <family val="2"/>
    </font>
    <font>
      <b/>
      <sz val="13"/>
      <name val="Arial"/>
      <family val="2"/>
    </font>
    <font>
      <sz val="7"/>
      <name val="Arial"/>
      <family val="2"/>
    </font>
    <font>
      <sz val="11"/>
      <name val="Arial"/>
      <family val="2"/>
    </font>
    <font>
      <b/>
      <sz val="15"/>
      <color indexed="9"/>
      <name val="Arial"/>
      <family val="2"/>
    </font>
    <font>
      <b/>
      <sz val="15"/>
      <name val="Arial"/>
      <family val="2"/>
    </font>
    <font>
      <b/>
      <sz val="16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sz val="8"/>
      <color rgb="FFFF0000"/>
      <name val="Arial"/>
      <family val="2"/>
    </font>
    <font>
      <b/>
      <sz val="10"/>
      <color theme="0"/>
      <name val="Arial"/>
      <family val="2"/>
    </font>
    <font>
      <i/>
      <sz val="9"/>
      <name val="Arial"/>
      <family val="2"/>
    </font>
    <font>
      <sz val="8"/>
      <color theme="1"/>
      <name val="Arial"/>
      <family val="2"/>
    </font>
    <font>
      <b/>
      <sz val="26"/>
      <name val="Arial"/>
      <family val="2"/>
    </font>
    <font>
      <sz val="14"/>
      <name val="Arial"/>
      <family val="2"/>
    </font>
    <font>
      <b/>
      <sz val="36"/>
      <color rgb="FF7030A0"/>
      <name val="Arial"/>
      <family val="2"/>
    </font>
    <font>
      <b/>
      <sz val="24"/>
      <color rgb="FF7030A0"/>
      <name val="Arial"/>
      <family val="2"/>
    </font>
    <font>
      <b/>
      <sz val="16"/>
      <color rgb="FF7030A0"/>
      <name val="Arial"/>
      <family val="2"/>
    </font>
    <font>
      <sz val="14"/>
      <color rgb="FF7030A0"/>
      <name val="Arial"/>
      <family val="2"/>
    </font>
    <font>
      <b/>
      <sz val="14"/>
      <color rgb="FF7030A0"/>
      <name val="Arial"/>
      <family val="2"/>
    </font>
    <font>
      <sz val="12"/>
      <color rgb="FF7030A0"/>
      <name val="Arial"/>
      <family val="2"/>
    </font>
    <font>
      <b/>
      <sz val="9"/>
      <color theme="0"/>
      <name val="Arial"/>
      <family val="2"/>
    </font>
    <font>
      <b/>
      <sz val="10"/>
      <color rgb="FFFF0000"/>
      <name val="Arial"/>
      <family val="2"/>
    </font>
    <font>
      <b/>
      <sz val="28"/>
      <name val="Arial"/>
      <family val="2"/>
    </font>
    <font>
      <b/>
      <sz val="10"/>
      <color rgb="FFFFFF00"/>
      <name val="Arial"/>
      <family val="2"/>
    </font>
    <font>
      <b/>
      <sz val="7"/>
      <color theme="0"/>
      <name val="Arial"/>
      <family val="2"/>
    </font>
    <font>
      <sz val="7"/>
      <color theme="0"/>
      <name val="Arial"/>
      <family val="2"/>
    </font>
    <font>
      <b/>
      <sz val="9"/>
      <color rgb="FFFF0000"/>
      <name val="Arial"/>
      <family val="2"/>
    </font>
  </fonts>
  <fills count="5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E5F5FF"/>
        <bgColor indexed="64"/>
      </patternFill>
    </fill>
    <fill>
      <patternFill patternType="solid">
        <fgColor rgb="FFD1EDFF"/>
        <bgColor indexed="64"/>
      </patternFill>
    </fill>
    <fill>
      <patternFill patternType="solid">
        <fgColor rgb="FF9BDE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FE4FF"/>
        <bgColor indexed="64"/>
      </patternFill>
    </fill>
    <fill>
      <patternFill patternType="solid">
        <fgColor rgb="FFFFECD9"/>
        <bgColor indexed="64"/>
      </patternFill>
    </fill>
    <fill>
      <patternFill patternType="solid">
        <fgColor rgb="FFFFE2C5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FC2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28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EA00"/>
        <bgColor indexed="64"/>
      </patternFill>
    </fill>
    <fill>
      <patternFill patternType="solid">
        <fgColor rgb="FFE79C07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-0.49998474074526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/>
      <diagonal/>
    </border>
    <border>
      <left style="thin">
        <color indexed="55"/>
      </left>
      <right/>
      <top/>
      <bottom/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theme="0" tint="-0.24994659260841701"/>
      </right>
      <top/>
      <bottom style="medium">
        <color theme="0" tint="-0.24994659260841701"/>
      </bottom>
      <diagonal/>
    </border>
    <border>
      <left/>
      <right/>
      <top/>
      <bottom style="medium">
        <color theme="0" tint="-0.24994659260841701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 style="thin">
        <color rgb="FF7030A0"/>
      </right>
      <top/>
      <bottom style="thin">
        <color rgb="FF7030A0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/>
  </cellStyleXfs>
  <cellXfs count="440">
    <xf numFmtId="0" fontId="0" fillId="0" borderId="0" xfId="0"/>
    <xf numFmtId="0" fontId="3" fillId="2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2" borderId="1" xfId="0" applyFill="1" applyBorder="1"/>
    <xf numFmtId="0" fontId="5" fillId="2" borderId="0" xfId="0" applyFont="1" applyFill="1" applyBorder="1"/>
    <xf numFmtId="0" fontId="5" fillId="0" borderId="0" xfId="0" applyFont="1"/>
    <xf numFmtId="0" fontId="6" fillId="7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6" fillId="11" borderId="1" xfId="0" applyFont="1" applyFill="1" applyBorder="1" applyAlignment="1">
      <alignment horizontal="center"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6" fillId="16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9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 wrapText="1"/>
    </xf>
    <xf numFmtId="0" fontId="9" fillId="0" borderId="0" xfId="0" applyFont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2" fillId="2" borderId="0" xfId="0" applyFont="1" applyFill="1" applyAlignment="1">
      <alignment horizontal="center"/>
    </xf>
    <xf numFmtId="0" fontId="5" fillId="2" borderId="0" xfId="0" applyFont="1" applyFill="1" applyBorder="1" applyAlignment="1">
      <alignment horizontal="center" vertical="center" wrapText="1"/>
    </xf>
    <xf numFmtId="0" fontId="9" fillId="2" borderId="0" xfId="0" applyFont="1" applyFill="1" applyBorder="1"/>
    <xf numFmtId="0" fontId="11" fillId="2" borderId="0" xfId="0" applyFont="1" applyFill="1" applyBorder="1"/>
    <xf numFmtId="0" fontId="0" fillId="2" borderId="0" xfId="0" applyFill="1" applyBorder="1"/>
    <xf numFmtId="0" fontId="6" fillId="2" borderId="0" xfId="0" applyFont="1" applyFill="1" applyBorder="1" applyAlignment="1">
      <alignment horizontal="center" vertical="center" wrapText="1"/>
    </xf>
    <xf numFmtId="0" fontId="13" fillId="0" borderId="0" xfId="0" applyFont="1"/>
    <xf numFmtId="0" fontId="9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5" fillId="2" borderId="0" xfId="0" applyFont="1" applyFill="1"/>
    <xf numFmtId="0" fontId="1" fillId="2" borderId="0" xfId="0" applyFont="1" applyFill="1"/>
    <xf numFmtId="0" fontId="0" fillId="2" borderId="0" xfId="0" applyFill="1"/>
    <xf numFmtId="0" fontId="8" fillId="0" borderId="0" xfId="0" applyFont="1" applyAlignment="1">
      <alignment horizontal="center" vertical="center"/>
    </xf>
    <xf numFmtId="0" fontId="5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7" fillId="2" borderId="2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6" fillId="2" borderId="0" xfId="0" applyFont="1" applyFill="1" applyBorder="1" applyAlignment="1">
      <alignment vertical="center"/>
    </xf>
    <xf numFmtId="0" fontId="12" fillId="6" borderId="4" xfId="0" applyFont="1" applyFill="1" applyBorder="1" applyAlignment="1">
      <alignment horizontal="center" vertical="center"/>
    </xf>
    <xf numFmtId="0" fontId="23" fillId="11" borderId="1" xfId="0" applyFont="1" applyFill="1" applyBorder="1" applyAlignment="1">
      <alignment horizontal="center" vertical="center" wrapText="1"/>
    </xf>
    <xf numFmtId="0" fontId="23" fillId="8" borderId="1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0" fontId="23" fillId="16" borderId="1" xfId="0" applyFont="1" applyFill="1" applyBorder="1" applyAlignment="1">
      <alignment horizontal="center" vertical="center" wrapText="1"/>
    </xf>
    <xf numFmtId="0" fontId="23" fillId="7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4" fillId="13" borderId="1" xfId="0" applyFont="1" applyFill="1" applyBorder="1" applyAlignment="1">
      <alignment horizontal="center" vertical="center" wrapText="1"/>
    </xf>
    <xf numFmtId="0" fontId="24" fillId="9" borderId="1" xfId="0" applyFont="1" applyFill="1" applyBorder="1" applyAlignment="1">
      <alignment horizontal="center" vertical="center" wrapText="1"/>
    </xf>
    <xf numFmtId="0" fontId="24" fillId="10" borderId="1" xfId="0" applyFont="1" applyFill="1" applyBorder="1" applyAlignment="1">
      <alignment horizontal="center" vertical="center" wrapText="1"/>
    </xf>
    <xf numFmtId="49" fontId="24" fillId="14" borderId="1" xfId="0" applyNumberFormat="1" applyFont="1" applyFill="1" applyBorder="1" applyAlignment="1">
      <alignment horizontal="center" vertical="center" wrapText="1"/>
    </xf>
    <xf numFmtId="0" fontId="24" fillId="15" borderId="1" xfId="0" applyFont="1" applyFill="1" applyBorder="1" applyAlignment="1">
      <alignment horizontal="center" vertical="center" wrapText="1"/>
    </xf>
    <xf numFmtId="0" fontId="25" fillId="11" borderId="1" xfId="0" applyFont="1" applyFill="1" applyBorder="1" applyAlignment="1">
      <alignment horizontal="center" vertical="center" wrapText="1"/>
    </xf>
    <xf numFmtId="0" fontId="23" fillId="1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26" fillId="2" borderId="1" xfId="0" applyFont="1" applyFill="1" applyBorder="1" applyAlignment="1">
      <alignment horizontal="center" vertical="center" wrapText="1"/>
    </xf>
    <xf numFmtId="0" fontId="9" fillId="0" borderId="0" xfId="0" applyFont="1"/>
    <xf numFmtId="0" fontId="11" fillId="2" borderId="0" xfId="0" applyFont="1" applyFill="1"/>
    <xf numFmtId="0" fontId="5" fillId="4" borderId="1" xfId="0" applyFont="1" applyFill="1" applyBorder="1" applyAlignment="1">
      <alignment horizontal="center" vertical="center" wrapText="1"/>
    </xf>
    <xf numFmtId="0" fontId="9" fillId="2" borderId="0" xfId="0" applyFont="1" applyFill="1"/>
    <xf numFmtId="49" fontId="6" fillId="8" borderId="1" xfId="0" applyNumberFormat="1" applyFont="1" applyFill="1" applyBorder="1" applyAlignment="1">
      <alignment horizontal="center" vertical="center" wrapText="1"/>
    </xf>
    <xf numFmtId="49" fontId="6" fillId="7" borderId="1" xfId="0" applyNumberFormat="1" applyFont="1" applyFill="1" applyBorder="1" applyAlignment="1">
      <alignment horizontal="center" vertical="center" wrapText="1"/>
    </xf>
    <xf numFmtId="49" fontId="0" fillId="9" borderId="1" xfId="0" applyNumberFormat="1" applyFill="1" applyBorder="1" applyAlignment="1">
      <alignment horizontal="center" vertical="center" wrapText="1"/>
    </xf>
    <xf numFmtId="49" fontId="6" fillId="11" borderId="1" xfId="0" applyNumberFormat="1" applyFont="1" applyFill="1" applyBorder="1" applyAlignment="1">
      <alignment horizontal="center" vertical="center" wrapText="1"/>
    </xf>
    <xf numFmtId="49" fontId="6" fillId="16" borderId="1" xfId="0" applyNumberFormat="1" applyFont="1" applyFill="1" applyBorder="1" applyAlignment="1">
      <alignment horizontal="center" vertical="center" wrapText="1"/>
    </xf>
    <xf numFmtId="49" fontId="9" fillId="13" borderId="1" xfId="0" applyNumberFormat="1" applyFont="1" applyFill="1" applyBorder="1" applyAlignment="1">
      <alignment horizontal="center" vertical="center" wrapText="1"/>
    </xf>
    <xf numFmtId="49" fontId="9" fillId="14" borderId="1" xfId="0" applyNumberFormat="1" applyFont="1" applyFill="1" applyBorder="1" applyAlignment="1">
      <alignment horizontal="center" vertical="center" wrapText="1"/>
    </xf>
    <xf numFmtId="49" fontId="9" fillId="15" borderId="1" xfId="0" applyNumberFormat="1" applyFont="1" applyFill="1" applyBorder="1" applyAlignment="1">
      <alignment horizontal="center" vertical="center" wrapText="1"/>
    </xf>
    <xf numFmtId="49" fontId="10" fillId="12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27" fillId="0" borderId="0" xfId="0" applyFont="1" applyAlignment="1">
      <alignment horizontal="center"/>
    </xf>
    <xf numFmtId="0" fontId="27" fillId="0" borderId="0" xfId="0" applyFont="1"/>
    <xf numFmtId="0" fontId="6" fillId="22" borderId="1" xfId="0" applyFont="1" applyFill="1" applyBorder="1" applyAlignment="1">
      <alignment horizontal="center" vertical="center" wrapText="1"/>
    </xf>
    <xf numFmtId="0" fontId="31" fillId="6" borderId="4" xfId="0" applyFont="1" applyFill="1" applyBorder="1" applyAlignment="1">
      <alignment horizontal="center"/>
    </xf>
    <xf numFmtId="0" fontId="31" fillId="20" borderId="4" xfId="0" applyFont="1" applyFill="1" applyBorder="1" applyAlignment="1">
      <alignment horizontal="center"/>
    </xf>
    <xf numFmtId="0" fontId="31" fillId="20" borderId="7" xfId="0" applyFont="1" applyFill="1" applyBorder="1" applyAlignment="1">
      <alignment horizontal="center"/>
    </xf>
    <xf numFmtId="0" fontId="31" fillId="20" borderId="9" xfId="0" applyFont="1" applyFill="1" applyBorder="1" applyAlignment="1">
      <alignment horizontal="center"/>
    </xf>
    <xf numFmtId="0" fontId="5" fillId="20" borderId="7" xfId="0" applyFont="1" applyFill="1" applyBorder="1" applyAlignment="1">
      <alignment horizontal="center"/>
    </xf>
    <xf numFmtId="0" fontId="5" fillId="20" borderId="9" xfId="0" applyFont="1" applyFill="1" applyBorder="1" applyAlignment="1">
      <alignment horizontal="center"/>
    </xf>
    <xf numFmtId="0" fontId="5" fillId="20" borderId="4" xfId="0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21" fillId="6" borderId="4" xfId="0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0" fillId="13" borderId="0" xfId="0" applyFill="1"/>
    <xf numFmtId="0" fontId="36" fillId="0" borderId="0" xfId="0" applyFont="1"/>
    <xf numFmtId="0" fontId="12" fillId="29" borderId="4" xfId="0" applyFont="1" applyFill="1" applyBorder="1" applyAlignment="1">
      <alignment horizontal="center" vertical="center" wrapText="1"/>
    </xf>
    <xf numFmtId="0" fontId="12" fillId="30" borderId="4" xfId="0" applyFont="1" applyFill="1" applyBorder="1" applyAlignment="1">
      <alignment horizontal="center" vertical="center"/>
    </xf>
    <xf numFmtId="0" fontId="12" fillId="31" borderId="4" xfId="0" applyFont="1" applyFill="1" applyBorder="1" applyAlignment="1">
      <alignment horizontal="center" vertical="center" wrapText="1"/>
    </xf>
    <xf numFmtId="0" fontId="12" fillId="32" borderId="4" xfId="0" applyFont="1" applyFill="1" applyBorder="1" applyAlignment="1">
      <alignment horizontal="center" vertical="center"/>
    </xf>
    <xf numFmtId="0" fontId="12" fillId="24" borderId="3" xfId="0" applyFont="1" applyFill="1" applyBorder="1" applyAlignment="1">
      <alignment horizontal="center" vertical="center"/>
    </xf>
    <xf numFmtId="0" fontId="12" fillId="24" borderId="4" xfId="0" applyFont="1" applyFill="1" applyBorder="1" applyAlignment="1">
      <alignment horizontal="center" vertical="center"/>
    </xf>
    <xf numFmtId="0" fontId="12" fillId="25" borderId="3" xfId="0" applyFont="1" applyFill="1" applyBorder="1" applyAlignment="1">
      <alignment horizontal="center" vertical="center"/>
    </xf>
    <xf numFmtId="0" fontId="12" fillId="28" borderId="3" xfId="0" applyFont="1" applyFill="1" applyBorder="1" applyAlignment="1">
      <alignment horizontal="center" vertical="center" wrapText="1"/>
    </xf>
    <xf numFmtId="0" fontId="12" fillId="26" borderId="3" xfId="0" applyFont="1" applyFill="1" applyBorder="1" applyAlignment="1">
      <alignment horizontal="center" vertical="center"/>
    </xf>
    <xf numFmtId="0" fontId="5" fillId="32" borderId="7" xfId="0" applyFont="1" applyFill="1" applyBorder="1" applyAlignment="1">
      <alignment horizontal="center"/>
    </xf>
    <xf numFmtId="0" fontId="5" fillId="32" borderId="9" xfId="0" applyFont="1" applyFill="1" applyBorder="1" applyAlignment="1">
      <alignment horizontal="center"/>
    </xf>
    <xf numFmtId="0" fontId="5" fillId="32" borderId="4" xfId="0" applyFont="1" applyFill="1" applyBorder="1" applyAlignment="1">
      <alignment horizontal="center"/>
    </xf>
    <xf numFmtId="0" fontId="21" fillId="32" borderId="4" xfId="0" applyFont="1" applyFill="1" applyBorder="1" applyAlignment="1">
      <alignment horizontal="center" vertical="center"/>
    </xf>
    <xf numFmtId="0" fontId="21" fillId="24" borderId="3" xfId="0" applyFont="1" applyFill="1" applyBorder="1" applyAlignment="1">
      <alignment horizontal="center" vertical="center"/>
    </xf>
    <xf numFmtId="0" fontId="21" fillId="24" borderId="4" xfId="0" applyFont="1" applyFill="1" applyBorder="1" applyAlignment="1">
      <alignment horizontal="center" vertical="center"/>
    </xf>
    <xf numFmtId="0" fontId="21" fillId="25" borderId="3" xfId="0" applyFont="1" applyFill="1" applyBorder="1" applyAlignment="1">
      <alignment horizontal="center" vertical="center"/>
    </xf>
    <xf numFmtId="0" fontId="5" fillId="25" borderId="4" xfId="0" applyFont="1" applyFill="1" applyBorder="1" applyAlignment="1">
      <alignment horizontal="center"/>
    </xf>
    <xf numFmtId="0" fontId="5" fillId="25" borderId="7" xfId="0" applyFont="1" applyFill="1" applyBorder="1" applyAlignment="1">
      <alignment horizontal="center"/>
    </xf>
    <xf numFmtId="0" fontId="5" fillId="25" borderId="9" xfId="0" applyFont="1" applyFill="1" applyBorder="1" applyAlignment="1">
      <alignment horizontal="center"/>
    </xf>
    <xf numFmtId="0" fontId="21" fillId="26" borderId="3" xfId="0" applyFont="1" applyFill="1" applyBorder="1" applyAlignment="1">
      <alignment horizontal="center" vertical="center"/>
    </xf>
    <xf numFmtId="0" fontId="5" fillId="26" borderId="4" xfId="0" applyFont="1" applyFill="1" applyBorder="1" applyAlignment="1">
      <alignment horizontal="center"/>
    </xf>
    <xf numFmtId="0" fontId="5" fillId="26" borderId="7" xfId="0" applyFont="1" applyFill="1" applyBorder="1" applyAlignment="1">
      <alignment horizontal="center"/>
    </xf>
    <xf numFmtId="0" fontId="5" fillId="26" borderId="9" xfId="0" applyFont="1" applyFill="1" applyBorder="1" applyAlignment="1">
      <alignment horizontal="center"/>
    </xf>
    <xf numFmtId="0" fontId="21" fillId="28" borderId="3" xfId="0" applyFont="1" applyFill="1" applyBorder="1" applyAlignment="1">
      <alignment horizontal="center" vertical="center" wrapText="1"/>
    </xf>
    <xf numFmtId="0" fontId="5" fillId="28" borderId="4" xfId="0" applyFont="1" applyFill="1" applyBorder="1" applyAlignment="1">
      <alignment horizontal="center"/>
    </xf>
    <xf numFmtId="0" fontId="5" fillId="28" borderId="7" xfId="0" applyFont="1" applyFill="1" applyBorder="1" applyAlignment="1">
      <alignment horizontal="center"/>
    </xf>
    <xf numFmtId="0" fontId="5" fillId="28" borderId="9" xfId="0" applyFont="1" applyFill="1" applyBorder="1" applyAlignment="1">
      <alignment horizontal="center"/>
    </xf>
    <xf numFmtId="0" fontId="21" fillId="31" borderId="4" xfId="0" applyFont="1" applyFill="1" applyBorder="1" applyAlignment="1">
      <alignment horizontal="center" vertical="center" wrapText="1"/>
    </xf>
    <xf numFmtId="0" fontId="5" fillId="31" borderId="4" xfId="0" applyFont="1" applyFill="1" applyBorder="1" applyAlignment="1">
      <alignment horizontal="center"/>
    </xf>
    <xf numFmtId="0" fontId="5" fillId="31" borderId="7" xfId="0" applyFont="1" applyFill="1" applyBorder="1" applyAlignment="1">
      <alignment horizontal="center"/>
    </xf>
    <xf numFmtId="0" fontId="5" fillId="31" borderId="9" xfId="0" applyFont="1" applyFill="1" applyBorder="1" applyAlignment="1">
      <alignment horizontal="center"/>
    </xf>
    <xf numFmtId="0" fontId="21" fillId="29" borderId="4" xfId="0" applyFont="1" applyFill="1" applyBorder="1" applyAlignment="1">
      <alignment horizontal="center" vertical="center" wrapText="1"/>
    </xf>
    <xf numFmtId="0" fontId="21" fillId="30" borderId="4" xfId="0" applyFont="1" applyFill="1" applyBorder="1" applyAlignment="1">
      <alignment horizontal="center" vertical="center"/>
    </xf>
    <xf numFmtId="0" fontId="5" fillId="30" borderId="4" xfId="0" applyFont="1" applyFill="1" applyBorder="1" applyAlignment="1">
      <alignment horizontal="center"/>
    </xf>
    <xf numFmtId="0" fontId="5" fillId="30" borderId="7" xfId="0" applyFont="1" applyFill="1" applyBorder="1" applyAlignment="1">
      <alignment horizontal="center"/>
    </xf>
    <xf numFmtId="0" fontId="5" fillId="30" borderId="9" xfId="0" applyFont="1" applyFill="1" applyBorder="1" applyAlignment="1">
      <alignment horizontal="center"/>
    </xf>
    <xf numFmtId="0" fontId="5" fillId="31" borderId="7" xfId="0" applyFont="1" applyFill="1" applyBorder="1" applyAlignment="1">
      <alignment horizontal="center" vertical="center"/>
    </xf>
    <xf numFmtId="0" fontId="5" fillId="31" borderId="9" xfId="0" applyFont="1" applyFill="1" applyBorder="1" applyAlignment="1">
      <alignment horizontal="center" vertical="center"/>
    </xf>
    <xf numFmtId="0" fontId="18" fillId="25" borderId="4" xfId="0" applyNumberFormat="1" applyFont="1" applyFill="1" applyBorder="1" applyAlignment="1">
      <alignment horizontal="center"/>
    </xf>
    <xf numFmtId="0" fontId="18" fillId="28" borderId="4" xfId="0" applyNumberFormat="1" applyFont="1" applyFill="1" applyBorder="1" applyAlignment="1">
      <alignment horizontal="center" vertical="center"/>
    </xf>
    <xf numFmtId="0" fontId="18" fillId="26" borderId="4" xfId="0" applyNumberFormat="1" applyFont="1" applyFill="1" applyBorder="1" applyAlignment="1">
      <alignment horizontal="center"/>
    </xf>
    <xf numFmtId="0" fontId="19" fillId="30" borderId="4" xfId="0" applyFont="1" applyFill="1" applyBorder="1" applyAlignment="1">
      <alignment horizontal="center"/>
    </xf>
    <xf numFmtId="0" fontId="19" fillId="31" borderId="4" xfId="0" applyFont="1" applyFill="1" applyBorder="1" applyAlignment="1">
      <alignment horizontal="center"/>
    </xf>
    <xf numFmtId="0" fontId="19" fillId="32" borderId="4" xfId="0" applyFont="1" applyFill="1" applyBorder="1" applyAlignment="1">
      <alignment horizontal="center"/>
    </xf>
    <xf numFmtId="0" fontId="18" fillId="25" borderId="7" xfId="0" applyNumberFormat="1" applyFont="1" applyFill="1" applyBorder="1" applyAlignment="1">
      <alignment horizontal="center"/>
    </xf>
    <xf numFmtId="0" fontId="18" fillId="28" borderId="7" xfId="0" applyNumberFormat="1" applyFont="1" applyFill="1" applyBorder="1" applyAlignment="1">
      <alignment horizontal="center" vertical="center"/>
    </xf>
    <xf numFmtId="0" fontId="18" fillId="26" borderId="7" xfId="0" applyNumberFormat="1" applyFont="1" applyFill="1" applyBorder="1" applyAlignment="1">
      <alignment horizontal="center"/>
    </xf>
    <xf numFmtId="0" fontId="37" fillId="30" borderId="7" xfId="0" applyFont="1" applyFill="1" applyBorder="1" applyAlignment="1">
      <alignment horizontal="center"/>
    </xf>
    <xf numFmtId="0" fontId="18" fillId="32" borderId="7" xfId="0" applyFont="1" applyFill="1" applyBorder="1" applyAlignment="1">
      <alignment horizontal="center"/>
    </xf>
    <xf numFmtId="0" fontId="37" fillId="25" borderId="7" xfId="0" applyNumberFormat="1" applyFont="1" applyFill="1" applyBorder="1" applyAlignment="1">
      <alignment horizontal="center"/>
    </xf>
    <xf numFmtId="0" fontId="18" fillId="26" borderId="7" xfId="0" applyNumberFormat="1" applyFont="1" applyFill="1" applyBorder="1" applyAlignment="1">
      <alignment horizontal="center" vertical="center"/>
    </xf>
    <xf numFmtId="0" fontId="18" fillId="30" borderId="7" xfId="0" applyFont="1" applyFill="1" applyBorder="1" applyAlignment="1">
      <alignment horizontal="center"/>
    </xf>
    <xf numFmtId="0" fontId="18" fillId="31" borderId="7" xfId="0" applyFont="1" applyFill="1" applyBorder="1" applyAlignment="1">
      <alignment horizontal="center" vertical="center"/>
    </xf>
    <xf numFmtId="0" fontId="18" fillId="25" borderId="9" xfId="0" applyNumberFormat="1" applyFont="1" applyFill="1" applyBorder="1" applyAlignment="1">
      <alignment horizontal="center"/>
    </xf>
    <xf numFmtId="0" fontId="18" fillId="28" borderId="9" xfId="0" applyNumberFormat="1" applyFont="1" applyFill="1" applyBorder="1" applyAlignment="1">
      <alignment horizontal="center" vertical="center"/>
    </xf>
    <xf numFmtId="0" fontId="37" fillId="26" borderId="9" xfId="0" applyNumberFormat="1" applyFont="1" applyFill="1" applyBorder="1" applyAlignment="1">
      <alignment horizontal="center"/>
    </xf>
    <xf numFmtId="0" fontId="18" fillId="30" borderId="9" xfId="0" applyFont="1" applyFill="1" applyBorder="1" applyAlignment="1">
      <alignment horizontal="center"/>
    </xf>
    <xf numFmtId="0" fontId="18" fillId="31" borderId="9" xfId="0" applyFont="1" applyFill="1" applyBorder="1" applyAlignment="1">
      <alignment horizontal="center"/>
    </xf>
    <xf numFmtId="0" fontId="37" fillId="32" borderId="9" xfId="0" applyFont="1" applyFill="1" applyBorder="1" applyAlignment="1">
      <alignment horizontal="center"/>
    </xf>
    <xf numFmtId="0" fontId="37" fillId="25" borderId="4" xfId="0" applyNumberFormat="1" applyFont="1" applyFill="1" applyBorder="1" applyAlignment="1">
      <alignment horizontal="center"/>
    </xf>
    <xf numFmtId="0" fontId="37" fillId="32" borderId="7" xfId="0" applyFont="1" applyFill="1" applyBorder="1" applyAlignment="1">
      <alignment horizontal="center"/>
    </xf>
    <xf numFmtId="0" fontId="18" fillId="26" borderId="9" xfId="0" applyNumberFormat="1" applyFont="1" applyFill="1" applyBorder="1" applyAlignment="1">
      <alignment horizontal="center"/>
    </xf>
    <xf numFmtId="0" fontId="37" fillId="31" borderId="9" xfId="0" applyFont="1" applyFill="1" applyBorder="1" applyAlignment="1">
      <alignment horizontal="center"/>
    </xf>
    <xf numFmtId="0" fontId="18" fillId="32" borderId="9" xfId="0" applyFont="1" applyFill="1" applyBorder="1" applyAlignment="1">
      <alignment horizontal="center"/>
    </xf>
    <xf numFmtId="0" fontId="18" fillId="25" borderId="5" xfId="0" applyNumberFormat="1" applyFont="1" applyFill="1" applyBorder="1" applyAlignment="1">
      <alignment horizontal="center"/>
    </xf>
    <xf numFmtId="0" fontId="18" fillId="26" borderId="10" xfId="0" applyNumberFormat="1" applyFont="1" applyFill="1" applyBorder="1" applyAlignment="1">
      <alignment horizontal="center"/>
    </xf>
    <xf numFmtId="0" fontId="19" fillId="30" borderId="5" xfId="0" applyFont="1" applyFill="1" applyBorder="1" applyAlignment="1">
      <alignment horizontal="center"/>
    </xf>
    <xf numFmtId="0" fontId="37" fillId="25" borderId="6" xfId="0" applyNumberFormat="1" applyFont="1" applyFill="1" applyBorder="1" applyAlignment="1">
      <alignment horizontal="center"/>
    </xf>
    <xf numFmtId="0" fontId="18" fillId="26" borderId="11" xfId="0" applyNumberFormat="1" applyFont="1" applyFill="1" applyBorder="1" applyAlignment="1">
      <alignment horizontal="center"/>
    </xf>
    <xf numFmtId="0" fontId="37" fillId="30" borderId="6" xfId="0" applyFont="1" applyFill="1" applyBorder="1" applyAlignment="1">
      <alignment horizontal="center"/>
    </xf>
    <xf numFmtId="0" fontId="18" fillId="25" borderId="6" xfId="0" applyNumberFormat="1" applyFont="1" applyFill="1" applyBorder="1" applyAlignment="1">
      <alignment horizontal="center"/>
    </xf>
    <xf numFmtId="0" fontId="18" fillId="26" borderId="11" xfId="0" applyNumberFormat="1" applyFont="1" applyFill="1" applyBorder="1" applyAlignment="1">
      <alignment horizontal="center" vertical="center"/>
    </xf>
    <xf numFmtId="0" fontId="18" fillId="30" borderId="6" xfId="0" applyFont="1" applyFill="1" applyBorder="1" applyAlignment="1">
      <alignment horizontal="center"/>
    </xf>
    <xf numFmtId="0" fontId="18" fillId="25" borderId="8" xfId="0" applyNumberFormat="1" applyFont="1" applyFill="1" applyBorder="1" applyAlignment="1">
      <alignment horizontal="center"/>
    </xf>
    <xf numFmtId="0" fontId="37" fillId="26" borderId="12" xfId="0" applyNumberFormat="1" applyFont="1" applyFill="1" applyBorder="1" applyAlignment="1">
      <alignment horizontal="center"/>
    </xf>
    <xf numFmtId="0" fontId="18" fillId="30" borderId="8" xfId="0" applyFont="1" applyFill="1" applyBorder="1" applyAlignment="1">
      <alignment horizontal="center"/>
    </xf>
    <xf numFmtId="0" fontId="18" fillId="26" borderId="12" xfId="0" applyNumberFormat="1" applyFont="1" applyFill="1" applyBorder="1" applyAlignment="1">
      <alignment horizontal="center"/>
    </xf>
    <xf numFmtId="0" fontId="37" fillId="25" borderId="5" xfId="0" applyNumberFormat="1" applyFont="1" applyFill="1" applyBorder="1" applyAlignment="1">
      <alignment horizontal="center"/>
    </xf>
    <xf numFmtId="0" fontId="0" fillId="33" borderId="0" xfId="0" applyFill="1"/>
    <xf numFmtId="0" fontId="30" fillId="2" borderId="0" xfId="0" applyFont="1" applyFill="1" applyBorder="1" applyAlignment="1">
      <alignment horizontal="center" vertical="center"/>
    </xf>
    <xf numFmtId="14" fontId="30" fillId="2" borderId="0" xfId="0" applyNumberFormat="1" applyFont="1" applyFill="1" applyBorder="1" applyAlignment="1">
      <alignment horizontal="center"/>
    </xf>
    <xf numFmtId="14" fontId="30" fillId="33" borderId="0" xfId="0" applyNumberFormat="1" applyFont="1" applyFill="1" applyBorder="1" applyAlignment="1">
      <alignment horizontal="center" vertical="center"/>
    </xf>
    <xf numFmtId="14" fontId="30" fillId="2" borderId="0" xfId="0" applyNumberFormat="1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right" vertical="center"/>
    </xf>
    <xf numFmtId="0" fontId="0" fillId="33" borderId="0" xfId="0" applyFill="1" applyBorder="1"/>
    <xf numFmtId="0" fontId="0" fillId="33" borderId="0" xfId="0" applyFill="1" applyBorder="1" applyAlignment="1">
      <alignment horizontal="center"/>
    </xf>
    <xf numFmtId="0" fontId="0" fillId="0" borderId="0" xfId="0" applyBorder="1"/>
    <xf numFmtId="0" fontId="38" fillId="32" borderId="9" xfId="0" applyFont="1" applyFill="1" applyBorder="1" applyAlignment="1">
      <alignment horizontal="center"/>
    </xf>
    <xf numFmtId="0" fontId="39" fillId="34" borderId="1" xfId="0" applyFont="1" applyFill="1" applyBorder="1" applyAlignment="1">
      <alignment horizontal="center" vertical="center" wrapText="1"/>
    </xf>
    <xf numFmtId="0" fontId="39" fillId="34" borderId="1" xfId="0" applyFont="1" applyFill="1" applyBorder="1" applyAlignment="1">
      <alignment horizontal="center" vertical="center"/>
    </xf>
    <xf numFmtId="0" fontId="38" fillId="26" borderId="7" xfId="0" applyNumberFormat="1" applyFont="1" applyFill="1" applyBorder="1" applyAlignment="1">
      <alignment horizontal="center"/>
    </xf>
    <xf numFmtId="0" fontId="38" fillId="26" borderId="9" xfId="0" applyNumberFormat="1" applyFont="1" applyFill="1" applyBorder="1" applyAlignment="1">
      <alignment horizontal="center"/>
    </xf>
    <xf numFmtId="0" fontId="38" fillId="25" borderId="7" xfId="0" applyNumberFormat="1" applyFont="1" applyFill="1" applyBorder="1" applyAlignment="1">
      <alignment horizontal="center"/>
    </xf>
    <xf numFmtId="0" fontId="38" fillId="28" borderId="9" xfId="0" applyNumberFormat="1" applyFont="1" applyFill="1" applyBorder="1" applyAlignment="1">
      <alignment horizontal="center" vertical="center"/>
    </xf>
    <xf numFmtId="0" fontId="40" fillId="0" borderId="0" xfId="0" applyFont="1"/>
    <xf numFmtId="0" fontId="9" fillId="33" borderId="1" xfId="0" applyFont="1" applyFill="1" applyBorder="1" applyAlignment="1">
      <alignment horizontal="center" vertical="center" wrapText="1"/>
    </xf>
    <xf numFmtId="0" fontId="38" fillId="32" borderId="7" xfId="0" applyFont="1" applyFill="1" applyBorder="1" applyAlignment="1">
      <alignment horizontal="center"/>
    </xf>
    <xf numFmtId="0" fontId="35" fillId="2" borderId="0" xfId="0" applyFont="1" applyFill="1" applyBorder="1" applyAlignment="1">
      <alignment horizontal="center" vertical="center"/>
    </xf>
    <xf numFmtId="0" fontId="35" fillId="33" borderId="0" xfId="0" applyFont="1" applyFill="1" applyBorder="1" applyAlignment="1">
      <alignment horizontal="center" vertical="center"/>
    </xf>
    <xf numFmtId="0" fontId="2" fillId="28" borderId="7" xfId="0" applyNumberFormat="1" applyFont="1" applyFill="1" applyBorder="1" applyAlignment="1">
      <alignment horizontal="center" vertical="center"/>
    </xf>
    <xf numFmtId="0" fontId="2" fillId="31" borderId="9" xfId="0" applyFont="1" applyFill="1" applyBorder="1" applyAlignment="1">
      <alignment horizontal="center"/>
    </xf>
    <xf numFmtId="0" fontId="38" fillId="31" borderId="9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 vertical="center" wrapText="1"/>
    </xf>
    <xf numFmtId="0" fontId="1" fillId="15" borderId="1" xfId="0" applyFont="1" applyFill="1" applyBorder="1" applyAlignment="1">
      <alignment horizontal="center" vertical="center" wrapText="1"/>
    </xf>
    <xf numFmtId="0" fontId="38" fillId="28" borderId="4" xfId="0" applyNumberFormat="1" applyFont="1" applyFill="1" applyBorder="1" applyAlignment="1">
      <alignment horizontal="center" vertical="center"/>
    </xf>
    <xf numFmtId="0" fontId="2" fillId="25" borderId="6" xfId="0" applyNumberFormat="1" applyFont="1" applyFill="1" applyBorder="1" applyAlignment="1">
      <alignment horizontal="center"/>
    </xf>
    <xf numFmtId="0" fontId="2" fillId="28" borderId="9" xfId="0" applyNumberFormat="1" applyFont="1" applyFill="1" applyBorder="1" applyAlignment="1">
      <alignment horizontal="center" vertical="center"/>
    </xf>
    <xf numFmtId="0" fontId="2" fillId="26" borderId="10" xfId="0" applyNumberFormat="1" applyFont="1" applyFill="1" applyBorder="1" applyAlignment="1">
      <alignment horizontal="center"/>
    </xf>
    <xf numFmtId="0" fontId="38" fillId="26" borderId="11" xfId="0" applyNumberFormat="1" applyFont="1" applyFill="1" applyBorder="1" applyAlignment="1">
      <alignment horizontal="center" vertical="center"/>
    </xf>
    <xf numFmtId="0" fontId="2" fillId="26" borderId="11" xfId="0" applyNumberFormat="1" applyFont="1" applyFill="1" applyBorder="1" applyAlignment="1">
      <alignment horizontal="center"/>
    </xf>
    <xf numFmtId="0" fontId="2" fillId="32" borderId="7" xfId="0" applyFont="1" applyFill="1" applyBorder="1" applyAlignment="1">
      <alignment horizontal="center"/>
    </xf>
    <xf numFmtId="0" fontId="2" fillId="30" borderId="6" xfId="0" applyFont="1" applyFill="1" applyBorder="1" applyAlignment="1">
      <alignment horizontal="center"/>
    </xf>
    <xf numFmtId="0" fontId="2" fillId="28" borderId="4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39" fillId="8" borderId="1" xfId="0" applyFont="1" applyFill="1" applyBorder="1" applyAlignment="1">
      <alignment horizontal="center" vertical="center" wrapText="1"/>
    </xf>
    <xf numFmtId="0" fontId="2" fillId="30" borderId="7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 vertical="center" wrapText="1"/>
    </xf>
    <xf numFmtId="0" fontId="38" fillId="25" borderId="4" xfId="0" applyNumberFormat="1" applyFont="1" applyFill="1" applyBorder="1" applyAlignment="1">
      <alignment horizontal="center"/>
    </xf>
    <xf numFmtId="0" fontId="5" fillId="15" borderId="1" xfId="0" applyFont="1" applyFill="1" applyBorder="1" applyAlignment="1">
      <alignment horizontal="center" vertical="center" wrapText="1"/>
    </xf>
    <xf numFmtId="0" fontId="38" fillId="26" borderId="11" xfId="0" applyNumberFormat="1" applyFont="1" applyFill="1" applyBorder="1" applyAlignment="1">
      <alignment horizontal="center"/>
    </xf>
    <xf numFmtId="49" fontId="24" fillId="33" borderId="0" xfId="0" applyNumberFormat="1" applyFont="1" applyFill="1" applyBorder="1" applyAlignment="1">
      <alignment horizontal="center" vertical="center" wrapText="1"/>
    </xf>
    <xf numFmtId="49" fontId="9" fillId="33" borderId="0" xfId="0" applyNumberFormat="1" applyFont="1" applyFill="1" applyBorder="1" applyAlignment="1">
      <alignment horizontal="center" vertical="center" wrapText="1"/>
    </xf>
    <xf numFmtId="49" fontId="6" fillId="8" borderId="15" xfId="0" applyNumberFormat="1" applyFont="1" applyFill="1" applyBorder="1" applyAlignment="1">
      <alignment horizontal="center" vertical="center" wrapText="1"/>
    </xf>
    <xf numFmtId="0" fontId="23" fillId="33" borderId="0" xfId="0" applyFont="1" applyFill="1" applyBorder="1" applyAlignment="1">
      <alignment horizontal="center" vertical="center" wrapText="1"/>
    </xf>
    <xf numFmtId="49" fontId="10" fillId="33" borderId="0" xfId="0" applyNumberFormat="1" applyFont="1" applyFill="1" applyBorder="1" applyAlignment="1">
      <alignment horizontal="center" vertical="center" wrapText="1"/>
    </xf>
    <xf numFmtId="0" fontId="10" fillId="16" borderId="1" xfId="0" applyFont="1" applyFill="1" applyBorder="1" applyAlignment="1">
      <alignment horizontal="center" vertical="center" wrapText="1"/>
    </xf>
    <xf numFmtId="0" fontId="2" fillId="26" borderId="11" xfId="0" applyNumberFormat="1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/>
    </xf>
    <xf numFmtId="0" fontId="11" fillId="24" borderId="5" xfId="0" applyFont="1" applyFill="1" applyBorder="1" applyAlignment="1">
      <alignment horizontal="center"/>
    </xf>
    <xf numFmtId="0" fontId="12" fillId="24" borderId="6" xfId="0" applyFont="1" applyFill="1" applyBorder="1" applyAlignment="1">
      <alignment horizontal="center"/>
    </xf>
    <xf numFmtId="0" fontId="11" fillId="24" borderId="6" xfId="0" applyFont="1" applyFill="1" applyBorder="1" applyAlignment="1">
      <alignment horizontal="center"/>
    </xf>
    <xf numFmtId="0" fontId="12" fillId="24" borderId="8" xfId="0" applyFont="1" applyFill="1" applyBorder="1" applyAlignment="1">
      <alignment horizontal="center"/>
    </xf>
    <xf numFmtId="0" fontId="12" fillId="24" borderId="5" xfId="0" applyFont="1" applyFill="1" applyBorder="1" applyAlignment="1">
      <alignment horizontal="center"/>
    </xf>
    <xf numFmtId="0" fontId="11" fillId="24" borderId="8" xfId="0" applyFont="1" applyFill="1" applyBorder="1" applyAlignment="1">
      <alignment horizontal="center"/>
    </xf>
    <xf numFmtId="0" fontId="11" fillId="29" borderId="4" xfId="0" applyFont="1" applyFill="1" applyBorder="1" applyAlignment="1">
      <alignment horizontal="center"/>
    </xf>
    <xf numFmtId="0" fontId="12" fillId="29" borderId="7" xfId="0" applyFont="1" applyFill="1" applyBorder="1" applyAlignment="1">
      <alignment horizontal="center"/>
    </xf>
    <xf numFmtId="0" fontId="11" fillId="29" borderId="9" xfId="0" applyFont="1" applyFill="1" applyBorder="1" applyAlignment="1">
      <alignment horizontal="center"/>
    </xf>
    <xf numFmtId="0" fontId="12" fillId="29" borderId="4" xfId="0" applyFont="1" applyFill="1" applyBorder="1" applyAlignment="1">
      <alignment horizontal="center"/>
    </xf>
    <xf numFmtId="0" fontId="11" fillId="29" borderId="7" xfId="0" applyFont="1" applyFill="1" applyBorder="1" applyAlignment="1">
      <alignment horizontal="center"/>
    </xf>
    <xf numFmtId="0" fontId="12" fillId="29" borderId="9" xfId="0" applyFont="1" applyFill="1" applyBorder="1" applyAlignment="1">
      <alignment horizontal="center"/>
    </xf>
    <xf numFmtId="0" fontId="26" fillId="24" borderId="4" xfId="0" applyFont="1" applyFill="1" applyBorder="1" applyAlignment="1">
      <alignment horizontal="center"/>
    </xf>
    <xf numFmtId="0" fontId="9" fillId="24" borderId="7" xfId="0" applyFont="1" applyFill="1" applyBorder="1" applyAlignment="1">
      <alignment horizontal="center"/>
    </xf>
    <xf numFmtId="0" fontId="26" fillId="24" borderId="7" xfId="0" applyFont="1" applyFill="1" applyBorder="1" applyAlignment="1">
      <alignment horizontal="center"/>
    </xf>
    <xf numFmtId="0" fontId="9" fillId="24" borderId="9" xfId="0" applyFont="1" applyFill="1" applyBorder="1" applyAlignment="1">
      <alignment horizontal="center"/>
    </xf>
    <xf numFmtId="0" fontId="9" fillId="24" borderId="4" xfId="0" applyFont="1" applyFill="1" applyBorder="1" applyAlignment="1">
      <alignment horizontal="center"/>
    </xf>
    <xf numFmtId="0" fontId="26" fillId="24" borderId="9" xfId="0" applyFont="1" applyFill="1" applyBorder="1" applyAlignment="1">
      <alignment horizontal="center"/>
    </xf>
    <xf numFmtId="0" fontId="26" fillId="29" borderId="4" xfId="0" applyFont="1" applyFill="1" applyBorder="1" applyAlignment="1">
      <alignment horizontal="center"/>
    </xf>
    <xf numFmtId="0" fontId="9" fillId="29" borderId="7" xfId="0" applyFont="1" applyFill="1" applyBorder="1" applyAlignment="1">
      <alignment horizontal="center"/>
    </xf>
    <xf numFmtId="0" fontId="26" fillId="29" borderId="9" xfId="0" applyFont="1" applyFill="1" applyBorder="1" applyAlignment="1">
      <alignment horizontal="center"/>
    </xf>
    <xf numFmtId="0" fontId="9" fillId="29" borderId="4" xfId="0" applyFont="1" applyFill="1" applyBorder="1" applyAlignment="1">
      <alignment horizontal="center"/>
    </xf>
    <xf numFmtId="0" fontId="26" fillId="29" borderId="7" xfId="0" applyFont="1" applyFill="1" applyBorder="1" applyAlignment="1">
      <alignment horizontal="center"/>
    </xf>
    <xf numFmtId="0" fontId="9" fillId="29" borderId="9" xfId="0" applyFont="1" applyFill="1" applyBorder="1" applyAlignment="1">
      <alignment horizontal="center"/>
    </xf>
    <xf numFmtId="49" fontId="1" fillId="14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6" fillId="18" borderId="1" xfId="0" applyFont="1" applyFill="1" applyBorder="1" applyAlignment="1">
      <alignment horizontal="center" vertical="center" wrapText="1"/>
    </xf>
    <xf numFmtId="0" fontId="42" fillId="33" borderId="0" xfId="0" applyFont="1" applyFill="1" applyBorder="1" applyAlignment="1">
      <alignment vertical="center"/>
    </xf>
    <xf numFmtId="0" fontId="43" fillId="0" borderId="0" xfId="0" applyFont="1" applyAlignment="1">
      <alignment horizontal="center"/>
    </xf>
    <xf numFmtId="0" fontId="5" fillId="33" borderId="0" xfId="0" applyFont="1" applyFill="1"/>
    <xf numFmtId="0" fontId="45" fillId="37" borderId="18" xfId="0" applyFont="1" applyFill="1" applyBorder="1" applyAlignment="1">
      <alignment horizontal="right" vertical="center"/>
    </xf>
    <xf numFmtId="0" fontId="45" fillId="37" borderId="17" xfId="0" applyFont="1" applyFill="1" applyBorder="1" applyAlignment="1">
      <alignment horizontal="center" vertical="center"/>
    </xf>
    <xf numFmtId="0" fontId="45" fillId="2" borderId="0" xfId="0" applyFont="1" applyFill="1" applyBorder="1" applyAlignment="1">
      <alignment horizontal="right" vertical="center"/>
    </xf>
    <xf numFmtId="165" fontId="45" fillId="2" borderId="0" xfId="0" applyNumberFormat="1" applyFont="1" applyFill="1" applyBorder="1" applyAlignment="1">
      <alignment horizontal="center" vertical="center"/>
    </xf>
    <xf numFmtId="0" fontId="46" fillId="29" borderId="19" xfId="0" applyFont="1" applyFill="1" applyBorder="1" applyAlignment="1">
      <alignment horizontal="center" vertical="center"/>
    </xf>
    <xf numFmtId="0" fontId="46" fillId="29" borderId="19" xfId="0" applyFont="1" applyFill="1" applyBorder="1" applyAlignment="1">
      <alignment horizontal="center" vertical="center" wrapText="1"/>
    </xf>
    <xf numFmtId="0" fontId="47" fillId="36" borderId="19" xfId="0" applyFont="1" applyFill="1" applyBorder="1" applyAlignment="1">
      <alignment horizontal="center" vertical="center"/>
    </xf>
    <xf numFmtId="0" fontId="48" fillId="37" borderId="19" xfId="0" applyFont="1" applyFill="1" applyBorder="1" applyAlignment="1">
      <alignment horizontal="center" vertical="center"/>
    </xf>
    <xf numFmtId="0" fontId="49" fillId="0" borderId="0" xfId="0" applyFont="1" applyAlignment="1">
      <alignment horizontal="center"/>
    </xf>
    <xf numFmtId="0" fontId="47" fillId="36" borderId="20" xfId="0" applyFont="1" applyFill="1" applyBorder="1" applyAlignment="1">
      <alignment horizontal="center" vertical="center"/>
    </xf>
    <xf numFmtId="0" fontId="47" fillId="36" borderId="21" xfId="0" applyFont="1" applyFill="1" applyBorder="1" applyAlignment="1">
      <alignment horizontal="center" vertical="center"/>
    </xf>
    <xf numFmtId="0" fontId="44" fillId="33" borderId="0" xfId="0" applyFont="1" applyFill="1" applyBorder="1" applyAlignment="1">
      <alignment horizontal="center" vertical="center"/>
    </xf>
    <xf numFmtId="0" fontId="38" fillId="25" borderId="5" xfId="0" applyNumberFormat="1" applyFont="1" applyFill="1" applyBorder="1" applyAlignment="1">
      <alignment horizontal="center"/>
    </xf>
    <xf numFmtId="0" fontId="0" fillId="27" borderId="25" xfId="0" applyFill="1" applyBorder="1" applyAlignment="1">
      <alignment horizontal="center" vertical="center"/>
    </xf>
    <xf numFmtId="0" fontId="0" fillId="27" borderId="26" xfId="0" applyFill="1" applyBorder="1" applyAlignment="1">
      <alignment horizontal="center" vertical="center"/>
    </xf>
    <xf numFmtId="0" fontId="0" fillId="27" borderId="27" xfId="0" applyFill="1" applyBorder="1" applyAlignment="1">
      <alignment horizontal="center" vertical="center"/>
    </xf>
    <xf numFmtId="0" fontId="51" fillId="0" borderId="0" xfId="0" applyFont="1" applyAlignment="1">
      <alignment horizontal="center" wrapText="1"/>
    </xf>
    <xf numFmtId="0" fontId="16" fillId="0" borderId="0" xfId="0" applyFont="1"/>
    <xf numFmtId="0" fontId="1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26" borderId="7" xfId="0" applyNumberFormat="1" applyFont="1" applyFill="1" applyBorder="1" applyAlignment="1">
      <alignment horizontal="center"/>
    </xf>
    <xf numFmtId="0" fontId="41" fillId="26" borderId="7" xfId="0" applyNumberFormat="1" applyFont="1" applyFill="1" applyBorder="1" applyAlignment="1">
      <alignment horizontal="center"/>
    </xf>
    <xf numFmtId="0" fontId="38" fillId="26" borderId="4" xfId="0" applyNumberFormat="1" applyFont="1" applyFill="1" applyBorder="1" applyAlignment="1">
      <alignment horizontal="center"/>
    </xf>
    <xf numFmtId="0" fontId="38" fillId="26" borderId="7" xfId="0" applyNumberFormat="1" applyFont="1" applyFill="1" applyBorder="1" applyAlignment="1">
      <alignment horizontal="center" vertical="center"/>
    </xf>
    <xf numFmtId="0" fontId="41" fillId="31" borderId="9" xfId="0" applyFont="1" applyFill="1" applyBorder="1" applyAlignment="1">
      <alignment horizontal="center"/>
    </xf>
    <xf numFmtId="165" fontId="35" fillId="2" borderId="0" xfId="0" applyNumberFormat="1" applyFont="1" applyFill="1" applyBorder="1" applyAlignment="1">
      <alignment horizontal="center" vertical="center"/>
    </xf>
    <xf numFmtId="0" fontId="42" fillId="2" borderId="0" xfId="0" applyFont="1" applyFill="1" applyBorder="1" applyAlignment="1">
      <alignment horizontal="right" vertical="center"/>
    </xf>
    <xf numFmtId="0" fontId="42" fillId="2" borderId="0" xfId="0" applyFont="1" applyFill="1" applyBorder="1" applyAlignment="1">
      <alignment horizontal="center" vertical="center"/>
    </xf>
    <xf numFmtId="0" fontId="2" fillId="25" borderId="7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49" fontId="1" fillId="9" borderId="1" xfId="0" applyNumberFormat="1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49" fontId="1" fillId="33" borderId="0" xfId="0" applyNumberFormat="1" applyFont="1" applyFill="1" applyBorder="1" applyAlignment="1">
      <alignment horizontal="center" vertical="center" wrapText="1"/>
    </xf>
    <xf numFmtId="0" fontId="1" fillId="33" borderId="0" xfId="0" applyFont="1" applyFill="1" applyBorder="1"/>
    <xf numFmtId="0" fontId="6" fillId="33" borderId="0" xfId="0" applyFont="1" applyFill="1" applyBorder="1" applyAlignment="1">
      <alignment horizontal="center" vertical="center" wrapText="1"/>
    </xf>
    <xf numFmtId="0" fontId="1" fillId="35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39" borderId="1" xfId="0" applyFont="1" applyFill="1" applyBorder="1" applyAlignment="1">
      <alignment horizontal="center" vertical="center" wrapText="1"/>
    </xf>
    <xf numFmtId="0" fontId="2" fillId="26" borderId="6" xfId="0" applyNumberFormat="1" applyFont="1" applyFill="1" applyBorder="1" applyAlignment="1">
      <alignment horizontal="center"/>
    </xf>
    <xf numFmtId="0" fontId="38" fillId="26" borderId="6" xfId="0" applyNumberFormat="1" applyFont="1" applyFill="1" applyBorder="1" applyAlignment="1">
      <alignment horizontal="center"/>
    </xf>
    <xf numFmtId="0" fontId="2" fillId="32" borderId="9" xfId="0" applyFont="1" applyFill="1" applyBorder="1" applyAlignment="1">
      <alignment horizontal="center"/>
    </xf>
    <xf numFmtId="0" fontId="38" fillId="26" borderId="1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9" borderId="0" xfId="1" applyFont="1" applyFill="1" applyBorder="1" applyAlignment="1">
      <alignment horizontal="center" vertical="center" wrapText="1"/>
    </xf>
    <xf numFmtId="0" fontId="5" fillId="16" borderId="0" xfId="1" applyFont="1" applyFill="1" applyBorder="1" applyAlignment="1">
      <alignment horizontal="center" vertical="center" wrapText="1"/>
    </xf>
    <xf numFmtId="49" fontId="5" fillId="14" borderId="0" xfId="1" applyNumberFormat="1" applyFont="1" applyFill="1" applyBorder="1" applyAlignment="1">
      <alignment horizontal="center" vertical="center" wrapText="1"/>
    </xf>
    <xf numFmtId="0" fontId="6" fillId="7" borderId="0" xfId="1" applyFont="1" applyFill="1" applyAlignment="1">
      <alignment horizontal="center" vertical="center" wrapText="1"/>
    </xf>
    <xf numFmtId="0" fontId="6" fillId="18" borderId="0" xfId="1" applyFont="1" applyFill="1" applyAlignment="1">
      <alignment horizontal="center" vertical="center" wrapText="1"/>
    </xf>
    <xf numFmtId="0" fontId="1" fillId="5" borderId="0" xfId="1" applyFont="1" applyFill="1" applyAlignment="1">
      <alignment horizontal="center" vertical="center" wrapText="1"/>
    </xf>
    <xf numFmtId="0" fontId="1" fillId="19" borderId="0" xfId="1" applyFont="1" applyFill="1" applyBorder="1" applyAlignment="1">
      <alignment horizontal="center" vertical="center" wrapText="1"/>
    </xf>
    <xf numFmtId="49" fontId="1" fillId="19" borderId="0" xfId="1" applyNumberFormat="1" applyFont="1" applyFill="1" applyBorder="1" applyAlignment="1">
      <alignment horizontal="center" vertical="center" wrapText="1"/>
    </xf>
    <xf numFmtId="49" fontId="1" fillId="9" borderId="0" xfId="1" applyNumberFormat="1" applyFont="1" applyFill="1" applyBorder="1" applyAlignment="1">
      <alignment horizontal="center" vertical="center" wrapText="1"/>
    </xf>
    <xf numFmtId="0" fontId="5" fillId="15" borderId="0" xfId="1" applyFont="1" applyFill="1" applyBorder="1" applyAlignment="1">
      <alignment horizontal="center" vertical="center" wrapText="1"/>
    </xf>
    <xf numFmtId="0" fontId="1" fillId="16" borderId="0" xfId="1" applyFont="1" applyFill="1" applyAlignment="1">
      <alignment horizontal="center" vertical="center" wrapText="1"/>
    </xf>
    <xf numFmtId="49" fontId="5" fillId="16" borderId="0" xfId="1" applyNumberFormat="1" applyFont="1" applyFill="1" applyAlignment="1">
      <alignment horizontal="center"/>
    </xf>
    <xf numFmtId="0" fontId="1" fillId="34" borderId="0" xfId="1" applyFont="1" applyFill="1" applyAlignment="1">
      <alignment horizontal="center" vertical="center" wrapText="1"/>
    </xf>
    <xf numFmtId="49" fontId="1" fillId="34" borderId="0" xfId="1" applyNumberFormat="1" applyFont="1" applyFill="1" applyAlignment="1">
      <alignment horizontal="center"/>
    </xf>
    <xf numFmtId="0" fontId="1" fillId="7" borderId="0" xfId="1" applyFont="1" applyFill="1" applyAlignment="1">
      <alignment horizontal="center" vertical="center" wrapText="1"/>
    </xf>
    <xf numFmtId="49" fontId="6" fillId="7" borderId="0" xfId="1" applyNumberFormat="1" applyFont="1" applyFill="1" applyAlignment="1">
      <alignment horizontal="center"/>
    </xf>
    <xf numFmtId="49" fontId="6" fillId="18" borderId="0" xfId="1" applyNumberFormat="1" applyFont="1" applyFill="1" applyAlignment="1">
      <alignment horizontal="center"/>
    </xf>
    <xf numFmtId="49" fontId="5" fillId="4" borderId="0" xfId="1" applyNumberFormat="1" applyFont="1" applyFill="1" applyAlignment="1">
      <alignment horizontal="center"/>
    </xf>
    <xf numFmtId="49" fontId="1" fillId="5" borderId="0" xfId="1" applyNumberFormat="1" applyFont="1" applyFill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 vertical="center" wrapText="1"/>
    </xf>
    <xf numFmtId="0" fontId="1" fillId="19" borderId="1" xfId="0" applyFont="1" applyFill="1" applyBorder="1" applyAlignment="1">
      <alignment horizontal="center" vertical="center" wrapText="1"/>
    </xf>
    <xf numFmtId="0" fontId="5" fillId="16" borderId="1" xfId="0" applyFont="1" applyFill="1" applyBorder="1" applyAlignment="1">
      <alignment horizontal="center" vertical="center" wrapText="1"/>
    </xf>
    <xf numFmtId="0" fontId="1" fillId="34" borderId="1" xfId="0" applyFont="1" applyFill="1" applyBorder="1" applyAlignment="1">
      <alignment horizontal="center" vertical="center" wrapText="1"/>
    </xf>
    <xf numFmtId="0" fontId="1" fillId="17" borderId="1" xfId="0" applyFont="1" applyFill="1" applyBorder="1" applyAlignment="1">
      <alignment horizontal="center" vertical="center"/>
    </xf>
    <xf numFmtId="0" fontId="1" fillId="33" borderId="1" xfId="0" applyFont="1" applyFill="1" applyBorder="1" applyAlignment="1">
      <alignment horizontal="center" vertical="center" wrapText="1"/>
    </xf>
    <xf numFmtId="0" fontId="0" fillId="41" borderId="1" xfId="0" applyFill="1" applyBorder="1" applyAlignment="1">
      <alignment horizontal="center" vertical="center" wrapText="1"/>
    </xf>
    <xf numFmtId="0" fontId="1" fillId="41" borderId="1" xfId="0" applyFont="1" applyFill="1" applyBorder="1" applyAlignment="1">
      <alignment horizontal="center" vertical="center" wrapText="1"/>
    </xf>
    <xf numFmtId="0" fontId="8" fillId="41" borderId="1" xfId="0" applyFont="1" applyFill="1" applyBorder="1" applyAlignment="1">
      <alignment horizontal="center" vertical="center" wrapText="1"/>
    </xf>
    <xf numFmtId="0" fontId="1" fillId="41" borderId="0" xfId="0" applyFont="1" applyFill="1" applyAlignment="1">
      <alignment horizontal="center" vertical="center" wrapText="1"/>
    </xf>
    <xf numFmtId="49" fontId="1" fillId="41" borderId="0" xfId="0" applyNumberFormat="1" applyFont="1" applyFill="1" applyAlignment="1">
      <alignment horizontal="center"/>
    </xf>
    <xf numFmtId="0" fontId="53" fillId="7" borderId="1" xfId="0" applyFont="1" applyFill="1" applyBorder="1" applyAlignment="1">
      <alignment horizontal="center" vertical="center" wrapText="1"/>
    </xf>
    <xf numFmtId="49" fontId="1" fillId="38" borderId="0" xfId="0" applyNumberFormat="1" applyFont="1" applyFill="1" applyAlignment="1">
      <alignment horizontal="center"/>
    </xf>
    <xf numFmtId="0" fontId="1" fillId="38" borderId="1" xfId="0" applyFont="1" applyFill="1" applyBorder="1" applyAlignment="1">
      <alignment horizontal="center" vertical="center" wrapText="1"/>
    </xf>
    <xf numFmtId="49" fontId="1" fillId="40" borderId="0" xfId="0" applyNumberFormat="1" applyFont="1" applyFill="1" applyAlignment="1">
      <alignment horizontal="center"/>
    </xf>
    <xf numFmtId="49" fontId="1" fillId="42" borderId="1" xfId="0" applyNumberFormat="1" applyFont="1" applyFill="1" applyBorder="1" applyAlignment="1">
      <alignment horizontal="center" vertical="center"/>
    </xf>
    <xf numFmtId="49" fontId="5" fillId="40" borderId="0" xfId="1" applyNumberFormat="1" applyFont="1" applyFill="1" applyAlignment="1">
      <alignment horizontal="center"/>
    </xf>
    <xf numFmtId="0" fontId="5" fillId="43" borderId="1" xfId="0" applyFont="1" applyFill="1" applyBorder="1" applyAlignment="1">
      <alignment horizontal="center" vertical="center" wrapText="1"/>
    </xf>
    <xf numFmtId="0" fontId="6" fillId="8" borderId="0" xfId="1" applyFont="1" applyFill="1" applyBorder="1" applyAlignment="1">
      <alignment horizontal="center" vertical="center" wrapText="1"/>
    </xf>
    <xf numFmtId="0" fontId="35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0" applyFont="1"/>
    <xf numFmtId="0" fontId="31" fillId="0" borderId="0" xfId="0" applyFont="1"/>
    <xf numFmtId="0" fontId="31" fillId="44" borderId="0" xfId="0" applyFont="1" applyFill="1" applyAlignment="1">
      <alignment horizontal="center" vertical="center"/>
    </xf>
    <xf numFmtId="0" fontId="55" fillId="45" borderId="0" xfId="0" applyFont="1" applyFill="1" applyAlignment="1">
      <alignment horizontal="center" vertical="center"/>
    </xf>
    <xf numFmtId="0" fontId="31" fillId="38" borderId="0" xfId="0" applyFont="1" applyFill="1" applyAlignment="1">
      <alignment horizontal="center" vertical="center"/>
    </xf>
    <xf numFmtId="0" fontId="55" fillId="34" borderId="0" xfId="0" applyFont="1" applyFill="1"/>
    <xf numFmtId="0" fontId="31" fillId="39" borderId="0" xfId="0" applyFont="1" applyFill="1"/>
    <xf numFmtId="0" fontId="31" fillId="48" borderId="0" xfId="0" applyFont="1" applyFill="1"/>
    <xf numFmtId="0" fontId="31" fillId="49" borderId="0" xfId="0" applyFont="1" applyFill="1"/>
    <xf numFmtId="0" fontId="31" fillId="38" borderId="0" xfId="0" applyFont="1" applyFill="1"/>
    <xf numFmtId="0" fontId="31" fillId="31" borderId="0" xfId="0" applyFont="1" applyFill="1"/>
    <xf numFmtId="0" fontId="55" fillId="51" borderId="0" xfId="0" applyFont="1" applyFill="1"/>
    <xf numFmtId="0" fontId="55" fillId="47" borderId="0" xfId="0" applyFont="1" applyFill="1"/>
    <xf numFmtId="0" fontId="31" fillId="25" borderId="0" xfId="0" applyFont="1" applyFill="1"/>
    <xf numFmtId="0" fontId="1" fillId="50" borderId="1" xfId="0" applyFont="1" applyFill="1" applyBorder="1" applyAlignment="1">
      <alignment horizontal="center" vertical="center" wrapText="1"/>
    </xf>
    <xf numFmtId="0" fontId="1" fillId="31" borderId="1" xfId="0" applyFont="1" applyFill="1" applyBorder="1" applyAlignment="1">
      <alignment horizontal="center" vertical="center" wrapText="1"/>
    </xf>
    <xf numFmtId="0" fontId="31" fillId="44" borderId="0" xfId="0" applyFont="1" applyFill="1"/>
    <xf numFmtId="0" fontId="31" fillId="40" borderId="0" xfId="0" applyFont="1" applyFill="1"/>
    <xf numFmtId="0" fontId="55" fillId="52" borderId="0" xfId="0" applyFont="1" applyFill="1"/>
    <xf numFmtId="0" fontId="1" fillId="26" borderId="1" xfId="0" applyFont="1" applyFill="1" applyBorder="1" applyAlignment="1">
      <alignment horizontal="center" vertical="center" wrapText="1"/>
    </xf>
    <xf numFmtId="0" fontId="0" fillId="26" borderId="1" xfId="0" applyFill="1" applyBorder="1" applyAlignment="1">
      <alignment horizontal="center" vertical="center" wrapText="1"/>
    </xf>
    <xf numFmtId="0" fontId="0" fillId="26" borderId="1" xfId="0" applyFill="1" applyBorder="1" applyAlignment="1">
      <alignment horizontal="center" vertical="center"/>
    </xf>
    <xf numFmtId="0" fontId="28" fillId="35" borderId="1" xfId="0" applyFont="1" applyFill="1" applyBorder="1" applyAlignment="1">
      <alignment horizontal="center" vertical="center" wrapText="1"/>
    </xf>
    <xf numFmtId="0" fontId="10" fillId="53" borderId="1" xfId="0" applyFont="1" applyFill="1" applyBorder="1" applyAlignment="1">
      <alignment horizontal="center" vertical="center" wrapText="1"/>
    </xf>
    <xf numFmtId="0" fontId="0" fillId="47" borderId="1" xfId="0" applyFill="1" applyBorder="1" applyAlignment="1">
      <alignment horizontal="center" vertical="center" wrapText="1"/>
    </xf>
    <xf numFmtId="0" fontId="5" fillId="47" borderId="1" xfId="0" applyFont="1" applyFill="1" applyBorder="1" applyAlignment="1">
      <alignment horizontal="center" vertical="center" wrapText="1"/>
    </xf>
    <xf numFmtId="0" fontId="51" fillId="35" borderId="1" xfId="0" applyFont="1" applyFill="1" applyBorder="1" applyAlignment="1">
      <alignment horizontal="center" vertical="center" wrapText="1"/>
    </xf>
    <xf numFmtId="0" fontId="56" fillId="35" borderId="1" xfId="0" applyFont="1" applyFill="1" applyBorder="1" applyAlignment="1">
      <alignment horizontal="center" vertical="center" wrapText="1"/>
    </xf>
    <xf numFmtId="0" fontId="5" fillId="26" borderId="1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0" fontId="1" fillId="38" borderId="0" xfId="0" applyFont="1" applyFill="1" applyAlignment="1">
      <alignment horizontal="center" vertical="center" wrapText="1"/>
    </xf>
    <xf numFmtId="0" fontId="1" fillId="40" borderId="0" xfId="0" applyFont="1" applyFill="1" applyAlignment="1">
      <alignment horizontal="left" vertical="center" wrapText="1"/>
    </xf>
    <xf numFmtId="0" fontId="4" fillId="2" borderId="13" xfId="0" applyFont="1" applyFill="1" applyBorder="1" applyAlignment="1">
      <alignment horizontal="center" vertical="center"/>
    </xf>
    <xf numFmtId="0" fontId="16" fillId="2" borderId="13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5" fillId="40" borderId="0" xfId="1" applyFont="1" applyFill="1" applyAlignment="1">
      <alignment horizontal="center" vertical="center" wrapText="1"/>
    </xf>
    <xf numFmtId="0" fontId="5" fillId="4" borderId="0" xfId="1" applyFont="1" applyFill="1" applyAlignment="1">
      <alignment horizontal="center" vertical="center" wrapText="1"/>
    </xf>
    <xf numFmtId="0" fontId="31" fillId="6" borderId="11" xfId="0" applyFont="1" applyFill="1" applyBorder="1" applyAlignment="1">
      <alignment horizontal="center"/>
    </xf>
    <xf numFmtId="0" fontId="31" fillId="6" borderId="6" xfId="0" applyFont="1" applyFill="1" applyBorder="1" applyAlignment="1">
      <alignment horizontal="center"/>
    </xf>
    <xf numFmtId="0" fontId="31" fillId="6" borderId="12" xfId="0" applyFont="1" applyFill="1" applyBorder="1" applyAlignment="1">
      <alignment horizontal="center"/>
    </xf>
    <xf numFmtId="0" fontId="31" fillId="6" borderId="8" xfId="0" applyFont="1" applyFill="1" applyBorder="1" applyAlignment="1">
      <alignment horizontal="center"/>
    </xf>
    <xf numFmtId="0" fontId="31" fillId="9" borderId="11" xfId="0" applyFont="1" applyFill="1" applyBorder="1" applyAlignment="1">
      <alignment horizontal="center"/>
    </xf>
    <xf numFmtId="0" fontId="31" fillId="9" borderId="6" xfId="0" applyFont="1" applyFill="1" applyBorder="1" applyAlignment="1">
      <alignment horizontal="center"/>
    </xf>
    <xf numFmtId="0" fontId="31" fillId="9" borderId="12" xfId="0" applyFont="1" applyFill="1" applyBorder="1" applyAlignment="1">
      <alignment horizontal="center"/>
    </xf>
    <xf numFmtId="0" fontId="31" fillId="9" borderId="8" xfId="0" applyFont="1" applyFill="1" applyBorder="1" applyAlignment="1">
      <alignment horizontal="center"/>
    </xf>
    <xf numFmtId="49" fontId="31" fillId="6" borderId="11" xfId="0" applyNumberFormat="1" applyFont="1" applyFill="1" applyBorder="1" applyAlignment="1">
      <alignment horizontal="center"/>
    </xf>
    <xf numFmtId="0" fontId="31" fillId="9" borderId="10" xfId="0" applyFont="1" applyFill="1" applyBorder="1" applyAlignment="1">
      <alignment horizontal="center"/>
    </xf>
    <xf numFmtId="0" fontId="31" fillId="9" borderId="5" xfId="0" applyFont="1" applyFill="1" applyBorder="1" applyAlignment="1">
      <alignment horizontal="center"/>
    </xf>
    <xf numFmtId="0" fontId="50" fillId="34" borderId="0" xfId="0" applyFont="1" applyFill="1" applyAlignment="1">
      <alignment horizontal="center" vertical="center" wrapText="1"/>
    </xf>
    <xf numFmtId="0" fontId="20" fillId="17" borderId="22" xfId="0" applyFont="1" applyFill="1" applyBorder="1" applyAlignment="1">
      <alignment horizontal="center" vertical="center"/>
    </xf>
    <xf numFmtId="0" fontId="20" fillId="17" borderId="23" xfId="0" applyFont="1" applyFill="1" applyBorder="1" applyAlignment="1">
      <alignment horizontal="center" vertical="center"/>
    </xf>
    <xf numFmtId="0" fontId="42" fillId="33" borderId="0" xfId="0" applyFont="1" applyFill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/>
    </xf>
    <xf numFmtId="0" fontId="20" fillId="23" borderId="4" xfId="0" applyFont="1" applyFill="1" applyBorder="1" applyAlignment="1">
      <alignment horizontal="center" vertical="center" wrapText="1"/>
    </xf>
    <xf numFmtId="0" fontId="21" fillId="21" borderId="4" xfId="0" applyFont="1" applyFill="1" applyBorder="1" applyAlignment="1">
      <alignment horizontal="center" vertical="center"/>
    </xf>
    <xf numFmtId="166" fontId="29" fillId="2" borderId="11" xfId="0" applyNumberFormat="1" applyFont="1" applyFill="1" applyBorder="1" applyAlignment="1">
      <alignment horizontal="center" vertical="center"/>
    </xf>
    <xf numFmtId="166" fontId="29" fillId="2" borderId="6" xfId="0" applyNumberFormat="1" applyFont="1" applyFill="1" applyBorder="1" applyAlignment="1">
      <alignment horizontal="center" vertical="center"/>
    </xf>
    <xf numFmtId="0" fontId="18" fillId="31" borderId="7" xfId="0" applyFont="1" applyFill="1" applyBorder="1" applyAlignment="1">
      <alignment horizontal="center" vertical="center" wrapText="1"/>
    </xf>
    <xf numFmtId="0" fontId="22" fillId="13" borderId="12" xfId="0" applyFont="1" applyFill="1" applyBorder="1" applyAlignment="1">
      <alignment horizontal="center"/>
    </xf>
    <xf numFmtId="0" fontId="22" fillId="13" borderId="8" xfId="0" applyFont="1" applyFill="1" applyBorder="1" applyAlignment="1">
      <alignment horizontal="center"/>
    </xf>
    <xf numFmtId="0" fontId="17" fillId="2" borderId="10" xfId="0" applyFont="1" applyFill="1" applyBorder="1" applyAlignment="1">
      <alignment horizontal="center" vertical="center" textRotation="90"/>
    </xf>
    <xf numFmtId="0" fontId="17" fillId="2" borderId="5" xfId="0" applyFont="1" applyFill="1" applyBorder="1" applyAlignment="1">
      <alignment horizontal="center" vertical="center" textRotation="90"/>
    </xf>
    <xf numFmtId="0" fontId="17" fillId="2" borderId="11" xfId="0" applyFont="1" applyFill="1" applyBorder="1" applyAlignment="1">
      <alignment horizontal="center" vertical="center" textRotation="90"/>
    </xf>
    <xf numFmtId="0" fontId="17" fillId="2" borderId="6" xfId="0" applyFont="1" applyFill="1" applyBorder="1" applyAlignment="1">
      <alignment horizontal="center" vertical="center" textRotation="90"/>
    </xf>
    <xf numFmtId="0" fontId="12" fillId="2" borderId="10" xfId="0" applyFont="1" applyFill="1" applyBorder="1" applyAlignment="1">
      <alignment horizontal="center" vertical="center" textRotation="90"/>
    </xf>
    <xf numFmtId="0" fontId="12" fillId="2" borderId="5" xfId="0" applyFont="1" applyFill="1" applyBorder="1" applyAlignment="1">
      <alignment horizontal="center" vertical="center" textRotation="90"/>
    </xf>
    <xf numFmtId="0" fontId="12" fillId="2" borderId="11" xfId="0" applyFont="1" applyFill="1" applyBorder="1" applyAlignment="1">
      <alignment horizontal="center" vertical="center" textRotation="90"/>
    </xf>
    <xf numFmtId="0" fontId="12" fillId="2" borderId="6" xfId="0" applyFont="1" applyFill="1" applyBorder="1" applyAlignment="1">
      <alignment horizontal="center" vertical="center" textRotation="90"/>
    </xf>
    <xf numFmtId="0" fontId="8" fillId="0" borderId="0" xfId="0" applyFont="1" applyBorder="1" applyAlignment="1">
      <alignment horizontal="center" vertical="center"/>
    </xf>
    <xf numFmtId="164" fontId="22" fillId="13" borderId="12" xfId="0" applyNumberFormat="1" applyFont="1" applyFill="1" applyBorder="1" applyAlignment="1">
      <alignment horizontal="center" vertical="center"/>
    </xf>
    <xf numFmtId="164" fontId="22" fillId="13" borderId="8" xfId="0" applyNumberFormat="1" applyFont="1" applyFill="1" applyBorder="1" applyAlignment="1">
      <alignment horizontal="center" vertical="center"/>
    </xf>
    <xf numFmtId="0" fontId="39" fillId="34" borderId="0" xfId="0" applyFont="1" applyFill="1" applyAlignment="1">
      <alignment horizontal="center"/>
    </xf>
    <xf numFmtId="0" fontId="5" fillId="6" borderId="11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6" borderId="12" xfId="0" applyFont="1" applyFill="1" applyBorder="1" applyAlignment="1">
      <alignment horizontal="center"/>
    </xf>
    <xf numFmtId="0" fontId="5" fillId="6" borderId="14" xfId="0" applyFont="1" applyFill="1" applyBorder="1" applyAlignment="1">
      <alignment horizontal="center"/>
    </xf>
    <xf numFmtId="0" fontId="5" fillId="6" borderId="10" xfId="0" applyFont="1" applyFill="1" applyBorder="1" applyAlignment="1">
      <alignment horizontal="center"/>
    </xf>
    <xf numFmtId="0" fontId="5" fillId="6" borderId="24" xfId="0" applyFont="1" applyFill="1" applyBorder="1" applyAlignment="1">
      <alignment horizontal="center"/>
    </xf>
    <xf numFmtId="0" fontId="5" fillId="27" borderId="11" xfId="0" applyFont="1" applyFill="1" applyBorder="1" applyAlignment="1">
      <alignment horizontal="center"/>
    </xf>
    <xf numFmtId="0" fontId="5" fillId="27" borderId="0" xfId="0" applyFont="1" applyFill="1" applyBorder="1" applyAlignment="1">
      <alignment horizontal="center"/>
    </xf>
    <xf numFmtId="0" fontId="5" fillId="27" borderId="12" xfId="0" applyFont="1" applyFill="1" applyBorder="1" applyAlignment="1">
      <alignment horizontal="center"/>
    </xf>
    <xf numFmtId="0" fontId="5" fillId="27" borderId="14" xfId="0" applyFont="1" applyFill="1" applyBorder="1" applyAlignment="1">
      <alignment horizontal="center"/>
    </xf>
    <xf numFmtId="49" fontId="5" fillId="6" borderId="11" xfId="0" applyNumberFormat="1" applyFont="1" applyFill="1" applyBorder="1" applyAlignment="1">
      <alignment horizontal="center"/>
    </xf>
    <xf numFmtId="0" fontId="5" fillId="27" borderId="10" xfId="0" applyFont="1" applyFill="1" applyBorder="1" applyAlignment="1">
      <alignment horizontal="center"/>
    </xf>
    <xf numFmtId="0" fontId="5" fillId="27" borderId="24" xfId="0" applyFont="1" applyFill="1" applyBorder="1" applyAlignment="1">
      <alignment horizontal="center"/>
    </xf>
    <xf numFmtId="0" fontId="52" fillId="33" borderId="0" xfId="0" applyFont="1" applyFill="1" applyBorder="1" applyAlignment="1">
      <alignment horizontal="center" vertical="center"/>
    </xf>
    <xf numFmtId="0" fontId="5" fillId="31" borderId="7" xfId="0" applyFont="1" applyFill="1" applyBorder="1" applyAlignment="1">
      <alignment horizontal="center" vertical="center" wrapText="1"/>
    </xf>
    <xf numFmtId="0" fontId="33" fillId="23" borderId="4" xfId="0" applyFont="1" applyFill="1" applyBorder="1" applyAlignment="1">
      <alignment horizontal="center" vertical="center" wrapText="1"/>
    </xf>
    <xf numFmtId="0" fontId="34" fillId="21" borderId="4" xfId="0" applyFont="1" applyFill="1" applyBorder="1" applyAlignment="1">
      <alignment horizontal="center" vertical="center"/>
    </xf>
    <xf numFmtId="0" fontId="24" fillId="2" borderId="14" xfId="0" applyFont="1" applyFill="1" applyBorder="1" applyAlignment="1">
      <alignment horizontal="center" vertical="center"/>
    </xf>
    <xf numFmtId="0" fontId="33" fillId="17" borderId="22" xfId="0" applyFont="1" applyFill="1" applyBorder="1" applyAlignment="1">
      <alignment horizontal="center" vertical="center"/>
    </xf>
    <xf numFmtId="0" fontId="33" fillId="17" borderId="23" xfId="0" applyFont="1" applyFill="1" applyBorder="1" applyAlignment="1">
      <alignment horizontal="center" vertical="center"/>
    </xf>
    <xf numFmtId="0" fontId="22" fillId="0" borderId="12" xfId="0" applyFont="1" applyBorder="1" applyAlignment="1">
      <alignment horizontal="center"/>
    </xf>
    <xf numFmtId="0" fontId="22" fillId="0" borderId="8" xfId="0" applyFont="1" applyBorder="1" applyAlignment="1">
      <alignment horizontal="center"/>
    </xf>
    <xf numFmtId="0" fontId="33" fillId="17" borderId="10" xfId="0" applyFont="1" applyFill="1" applyBorder="1" applyAlignment="1">
      <alignment horizontal="center" vertical="center"/>
    </xf>
    <xf numFmtId="0" fontId="33" fillId="17" borderId="1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2" fillId="0" borderId="0" xfId="0" applyFont="1" applyBorder="1" applyAlignment="1">
      <alignment horizontal="center" vertical="center"/>
    </xf>
    <xf numFmtId="164" fontId="22" fillId="2" borderId="12" xfId="0" applyNumberFormat="1" applyFont="1" applyFill="1" applyBorder="1" applyAlignment="1">
      <alignment horizontal="center" vertical="center"/>
    </xf>
    <xf numFmtId="164" fontId="22" fillId="2" borderId="8" xfId="0" applyNumberFormat="1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0" fontId="5" fillId="31" borderId="7" xfId="0" applyFont="1" applyFill="1" applyBorder="1" applyAlignment="1">
      <alignment horizontal="center" wrapText="1"/>
    </xf>
    <xf numFmtId="0" fontId="48" fillId="37" borderId="19" xfId="0" applyFont="1" applyFill="1" applyBorder="1" applyAlignment="1">
      <alignment horizontal="center" vertical="center"/>
    </xf>
    <xf numFmtId="0" fontId="44" fillId="33" borderId="0" xfId="0" applyFont="1" applyFill="1" applyBorder="1" applyAlignment="1">
      <alignment horizontal="center" vertical="center"/>
    </xf>
    <xf numFmtId="0" fontId="55" fillId="46" borderId="0" xfId="0" applyFont="1" applyFill="1" applyAlignment="1">
      <alignment horizontal="center"/>
    </xf>
    <xf numFmtId="0" fontId="54" fillId="46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9BDEFF"/>
      <color rgb="FFD1EDFF"/>
      <color rgb="FFC28C99"/>
      <color rgb="FF00CC00"/>
      <color rgb="FFFFD5AB"/>
      <color rgb="FFFF66FF"/>
      <color rgb="FFE79C07"/>
      <color rgb="FF00EA00"/>
      <color rgb="FFA15567"/>
      <color rgb="FFFFEC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</xdr:row>
      <xdr:rowOff>19050</xdr:rowOff>
    </xdr:from>
    <xdr:to>
      <xdr:col>3</xdr:col>
      <xdr:colOff>704850</xdr:colOff>
      <xdr:row>4</xdr:row>
      <xdr:rowOff>57150</xdr:rowOff>
    </xdr:to>
    <xdr:pic>
      <xdr:nvPicPr>
        <xdr:cNvPr id="2126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19050"/>
          <a:ext cx="1095375" cy="523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771525</xdr:colOff>
      <xdr:row>4</xdr:row>
      <xdr:rowOff>63328</xdr:rowOff>
    </xdr:to>
    <xdr:pic>
      <xdr:nvPicPr>
        <xdr:cNvPr id="3150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200150" cy="6919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25399</xdr:colOff>
      <xdr:row>0</xdr:row>
      <xdr:rowOff>0</xdr:rowOff>
    </xdr:from>
    <xdr:to>
      <xdr:col>3</xdr:col>
      <xdr:colOff>1049178</xdr:colOff>
      <xdr:row>4</xdr:row>
      <xdr:rowOff>165100</xdr:rowOff>
    </xdr:to>
    <xdr:pic>
      <xdr:nvPicPr>
        <xdr:cNvPr id="12289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399" y="0"/>
          <a:ext cx="1620679" cy="1054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1117600</xdr:colOff>
      <xdr:row>4</xdr:row>
      <xdr:rowOff>175365</xdr:rowOff>
    </xdr:to>
    <xdr:pic>
      <xdr:nvPicPr>
        <xdr:cNvPr id="3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1600200" cy="10389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25399</xdr:colOff>
      <xdr:row>0</xdr:row>
      <xdr:rowOff>50800</xdr:rowOff>
    </xdr:from>
    <xdr:to>
      <xdr:col>3</xdr:col>
      <xdr:colOff>524284</xdr:colOff>
      <xdr:row>6</xdr:row>
      <xdr:rowOff>444500</xdr:rowOff>
    </xdr:to>
    <xdr:pic>
      <xdr:nvPicPr>
        <xdr:cNvPr id="3073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6699" y="50800"/>
          <a:ext cx="2581685" cy="266700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482600</xdr:colOff>
      <xdr:row>0</xdr:row>
      <xdr:rowOff>393701</xdr:rowOff>
    </xdr:from>
    <xdr:to>
      <xdr:col>6</xdr:col>
      <xdr:colOff>2660649</xdr:colOff>
      <xdr:row>2</xdr:row>
      <xdr:rowOff>390048</xdr:rowOff>
    </xdr:to>
    <xdr:pic>
      <xdr:nvPicPr>
        <xdr:cNvPr id="3074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150600" y="393701"/>
          <a:ext cx="2178049" cy="1012347"/>
        </a:xfrm>
        <a:prstGeom prst="rect">
          <a:avLst/>
        </a:prstGeom>
        <a:noFill/>
      </xdr:spPr>
    </xdr:pic>
    <xdr:clientData/>
  </xdr:twoCellAnchor>
  <xdr:twoCellAnchor>
    <xdr:from>
      <xdr:col>6</xdr:col>
      <xdr:colOff>444500</xdr:colOff>
      <xdr:row>21</xdr:row>
      <xdr:rowOff>63500</xdr:rowOff>
    </xdr:from>
    <xdr:to>
      <xdr:col>6</xdr:col>
      <xdr:colOff>2380779</xdr:colOff>
      <xdr:row>30</xdr:row>
      <xdr:rowOff>99352</xdr:rowOff>
    </xdr:to>
    <xdr:pic>
      <xdr:nvPicPr>
        <xdr:cNvPr id="8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112500" y="8712200"/>
          <a:ext cx="1936279" cy="152175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25399</xdr:colOff>
      <xdr:row>0</xdr:row>
      <xdr:rowOff>50800</xdr:rowOff>
    </xdr:from>
    <xdr:to>
      <xdr:col>3</xdr:col>
      <xdr:colOff>524284</xdr:colOff>
      <xdr:row>6</xdr:row>
      <xdr:rowOff>444500</xdr:rowOff>
    </xdr:to>
    <xdr:pic>
      <xdr:nvPicPr>
        <xdr:cNvPr id="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3999" y="50800"/>
          <a:ext cx="2584860" cy="26511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482600</xdr:colOff>
      <xdr:row>0</xdr:row>
      <xdr:rowOff>393701</xdr:rowOff>
    </xdr:from>
    <xdr:to>
      <xdr:col>6</xdr:col>
      <xdr:colOff>2660649</xdr:colOff>
      <xdr:row>2</xdr:row>
      <xdr:rowOff>390048</xdr:rowOff>
    </xdr:to>
    <xdr:pic>
      <xdr:nvPicPr>
        <xdr:cNvPr id="3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141075" y="393701"/>
          <a:ext cx="2178049" cy="1005997"/>
        </a:xfrm>
        <a:prstGeom prst="rect">
          <a:avLst/>
        </a:prstGeom>
        <a:noFill/>
      </xdr:spPr>
    </xdr:pic>
    <xdr:clientData/>
  </xdr:twoCellAnchor>
  <xdr:twoCellAnchor>
    <xdr:from>
      <xdr:col>6</xdr:col>
      <xdr:colOff>444500</xdr:colOff>
      <xdr:row>21</xdr:row>
      <xdr:rowOff>63500</xdr:rowOff>
    </xdr:from>
    <xdr:to>
      <xdr:col>6</xdr:col>
      <xdr:colOff>2380779</xdr:colOff>
      <xdr:row>30</xdr:row>
      <xdr:rowOff>99352</xdr:rowOff>
    </xdr:to>
    <xdr:pic>
      <xdr:nvPicPr>
        <xdr:cNvPr id="4" name="Picture 1" descr="Logo Belleme - Vers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1102975" y="8645525"/>
          <a:ext cx="1936279" cy="149317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MENT%20ALIMENTS%20GEMRC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TREE CRU  CUIT"/>
      <sheetName val="PLATS COMPLETS"/>
      <sheetName val=" LEGUMES &amp; FECULENTS"/>
      <sheetName val=" FROMAGE &amp; PRODUIT LAITIER"/>
      <sheetName val=" DESSERT"/>
      <sheetName val="Feuil1"/>
      <sheetName val="Feuil2"/>
      <sheetName val="CLASSEMENT ALIMENTS GEMRCN"/>
    </sheetNames>
    <sheetDataSet>
      <sheetData sheetId="0">
        <row r="9">
          <cell r="A9" t="str">
            <v>ENTREE CRUES</v>
          </cell>
          <cell r="G9" t="str">
            <v>ENTREES CUITES</v>
          </cell>
          <cell r="M9" t="str">
            <v>ENTREES 15%L</v>
          </cell>
          <cell r="S9" t="str">
            <v>AUTRE CASE BLANCHE</v>
          </cell>
        </row>
        <row r="10">
          <cell r="A10" t="str">
            <v>Avocat</v>
          </cell>
          <cell r="G10" t="str">
            <v>Asperge sce mousseline</v>
          </cell>
          <cell r="M10" t="str">
            <v>Andouille</v>
          </cell>
          <cell r="S10" t="str">
            <v>Feuilleté du pêcheur</v>
          </cell>
        </row>
        <row r="11">
          <cell r="A11" t="str">
            <v>Avocat crevette</v>
          </cell>
          <cell r="G11" t="str">
            <v>Asperge vinaigrette</v>
          </cell>
          <cell r="M11" t="str">
            <v>Cervelas</v>
          </cell>
          <cell r="S11" t="str">
            <v>Feuilleté fromage</v>
          </cell>
        </row>
        <row r="12">
          <cell r="A12" t="str">
            <v>carottes rapées au citron</v>
          </cell>
          <cell r="G12" t="str">
            <v>Betterave Emmental</v>
          </cell>
          <cell r="M12" t="str">
            <v>Feuilleté au fromage</v>
          </cell>
          <cell r="S12" t="str">
            <v>Galantine</v>
          </cell>
        </row>
        <row r="13">
          <cell r="A13" t="str">
            <v>Carottes rapées au raisin</v>
          </cell>
          <cell r="G13" t="str">
            <v>Betterave Œuf dur</v>
          </cell>
          <cell r="M13" t="str">
            <v>Feuilleté pecheur 70g</v>
          </cell>
          <cell r="S13" t="str">
            <v>Museau PDT</v>
          </cell>
        </row>
        <row r="14">
          <cell r="A14" t="str">
            <v>Carottes rapées vinaigrette</v>
          </cell>
          <cell r="G14" t="str">
            <v>Betterave vinaigrette</v>
          </cell>
          <cell r="M14" t="str">
            <v>Hareng  à l'huile</v>
          </cell>
          <cell r="S14" t="str">
            <v>PDT Jambon Emmental</v>
          </cell>
        </row>
        <row r="15">
          <cell r="A15" t="str">
            <v>Céleri rémoulade</v>
          </cell>
          <cell r="G15" t="str">
            <v>Brocolis Mimoas</v>
          </cell>
          <cell r="M15" t="str">
            <v>Maquereau vin blanc</v>
          </cell>
          <cell r="S15" t="str">
            <v>Piémontaise</v>
          </cell>
        </row>
        <row r="16">
          <cell r="A16" t="str">
            <v>Céleri vinaigrette</v>
          </cell>
          <cell r="G16" t="str">
            <v>Chou fleur à la grecque</v>
          </cell>
          <cell r="M16" t="str">
            <v>Mousse de foie</v>
          </cell>
          <cell r="S16" t="str">
            <v>Roulade de jambon</v>
          </cell>
        </row>
        <row r="17">
          <cell r="A17" t="str">
            <v>Chou blanc aux lardons</v>
          </cell>
          <cell r="G17" t="str">
            <v>Cœur de palmier</v>
          </cell>
          <cell r="M17" t="str">
            <v>Œuf dur mayonnaise</v>
          </cell>
          <cell r="S17" t="str">
            <v>Salade PDT jambon emmental</v>
          </cell>
        </row>
        <row r="18">
          <cell r="A18" t="str">
            <v>chou rouge</v>
          </cell>
          <cell r="G18" t="str">
            <v>Courgettes à la grecque</v>
          </cell>
          <cell r="M18" t="str">
            <v>Pâté de campagne</v>
          </cell>
          <cell r="S18" t="str">
            <v>Sardine</v>
          </cell>
        </row>
        <row r="19">
          <cell r="A19" t="str">
            <v>chou rouge aux lardons</v>
          </cell>
          <cell r="G19" t="str">
            <v>Fond d'artichaut</v>
          </cell>
          <cell r="M19" t="str">
            <v>Pâté de foie</v>
          </cell>
          <cell r="S19" t="str">
            <v>Taboulé oriental</v>
          </cell>
        </row>
        <row r="20">
          <cell r="A20" t="str">
            <v>Concombre bulgare</v>
          </cell>
          <cell r="G20" t="str">
            <v>Haricot vert vinaigrette</v>
          </cell>
          <cell r="M20" t="str">
            <v>Pâté de lapin</v>
          </cell>
          <cell r="S20"/>
        </row>
        <row r="21">
          <cell r="A21" t="str">
            <v>Concombre tomate emmental</v>
          </cell>
          <cell r="G21" t="str">
            <v>Lentilles échalottes</v>
          </cell>
          <cell r="M21" t="str">
            <v>Pâté en croute</v>
          </cell>
          <cell r="S21"/>
        </row>
        <row r="22">
          <cell r="A22" t="str">
            <v>Concombre vinaigrette</v>
          </cell>
          <cell r="G22" t="str">
            <v>Macédoine de légumes</v>
          </cell>
          <cell r="M22" t="str">
            <v>Rillette de saumon</v>
          </cell>
          <cell r="S22"/>
        </row>
        <row r="23">
          <cell r="A23" t="str">
            <v>Melon</v>
          </cell>
          <cell r="G23" t="str">
            <v xml:space="preserve">Poireaux vinaigrette </v>
          </cell>
          <cell r="M23" t="str">
            <v>Rillette de thon</v>
          </cell>
          <cell r="S23"/>
        </row>
        <row r="24">
          <cell r="A24" t="str">
            <v>pamplemousse</v>
          </cell>
          <cell r="G24" t="str">
            <v>Roulade de jambon</v>
          </cell>
          <cell r="M24" t="str">
            <v>Rillette pur porc</v>
          </cell>
          <cell r="S24"/>
        </row>
        <row r="25">
          <cell r="A25" t="str">
            <v>Radis beurre</v>
          </cell>
          <cell r="G25"/>
          <cell r="M25" t="str">
            <v>Roulé au fromage</v>
          </cell>
          <cell r="S25"/>
        </row>
        <row r="26">
          <cell r="A26" t="str">
            <v>Tomate vinaigrette</v>
          </cell>
          <cell r="G26"/>
          <cell r="M26" t="str">
            <v>Saucisson à l'ail</v>
          </cell>
          <cell r="S26"/>
        </row>
        <row r="27">
          <cell r="A27"/>
          <cell r="G27"/>
          <cell r="M27" t="str">
            <v>Saucisson sec</v>
          </cell>
          <cell r="S27"/>
        </row>
        <row r="28">
          <cell r="A28"/>
          <cell r="G28"/>
          <cell r="M28"/>
          <cell r="S28"/>
        </row>
        <row r="29">
          <cell r="A29"/>
          <cell r="G29"/>
          <cell r="M29"/>
          <cell r="S29"/>
        </row>
        <row r="30">
          <cell r="A30"/>
          <cell r="G30"/>
          <cell r="M30"/>
          <cell r="S30"/>
        </row>
        <row r="31">
          <cell r="A31"/>
          <cell r="G31"/>
          <cell r="M31"/>
          <cell r="S31"/>
        </row>
        <row r="32">
          <cell r="A32"/>
          <cell r="G32"/>
          <cell r="M32"/>
          <cell r="S32"/>
        </row>
        <row r="33">
          <cell r="A33"/>
          <cell r="G33"/>
          <cell r="M33"/>
          <cell r="S33"/>
        </row>
        <row r="34">
          <cell r="A34"/>
          <cell r="G34"/>
          <cell r="M34"/>
          <cell r="S34"/>
        </row>
        <row r="35">
          <cell r="A35"/>
          <cell r="G35"/>
          <cell r="M35"/>
          <cell r="S35"/>
        </row>
        <row r="36">
          <cell r="A36"/>
          <cell r="G36"/>
          <cell r="M36"/>
          <cell r="S36"/>
        </row>
        <row r="37">
          <cell r="A37"/>
          <cell r="G37"/>
          <cell r="M37"/>
          <cell r="S37"/>
        </row>
        <row r="38">
          <cell r="A38"/>
          <cell r="G38"/>
          <cell r="M38"/>
          <cell r="S38"/>
        </row>
        <row r="39">
          <cell r="A39"/>
          <cell r="G39"/>
          <cell r="M39"/>
          <cell r="S39"/>
        </row>
        <row r="40">
          <cell r="A40"/>
          <cell r="G40"/>
          <cell r="M40"/>
          <cell r="S40"/>
        </row>
        <row r="41">
          <cell r="A41"/>
          <cell r="G41"/>
          <cell r="M41"/>
          <cell r="S41"/>
        </row>
        <row r="42">
          <cell r="A42"/>
          <cell r="G42"/>
          <cell r="M42"/>
          <cell r="S42"/>
        </row>
        <row r="43">
          <cell r="A43"/>
          <cell r="G43"/>
          <cell r="M43"/>
          <cell r="S43"/>
        </row>
        <row r="44">
          <cell r="A44"/>
          <cell r="G44"/>
          <cell r="M44"/>
          <cell r="S44"/>
        </row>
        <row r="45">
          <cell r="A45"/>
          <cell r="G45"/>
          <cell r="M45"/>
          <cell r="S45"/>
        </row>
      </sheetData>
      <sheetData sheetId="1">
        <row r="4">
          <cell r="A4" t="str">
            <v>PLAT &lt; 70 VPO</v>
          </cell>
          <cell r="H4" t="str">
            <v>VIANDE NON HACHEE</v>
          </cell>
          <cell r="O4" t="str">
            <v>POISSON P/L&gt;2</v>
          </cell>
          <cell r="V4" t="str">
            <v>P.PROT. P/L&lt;1</v>
          </cell>
        </row>
        <row r="5">
          <cell r="A5" t="str">
            <v>Bouchée à la reine</v>
          </cell>
          <cell r="H5" t="str">
            <v>Bavette</v>
          </cell>
          <cell r="O5" t="str">
            <v>Aile de raie</v>
          </cell>
          <cell r="V5" t="str">
            <v>Saucisse de Francfort</v>
          </cell>
        </row>
        <row r="6">
          <cell r="A6" t="str">
            <v>cassoulet</v>
          </cell>
          <cell r="H6" t="str">
            <v>Blanquette de veau</v>
          </cell>
          <cell r="O6" t="str">
            <v>Cabillaud sauce crevette</v>
          </cell>
          <cell r="V6" t="str">
            <v>Saucisse de Toulouse</v>
          </cell>
        </row>
        <row r="7">
          <cell r="A7" t="str">
            <v>Choucroute</v>
          </cell>
          <cell r="H7" t="str">
            <v>Bœuf bourgignon</v>
          </cell>
          <cell r="O7" t="str">
            <v>Colin à l'oseille</v>
          </cell>
          <cell r="V7" t="str">
            <v>Saucisse fumée</v>
          </cell>
        </row>
        <row r="8">
          <cell r="A8" t="str">
            <v>choucroute de la mer</v>
          </cell>
          <cell r="H8" t="str">
            <v>Bœuf tomaté</v>
          </cell>
          <cell r="O8" t="str">
            <v>Colin à l'oseille</v>
          </cell>
          <cell r="V8" t="str">
            <v>Saucisse de strasbourg</v>
          </cell>
        </row>
        <row r="9">
          <cell r="A9" t="str">
            <v xml:space="preserve">cordon bleu </v>
          </cell>
          <cell r="H9" t="str">
            <v>Faux filet grillé bavette</v>
          </cell>
          <cell r="O9" t="str">
            <v>Darne de saumon</v>
          </cell>
          <cell r="V9" t="str">
            <v>Sauté de porc ananas</v>
          </cell>
        </row>
        <row r="10">
          <cell r="A10" t="str">
            <v>courgette farcies</v>
          </cell>
          <cell r="H10" t="str">
            <v>Filet de bœuf</v>
          </cell>
          <cell r="O10" t="str">
            <v>Dos de cabillaud sauce crème</v>
          </cell>
          <cell r="V10" t="str">
            <v>chipolatas</v>
          </cell>
        </row>
        <row r="11">
          <cell r="A11" t="str">
            <v>couscous</v>
          </cell>
          <cell r="H11" t="str">
            <v>Goulash</v>
          </cell>
          <cell r="O11" t="str">
            <v>Filet de cabillaud</v>
          </cell>
          <cell r="V11" t="str">
            <v>Boudin noir</v>
          </cell>
        </row>
        <row r="12">
          <cell r="A12" t="str">
            <v>Crepes jambon fromage</v>
          </cell>
          <cell r="H12" t="str">
            <v>Langue de bœuf</v>
          </cell>
          <cell r="O12" t="str">
            <v>Filet de colin</v>
          </cell>
          <cell r="V12" t="str">
            <v>Boudin blanc</v>
          </cell>
        </row>
        <row r="13">
          <cell r="A13" t="str">
            <v>Croissant au jambon</v>
          </cell>
          <cell r="H13" t="str">
            <v>Miroton</v>
          </cell>
          <cell r="O13" t="str">
            <v>Filet de Hocki</v>
          </cell>
          <cell r="V13" t="str">
            <v>beignets de merlu</v>
          </cell>
        </row>
        <row r="14">
          <cell r="A14" t="str">
            <v>Croque monsieur</v>
          </cell>
          <cell r="H14" t="str">
            <v>paleron au cidre</v>
          </cell>
          <cell r="O14" t="str">
            <v>Filet de poisson</v>
          </cell>
          <cell r="V14" t="str">
            <v>quenelle de brochet passion froid</v>
          </cell>
        </row>
        <row r="15">
          <cell r="A15" t="str">
            <v>Endives au jambon</v>
          </cell>
          <cell r="H15" t="str">
            <v>Poitrine de veau farcie</v>
          </cell>
          <cell r="O15" t="str">
            <v>Filet de sandre</v>
          </cell>
          <cell r="V15" t="str">
            <v>croissant au jambon</v>
          </cell>
        </row>
        <row r="16">
          <cell r="A16" t="str">
            <v>Feuilleté du pêcheur (70g)</v>
          </cell>
          <cell r="H16" t="str">
            <v>Rôti de bœuf froid</v>
          </cell>
          <cell r="O16" t="str">
            <v>Filet de saumon</v>
          </cell>
          <cell r="V16" t="str">
            <v>Bouchée à la reine volaille</v>
          </cell>
        </row>
        <row r="17">
          <cell r="A17" t="str">
            <v>Hachis parmentier</v>
          </cell>
          <cell r="H17" t="str">
            <v>Rôti de veau</v>
          </cell>
          <cell r="O17" t="str">
            <v>Papillotte de cabillaud</v>
          </cell>
          <cell r="V17" t="str">
            <v>Brandade de poisson passionfroid</v>
          </cell>
        </row>
        <row r="18">
          <cell r="A18" t="str">
            <v>Lasagnes</v>
          </cell>
          <cell r="H18" t="str">
            <v>sauté d'agneau</v>
          </cell>
          <cell r="O18" t="str">
            <v>Pavé de saumon</v>
          </cell>
          <cell r="V18" t="str">
            <v>Quenelle de voilaille passion froid</v>
          </cell>
        </row>
        <row r="19">
          <cell r="A19" t="str">
            <v>Marmitte sarthoise</v>
          </cell>
          <cell r="H19" t="str">
            <v>Sauté de bœuf</v>
          </cell>
          <cell r="O19" t="str">
            <v>Poisson pané</v>
          </cell>
          <cell r="V19"/>
        </row>
        <row r="20">
          <cell r="A20" t="str">
            <v>Paella (NON N'aime pas du tout)</v>
          </cell>
          <cell r="H20" t="str">
            <v>Sauté de veau</v>
          </cell>
          <cell r="O20" t="str">
            <v>Saumonette</v>
          </cell>
          <cell r="V20"/>
        </row>
        <row r="21">
          <cell r="A21" t="str">
            <v>Pate bolognaise</v>
          </cell>
          <cell r="H21" t="str">
            <v>tripes au calvados</v>
          </cell>
          <cell r="O21"/>
          <cell r="V21"/>
        </row>
        <row r="22">
          <cell r="A22" t="str">
            <v>pate carbonara</v>
          </cell>
          <cell r="H22" t="str">
            <v>Veau marengo</v>
          </cell>
          <cell r="O22"/>
          <cell r="V22"/>
        </row>
        <row r="23">
          <cell r="A23" t="str">
            <v>Pizzas</v>
          </cell>
          <cell r="H23" t="str">
            <v>Pot au feu</v>
          </cell>
          <cell r="O23"/>
          <cell r="V23"/>
        </row>
        <row r="24">
          <cell r="A24" t="str">
            <v>Quiche lorraine</v>
          </cell>
          <cell r="H24" t="str">
            <v>Rôti de bœuf sauce poivre</v>
          </cell>
          <cell r="O24"/>
          <cell r="V24"/>
        </row>
        <row r="25">
          <cell r="A25" t="str">
            <v>Raviolis</v>
          </cell>
          <cell r="H25"/>
          <cell r="O25"/>
          <cell r="V25"/>
        </row>
        <row r="26">
          <cell r="A26" t="str">
            <v>Roulé au fromage</v>
          </cell>
          <cell r="H26"/>
          <cell r="O26"/>
          <cell r="V26"/>
        </row>
        <row r="27">
          <cell r="A27" t="str">
            <v>Tarte à l'oignon</v>
          </cell>
          <cell r="H27"/>
          <cell r="O27"/>
          <cell r="V27"/>
        </row>
        <row r="28">
          <cell r="A28" t="str">
            <v>Tarte aux poireaux</v>
          </cell>
          <cell r="H28"/>
          <cell r="O28"/>
          <cell r="V28"/>
        </row>
        <row r="29">
          <cell r="A29" t="str">
            <v>Tarte brocolis / saumon</v>
          </cell>
          <cell r="H29"/>
          <cell r="O29"/>
          <cell r="V29"/>
        </row>
        <row r="30">
          <cell r="A30" t="str">
            <v>Tarte chèvre / épinard</v>
          </cell>
          <cell r="H30"/>
          <cell r="O30"/>
          <cell r="V30"/>
        </row>
        <row r="31">
          <cell r="A31" t="str">
            <v>Tarte paysanne</v>
          </cell>
          <cell r="H31"/>
          <cell r="O31"/>
          <cell r="V31"/>
        </row>
        <row r="32">
          <cell r="A32" t="str">
            <v>Tarte provençale</v>
          </cell>
          <cell r="H32"/>
          <cell r="O32"/>
          <cell r="V32"/>
        </row>
        <row r="33">
          <cell r="A33" t="str">
            <v>Tartiflette</v>
          </cell>
          <cell r="H33"/>
          <cell r="O33"/>
          <cell r="V33"/>
        </row>
        <row r="34">
          <cell r="A34" t="str">
            <v>tomate farcies</v>
          </cell>
          <cell r="H34"/>
          <cell r="O34"/>
          <cell r="V34"/>
        </row>
        <row r="35">
          <cell r="A35"/>
          <cell r="H35"/>
          <cell r="O35"/>
          <cell r="V35"/>
        </row>
        <row r="36">
          <cell r="A36"/>
          <cell r="H36"/>
          <cell r="O36"/>
          <cell r="V36"/>
        </row>
        <row r="37">
          <cell r="A37"/>
          <cell r="H37" t="str">
            <v>FIN</v>
          </cell>
          <cell r="O37"/>
          <cell r="V37"/>
        </row>
        <row r="40">
          <cell r="A40" t="str">
            <v>PORC</v>
          </cell>
          <cell r="H40" t="str">
            <v>VOLAILLE</v>
          </cell>
          <cell r="O40" t="str">
            <v>AUTRE VIANDE ŒUF</v>
          </cell>
          <cell r="V40" t="str">
            <v>Autres poissons</v>
          </cell>
        </row>
        <row r="41">
          <cell r="A41" t="str">
            <v>Andouillette à la moutarde</v>
          </cell>
          <cell r="H41" t="str">
            <v>Blanquette de dinde</v>
          </cell>
          <cell r="O41" t="str">
            <v>Boudin blanc</v>
          </cell>
          <cell r="V41" t="str">
            <v>quenelle de poisson</v>
          </cell>
        </row>
        <row r="42">
          <cell r="A42" t="str">
            <v>Boudin noir</v>
          </cell>
          <cell r="H42" t="str">
            <v>Coq au vin</v>
          </cell>
          <cell r="O42" t="str">
            <v>saucisse de bœuf</v>
          </cell>
          <cell r="V42"/>
        </row>
        <row r="43">
          <cell r="A43" t="str">
            <v>Cote de porc charcutière</v>
          </cell>
          <cell r="H43" t="str">
            <v xml:space="preserve">Cuisse de canette </v>
          </cell>
          <cell r="O43" t="str">
            <v>Steak haché</v>
          </cell>
          <cell r="V43"/>
        </row>
        <row r="44">
          <cell r="A44" t="str">
            <v>chipolatas</v>
          </cell>
          <cell r="H44" t="str">
            <v>Cuisse de canette à l'orange</v>
          </cell>
          <cell r="O44" t="str">
            <v>Cheeseburger</v>
          </cell>
          <cell r="V44"/>
        </row>
        <row r="45">
          <cell r="A45" t="str">
            <v>Cote de porc, Echine de porc</v>
          </cell>
          <cell r="H45" t="str">
            <v>Cuisse de lapin au cidre</v>
          </cell>
          <cell r="O45" t="str">
            <v>Burger de veau</v>
          </cell>
          <cell r="V45"/>
        </row>
        <row r="46">
          <cell r="A46" t="str">
            <v>Emincé de porc</v>
          </cell>
          <cell r="H46" t="str">
            <v>Cuisse de pintade</v>
          </cell>
          <cell r="O46" t="str">
            <v>boulette de bœuf</v>
          </cell>
          <cell r="V46"/>
        </row>
        <row r="47">
          <cell r="A47" t="str">
            <v>Jambon, jambon braisé</v>
          </cell>
          <cell r="H47" t="str">
            <v>Cuisse de poulet</v>
          </cell>
          <cell r="O47" t="str">
            <v>PAS DE LAPIN - FINI</v>
          </cell>
          <cell r="V47"/>
        </row>
        <row r="48">
          <cell r="A48" t="str">
            <v>Palette sauce moutarde</v>
          </cell>
          <cell r="H48" t="str">
            <v>Dinde aux marrons</v>
          </cell>
          <cell r="O48"/>
          <cell r="V48"/>
        </row>
        <row r="49">
          <cell r="A49" t="str">
            <v>Petit salé</v>
          </cell>
          <cell r="H49" t="str">
            <v>Emincé de dinde</v>
          </cell>
          <cell r="O49"/>
          <cell r="V49"/>
        </row>
        <row r="50">
          <cell r="A50" t="str">
            <v>Rôti de porc</v>
          </cell>
          <cell r="H50" t="str">
            <v>Emincé de lapin</v>
          </cell>
          <cell r="O50"/>
          <cell r="V50"/>
        </row>
        <row r="51">
          <cell r="A51" t="str">
            <v>Rôti de porc ananas</v>
          </cell>
          <cell r="H51" t="str">
            <v>Escalope de dinde crème</v>
          </cell>
          <cell r="O51"/>
          <cell r="V51"/>
        </row>
        <row r="52">
          <cell r="A52" t="str">
            <v>Rôti de porc aux lardons</v>
          </cell>
          <cell r="H52" t="str">
            <v>Escalope  dinde champignon</v>
          </cell>
          <cell r="O52" t="str">
            <v>omelette</v>
          </cell>
          <cell r="V52"/>
        </row>
        <row r="53">
          <cell r="A53" t="str">
            <v>Rôti de porc aux oignons</v>
          </cell>
          <cell r="H53" t="str">
            <v>Filet de poulet à la crème</v>
          </cell>
          <cell r="O53" t="str">
            <v>œuf dur</v>
          </cell>
          <cell r="V53"/>
        </row>
        <row r="54">
          <cell r="A54" t="str">
            <v>Rôti orloff</v>
          </cell>
          <cell r="H54" t="str">
            <v>Magret de canard f. rouges</v>
          </cell>
          <cell r="O54"/>
          <cell r="V54"/>
        </row>
        <row r="55">
          <cell r="A55" t="str">
            <v>Rôti de porc aux pruneaux</v>
          </cell>
          <cell r="H55" t="str">
            <v>paupiette de dinde 15,6 / 9,9</v>
          </cell>
          <cell r="O55"/>
          <cell r="V55"/>
        </row>
        <row r="56">
          <cell r="A56" t="str">
            <v>Sauté de porc ananas</v>
          </cell>
          <cell r="H56" t="str">
            <v>Pavé de dinde mariné</v>
          </cell>
          <cell r="O56"/>
          <cell r="V56"/>
        </row>
        <row r="57">
          <cell r="A57"/>
          <cell r="H57" t="str">
            <v>Pintade rôtie</v>
          </cell>
          <cell r="O57"/>
          <cell r="V57"/>
        </row>
        <row r="58">
          <cell r="A58"/>
          <cell r="H58" t="str">
            <v>Poule au blanc</v>
          </cell>
          <cell r="O58"/>
          <cell r="V58"/>
        </row>
        <row r="59">
          <cell r="A59"/>
          <cell r="H59" t="str">
            <v>Poulet basquaise</v>
          </cell>
          <cell r="O59"/>
          <cell r="V59"/>
        </row>
        <row r="60">
          <cell r="A60"/>
          <cell r="H60" t="str">
            <v>Poulet rôti</v>
          </cell>
          <cell r="O60"/>
          <cell r="V60"/>
        </row>
        <row r="63">
          <cell r="A63"/>
          <cell r="H63"/>
          <cell r="O63"/>
          <cell r="V63"/>
        </row>
        <row r="64">
          <cell r="A64"/>
          <cell r="H64"/>
          <cell r="O64"/>
          <cell r="V64"/>
        </row>
      </sheetData>
      <sheetData sheetId="2">
        <row r="5">
          <cell r="A5" t="str">
            <v>LEGUMES</v>
          </cell>
          <cell r="E5" t="str">
            <v>FECULENTS</v>
          </cell>
        </row>
        <row r="6">
          <cell r="A6" t="str">
            <v>-</v>
          </cell>
          <cell r="E6" t="str">
            <v>-</v>
          </cell>
        </row>
        <row r="7">
          <cell r="A7" t="str">
            <v>Brocolis à la crème</v>
          </cell>
          <cell r="E7" t="str">
            <v>Coquillette</v>
          </cell>
        </row>
        <row r="8">
          <cell r="A8" t="str">
            <v>Brocolis en gratin</v>
          </cell>
          <cell r="E8" t="str">
            <v>Coquillette au beurre</v>
          </cell>
        </row>
        <row r="9">
          <cell r="A9" t="str">
            <v>Brocolis sauté</v>
          </cell>
          <cell r="E9" t="str">
            <v>Flageolet Vert</v>
          </cell>
        </row>
        <row r="10">
          <cell r="A10" t="str">
            <v>C .de Bruxelles au jus</v>
          </cell>
          <cell r="E10" t="str">
            <v>Frites</v>
          </cell>
        </row>
        <row r="11">
          <cell r="A11" t="str">
            <v>Carottes a la crème</v>
          </cell>
          <cell r="E11" t="str">
            <v>Gratin dauphinois</v>
          </cell>
        </row>
        <row r="12">
          <cell r="A12" t="str">
            <v>Carottes au beurre</v>
          </cell>
          <cell r="E12" t="str">
            <v>Gratin de pâtes</v>
          </cell>
        </row>
        <row r="13">
          <cell r="A13" t="str">
            <v>Carottes braisées</v>
          </cell>
          <cell r="E13" t="str">
            <v>Haricots rouges Mexicaine</v>
          </cell>
        </row>
        <row r="14">
          <cell r="A14" t="str">
            <v>Carottes/navet</v>
          </cell>
          <cell r="E14" t="str">
            <v>Haricots blancs à la crème</v>
          </cell>
        </row>
        <row r="15">
          <cell r="A15" t="str">
            <v>Carottes vichy</v>
          </cell>
          <cell r="E15" t="str">
            <v>Lentilles au jus</v>
          </cell>
        </row>
        <row r="16">
          <cell r="A16" t="str">
            <v>Champignons sautés</v>
          </cell>
          <cell r="E16" t="str">
            <v>Lentilles et carottes</v>
          </cell>
        </row>
        <row r="17">
          <cell r="A17" t="str">
            <v>Chips</v>
          </cell>
          <cell r="E17" t="str">
            <v>Macaronis sauce tomate</v>
          </cell>
        </row>
        <row r="18">
          <cell r="A18" t="str">
            <v>Choux blanc</v>
          </cell>
          <cell r="E18" t="str">
            <v>Macaronis au beurre</v>
          </cell>
        </row>
        <row r="19">
          <cell r="A19" t="str">
            <v>Choux braisé</v>
          </cell>
          <cell r="E19" t="str">
            <v>Macaronis au fromage</v>
          </cell>
        </row>
        <row r="20">
          <cell r="A20" t="str">
            <v>Choux de Bruxelles sautés</v>
          </cell>
          <cell r="E20" t="str">
            <v>Petit pois</v>
          </cell>
        </row>
        <row r="21">
          <cell r="A21" t="str">
            <v>Choux fleur en gratin</v>
          </cell>
          <cell r="E21" t="str">
            <v>Petit pois carottes</v>
          </cell>
        </row>
        <row r="22">
          <cell r="A22" t="str">
            <v>Choux Romanesco</v>
          </cell>
          <cell r="E22" t="str">
            <v>Pomme de terre</v>
          </cell>
        </row>
        <row r="23">
          <cell r="A23" t="str">
            <v>Choux vert fricassée</v>
          </cell>
          <cell r="E23" t="str">
            <v>Pomme de terre persillée</v>
          </cell>
        </row>
        <row r="24">
          <cell r="A24" t="str">
            <v>Côtes de blettes sautées</v>
          </cell>
          <cell r="E24" t="str">
            <v>Pomme de t sautée au lard</v>
          </cell>
        </row>
        <row r="25">
          <cell r="A25" t="str">
            <v>Courgettes en gratin</v>
          </cell>
          <cell r="E25" t="str">
            <v>Pomme de terre vapeur</v>
          </cell>
        </row>
        <row r="26">
          <cell r="A26" t="str">
            <v>Courgettes sauce tomate</v>
          </cell>
          <cell r="E26" t="str">
            <v>Pommes dauphine</v>
          </cell>
        </row>
        <row r="27">
          <cell r="A27" t="str">
            <v>Courgettes sautées au lard</v>
          </cell>
          <cell r="E27" t="str">
            <v>Pommes noisette</v>
          </cell>
        </row>
        <row r="28">
          <cell r="A28" t="str">
            <v>Endives</v>
          </cell>
          <cell r="E28" t="str">
            <v xml:space="preserve">Pommes rissolées </v>
          </cell>
        </row>
        <row r="29">
          <cell r="A29" t="str">
            <v>Endives braisées</v>
          </cell>
          <cell r="E29" t="str">
            <v>Pommes sautées</v>
          </cell>
        </row>
        <row r="30">
          <cell r="A30" t="str">
            <v>Epinards à la crème</v>
          </cell>
          <cell r="E30" t="str">
            <v>Pomme de terre à l’huile</v>
          </cell>
        </row>
        <row r="31">
          <cell r="A31" t="str">
            <v>Epinards au beurre</v>
          </cell>
          <cell r="E31" t="str">
            <v>Petit pois</v>
          </cell>
        </row>
        <row r="32">
          <cell r="A32" t="str">
            <v>Epinard béchamel</v>
          </cell>
          <cell r="E32" t="str">
            <v>Purée aux 3 légumes</v>
          </cell>
        </row>
        <row r="33">
          <cell r="A33" t="str">
            <v>Epinards en gratin</v>
          </cell>
          <cell r="E33" t="str">
            <v>Purée de pomme de terre</v>
          </cell>
        </row>
        <row r="34">
          <cell r="A34" t="str">
            <v>Et ses légumes</v>
          </cell>
          <cell r="E34" t="str">
            <v>Riz</v>
          </cell>
        </row>
        <row r="35">
          <cell r="A35" t="str">
            <v>F. d’artichaut a la tomate</v>
          </cell>
          <cell r="E35" t="str">
            <v>Riz au beurre</v>
          </cell>
        </row>
        <row r="36">
          <cell r="A36" t="str">
            <v>Flageolets a la crème</v>
          </cell>
          <cell r="E36" t="str">
            <v>Riz aux crevettes</v>
          </cell>
        </row>
        <row r="37">
          <cell r="A37" t="str">
            <v>Fondue de poireaux</v>
          </cell>
          <cell r="E37" t="str">
            <v>Riz basmati</v>
          </cell>
        </row>
        <row r="38">
          <cell r="A38" t="str">
            <v>Garniture de céleris</v>
          </cell>
          <cell r="E38" t="str">
            <v>Riz créole</v>
          </cell>
        </row>
        <row r="39">
          <cell r="A39" t="str">
            <v>Gratin brocolis</v>
          </cell>
          <cell r="E39" t="str">
            <v>Riz champignons</v>
          </cell>
        </row>
        <row r="40">
          <cell r="A40" t="str">
            <v>Gratin brocolis PdeT</v>
          </cell>
          <cell r="E40" t="str">
            <v>Riz pilaf</v>
          </cell>
        </row>
        <row r="41">
          <cell r="A41" t="str">
            <v>Gratin chou fleur</v>
          </cell>
          <cell r="E41" t="str">
            <v>Riz petit pois</v>
          </cell>
        </row>
      </sheetData>
      <sheetData sheetId="3">
        <row r="15">
          <cell r="A15" t="str">
            <v>FROMAGE &gt; 150mg</v>
          </cell>
          <cell r="J15" t="str">
            <v>FROMAGE 100-150 mg</v>
          </cell>
        </row>
        <row r="16">
          <cell r="A16" t="str">
            <v>FROMAGES</v>
          </cell>
          <cell r="J16" t="str">
            <v>CAMEMBERT 20%</v>
          </cell>
        </row>
        <row r="17">
          <cell r="A17" t="str">
            <v>BABYBEL</v>
          </cell>
          <cell r="J17" t="str">
            <v>BRIE 30g</v>
          </cell>
        </row>
        <row r="18">
          <cell r="A18" t="str">
            <v>BONBEL</v>
          </cell>
          <cell r="J18" t="str">
            <v>KIRI 20g</v>
          </cell>
        </row>
        <row r="19">
          <cell r="A19" t="str">
            <v>CANTADOU AFH</v>
          </cell>
          <cell r="J19" t="str">
            <v>SIX DE SAVOIE 20g</v>
          </cell>
        </row>
        <row r="20">
          <cell r="A20" t="str">
            <v>CANTAL 28%</v>
          </cell>
          <cell r="J20" t="str">
            <v>CROC LAIT 20g</v>
          </cell>
        </row>
        <row r="21">
          <cell r="A21" t="str">
            <v>CHANTENEIGE</v>
          </cell>
          <cell r="J21" t="str">
            <v>ROQUEFORT 20g</v>
          </cell>
        </row>
        <row r="22">
          <cell r="A22" t="str">
            <v>CHAUSSEE MOINES</v>
          </cell>
          <cell r="J22" t="str">
            <v>MINI ROITELET  30g</v>
          </cell>
        </row>
        <row r="23">
          <cell r="A23" t="str">
            <v>CHEVRE ENRICHI</v>
          </cell>
          <cell r="J23" t="str">
            <v>BLEU DOUCEUR 25g</v>
          </cell>
        </row>
        <row r="24">
          <cell r="A24" t="str">
            <v>CROC LAIT</v>
          </cell>
          <cell r="J24" t="str">
            <v>COULOMMIER</v>
          </cell>
        </row>
        <row r="25">
          <cell r="A25" t="str">
            <v>CROIX DE MALTE</v>
          </cell>
          <cell r="J25" t="str">
            <v>VACHE QUI RIT 16,7g</v>
          </cell>
        </row>
        <row r="26">
          <cell r="A26" t="str">
            <v>EDAM</v>
          </cell>
          <cell r="J26"/>
        </row>
        <row r="27">
          <cell r="A27" t="str">
            <v>EMMENTAL</v>
          </cell>
          <cell r="J27"/>
        </row>
        <row r="28">
          <cell r="A28" t="str">
            <v>KIRI</v>
          </cell>
          <cell r="J28"/>
        </row>
        <row r="29">
          <cell r="A29" t="str">
            <v>LE CARRE</v>
          </cell>
          <cell r="J29"/>
        </row>
        <row r="30">
          <cell r="A30" t="str">
            <v>MINI ROITELET</v>
          </cell>
          <cell r="J30"/>
        </row>
        <row r="31">
          <cell r="A31" t="str">
            <v>PORT SALUT</v>
          </cell>
          <cell r="J31"/>
        </row>
        <row r="32">
          <cell r="A32" t="str">
            <v>P'TIT CABRAY</v>
          </cell>
          <cell r="J32"/>
        </row>
        <row r="33">
          <cell r="A33" t="str">
            <v>SAINT PAULIN</v>
          </cell>
          <cell r="J33"/>
        </row>
        <row r="34">
          <cell r="A34" t="str">
            <v>SIX DE SAVOIE</v>
          </cell>
          <cell r="J34"/>
        </row>
        <row r="35">
          <cell r="A35" t="str">
            <v>TOMME</v>
          </cell>
          <cell r="J35"/>
        </row>
        <row r="36">
          <cell r="A36"/>
          <cell r="J36"/>
        </row>
        <row r="37">
          <cell r="A37"/>
          <cell r="J37"/>
        </row>
        <row r="38">
          <cell r="A38"/>
          <cell r="J38"/>
        </row>
        <row r="40">
          <cell r="A40" t="str">
            <v>PL &gt; 100mg</v>
          </cell>
          <cell r="J40" t="str">
            <v>PL &lt;100mg</v>
          </cell>
        </row>
        <row r="41">
          <cell r="A41" t="str">
            <v>YAOURT 125g</v>
          </cell>
          <cell r="J41" t="str">
            <v>Mousse au chocolat noir (54g)</v>
          </cell>
        </row>
        <row r="42">
          <cell r="A42" t="str">
            <v>FROMAGE BLC NAT. 100g</v>
          </cell>
          <cell r="J42" t="str">
            <v>Mousse café (54g)</v>
          </cell>
        </row>
        <row r="43">
          <cell r="A43" t="str">
            <v>PETIT SUISSE NAT 1/2 ECR</v>
          </cell>
          <cell r="J43" t="str">
            <v>Mousse chocolat au lait (54g)</v>
          </cell>
        </row>
        <row r="44">
          <cell r="A44" t="str">
            <v>ENTREMET (100g)</v>
          </cell>
          <cell r="J44" t="str">
            <v>GATEAU SEMOULE</v>
          </cell>
        </row>
        <row r="45">
          <cell r="A45" t="str">
            <v>CREME CHO, VAN, 125g</v>
          </cell>
          <cell r="J45" t="str">
            <v>LIEGEOIS VIENNOIS</v>
          </cell>
        </row>
        <row r="46">
          <cell r="A46" t="str">
            <v>PETIT SUISSE FRUIT 2 X 60g</v>
          </cell>
          <cell r="J46" t="str">
            <v>BRIDELIGHT 17g</v>
          </cell>
        </row>
        <row r="47">
          <cell r="A47" t="str">
            <v>FAISSELLE pot 100g</v>
          </cell>
          <cell r="J47" t="str">
            <v>CHEVRE (30g)</v>
          </cell>
        </row>
        <row r="48">
          <cell r="A48" t="str">
            <v>Sveltesse fondant chocolat</v>
          </cell>
          <cell r="J48" t="str">
            <v xml:space="preserve">Flan </v>
          </cell>
        </row>
        <row r="49">
          <cell r="A49" t="str">
            <v>CREME AUX ŒUFS 100g</v>
          </cell>
          <cell r="J49"/>
        </row>
        <row r="50">
          <cell r="A50" t="str">
            <v>Crème dessert caramel</v>
          </cell>
          <cell r="J50"/>
        </row>
        <row r="51">
          <cell r="A51" t="str">
            <v>Crème dessert chocolat</v>
          </cell>
          <cell r="J51"/>
        </row>
        <row r="52">
          <cell r="A52" t="str">
            <v>Crème dessert Vanille</v>
          </cell>
          <cell r="J52"/>
        </row>
        <row r="53">
          <cell r="A53" t="str">
            <v>Crème dessert praliné</v>
          </cell>
          <cell r="J53"/>
        </row>
        <row r="54">
          <cell r="A54" t="str">
            <v>Crème dessert café</v>
          </cell>
          <cell r="J54"/>
        </row>
        <row r="55">
          <cell r="A55"/>
          <cell r="J55"/>
        </row>
        <row r="56">
          <cell r="A56"/>
          <cell r="J56"/>
        </row>
        <row r="57">
          <cell r="A57"/>
          <cell r="J57"/>
        </row>
        <row r="58">
          <cell r="A58"/>
          <cell r="J58"/>
        </row>
        <row r="59">
          <cell r="A59"/>
          <cell r="J59"/>
        </row>
        <row r="60">
          <cell r="A60"/>
          <cell r="J60"/>
        </row>
        <row r="61">
          <cell r="A61"/>
          <cell r="J61"/>
        </row>
        <row r="62">
          <cell r="A62"/>
          <cell r="J62"/>
        </row>
      </sheetData>
      <sheetData sheetId="4">
        <row r="6">
          <cell r="A6" t="str">
            <v>DESSERT &gt; 15g</v>
          </cell>
          <cell r="H6" t="str">
            <v>DESSERT &gt; 20g GS &lt;15g L</v>
          </cell>
          <cell r="O6" t="str">
            <v>PL DESSERT &gt; 100mg</v>
          </cell>
          <cell r="V6" t="str">
            <v>FRUITS CRUS</v>
          </cell>
        </row>
        <row r="7">
          <cell r="A7" t="str">
            <v>Buche de noel</v>
          </cell>
          <cell r="H7" t="str">
            <v>Abricot au sirop</v>
          </cell>
          <cell r="O7" t="str">
            <v>Crème aux œufs</v>
          </cell>
          <cell r="V7" t="str">
            <v>Abricot*</v>
          </cell>
        </row>
        <row r="8">
          <cell r="A8" t="str">
            <v>Chausson aux pommes</v>
          </cell>
          <cell r="H8" t="str">
            <v>Ananas au sirop</v>
          </cell>
          <cell r="O8" t="str">
            <v>Crème caramel</v>
          </cell>
          <cell r="V8" t="str">
            <v>Ananas*</v>
          </cell>
        </row>
        <row r="9">
          <cell r="A9" t="str">
            <v>Crème brulée</v>
          </cell>
          <cell r="H9" t="str">
            <v>Baba au rhum</v>
          </cell>
          <cell r="O9" t="str">
            <v>Crème dessert café</v>
          </cell>
          <cell r="V9" t="str">
            <v>Banane*</v>
          </cell>
        </row>
        <row r="10">
          <cell r="A10" t="str">
            <v>Eclair au café</v>
          </cell>
          <cell r="H10" t="str">
            <v>Bavarois abricots</v>
          </cell>
          <cell r="O10" t="str">
            <v>Crème dessert caramel</v>
          </cell>
          <cell r="V10" t="str">
            <v>Cassis*</v>
          </cell>
        </row>
        <row r="11">
          <cell r="A11" t="str">
            <v>Eclair au chocolat</v>
          </cell>
          <cell r="H11" t="str">
            <v>Bavarois chocolat</v>
          </cell>
          <cell r="O11" t="str">
            <v>Crème dessert chocolat</v>
          </cell>
          <cell r="V11" t="str">
            <v>Cerise*</v>
          </cell>
        </row>
        <row r="12">
          <cell r="A12" t="str">
            <v>Feuilleté aux pommes</v>
          </cell>
          <cell r="H12" t="str">
            <v>Bavarois Florida</v>
          </cell>
          <cell r="O12" t="str">
            <v>Crème dessert praliné</v>
          </cell>
          <cell r="V12" t="str">
            <v>Clémentine*</v>
          </cell>
        </row>
        <row r="13">
          <cell r="A13" t="str">
            <v>Foret noire</v>
          </cell>
          <cell r="H13" t="str">
            <v>Bavarois Framboise</v>
          </cell>
          <cell r="O13" t="str">
            <v>Crème dessert Vanille</v>
          </cell>
          <cell r="V13" t="str">
            <v>Cocktail de fruits</v>
          </cell>
        </row>
        <row r="14">
          <cell r="A14" t="str">
            <v>Galette des rois</v>
          </cell>
          <cell r="H14" t="str">
            <v>Bavarois fruit rouge</v>
          </cell>
          <cell r="O14" t="str">
            <v>Entrement</v>
          </cell>
          <cell r="V14" t="str">
            <v>Fraises*</v>
          </cell>
        </row>
        <row r="15">
          <cell r="A15" t="str">
            <v>Gâteau au chocolat</v>
          </cell>
          <cell r="H15" t="str">
            <v>Compote de pomme</v>
          </cell>
          <cell r="O15" t="str">
            <v>Entremet pistache</v>
          </cell>
          <cell r="V15" t="str">
            <v>Framboise*</v>
          </cell>
        </row>
        <row r="16">
          <cell r="A16" t="str">
            <v>Gateau basque</v>
          </cell>
          <cell r="H16" t="str">
            <v>compote fruits (100g)</v>
          </cell>
          <cell r="O16" t="str">
            <v>Entremet praliné</v>
          </cell>
          <cell r="V16" t="str">
            <v>Fruit de la passion</v>
          </cell>
        </row>
        <row r="17">
          <cell r="A17" t="str">
            <v>Grillé aux pommes</v>
          </cell>
          <cell r="H17" t="str">
            <v>Crème caramel</v>
          </cell>
          <cell r="O17" t="str">
            <v>Entremet vanille</v>
          </cell>
          <cell r="V17" t="str">
            <v>Groseille*</v>
          </cell>
        </row>
        <row r="18">
          <cell r="A18" t="str">
            <v>Mousse au chocolat Blanc</v>
          </cell>
          <cell r="H18" t="str">
            <v>Crème dessert café</v>
          </cell>
          <cell r="O18" t="str">
            <v>Entremets café</v>
          </cell>
          <cell r="V18" t="str">
            <v>Kiwi*</v>
          </cell>
        </row>
        <row r="19">
          <cell r="A19" t="str">
            <v>Mousse au chocolat Blanc</v>
          </cell>
          <cell r="H19" t="str">
            <v>Crème dessert caramel</v>
          </cell>
          <cell r="O19" t="str">
            <v>Entremets caramel</v>
          </cell>
          <cell r="V19" t="str">
            <v>Mangue</v>
          </cell>
        </row>
        <row r="20">
          <cell r="A20" t="str">
            <v>Mousse au citron</v>
          </cell>
          <cell r="H20" t="str">
            <v>Crème dessert chocolat</v>
          </cell>
          <cell r="O20" t="str">
            <v>Entremets chocolat</v>
          </cell>
          <cell r="V20" t="str">
            <v>Melon*</v>
          </cell>
        </row>
        <row r="21">
          <cell r="A21" t="str">
            <v>Paris brest</v>
          </cell>
          <cell r="H21" t="str">
            <v>Crème dessert praliné</v>
          </cell>
          <cell r="O21" t="str">
            <v>Faisselle nature</v>
          </cell>
          <cell r="V21" t="str">
            <v>Mûre*</v>
          </cell>
        </row>
        <row r="22">
          <cell r="A22" t="str">
            <v>Religieuse au chocolat</v>
          </cell>
          <cell r="H22" t="str">
            <v>Crème dessert Vanille</v>
          </cell>
          <cell r="O22" t="str">
            <v>Flan nappé caramel</v>
          </cell>
          <cell r="V22" t="str">
            <v>Myrtille*</v>
          </cell>
        </row>
        <row r="23">
          <cell r="A23" t="str">
            <v>Tarte à la rhubarbe</v>
          </cell>
          <cell r="H23" t="str">
            <v>Crème renversée</v>
          </cell>
          <cell r="O23" t="str">
            <v>Fromage blanc nature</v>
          </cell>
          <cell r="V23" t="str">
            <v>Nectarine*</v>
          </cell>
        </row>
        <row r="24">
          <cell r="A24" t="str">
            <v>Tarte au citron</v>
          </cell>
          <cell r="H24" t="str">
            <v>Crumble aux pèches</v>
          </cell>
          <cell r="O24" t="str">
            <v>Liégeois aux fruits</v>
          </cell>
          <cell r="V24" t="str">
            <v>Orange*</v>
          </cell>
        </row>
        <row r="25">
          <cell r="A25" t="str">
            <v>Tarte aux myrtilles</v>
          </cell>
          <cell r="H25" t="str">
            <v>Crumble aux pommes</v>
          </cell>
          <cell r="O25" t="str">
            <v>Liégeois café</v>
          </cell>
          <cell r="V25" t="str">
            <v>Pamplemousse*</v>
          </cell>
        </row>
        <row r="26">
          <cell r="A26" t="str">
            <v>Tarte aux poires</v>
          </cell>
          <cell r="H26" t="str">
            <v>Flan (part 80g)</v>
          </cell>
          <cell r="O26" t="str">
            <v>Liégeois chocolat</v>
          </cell>
          <cell r="V26" t="str">
            <v>Pastèque*</v>
          </cell>
        </row>
        <row r="27">
          <cell r="A27" t="str">
            <v>Tarte Bourdalou</v>
          </cell>
          <cell r="H27" t="str">
            <v>Flan patissier</v>
          </cell>
          <cell r="O27" t="str">
            <v>Liégeois vanille</v>
          </cell>
          <cell r="V27" t="str">
            <v>Pêche *</v>
          </cell>
        </row>
        <row r="28">
          <cell r="A28" t="str">
            <v>Tarte normande</v>
          </cell>
          <cell r="H28" t="str">
            <v>Gateau au yaourt</v>
          </cell>
          <cell r="O28" t="str">
            <v>Petit suisse fruité</v>
          </cell>
          <cell r="V28" t="str">
            <v>Poire*</v>
          </cell>
        </row>
        <row r="29">
          <cell r="A29" t="str">
            <v>Tartelette abricot</v>
          </cell>
          <cell r="H29" t="str">
            <v>Iles flottantes</v>
          </cell>
          <cell r="O29" t="str">
            <v>Petit suisse nature</v>
          </cell>
          <cell r="V29" t="str">
            <v>Pomme*</v>
          </cell>
        </row>
        <row r="30">
          <cell r="A30" t="str">
            <v>Tartelette ananas</v>
          </cell>
          <cell r="H30" t="str">
            <v>Mousse au chocolat noir</v>
          </cell>
          <cell r="O30" t="str">
            <v>Sveltesse fondant chocolat</v>
          </cell>
          <cell r="V30" t="str">
            <v>Prunes*</v>
          </cell>
        </row>
        <row r="31">
          <cell r="A31" t="str">
            <v>Tiramisu</v>
          </cell>
          <cell r="H31" t="str">
            <v>Mousse café (100g)</v>
          </cell>
          <cell r="O31" t="str">
            <v>Yaourt nature</v>
          </cell>
          <cell r="V31" t="str">
            <v>raisin*</v>
          </cell>
        </row>
        <row r="32">
          <cell r="A32"/>
          <cell r="H32" t="str">
            <v>Mousse chocolat au lait</v>
          </cell>
          <cell r="O32" t="str">
            <v>Yaourt aux fruits</v>
          </cell>
          <cell r="V32" t="str">
            <v>Salade de fruits frais</v>
          </cell>
        </row>
        <row r="33">
          <cell r="A33"/>
          <cell r="H33" t="str">
            <v xml:space="preserve">Mousse citron </v>
          </cell>
          <cell r="O33" t="str">
            <v>Yaourt aromatisé</v>
          </cell>
          <cell r="V33"/>
        </row>
        <row r="34">
          <cell r="A34"/>
          <cell r="H34" t="str">
            <v>Œuf à la neige</v>
          </cell>
          <cell r="O34"/>
          <cell r="V34"/>
        </row>
        <row r="35">
          <cell r="A35"/>
          <cell r="H35" t="str">
            <v>PEche au sirop</v>
          </cell>
          <cell r="O35"/>
          <cell r="V35"/>
        </row>
        <row r="36">
          <cell r="A36"/>
          <cell r="H36" t="str">
            <v>Peche melba</v>
          </cell>
          <cell r="O36"/>
          <cell r="V36"/>
        </row>
        <row r="37">
          <cell r="A37"/>
          <cell r="H37" t="str">
            <v>Pommes cuites</v>
          </cell>
          <cell r="O37"/>
          <cell r="V37"/>
        </row>
        <row r="38">
          <cell r="A38"/>
          <cell r="H38" t="str">
            <v>Pommes cuites caramel</v>
          </cell>
          <cell r="O38"/>
          <cell r="V38"/>
        </row>
        <row r="39">
          <cell r="A39"/>
          <cell r="H39" t="str">
            <v>Pruneaux au vin</v>
          </cell>
          <cell r="O39"/>
          <cell r="V39"/>
        </row>
        <row r="40">
          <cell r="A40"/>
          <cell r="H40" t="str">
            <v>Tarte aux pommes</v>
          </cell>
          <cell r="O40"/>
          <cell r="V40"/>
        </row>
        <row r="41">
          <cell r="A41"/>
          <cell r="H41" t="str">
            <v>Yaourt greque framb. 140g</v>
          </cell>
          <cell r="O41"/>
          <cell r="V41"/>
        </row>
        <row r="42">
          <cell r="A42"/>
          <cell r="H42" t="str">
            <v>Yaourt greque Nat. (150g)</v>
          </cell>
          <cell r="O42"/>
          <cell r="V42"/>
        </row>
        <row r="49">
          <cell r="A49" t="str">
            <v>FRUITS CUITS</v>
          </cell>
          <cell r="H49" t="str">
            <v>DESSERT FECULENT</v>
          </cell>
          <cell r="O49" t="str">
            <v>AUTRE DESSERT CASE BLANCHE</v>
          </cell>
        </row>
        <row r="50">
          <cell r="A50" t="str">
            <v>Compote coing</v>
          </cell>
          <cell r="H50" t="str">
            <v>Flan patissier</v>
          </cell>
          <cell r="O50" t="str">
            <v>Mousse citron</v>
          </cell>
        </row>
        <row r="51">
          <cell r="A51" t="str">
            <v>Compote pêche</v>
          </cell>
          <cell r="H51" t="str">
            <v>Gateau au chocolat</v>
          </cell>
          <cell r="O51"/>
        </row>
        <row r="52">
          <cell r="A52" t="str">
            <v>Compote poire</v>
          </cell>
          <cell r="H52" t="str">
            <v>Gateau de semoule</v>
          </cell>
          <cell r="O52"/>
        </row>
        <row r="53">
          <cell r="A53" t="str">
            <v>Compote pomme</v>
          </cell>
          <cell r="H53" t="str">
            <v>Grillé aux pommes</v>
          </cell>
          <cell r="O53"/>
        </row>
        <row r="54">
          <cell r="A54" t="str">
            <v>Pêche au sirop</v>
          </cell>
          <cell r="H54" t="str">
            <v>Riz au lait</v>
          </cell>
          <cell r="O54"/>
        </row>
        <row r="55">
          <cell r="A55" t="str">
            <v>Poire cuite au four</v>
          </cell>
          <cell r="H55" t="str">
            <v>Teurgoule</v>
          </cell>
          <cell r="O55"/>
        </row>
        <row r="56">
          <cell r="A56" t="str">
            <v>Pomme cuite au four</v>
          </cell>
          <cell r="H56" t="str">
            <v>Semoule au lait</v>
          </cell>
          <cell r="O56"/>
        </row>
        <row r="57">
          <cell r="A57" t="str">
            <v>Pomme cuite caramel</v>
          </cell>
          <cell r="H57" t="str">
            <v>Far breton</v>
          </cell>
          <cell r="O57"/>
        </row>
        <row r="58">
          <cell r="A58"/>
          <cell r="H58" t="str">
            <v>Tarte abricot</v>
          </cell>
          <cell r="O58"/>
        </row>
        <row r="59">
          <cell r="A59"/>
          <cell r="H59"/>
          <cell r="O59"/>
        </row>
        <row r="60">
          <cell r="A60"/>
          <cell r="H60"/>
          <cell r="O60"/>
        </row>
        <row r="61">
          <cell r="A61"/>
          <cell r="H61"/>
          <cell r="O61"/>
        </row>
        <row r="62">
          <cell r="A62"/>
          <cell r="H62"/>
          <cell r="O62"/>
        </row>
        <row r="63">
          <cell r="A63" t="str">
            <v>FIN</v>
          </cell>
          <cell r="H63" t="str">
            <v>FIN</v>
          </cell>
          <cell r="O63" t="str">
            <v>FIN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2"/>
  </sheetPr>
  <dimension ref="A1:N38"/>
  <sheetViews>
    <sheetView zoomScale="75" zoomScaleNormal="75" workbookViewId="0">
      <selection activeCell="B5" sqref="B5"/>
    </sheetView>
  </sheetViews>
  <sheetFormatPr baseColWidth="10" defaultRowHeight="23.25"/>
  <cols>
    <col min="1" max="1" width="5.7109375" customWidth="1"/>
    <col min="2" max="7" width="18.7109375" customWidth="1"/>
    <col min="8" max="8" width="20.85546875" customWidth="1"/>
    <col min="9" max="9" width="5" style="263" customWidth="1"/>
    <col min="10" max="10" width="12.85546875" customWidth="1"/>
    <col min="11" max="11" width="18.28515625" customWidth="1"/>
    <col min="12" max="12" width="16.140625" customWidth="1"/>
    <col min="13" max="13" width="18.42578125" customWidth="1"/>
    <col min="14" max="14" width="17.42578125" customWidth="1"/>
  </cols>
  <sheetData>
    <row r="1" spans="1:14" ht="21" customHeight="1" thickBot="1">
      <c r="A1" s="362" t="s">
        <v>251</v>
      </c>
      <c r="B1" s="362"/>
      <c r="C1" s="362"/>
      <c r="D1" s="362"/>
      <c r="E1" s="362"/>
      <c r="F1" s="362"/>
      <c r="G1" s="362"/>
      <c r="H1" s="362"/>
      <c r="I1" s="362"/>
      <c r="J1" s="362"/>
      <c r="K1" s="362"/>
      <c r="L1" s="362"/>
      <c r="M1" s="362"/>
      <c r="N1" s="362"/>
    </row>
    <row r="2" spans="1:14" ht="6.75" customHeight="1" thickTop="1">
      <c r="A2" s="1"/>
      <c r="B2" s="1"/>
      <c r="C2" s="1"/>
      <c r="D2" s="1"/>
      <c r="E2" s="1"/>
      <c r="F2" s="1"/>
      <c r="G2" s="1"/>
      <c r="H2" s="1"/>
    </row>
    <row r="3" spans="1:14" ht="15" customHeight="1">
      <c r="A3" s="365" t="s">
        <v>335</v>
      </c>
      <c r="B3" s="365"/>
      <c r="C3" s="365"/>
      <c r="D3" s="365"/>
      <c r="E3" s="365"/>
      <c r="F3" s="365"/>
      <c r="G3" s="365"/>
      <c r="H3" s="365"/>
      <c r="I3" s="331"/>
      <c r="J3" s="367" t="s">
        <v>34</v>
      </c>
      <c r="K3" s="367"/>
      <c r="L3" s="367"/>
      <c r="M3" s="367"/>
      <c r="N3" s="367"/>
    </row>
    <row r="4" spans="1:14">
      <c r="A4" s="2"/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J4" s="310"/>
      <c r="K4" s="310" t="s">
        <v>0</v>
      </c>
      <c r="L4" s="310" t="s">
        <v>1</v>
      </c>
      <c r="M4" s="310" t="s">
        <v>3</v>
      </c>
      <c r="N4" s="310" t="s">
        <v>4</v>
      </c>
    </row>
    <row r="5" spans="1:14" ht="24.95" customHeight="1">
      <c r="A5" s="3" t="s">
        <v>7</v>
      </c>
      <c r="B5" s="45" t="s">
        <v>77</v>
      </c>
      <c r="C5" s="204" t="s">
        <v>348</v>
      </c>
      <c r="D5" s="45" t="s">
        <v>346</v>
      </c>
      <c r="E5" s="7" t="s">
        <v>281</v>
      </c>
      <c r="F5" s="204" t="s">
        <v>333</v>
      </c>
      <c r="G5" s="7" t="s">
        <v>347</v>
      </c>
      <c r="H5" s="204" t="s">
        <v>349</v>
      </c>
      <c r="I5" s="263" t="s">
        <v>18</v>
      </c>
      <c r="J5" s="290" t="s">
        <v>339</v>
      </c>
      <c r="K5" s="190" t="s">
        <v>271</v>
      </c>
      <c r="L5" s="315" t="s">
        <v>28</v>
      </c>
      <c r="M5" s="190" t="s">
        <v>270</v>
      </c>
      <c r="N5" s="27" t="s">
        <v>269</v>
      </c>
    </row>
    <row r="6" spans="1:14" ht="24.95" customHeight="1">
      <c r="A6" s="3" t="s">
        <v>8</v>
      </c>
      <c r="B6" s="347" t="s">
        <v>257</v>
      </c>
      <c r="C6" s="56" t="s">
        <v>31</v>
      </c>
      <c r="D6" s="12" t="s">
        <v>351</v>
      </c>
      <c r="E6" s="348" t="s">
        <v>254</v>
      </c>
      <c r="F6" s="10" t="s">
        <v>353</v>
      </c>
      <c r="G6" s="347" t="s">
        <v>352</v>
      </c>
      <c r="H6" s="12" t="s">
        <v>325</v>
      </c>
      <c r="I6" s="263" t="s">
        <v>18</v>
      </c>
      <c r="J6" s="290" t="s">
        <v>244</v>
      </c>
      <c r="K6" s="190" t="s">
        <v>271</v>
      </c>
      <c r="L6" s="315" t="s">
        <v>28</v>
      </c>
      <c r="M6" s="190" t="s">
        <v>270</v>
      </c>
      <c r="N6" s="27" t="s">
        <v>269</v>
      </c>
    </row>
    <row r="7" spans="1:14" ht="24.95" customHeight="1">
      <c r="A7" s="3" t="s">
        <v>336</v>
      </c>
      <c r="B7" s="48" t="s">
        <v>19</v>
      </c>
      <c r="C7" s="202" t="s">
        <v>136</v>
      </c>
      <c r="D7" s="13" t="s">
        <v>19</v>
      </c>
      <c r="E7" s="202" t="s">
        <v>19</v>
      </c>
      <c r="F7" s="27" t="s">
        <v>32</v>
      </c>
      <c r="G7" s="202" t="s">
        <v>19</v>
      </c>
      <c r="H7" s="27" t="s">
        <v>258</v>
      </c>
      <c r="I7" s="263" t="s">
        <v>18</v>
      </c>
      <c r="J7" s="26" t="s">
        <v>8</v>
      </c>
      <c r="K7" s="206" t="s">
        <v>208</v>
      </c>
      <c r="L7" s="27" t="s">
        <v>273</v>
      </c>
      <c r="M7" s="313" t="s">
        <v>218</v>
      </c>
      <c r="N7" s="328" t="s">
        <v>284</v>
      </c>
    </row>
    <row r="8" spans="1:14" ht="24.95" customHeight="1">
      <c r="A8" s="3" t="s">
        <v>337</v>
      </c>
      <c r="B8" s="322" t="s">
        <v>354</v>
      </c>
      <c r="C8" s="13" t="s">
        <v>19</v>
      </c>
      <c r="D8" s="6" t="s">
        <v>279</v>
      </c>
      <c r="E8" s="27" t="s">
        <v>232</v>
      </c>
      <c r="F8" s="6" t="s">
        <v>355</v>
      </c>
      <c r="G8" s="27" t="s">
        <v>20</v>
      </c>
      <c r="H8" s="6" t="s">
        <v>19</v>
      </c>
      <c r="I8" s="263" t="s">
        <v>18</v>
      </c>
      <c r="J8" s="26" t="s">
        <v>10</v>
      </c>
      <c r="K8" s="27" t="s">
        <v>19</v>
      </c>
      <c r="L8" s="311" t="s">
        <v>274</v>
      </c>
      <c r="M8" s="52" t="s">
        <v>35</v>
      </c>
      <c r="N8" s="311" t="s">
        <v>275</v>
      </c>
    </row>
    <row r="9" spans="1:14" ht="24.95" customHeight="1">
      <c r="A9" s="3" t="s">
        <v>338</v>
      </c>
      <c r="B9" s="356" t="s">
        <v>344</v>
      </c>
      <c r="C9" s="355" t="s">
        <v>159</v>
      </c>
      <c r="D9" s="356" t="s">
        <v>369</v>
      </c>
      <c r="E9" s="353" t="s">
        <v>159</v>
      </c>
      <c r="F9" s="356" t="s">
        <v>370</v>
      </c>
      <c r="G9" s="353" t="s">
        <v>159</v>
      </c>
      <c r="H9" s="356" t="s">
        <v>344</v>
      </c>
      <c r="I9" s="263" t="s">
        <v>18</v>
      </c>
      <c r="J9" s="26" t="s">
        <v>11</v>
      </c>
      <c r="K9" s="6" t="s">
        <v>27</v>
      </c>
      <c r="L9" s="316" t="s">
        <v>19</v>
      </c>
      <c r="M9" s="27" t="s">
        <v>19</v>
      </c>
      <c r="N9" s="6" t="s">
        <v>25</v>
      </c>
    </row>
    <row r="10" spans="1:14" ht="24.95" customHeight="1">
      <c r="A10" s="3" t="s">
        <v>9</v>
      </c>
      <c r="B10" s="352" t="s">
        <v>253</v>
      </c>
      <c r="C10" s="318" t="s">
        <v>197</v>
      </c>
      <c r="D10" s="352" t="s">
        <v>193</v>
      </c>
      <c r="E10" s="318" t="s">
        <v>222</v>
      </c>
      <c r="F10" s="7" t="s">
        <v>230</v>
      </c>
      <c r="G10" s="318" t="s">
        <v>127</v>
      </c>
      <c r="H10" s="75" t="s">
        <v>204</v>
      </c>
      <c r="I10" s="263" t="s">
        <v>18</v>
      </c>
      <c r="J10" s="26" t="s">
        <v>12</v>
      </c>
      <c r="K10" s="27" t="s">
        <v>19</v>
      </c>
      <c r="L10" s="60" t="s">
        <v>328</v>
      </c>
      <c r="M10" s="60" t="s">
        <v>37</v>
      </c>
      <c r="N10" s="242" t="s">
        <v>36</v>
      </c>
    </row>
    <row r="11" spans="1:14" s="17" customFormat="1" ht="22.5" customHeight="1">
      <c r="A11" s="15"/>
      <c r="B11" s="16" t="s">
        <v>18</v>
      </c>
      <c r="C11" s="16" t="s">
        <v>18</v>
      </c>
      <c r="D11" s="16" t="s">
        <v>18</v>
      </c>
      <c r="E11" s="16" t="s">
        <v>18</v>
      </c>
      <c r="F11" s="16" t="s">
        <v>18</v>
      </c>
      <c r="G11" s="16" t="s">
        <v>18</v>
      </c>
      <c r="H11" s="16" t="s">
        <v>18</v>
      </c>
      <c r="I11" s="264"/>
      <c r="J11" s="26" t="s">
        <v>9</v>
      </c>
      <c r="K11" s="241" t="s">
        <v>272</v>
      </c>
      <c r="L11" s="318" t="s">
        <v>197</v>
      </c>
      <c r="M11" s="311" t="s">
        <v>243</v>
      </c>
      <c r="N11" s="326" t="s">
        <v>331</v>
      </c>
    </row>
    <row r="12" spans="1:14" s="17" customFormat="1" ht="9" customHeight="1">
      <c r="A12" s="15"/>
      <c r="B12" s="16"/>
      <c r="C12" s="16"/>
      <c r="D12" s="16"/>
      <c r="E12" s="16"/>
      <c r="F12" s="16"/>
      <c r="G12" s="16"/>
      <c r="H12" s="16"/>
      <c r="I12" s="264"/>
      <c r="J12" s="29"/>
      <c r="K12"/>
      <c r="L12"/>
      <c r="M12"/>
      <c r="N12"/>
    </row>
    <row r="13" spans="1:14" ht="18.75" customHeight="1">
      <c r="A13" s="366" t="s">
        <v>14</v>
      </c>
      <c r="B13" s="366"/>
      <c r="C13" s="366"/>
      <c r="D13" s="366"/>
      <c r="E13" s="366"/>
      <c r="F13" s="366"/>
      <c r="G13" s="366"/>
      <c r="H13" s="366"/>
    </row>
    <row r="14" spans="1:14">
      <c r="A14" s="2"/>
      <c r="B14" s="2" t="s">
        <v>0</v>
      </c>
      <c r="C14" s="2" t="s">
        <v>1</v>
      </c>
      <c r="D14" s="2" t="s">
        <v>2</v>
      </c>
      <c r="E14" s="2" t="s">
        <v>3</v>
      </c>
      <c r="F14" s="2" t="s">
        <v>4</v>
      </c>
      <c r="G14" s="2" t="s">
        <v>5</v>
      </c>
      <c r="H14" s="2" t="s">
        <v>6</v>
      </c>
    </row>
    <row r="15" spans="1:14" ht="24.95" customHeight="1">
      <c r="A15" s="3" t="s">
        <v>7</v>
      </c>
      <c r="B15" s="9" t="s">
        <v>24</v>
      </c>
      <c r="C15" s="9" t="s">
        <v>24</v>
      </c>
      <c r="D15" s="9" t="s">
        <v>23</v>
      </c>
      <c r="E15" s="48" t="s">
        <v>225</v>
      </c>
      <c r="F15" s="9" t="s">
        <v>24</v>
      </c>
      <c r="G15" s="9" t="s">
        <v>24</v>
      </c>
      <c r="H15" s="48" t="s">
        <v>22</v>
      </c>
      <c r="I15" s="263" t="s">
        <v>18</v>
      </c>
    </row>
    <row r="16" spans="1:14" ht="24.95" customHeight="1">
      <c r="A16" s="3" t="s">
        <v>336</v>
      </c>
      <c r="B16" s="183" t="s">
        <v>278</v>
      </c>
      <c r="C16" s="43" t="s">
        <v>140</v>
      </c>
      <c r="D16" s="265" t="s">
        <v>255</v>
      </c>
      <c r="E16" s="177" t="s">
        <v>256</v>
      </c>
      <c r="F16" s="12" t="s">
        <v>198</v>
      </c>
      <c r="G16" s="176" t="s">
        <v>212</v>
      </c>
      <c r="H16" s="206" t="s">
        <v>231</v>
      </c>
    </row>
    <row r="17" spans="1:14" ht="24.95" customHeight="1">
      <c r="A17" s="3" t="s">
        <v>337</v>
      </c>
      <c r="B17" s="202" t="s">
        <v>364</v>
      </c>
      <c r="C17" s="14" t="s">
        <v>19</v>
      </c>
      <c r="D17" s="202" t="s">
        <v>365</v>
      </c>
      <c r="E17" s="14" t="s">
        <v>62</v>
      </c>
      <c r="F17" s="202" t="s">
        <v>227</v>
      </c>
      <c r="G17" s="14" t="s">
        <v>19</v>
      </c>
      <c r="H17" s="202" t="s">
        <v>19</v>
      </c>
      <c r="I17" s="263" t="s">
        <v>18</v>
      </c>
    </row>
    <row r="18" spans="1:14" ht="24.95" customHeight="1">
      <c r="A18" s="3" t="s">
        <v>338</v>
      </c>
      <c r="B18" s="14" t="s">
        <v>19</v>
      </c>
      <c r="C18" s="6" t="s">
        <v>357</v>
      </c>
      <c r="D18" s="14" t="s">
        <v>19</v>
      </c>
      <c r="E18" s="6" t="s">
        <v>19</v>
      </c>
      <c r="F18" s="14" t="s">
        <v>19</v>
      </c>
      <c r="G18" s="6" t="s">
        <v>367</v>
      </c>
      <c r="H18" s="265" t="s">
        <v>26</v>
      </c>
      <c r="I18" s="263" t="s">
        <v>18</v>
      </c>
    </row>
    <row r="19" spans="1:14" ht="24.95" customHeight="1">
      <c r="A19" s="3" t="s">
        <v>12</v>
      </c>
      <c r="B19" s="355" t="s">
        <v>159</v>
      </c>
      <c r="C19" s="356" t="s">
        <v>344</v>
      </c>
      <c r="D19" s="353" t="s">
        <v>160</v>
      </c>
      <c r="E19" s="356" t="s">
        <v>344</v>
      </c>
      <c r="F19" s="355" t="s">
        <v>159</v>
      </c>
      <c r="G19" s="356" t="s">
        <v>344</v>
      </c>
      <c r="H19" s="354" t="s">
        <v>159</v>
      </c>
      <c r="I19" s="263" t="s">
        <v>18</v>
      </c>
    </row>
    <row r="20" spans="1:14" ht="24.95" customHeight="1">
      <c r="A20" s="3" t="s">
        <v>9</v>
      </c>
      <c r="B20" s="285" t="s">
        <v>205</v>
      </c>
      <c r="C20" s="352" t="s">
        <v>252</v>
      </c>
      <c r="D20" s="285" t="s">
        <v>33</v>
      </c>
      <c r="E20" s="352" t="s">
        <v>368</v>
      </c>
      <c r="F20" s="318" t="s">
        <v>127</v>
      </c>
      <c r="G20" s="27" t="s">
        <v>178</v>
      </c>
      <c r="H20" s="318" t="s">
        <v>228</v>
      </c>
      <c r="I20" s="263" t="s">
        <v>18</v>
      </c>
      <c r="J20" s="17"/>
      <c r="K20" s="17"/>
      <c r="L20" s="17"/>
      <c r="M20" s="17"/>
      <c r="N20" s="17"/>
    </row>
    <row r="21" spans="1:14" s="17" customFormat="1">
      <c r="A21" s="18"/>
      <c r="B21" s="15" t="s">
        <v>18</v>
      </c>
      <c r="C21" s="19" t="s">
        <v>18</v>
      </c>
      <c r="D21" s="15" t="s">
        <v>18</v>
      </c>
      <c r="E21" s="19" t="s">
        <v>18</v>
      </c>
      <c r="F21" s="19" t="s">
        <v>18</v>
      </c>
      <c r="G21" s="19" t="s">
        <v>18</v>
      </c>
      <c r="H21" s="19" t="s">
        <v>18</v>
      </c>
      <c r="I21" s="264"/>
      <c r="J21"/>
      <c r="K21"/>
      <c r="L21"/>
      <c r="M21"/>
      <c r="N21"/>
    </row>
    <row r="22" spans="1:14">
      <c r="A22" s="32"/>
      <c r="B22" s="32"/>
      <c r="C22" s="72" t="s">
        <v>92</v>
      </c>
      <c r="D22" s="32"/>
      <c r="E22" s="71" t="s">
        <v>14</v>
      </c>
      <c r="F22" s="32"/>
      <c r="G22" s="59" t="s">
        <v>119</v>
      </c>
      <c r="H22" s="32"/>
      <c r="J22" s="23"/>
      <c r="K22" s="24"/>
      <c r="L22" s="28"/>
      <c r="M22" s="5"/>
      <c r="N22" s="5"/>
    </row>
    <row r="23" spans="1:14" s="5" customFormat="1" ht="12.95" customHeight="1">
      <c r="A23" s="30"/>
      <c r="B23" s="49" t="s">
        <v>113</v>
      </c>
      <c r="C23" s="67" t="s">
        <v>107</v>
      </c>
      <c r="D23" s="30"/>
      <c r="E23" s="67" t="s">
        <v>108</v>
      </c>
      <c r="F23" s="30"/>
      <c r="G23" s="30" t="s">
        <v>120</v>
      </c>
      <c r="H23" s="30"/>
      <c r="I23" s="263"/>
      <c r="J23" s="297" t="s">
        <v>39</v>
      </c>
      <c r="K23" s="297"/>
      <c r="L23" s="298" t="s">
        <v>40</v>
      </c>
    </row>
    <row r="24" spans="1:14" s="5" customFormat="1" ht="12.95" customHeight="1">
      <c r="A24" s="30"/>
      <c r="B24" s="50" t="s">
        <v>87</v>
      </c>
      <c r="C24" s="64" t="s">
        <v>118</v>
      </c>
      <c r="D24" s="30"/>
      <c r="E24" s="8" t="s">
        <v>103</v>
      </c>
      <c r="F24" s="30"/>
      <c r="G24" s="59"/>
      <c r="H24" s="30"/>
      <c r="I24" s="263"/>
      <c r="J24" s="291" t="s">
        <v>41</v>
      </c>
      <c r="K24" s="291"/>
      <c r="L24" s="299" t="s">
        <v>42</v>
      </c>
    </row>
    <row r="25" spans="1:14" s="5" customFormat="1" ht="12.95" customHeight="1">
      <c r="A25" s="30"/>
      <c r="B25" s="51" t="s">
        <v>114</v>
      </c>
      <c r="C25" s="35" t="s">
        <v>19</v>
      </c>
      <c r="D25" s="30"/>
      <c r="E25" s="9" t="s">
        <v>104</v>
      </c>
      <c r="F25" s="30"/>
      <c r="G25" s="30" t="s">
        <v>96</v>
      </c>
      <c r="H25" s="30"/>
      <c r="I25" s="263"/>
      <c r="J25" s="293" t="s">
        <v>115</v>
      </c>
      <c r="K25" s="293"/>
      <c r="L25" s="293" t="s">
        <v>40</v>
      </c>
      <c r="M25"/>
      <c r="N25"/>
    </row>
    <row r="26" spans="1:14" ht="12.95" customHeight="1">
      <c r="A26" s="32"/>
      <c r="B26" s="52" t="s">
        <v>115</v>
      </c>
      <c r="C26" s="68" t="s">
        <v>109</v>
      </c>
      <c r="D26" s="32"/>
      <c r="E26" s="68" t="s">
        <v>110</v>
      </c>
      <c r="F26" s="32"/>
      <c r="G26" s="32" t="s">
        <v>98</v>
      </c>
      <c r="H26" s="32"/>
      <c r="J26" s="300" t="s">
        <v>116</v>
      </c>
      <c r="K26" s="300"/>
      <c r="L26" s="300" t="s">
        <v>43</v>
      </c>
    </row>
    <row r="27" spans="1:14" ht="12.95" customHeight="1">
      <c r="A27" s="32"/>
      <c r="B27" s="208"/>
      <c r="C27" s="209"/>
      <c r="D27" s="172"/>
      <c r="E27" s="209"/>
      <c r="F27" s="32"/>
      <c r="G27" s="32"/>
      <c r="H27" s="32"/>
      <c r="J27" s="368" t="s">
        <v>44</v>
      </c>
      <c r="K27" s="368"/>
      <c r="L27" s="327" t="s">
        <v>45</v>
      </c>
    </row>
    <row r="28" spans="1:14" ht="12.95" customHeight="1">
      <c r="A28" s="32"/>
      <c r="B28" s="53" t="s">
        <v>116</v>
      </c>
      <c r="C28" s="69" t="s">
        <v>111</v>
      </c>
      <c r="D28" s="32"/>
      <c r="E28" s="69" t="s">
        <v>109</v>
      </c>
      <c r="F28" s="32"/>
      <c r="G28" s="30" t="s">
        <v>121</v>
      </c>
      <c r="H28" s="32"/>
      <c r="J28" s="292" t="s">
        <v>46</v>
      </c>
      <c r="K28" s="301"/>
      <c r="L28" s="302" t="s">
        <v>45</v>
      </c>
    </row>
    <row r="29" spans="1:14" ht="12.95" customHeight="1">
      <c r="A29" s="32"/>
      <c r="B29" s="54" t="s">
        <v>117</v>
      </c>
      <c r="C29" s="65" t="s">
        <v>105</v>
      </c>
      <c r="D29" s="32"/>
      <c r="E29" s="65" t="s">
        <v>217</v>
      </c>
      <c r="F29" s="32"/>
      <c r="G29" s="32" t="s">
        <v>122</v>
      </c>
      <c r="H29" s="32"/>
      <c r="J29" s="303" t="s">
        <v>47</v>
      </c>
      <c r="K29" s="303"/>
      <c r="L29" s="304" t="s">
        <v>48</v>
      </c>
    </row>
    <row r="30" spans="1:14" ht="12.95" customHeight="1">
      <c r="A30" s="32"/>
      <c r="B30" s="46" t="s">
        <v>88</v>
      </c>
      <c r="C30" s="66" t="s">
        <v>106</v>
      </c>
      <c r="D30" s="32"/>
      <c r="E30" s="213" t="s">
        <v>103</v>
      </c>
      <c r="F30" s="32"/>
      <c r="H30" s="32"/>
      <c r="J30" s="329" t="s">
        <v>49</v>
      </c>
      <c r="K30" s="329"/>
      <c r="L30" s="329" t="s">
        <v>42</v>
      </c>
    </row>
    <row r="31" spans="1:14" ht="12.95" customHeight="1">
      <c r="A31" s="32"/>
      <c r="B31" s="55" t="s">
        <v>89</v>
      </c>
      <c r="C31" s="70" t="s">
        <v>111</v>
      </c>
      <c r="D31" s="32"/>
      <c r="E31" s="70" t="s">
        <v>112</v>
      </c>
      <c r="F31" s="32"/>
      <c r="G31" s="61"/>
      <c r="H31" s="32"/>
      <c r="J31" s="294" t="s">
        <v>50</v>
      </c>
      <c r="K31" s="305"/>
      <c r="L31" s="306" t="s">
        <v>42</v>
      </c>
    </row>
    <row r="32" spans="1:14" ht="12.95" customHeight="1">
      <c r="A32" s="172"/>
      <c r="B32" s="211"/>
      <c r="C32" s="212"/>
      <c r="D32" s="172"/>
      <c r="E32" s="212"/>
      <c r="F32" s="32"/>
      <c r="G32" s="61"/>
      <c r="H32" s="32"/>
      <c r="J32" s="295" t="s">
        <v>51</v>
      </c>
      <c r="K32" s="295"/>
      <c r="L32" s="307" t="s">
        <v>52</v>
      </c>
    </row>
    <row r="33" spans="1:12" ht="12.95" customHeight="1">
      <c r="A33" s="32"/>
      <c r="B33" s="44" t="s">
        <v>85</v>
      </c>
      <c r="C33" s="62" t="s">
        <v>101</v>
      </c>
      <c r="D33" s="32"/>
      <c r="E33" s="210" t="s">
        <v>102</v>
      </c>
      <c r="F33" s="32"/>
      <c r="G33" s="32" t="s">
        <v>123</v>
      </c>
      <c r="H33" s="32"/>
      <c r="J33" s="369" t="s">
        <v>53</v>
      </c>
      <c r="K33" s="369"/>
      <c r="L33" s="308" t="s">
        <v>45</v>
      </c>
    </row>
    <row r="34" spans="1:12" ht="12.95" customHeight="1">
      <c r="A34" s="32"/>
      <c r="B34" s="47" t="s">
        <v>90</v>
      </c>
      <c r="C34" s="6" t="s">
        <v>101</v>
      </c>
      <c r="D34" s="32"/>
      <c r="E34" s="63" t="s">
        <v>102</v>
      </c>
      <c r="F34" s="32"/>
      <c r="G34" t="s">
        <v>124</v>
      </c>
      <c r="H34" s="32"/>
      <c r="J34" s="296" t="s">
        <v>54</v>
      </c>
      <c r="K34" s="296"/>
      <c r="L34" s="309" t="s">
        <v>55</v>
      </c>
    </row>
    <row r="35" spans="1:12" ht="12.95" customHeight="1">
      <c r="A35" s="32"/>
      <c r="B35" s="319" t="s">
        <v>91</v>
      </c>
      <c r="C35" s="317" t="s">
        <v>99</v>
      </c>
      <c r="D35" s="32"/>
      <c r="E35" s="317" t="s">
        <v>100</v>
      </c>
      <c r="F35" s="32"/>
      <c r="G35" s="32"/>
      <c r="H35" s="32"/>
      <c r="J35" s="364" t="s">
        <v>56</v>
      </c>
      <c r="K35" s="364"/>
      <c r="L35" s="325" t="s">
        <v>57</v>
      </c>
    </row>
    <row r="36" spans="1:12" ht="12.95" customHeight="1">
      <c r="A36" s="32"/>
      <c r="B36" s="357" t="s">
        <v>15</v>
      </c>
      <c r="C36" s="358" t="s">
        <v>93</v>
      </c>
      <c r="D36" s="32"/>
      <c r="E36" s="358" t="s">
        <v>94</v>
      </c>
      <c r="F36" s="32"/>
      <c r="G36" s="32" t="s">
        <v>128</v>
      </c>
      <c r="H36" s="32"/>
      <c r="J36" s="363" t="s">
        <v>58</v>
      </c>
      <c r="K36" s="363"/>
      <c r="L36" s="323" t="s">
        <v>40</v>
      </c>
    </row>
    <row r="37" spans="1:12" ht="12.95" customHeight="1">
      <c r="A37" s="32"/>
      <c r="B37" s="359" t="s">
        <v>16</v>
      </c>
      <c r="C37" s="360" t="s">
        <v>95</v>
      </c>
      <c r="D37" s="32"/>
      <c r="E37" s="360" t="s">
        <v>95</v>
      </c>
      <c r="F37" s="32"/>
      <c r="G37" s="61" t="s">
        <v>129</v>
      </c>
      <c r="H37" s="32"/>
      <c r="J37" s="320" t="s">
        <v>59</v>
      </c>
      <c r="K37" s="320"/>
      <c r="L37" s="321" t="s">
        <v>52</v>
      </c>
    </row>
    <row r="38" spans="1:12" ht="12.95" customHeight="1">
      <c r="A38" s="32"/>
      <c r="B38" s="353" t="s">
        <v>17</v>
      </c>
      <c r="C38" s="361" t="s">
        <v>97</v>
      </c>
      <c r="D38" s="32"/>
      <c r="E38" s="361" t="s">
        <v>94</v>
      </c>
      <c r="F38" s="32"/>
      <c r="G38" s="58"/>
      <c r="H38" s="32"/>
    </row>
  </sheetData>
  <mergeCells count="8">
    <mergeCell ref="A1:N1"/>
    <mergeCell ref="J36:K36"/>
    <mergeCell ref="J35:K35"/>
    <mergeCell ref="A3:H3"/>
    <mergeCell ref="A13:H13"/>
    <mergeCell ref="J3:N3"/>
    <mergeCell ref="J27:K27"/>
    <mergeCell ref="J33:K33"/>
  </mergeCells>
  <phoneticPr fontId="2" type="noConversion"/>
  <dataValidations count="8">
    <dataValidation type="list" allowBlank="1" showInputMessage="1" showErrorMessage="1" sqref="D10">
      <formula1>$Z$3:$Z$43</formula1>
    </dataValidation>
    <dataValidation type="list" allowBlank="1" showInputMessage="1" showErrorMessage="1" sqref="C20">
      <formula1>$Z$3:$Z$43</formula1>
    </dataValidation>
    <dataValidation type="list" allowBlank="1" showInputMessage="1" showErrorMessage="1" sqref="E20">
      <formula1>$Z$3:$Z$43</formula1>
    </dataValidation>
    <dataValidation type="list" allowBlank="1" showInputMessage="1" showErrorMessage="1" sqref="E10">
      <formula1>$AA$3:$AA$43</formula1>
    </dataValidation>
    <dataValidation type="list" allowBlank="1" showInputMessage="1" showErrorMessage="1" sqref="G10">
      <formula1>$AA$3:$AA$43</formula1>
    </dataValidation>
    <dataValidation type="list" allowBlank="1" showInputMessage="1" showErrorMessage="1" sqref="F20">
      <formula1>$AA$3:$AA$43</formula1>
    </dataValidation>
    <dataValidation type="list" allowBlank="1" showInputMessage="1" showErrorMessage="1" sqref="H20">
      <formula1>$AA$3:$AA$43</formula1>
    </dataValidation>
    <dataValidation type="list" allowBlank="1" showInputMessage="1" showErrorMessage="1" sqref="D20">
      <formula1>$AC$3:$AC$36</formula1>
    </dataValidation>
  </dataValidations>
  <pageMargins left="0" right="0" top="0" bottom="0" header="0.51181102362204722" footer="0.51181102362204722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>
          <x14:formula1>
            <xm:f>ALI!$A$3:$A$39</xm:f>
          </x14:formula1>
          <xm:sqref>B5 D5</xm:sqref>
        </x14:dataValidation>
        <x14:dataValidation type="list" allowBlank="1" showInputMessage="1" showErrorMessage="1">
          <x14:formula1>
            <xm:f>ALI!$B$3:$B$39</xm:f>
          </x14:formula1>
          <xm:sqref>E5 G5</xm:sqref>
        </x14:dataValidation>
        <x14:dataValidation type="list" allowBlank="1" showInputMessage="1" showErrorMessage="1">
          <x14:formula1>
            <xm:f>ALI!$C$3:$C$39</xm:f>
          </x14:formula1>
          <xm:sqref>C5 F5 H5</xm:sqref>
        </x14:dataValidation>
        <x14:dataValidation type="list" allowBlank="1" showInputMessage="1" showErrorMessage="1">
          <x14:formula1>
            <xm:f>ALI!$G$3:$G$34</xm:f>
          </x14:formula1>
          <xm:sqref>D6 H6</xm:sqref>
        </x14:dataValidation>
        <x14:dataValidation type="list" allowBlank="1" showInputMessage="1" showErrorMessage="1">
          <x14:formula1>
            <xm:f>ALI!$K$3:$K$34</xm:f>
          </x14:formula1>
          <xm:sqref>G6 B6</xm:sqref>
        </x14:dataValidation>
        <x14:dataValidation type="list" allowBlank="1" showInputMessage="1" showErrorMessage="1">
          <x14:formula1>
            <xm:f>ALI!$J$3:$J$34</xm:f>
          </x14:formula1>
          <xm:sqref>E6</xm:sqref>
        </x14:dataValidation>
        <x14:dataValidation type="list" allowBlank="1" showInputMessage="1" showErrorMessage="1">
          <x14:formula1>
            <xm:f>ALI!$L$3:$L$34</xm:f>
          </x14:formula1>
          <xm:sqref>C6</xm:sqref>
        </x14:dataValidation>
        <x14:dataValidation type="list" allowBlank="1" showInputMessage="1" showErrorMessage="1">
          <x14:formula1>
            <xm:f>ALI!$H$3:$H$36</xm:f>
          </x14:formula1>
          <xm:sqref>F6</xm:sqref>
        </x14:dataValidation>
        <x14:dataValidation type="list" allowBlank="1" showInputMessage="1" showErrorMessage="1">
          <x14:formula1>
            <xm:f>ALI!$O$3:$O$39</xm:f>
          </x14:formula1>
          <xm:sqref>C7 E7 G7 B17 D17 F17 H17</xm:sqref>
        </x14:dataValidation>
        <x14:dataValidation type="list" allowBlank="1" showInputMessage="1" showErrorMessage="1">
          <x14:formula1>
            <xm:f>ALI!$P$3:$P$39</xm:f>
          </x14:formula1>
          <xm:sqref>B8 F8 D8 H8 C18 E18 G18</xm:sqref>
        </x14:dataValidation>
        <x14:dataValidation type="list" allowBlank="1" showInputMessage="1" showErrorMessage="1">
          <x14:formula1>
            <xm:f>ALI!$AC$3:$AC$39</xm:f>
          </x14:formula1>
          <xm:sqref>B10</xm:sqref>
        </x14:dataValidation>
        <x14:dataValidation type="list" allowBlank="1" showInputMessage="1" showErrorMessage="1">
          <x14:formula1>
            <xm:f>ALI!$AD$3:$AD$39</xm:f>
          </x14:formula1>
          <xm:sqref>C10</xm:sqref>
        </x14:dataValidation>
        <x14:dataValidation type="list" allowBlank="1" showInputMessage="1" showErrorMessage="1">
          <x14:formula1>
            <xm:f>ALI!$AE$3:$AE$39</xm:f>
          </x14:formula1>
          <xm:sqref>F10</xm:sqref>
        </x14:dataValidation>
        <x14:dataValidation type="list" allowBlank="1" showInputMessage="1" showErrorMessage="1">
          <x14:formula1>
            <xm:f>ALI!$AF$3:$AF$36</xm:f>
          </x14:formula1>
          <xm:sqref>B20</xm:sqref>
        </x14:dataValidation>
        <x14:dataValidation type="list" allowBlank="1" showInputMessage="1" showErrorMessage="1">
          <x14:formula1>
            <xm:f>ALI!$AG$3:$AG$17</xm:f>
          </x14:formula1>
          <xm:sqref>G20</xm:sqref>
        </x14:dataValidation>
        <x14:dataValidation type="list" allowBlank="1" showInputMessage="1" showErrorMessage="1">
          <x14:formula1>
            <xm:f>ALI!$W$3:$W$26</xm:f>
          </x14:formula1>
          <xm:sqref>D9 F9 B9 H9 C19 E19 G19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indexed="32"/>
  </sheetPr>
  <dimension ref="A1:N39"/>
  <sheetViews>
    <sheetView zoomScale="80" zoomScaleNormal="80" workbookViewId="0">
      <selection activeCell="B5" sqref="B5"/>
    </sheetView>
  </sheetViews>
  <sheetFormatPr baseColWidth="10" defaultRowHeight="26.25"/>
  <cols>
    <col min="1" max="1" width="5.7109375" customWidth="1"/>
    <col min="2" max="7" width="18.7109375" customWidth="1"/>
    <col min="8" max="8" width="20.85546875" customWidth="1"/>
    <col min="9" max="9" width="5" style="275" customWidth="1"/>
    <col min="10" max="10" width="10.28515625" customWidth="1"/>
    <col min="11" max="11" width="18.28515625" customWidth="1"/>
    <col min="12" max="12" width="17" customWidth="1"/>
    <col min="13" max="13" width="18.42578125" customWidth="1"/>
    <col min="14" max="14" width="17.42578125" customWidth="1"/>
  </cols>
  <sheetData>
    <row r="1" spans="1:14" ht="21" customHeight="1" thickBot="1">
      <c r="A1" s="362" t="s">
        <v>285</v>
      </c>
      <c r="B1" s="362"/>
      <c r="C1" s="362"/>
      <c r="D1" s="362"/>
      <c r="E1" s="362"/>
      <c r="F1" s="362"/>
      <c r="G1" s="362"/>
      <c r="H1" s="362"/>
      <c r="I1" s="362"/>
      <c r="J1" s="362"/>
      <c r="K1" s="362"/>
      <c r="L1" s="362"/>
      <c r="M1" s="362"/>
      <c r="N1" s="362"/>
    </row>
    <row r="2" spans="1:14" ht="6.75" customHeight="1" thickTop="1">
      <c r="A2" s="1"/>
      <c r="B2" s="1"/>
      <c r="C2" s="1"/>
      <c r="D2" s="1"/>
      <c r="E2" s="1"/>
      <c r="F2" s="1"/>
      <c r="G2" s="1"/>
      <c r="H2" s="1"/>
    </row>
    <row r="3" spans="1:14" ht="15" customHeight="1">
      <c r="A3" s="365" t="s">
        <v>13</v>
      </c>
      <c r="B3" s="365"/>
      <c r="C3" s="365"/>
      <c r="D3" s="365"/>
      <c r="E3" s="365"/>
      <c r="F3" s="365"/>
      <c r="G3" s="365"/>
      <c r="H3" s="365"/>
      <c r="I3" s="332"/>
      <c r="J3" s="367" t="s">
        <v>34</v>
      </c>
      <c r="K3" s="367"/>
      <c r="L3" s="367"/>
      <c r="M3" s="367"/>
      <c r="N3" s="367"/>
    </row>
    <row r="4" spans="1:14">
      <c r="A4" s="2"/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J4" s="310"/>
      <c r="K4" s="310" t="s">
        <v>0</v>
      </c>
      <c r="L4" s="310" t="s">
        <v>1</v>
      </c>
      <c r="M4" s="310" t="s">
        <v>3</v>
      </c>
      <c r="N4" s="310" t="s">
        <v>4</v>
      </c>
    </row>
    <row r="5" spans="1:14" ht="24.95" customHeight="1">
      <c r="A5" s="3" t="s">
        <v>7</v>
      </c>
      <c r="B5" s="204" t="s">
        <v>288</v>
      </c>
      <c r="C5" s="27" t="s">
        <v>350</v>
      </c>
      <c r="D5" s="45" t="s">
        <v>77</v>
      </c>
      <c r="E5" s="204" t="s">
        <v>287</v>
      </c>
      <c r="F5" s="45" t="s">
        <v>346</v>
      </c>
      <c r="G5" s="7" t="s">
        <v>347</v>
      </c>
      <c r="H5" s="204" t="s">
        <v>286</v>
      </c>
      <c r="I5" s="275" t="s">
        <v>18</v>
      </c>
      <c r="J5" s="290" t="s">
        <v>339</v>
      </c>
      <c r="K5" s="190" t="s">
        <v>276</v>
      </c>
      <c r="L5" s="190" t="s">
        <v>260</v>
      </c>
      <c r="M5" s="311" t="s">
        <v>322</v>
      </c>
      <c r="N5" s="312" t="s">
        <v>206</v>
      </c>
    </row>
    <row r="6" spans="1:14" ht="24.95" customHeight="1">
      <c r="A6" s="3" t="s">
        <v>8</v>
      </c>
      <c r="B6" s="10" t="s">
        <v>289</v>
      </c>
      <c r="C6" s="348" t="s">
        <v>362</v>
      </c>
      <c r="D6" s="191" t="s">
        <v>361</v>
      </c>
      <c r="E6" s="12" t="s">
        <v>298</v>
      </c>
      <c r="F6" s="10" t="s">
        <v>290</v>
      </c>
      <c r="G6" s="348" t="s">
        <v>292</v>
      </c>
      <c r="H6" s="12" t="s">
        <v>296</v>
      </c>
      <c r="I6" s="275" t="s">
        <v>18</v>
      </c>
      <c r="J6" s="290" t="s">
        <v>244</v>
      </c>
      <c r="K6" s="190" t="s">
        <v>276</v>
      </c>
      <c r="L6" s="190" t="s">
        <v>260</v>
      </c>
      <c r="M6" s="311" t="s">
        <v>322</v>
      </c>
      <c r="N6" s="312" t="s">
        <v>206</v>
      </c>
    </row>
    <row r="7" spans="1:14" ht="24.95" customHeight="1">
      <c r="A7" s="3" t="s">
        <v>336</v>
      </c>
      <c r="B7" s="202" t="s">
        <v>356</v>
      </c>
      <c r="C7" s="27" t="s">
        <v>19</v>
      </c>
      <c r="D7" s="202" t="s">
        <v>227</v>
      </c>
      <c r="E7" s="27" t="s">
        <v>19</v>
      </c>
      <c r="F7" s="202" t="s">
        <v>302</v>
      </c>
      <c r="G7" s="27" t="s">
        <v>19</v>
      </c>
      <c r="H7" s="202" t="s">
        <v>297</v>
      </c>
      <c r="I7" s="275" t="s">
        <v>18</v>
      </c>
      <c r="J7" s="290" t="s">
        <v>8</v>
      </c>
      <c r="K7" s="314" t="s">
        <v>323</v>
      </c>
      <c r="L7" s="313" t="s">
        <v>325</v>
      </c>
      <c r="M7" s="27" t="s">
        <v>326</v>
      </c>
      <c r="N7" s="328" t="s">
        <v>324</v>
      </c>
    </row>
    <row r="8" spans="1:14" ht="24.95" customHeight="1">
      <c r="A8" s="3" t="s">
        <v>337</v>
      </c>
      <c r="B8" s="27" t="s">
        <v>19</v>
      </c>
      <c r="C8" s="6" t="s">
        <v>29</v>
      </c>
      <c r="D8" s="27" t="s">
        <v>19</v>
      </c>
      <c r="E8" s="6" t="s">
        <v>233</v>
      </c>
      <c r="F8" s="27" t="s">
        <v>19</v>
      </c>
      <c r="G8" s="322" t="s">
        <v>358</v>
      </c>
      <c r="H8" s="27" t="s">
        <v>19</v>
      </c>
      <c r="I8" s="275" t="s">
        <v>18</v>
      </c>
      <c r="J8" s="290" t="s">
        <v>10</v>
      </c>
      <c r="K8" s="27" t="s">
        <v>19</v>
      </c>
      <c r="L8" s="311" t="s">
        <v>242</v>
      </c>
      <c r="M8" s="27" t="s">
        <v>19</v>
      </c>
      <c r="N8" s="311" t="s">
        <v>229</v>
      </c>
    </row>
    <row r="9" spans="1:14" ht="24.95" customHeight="1">
      <c r="A9" s="3" t="s">
        <v>338</v>
      </c>
      <c r="B9" s="356" t="s">
        <v>344</v>
      </c>
      <c r="C9" s="355" t="s">
        <v>159</v>
      </c>
      <c r="D9" s="356" t="s">
        <v>371</v>
      </c>
      <c r="E9" s="353" t="s">
        <v>159</v>
      </c>
      <c r="F9" s="356" t="s">
        <v>344</v>
      </c>
      <c r="G9" s="355" t="s">
        <v>159</v>
      </c>
      <c r="H9" s="356" t="s">
        <v>344</v>
      </c>
      <c r="I9" s="275" t="s">
        <v>18</v>
      </c>
      <c r="J9" s="290" t="s">
        <v>11</v>
      </c>
      <c r="K9" s="190" t="s">
        <v>62</v>
      </c>
      <c r="L9" s="27" t="s">
        <v>19</v>
      </c>
      <c r="M9" s="6" t="s">
        <v>223</v>
      </c>
      <c r="N9" s="6" t="s">
        <v>30</v>
      </c>
    </row>
    <row r="10" spans="1:14" ht="24.95" customHeight="1">
      <c r="A10" s="3" t="s">
        <v>9</v>
      </c>
      <c r="B10" s="285" t="s">
        <v>304</v>
      </c>
      <c r="C10" s="318" t="s">
        <v>222</v>
      </c>
      <c r="D10" s="352" t="s">
        <v>363</v>
      </c>
      <c r="E10" s="318" t="s">
        <v>197</v>
      </c>
      <c r="F10" s="285" t="s">
        <v>219</v>
      </c>
      <c r="G10" s="318" t="s">
        <v>228</v>
      </c>
      <c r="H10" s="75" t="s">
        <v>220</v>
      </c>
      <c r="I10" s="275" t="s">
        <v>18</v>
      </c>
      <c r="J10" s="290" t="s">
        <v>12</v>
      </c>
      <c r="K10" s="60" t="s">
        <v>329</v>
      </c>
      <c r="L10" s="242" t="s">
        <v>60</v>
      </c>
      <c r="M10" s="241" t="s">
        <v>330</v>
      </c>
      <c r="N10" s="242" t="s">
        <v>327</v>
      </c>
    </row>
    <row r="11" spans="1:14" s="17" customFormat="1" ht="22.5" customHeight="1">
      <c r="A11" s="15"/>
      <c r="B11" s="16"/>
      <c r="C11" s="16"/>
      <c r="D11" s="16"/>
      <c r="E11" s="16"/>
      <c r="F11" s="16"/>
      <c r="G11" s="16"/>
      <c r="H11" s="16"/>
      <c r="I11" s="275"/>
      <c r="J11" s="290" t="s">
        <v>9</v>
      </c>
      <c r="K11" s="318" t="s">
        <v>222</v>
      </c>
      <c r="L11" s="324" t="s">
        <v>334</v>
      </c>
      <c r="M11" s="27" t="s">
        <v>332</v>
      </c>
      <c r="N11" s="318" t="s">
        <v>127</v>
      </c>
    </row>
    <row r="12" spans="1:14" s="17" customFormat="1" ht="9" customHeight="1">
      <c r="A12" s="15"/>
      <c r="B12" s="16"/>
      <c r="C12" s="16"/>
      <c r="D12" s="16"/>
      <c r="E12" s="16"/>
      <c r="F12" s="16"/>
      <c r="G12" s="16"/>
      <c r="H12" s="16"/>
      <c r="I12" s="275"/>
      <c r="J12" s="15"/>
      <c r="K12" s="16"/>
      <c r="L12" s="16"/>
      <c r="M12" s="16"/>
      <c r="N12" s="16"/>
    </row>
    <row r="13" spans="1:14" ht="18.75" customHeight="1">
      <c r="A13" s="366" t="s">
        <v>14</v>
      </c>
      <c r="B13" s="366"/>
      <c r="C13" s="366"/>
      <c r="D13" s="366"/>
      <c r="E13" s="366"/>
      <c r="F13" s="366"/>
      <c r="G13" s="366"/>
      <c r="H13" s="366"/>
      <c r="J13" s="15"/>
      <c r="K13" s="16"/>
      <c r="L13" s="16"/>
      <c r="M13" s="16"/>
      <c r="N13" s="16"/>
    </row>
    <row r="14" spans="1:14" ht="21.75" customHeight="1">
      <c r="A14" s="330"/>
      <c r="B14" s="330" t="s">
        <v>0</v>
      </c>
      <c r="C14" s="330" t="s">
        <v>1</v>
      </c>
      <c r="D14" s="330" t="s">
        <v>2</v>
      </c>
      <c r="E14" s="330" t="s">
        <v>3</v>
      </c>
      <c r="F14" s="330" t="s">
        <v>4</v>
      </c>
      <c r="G14" s="330" t="s">
        <v>5</v>
      </c>
      <c r="H14" s="330" t="s">
        <v>6</v>
      </c>
    </row>
    <row r="15" spans="1:14" ht="24.95" customHeight="1">
      <c r="A15" s="3" t="s">
        <v>7</v>
      </c>
      <c r="B15" s="9" t="s">
        <v>24</v>
      </c>
      <c r="C15" s="9" t="s">
        <v>24</v>
      </c>
      <c r="D15" s="9" t="s">
        <v>23</v>
      </c>
      <c r="E15" s="27" t="s">
        <v>225</v>
      </c>
      <c r="F15" s="9" t="s">
        <v>24</v>
      </c>
      <c r="G15" s="9" t="s">
        <v>24</v>
      </c>
      <c r="H15" s="48" t="s">
        <v>22</v>
      </c>
      <c r="I15" s="275" t="s">
        <v>18</v>
      </c>
    </row>
    <row r="16" spans="1:14" ht="24.95" customHeight="1">
      <c r="A16" s="3" t="s">
        <v>8</v>
      </c>
      <c r="B16" s="12" t="s">
        <v>299</v>
      </c>
      <c r="C16" s="57" t="s">
        <v>291</v>
      </c>
      <c r="D16" s="11" t="s">
        <v>300</v>
      </c>
      <c r="E16" s="48" t="s">
        <v>293</v>
      </c>
      <c r="F16" s="48" t="s">
        <v>294</v>
      </c>
      <c r="G16" s="206" t="s">
        <v>295</v>
      </c>
      <c r="H16" s="11" t="s">
        <v>301</v>
      </c>
    </row>
    <row r="17" spans="1:14" ht="24.95" customHeight="1">
      <c r="A17" s="3" t="s">
        <v>336</v>
      </c>
      <c r="B17" s="27" t="s">
        <v>19</v>
      </c>
      <c r="C17" s="202" t="s">
        <v>359</v>
      </c>
      <c r="D17" s="27" t="s">
        <v>19</v>
      </c>
      <c r="E17" s="202" t="s">
        <v>366</v>
      </c>
      <c r="F17" s="27" t="s">
        <v>19</v>
      </c>
      <c r="G17" s="202" t="s">
        <v>136</v>
      </c>
      <c r="H17" s="27" t="s">
        <v>62</v>
      </c>
      <c r="I17" s="275" t="s">
        <v>18</v>
      </c>
    </row>
    <row r="18" spans="1:14" ht="24.95" customHeight="1">
      <c r="A18" s="3" t="s">
        <v>337</v>
      </c>
      <c r="B18" s="6" t="s">
        <v>207</v>
      </c>
      <c r="C18" s="27" t="s">
        <v>19</v>
      </c>
      <c r="D18" s="6" t="s">
        <v>19</v>
      </c>
      <c r="E18" s="27" t="s">
        <v>19</v>
      </c>
      <c r="F18" s="6" t="s">
        <v>360</v>
      </c>
      <c r="G18" s="27" t="s">
        <v>19</v>
      </c>
      <c r="H18" s="6" t="s">
        <v>19</v>
      </c>
      <c r="I18" s="275" t="s">
        <v>18</v>
      </c>
    </row>
    <row r="19" spans="1:14" ht="24.95" customHeight="1">
      <c r="A19" s="3" t="s">
        <v>338</v>
      </c>
      <c r="B19" s="355" t="s">
        <v>159</v>
      </c>
      <c r="C19" s="356" t="s">
        <v>344</v>
      </c>
      <c r="D19" s="355" t="s">
        <v>159</v>
      </c>
      <c r="E19" s="356" t="s">
        <v>344</v>
      </c>
      <c r="F19" s="353" t="s">
        <v>159</v>
      </c>
      <c r="G19" s="356" t="s">
        <v>344</v>
      </c>
      <c r="H19" s="353" t="s">
        <v>159</v>
      </c>
      <c r="I19" s="275" t="s">
        <v>18</v>
      </c>
    </row>
    <row r="20" spans="1:14" ht="24.95" customHeight="1">
      <c r="A20" s="3" t="s">
        <v>9</v>
      </c>
      <c r="B20" s="318" t="s">
        <v>127</v>
      </c>
      <c r="C20" s="285" t="s">
        <v>139</v>
      </c>
      <c r="D20" s="7" t="s">
        <v>305</v>
      </c>
      <c r="E20" s="285" t="s">
        <v>306</v>
      </c>
      <c r="F20" s="352" t="s">
        <v>193</v>
      </c>
      <c r="G20" s="352" t="s">
        <v>141</v>
      </c>
      <c r="H20" s="318" t="s">
        <v>138</v>
      </c>
      <c r="I20" s="275" t="s">
        <v>18</v>
      </c>
      <c r="J20" s="17"/>
      <c r="K20" s="17"/>
      <c r="L20" s="17"/>
      <c r="M20" s="17"/>
      <c r="N20" s="17"/>
    </row>
    <row r="21" spans="1:14" s="17" customFormat="1" ht="21.75" customHeight="1">
      <c r="A21" s="18"/>
      <c r="B21" s="15"/>
      <c r="C21" s="19"/>
      <c r="D21" s="15"/>
      <c r="E21" s="19"/>
      <c r="F21" s="19"/>
      <c r="G21" s="19"/>
      <c r="H21" s="19"/>
      <c r="I21" s="275"/>
      <c r="J21" s="5"/>
      <c r="K21" s="5"/>
      <c r="L21" s="5"/>
      <c r="M21" s="5"/>
      <c r="N21" s="5"/>
    </row>
    <row r="22" spans="1:14" s="5" customFormat="1" ht="12.95" customHeight="1">
      <c r="A22" s="4"/>
      <c r="B22" s="32"/>
      <c r="C22" s="72" t="s">
        <v>92</v>
      </c>
      <c r="D22" s="32"/>
      <c r="E22" s="71" t="s">
        <v>14</v>
      </c>
      <c r="F22" s="4"/>
      <c r="G22" s="4"/>
      <c r="H22" s="4"/>
      <c r="I22" s="275"/>
    </row>
    <row r="23" spans="1:14" s="5" customFormat="1" ht="15" customHeight="1">
      <c r="A23" s="4"/>
      <c r="B23" s="204" t="s">
        <v>113</v>
      </c>
      <c r="C23" s="67" t="s">
        <v>107</v>
      </c>
      <c r="D23" s="31"/>
      <c r="E23" s="67" t="s">
        <v>108</v>
      </c>
      <c r="F23" s="22"/>
      <c r="G23" s="4"/>
      <c r="H23" s="4"/>
      <c r="I23" s="275"/>
    </row>
    <row r="24" spans="1:14" s="5" customFormat="1" ht="15" customHeight="1">
      <c r="A24" s="4"/>
      <c r="B24" s="190" t="s">
        <v>87</v>
      </c>
      <c r="C24" s="276" t="s">
        <v>118</v>
      </c>
      <c r="D24" s="31"/>
      <c r="E24" s="190" t="s">
        <v>103</v>
      </c>
      <c r="F24" s="4"/>
      <c r="G24" s="4"/>
      <c r="H24" s="4"/>
      <c r="I24" s="275"/>
      <c r="J24"/>
      <c r="K24"/>
      <c r="L24"/>
      <c r="M24"/>
      <c r="N24"/>
    </row>
    <row r="25" spans="1:14" ht="15" customHeight="1">
      <c r="A25" s="23"/>
      <c r="B25" s="277" t="s">
        <v>114</v>
      </c>
      <c r="C25" s="278" t="s">
        <v>19</v>
      </c>
      <c r="D25" s="31"/>
      <c r="E25" s="277" t="s">
        <v>104</v>
      </c>
      <c r="F25" s="23"/>
      <c r="G25" s="23"/>
      <c r="H25" s="23"/>
    </row>
    <row r="26" spans="1:14" ht="15" customHeight="1">
      <c r="A26" s="23"/>
      <c r="B26" s="240" t="s">
        <v>115</v>
      </c>
      <c r="C26" s="68" t="s">
        <v>109</v>
      </c>
      <c r="D26" s="31"/>
      <c r="E26" s="68" t="s">
        <v>110</v>
      </c>
      <c r="F26" s="4"/>
      <c r="G26" s="23"/>
      <c r="H26" s="23"/>
    </row>
    <row r="27" spans="1:14" ht="15" customHeight="1">
      <c r="A27" s="23"/>
      <c r="B27" s="279"/>
      <c r="C27" s="209"/>
      <c r="D27" s="280"/>
      <c r="E27" s="209"/>
      <c r="F27" s="23"/>
      <c r="G27" s="23"/>
      <c r="H27" s="23"/>
    </row>
    <row r="28" spans="1:14" ht="15" customHeight="1">
      <c r="A28" s="23"/>
      <c r="B28" s="191" t="s">
        <v>116</v>
      </c>
      <c r="C28" s="69" t="s">
        <v>111</v>
      </c>
      <c r="D28" s="31"/>
      <c r="E28" s="69" t="s">
        <v>109</v>
      </c>
      <c r="F28" s="23"/>
      <c r="G28" s="23"/>
      <c r="H28" s="23"/>
    </row>
    <row r="29" spans="1:14" ht="15" customHeight="1">
      <c r="A29" s="23"/>
      <c r="B29" s="10" t="s">
        <v>117</v>
      </c>
      <c r="C29" s="65" t="s">
        <v>105</v>
      </c>
      <c r="D29" s="31"/>
      <c r="E29" s="65" t="s">
        <v>217</v>
      </c>
      <c r="F29" s="21"/>
      <c r="G29" s="23"/>
      <c r="H29" s="23"/>
    </row>
    <row r="30" spans="1:14" ht="15" customHeight="1">
      <c r="A30" s="23"/>
      <c r="B30" s="12" t="s">
        <v>88</v>
      </c>
      <c r="C30" s="66" t="s">
        <v>106</v>
      </c>
      <c r="D30" s="31"/>
      <c r="E30" s="213" t="s">
        <v>103</v>
      </c>
      <c r="F30" s="23"/>
      <c r="G30" s="23"/>
      <c r="H30" s="23"/>
    </row>
    <row r="31" spans="1:14" ht="15" customHeight="1">
      <c r="A31" s="23"/>
      <c r="B31" s="11" t="s">
        <v>89</v>
      </c>
      <c r="C31" s="70" t="s">
        <v>111</v>
      </c>
      <c r="D31" s="31"/>
      <c r="E31" s="70" t="s">
        <v>112</v>
      </c>
      <c r="F31" s="23"/>
      <c r="G31" s="23"/>
      <c r="H31" s="23"/>
    </row>
    <row r="32" spans="1:14" ht="15" customHeight="1">
      <c r="A32" s="23"/>
      <c r="B32" s="281"/>
      <c r="C32" s="212"/>
      <c r="D32" s="280"/>
      <c r="E32" s="212"/>
      <c r="F32" s="23"/>
      <c r="G32" s="23"/>
      <c r="H32" s="23"/>
    </row>
    <row r="33" spans="1:8" ht="15" customHeight="1">
      <c r="A33" s="23"/>
      <c r="B33" s="7" t="s">
        <v>85</v>
      </c>
      <c r="C33" s="62" t="s">
        <v>101</v>
      </c>
      <c r="D33" s="31"/>
      <c r="E33" s="210" t="s">
        <v>102</v>
      </c>
      <c r="F33" s="23"/>
      <c r="G33" s="23"/>
      <c r="H33" s="23"/>
    </row>
    <row r="34" spans="1:8" ht="15" customHeight="1">
      <c r="A34" s="23"/>
      <c r="B34" s="6" t="s">
        <v>90</v>
      </c>
      <c r="C34" s="6" t="s">
        <v>101</v>
      </c>
      <c r="D34" s="31"/>
      <c r="E34" s="63" t="s">
        <v>102</v>
      </c>
      <c r="F34" s="23"/>
      <c r="G34" s="23"/>
      <c r="H34" s="23"/>
    </row>
    <row r="35" spans="1:8" ht="15" customHeight="1">
      <c r="A35" s="23"/>
      <c r="B35" s="201" t="s">
        <v>91</v>
      </c>
      <c r="C35" s="201" t="s">
        <v>99</v>
      </c>
      <c r="D35" s="31"/>
      <c r="E35" s="201" t="s">
        <v>100</v>
      </c>
      <c r="F35" s="23"/>
      <c r="G35" s="23"/>
      <c r="H35" s="23"/>
    </row>
    <row r="36" spans="1:8" ht="15" customHeight="1">
      <c r="B36" s="282" t="s">
        <v>15</v>
      </c>
      <c r="C36" s="283" t="s">
        <v>93</v>
      </c>
      <c r="D36" s="31"/>
      <c r="E36" s="283" t="s">
        <v>94</v>
      </c>
    </row>
    <row r="37" spans="1:8" ht="15" customHeight="1">
      <c r="B37" s="284" t="s">
        <v>16</v>
      </c>
      <c r="C37" s="284" t="s">
        <v>95</v>
      </c>
      <c r="D37" s="31"/>
      <c r="E37" s="284" t="s">
        <v>95</v>
      </c>
    </row>
    <row r="38" spans="1:8" ht="15" customHeight="1">
      <c r="B38" s="241" t="s">
        <v>17</v>
      </c>
      <c r="C38" s="241" t="s">
        <v>97</v>
      </c>
      <c r="D38" s="31"/>
      <c r="E38" s="241" t="s">
        <v>94</v>
      </c>
    </row>
    <row r="39" spans="1:8" ht="15" customHeight="1">
      <c r="B39" s="285" t="s">
        <v>303</v>
      </c>
    </row>
  </sheetData>
  <mergeCells count="4">
    <mergeCell ref="A3:H3"/>
    <mergeCell ref="A13:H13"/>
    <mergeCell ref="A1:N1"/>
    <mergeCell ref="J3:N3"/>
  </mergeCells>
  <phoneticPr fontId="2" type="noConversion"/>
  <dataValidations count="8">
    <dataValidation type="list" allowBlank="1" showInputMessage="1" showErrorMessage="1" sqref="F20:G20">
      <formula1>$Z$3:$Z$43</formula1>
    </dataValidation>
    <dataValidation type="list" allowBlank="1" showInputMessage="1" showErrorMessage="1" sqref="E10">
      <formula1>$AA$3:$AA$43</formula1>
    </dataValidation>
    <dataValidation type="list" allowBlank="1" showInputMessage="1" showErrorMessage="1" sqref="G10">
      <formula1>$AA$3:$AA$43</formula1>
    </dataValidation>
    <dataValidation type="list" allowBlank="1" showInputMessage="1" showErrorMessage="1" sqref="B20">
      <formula1>$AA$3:$AA$43</formula1>
    </dataValidation>
    <dataValidation type="list" allowBlank="1" showInputMessage="1" showErrorMessage="1" sqref="H20">
      <formula1>$AA$3:$AA$43</formula1>
    </dataValidation>
    <dataValidation type="list" allowBlank="1" showInputMessage="1" showErrorMessage="1" sqref="F10">
      <formula1>$AC$3:$AC$36</formula1>
    </dataValidation>
    <dataValidation type="list" allowBlank="1" showInputMessage="1" showErrorMessage="1" sqref="C20">
      <formula1>$AC$3:$AC$36</formula1>
    </dataValidation>
    <dataValidation type="list" allowBlank="1" showInputMessage="1" showErrorMessage="1" sqref="E20">
      <formula1>$AC$3:$AC$36</formula1>
    </dataValidation>
  </dataValidations>
  <pageMargins left="0" right="0" top="0" bottom="0" header="0.51181102362204722" footer="0.51181102362204722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allowBlank="1" showInputMessage="1" showErrorMessage="1">
          <x14:formula1>
            <xm:f>ALI!$A$3:$A$39</xm:f>
          </x14:formula1>
          <xm:sqref>D5 F5</xm:sqref>
        </x14:dataValidation>
        <x14:dataValidation type="list" allowBlank="1" showInputMessage="1" showErrorMessage="1">
          <x14:formula1>
            <xm:f>ALI!$C$3:$C$39</xm:f>
          </x14:formula1>
          <xm:sqref>B5 E5 H5</xm:sqref>
        </x14:dataValidation>
        <x14:dataValidation type="list" allowBlank="1" showInputMessage="1" showErrorMessage="1">
          <x14:formula1>
            <xm:f>ALI!$B$3:$B$39</xm:f>
          </x14:formula1>
          <xm:sqref>G5</xm:sqref>
        </x14:dataValidation>
        <x14:dataValidation type="list" allowBlank="1" showInputMessage="1" showErrorMessage="1">
          <x14:formula1>
            <xm:f>ALI!$D$3:$D$39</xm:f>
          </x14:formula1>
          <xm:sqref>C5</xm:sqref>
        </x14:dataValidation>
        <x14:dataValidation type="list" allowBlank="1" showInputMessage="1" showErrorMessage="1">
          <x14:formula1>
            <xm:f>ALI!$O$3:$O$39</xm:f>
          </x14:formula1>
          <xm:sqref>B7 D7 F7 H7 C17 E17 G17</xm:sqref>
        </x14:dataValidation>
        <x14:dataValidation type="list" allowBlank="1" showInputMessage="1" showErrorMessage="1">
          <x14:formula1>
            <xm:f>ALI!$P$3:$P$39</xm:f>
          </x14:formula1>
          <xm:sqref>C8 E8 G8 B18 D18 H18 F18</xm:sqref>
        </x14:dataValidation>
        <x14:dataValidation type="list" allowBlank="1" showInputMessage="1" showErrorMessage="1">
          <x14:formula1>
            <xm:f>ALI!$G$3:$G$34</xm:f>
          </x14:formula1>
          <xm:sqref>E6 H6</xm:sqref>
        </x14:dataValidation>
        <x14:dataValidation type="list" allowBlank="1" showInputMessage="1" showErrorMessage="1">
          <x14:formula1>
            <xm:f>ALI!$H$3:$H$36</xm:f>
          </x14:formula1>
          <xm:sqref>B6 F6</xm:sqref>
        </x14:dataValidation>
        <x14:dataValidation type="list" allowBlank="1" showInputMessage="1" showErrorMessage="1">
          <x14:formula1>
            <xm:f>ALI!$J$3:$J$34</xm:f>
          </x14:formula1>
          <xm:sqref>G6 C6</xm:sqref>
        </x14:dataValidation>
        <x14:dataValidation type="list" allowBlank="1" showInputMessage="1" showErrorMessage="1">
          <x14:formula1>
            <xm:f>ALI!$I$3:$I$36</xm:f>
          </x14:formula1>
          <xm:sqref>D6</xm:sqref>
        </x14:dataValidation>
        <x14:dataValidation type="list" allowBlank="1" showInputMessage="1" showErrorMessage="1">
          <x14:formula1>
            <xm:f>ALI!$AC$3:$AC$39</xm:f>
          </x14:formula1>
          <xm:sqref>D10</xm:sqref>
        </x14:dataValidation>
        <x14:dataValidation type="list" allowBlank="1" showInputMessage="1" showErrorMessage="1">
          <x14:formula1>
            <xm:f>ALI!$AD$3:$AD$39</xm:f>
          </x14:formula1>
          <xm:sqref>C10</xm:sqref>
        </x14:dataValidation>
        <x14:dataValidation type="list" allowBlank="1" showInputMessage="1" showErrorMessage="1">
          <x14:formula1>
            <xm:f>ALI!$AF$3:$AF$36</xm:f>
          </x14:formula1>
          <xm:sqref>B10</xm:sqref>
        </x14:dataValidation>
        <x14:dataValidation type="list" allowBlank="1" showInputMessage="1" showErrorMessage="1">
          <x14:formula1>
            <xm:f>ALI!$AE$3:$AE$39</xm:f>
          </x14:formula1>
          <xm:sqref>D20</xm:sqref>
        </x14:dataValidation>
        <x14:dataValidation type="list" allowBlank="1" showInputMessage="1" showErrorMessage="1">
          <x14:formula1>
            <xm:f>ALI!$W$3:$W$26</xm:f>
          </x14:formula1>
          <xm:sqref>D9 B9 F9 H9 C19 E19 G19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9BDEFF"/>
  </sheetPr>
  <dimension ref="B1:M54"/>
  <sheetViews>
    <sheetView zoomScale="90" zoomScaleNormal="90" workbookViewId="0">
      <selection activeCell="K17" sqref="K17"/>
    </sheetView>
  </sheetViews>
  <sheetFormatPr baseColWidth="10" defaultRowHeight="12.75"/>
  <cols>
    <col min="1" max="1" width="0.42578125" customWidth="1"/>
    <col min="2" max="2" width="2.5703125" customWidth="1"/>
    <col min="3" max="3" width="3.5703125" style="39" customWidth="1"/>
    <col min="4" max="4" width="20.5703125" customWidth="1"/>
    <col min="5" max="7" width="17.5703125" customWidth="1"/>
    <col min="8" max="8" width="19.5703125" style="35" customWidth="1"/>
    <col min="9" max="9" width="17.5703125" customWidth="1"/>
    <col min="10" max="10" width="16" customWidth="1"/>
    <col min="11" max="11" width="17.5703125" customWidth="1"/>
    <col min="12" max="13" width="18.140625" customWidth="1"/>
  </cols>
  <sheetData>
    <row r="1" spans="2:13" ht="3" customHeight="1"/>
    <row r="2" spans="2:13" ht="22.5" customHeight="1" thickBot="1">
      <c r="B2" s="32"/>
      <c r="C2" s="36"/>
      <c r="E2" s="384" t="s">
        <v>191</v>
      </c>
      <c r="F2" s="384"/>
      <c r="G2" s="384"/>
      <c r="H2" s="384"/>
      <c r="I2" s="384"/>
      <c r="J2" s="384"/>
      <c r="K2" s="384"/>
    </row>
    <row r="3" spans="2:13" ht="14.25" customHeight="1" thickTop="1">
      <c r="B3" s="32"/>
      <c r="C3" s="37"/>
      <c r="D3" s="1"/>
      <c r="E3" s="166"/>
      <c r="F3" s="171" t="s">
        <v>192</v>
      </c>
      <c r="G3" s="186">
        <v>11</v>
      </c>
      <c r="H3" s="167" t="s">
        <v>64</v>
      </c>
      <c r="I3" s="169">
        <v>42443</v>
      </c>
      <c r="J3" s="167" t="s">
        <v>65</v>
      </c>
      <c r="K3" s="168">
        <f>I3+6</f>
        <v>42449</v>
      </c>
      <c r="L3" s="381" t="s">
        <v>247</v>
      </c>
      <c r="M3" s="381"/>
    </row>
    <row r="4" spans="2:13" s="5" customFormat="1" ht="11.25" customHeight="1">
      <c r="B4" s="30"/>
      <c r="C4" s="38"/>
      <c r="D4" s="20"/>
      <c r="E4" s="385" t="s">
        <v>78</v>
      </c>
      <c r="F4" s="386"/>
      <c r="G4" s="386"/>
      <c r="H4" s="386"/>
      <c r="I4" s="386"/>
      <c r="J4" s="386"/>
      <c r="K4" s="386"/>
      <c r="L4" s="381"/>
      <c r="M4" s="381"/>
    </row>
    <row r="5" spans="2:13" s="5" customFormat="1" ht="6.75" customHeight="1">
      <c r="B5" s="30"/>
      <c r="C5" s="38"/>
      <c r="D5" s="20"/>
      <c r="E5" s="4"/>
      <c r="F5" s="20"/>
      <c r="G5" s="21"/>
      <c r="H5" s="34"/>
      <c r="I5" s="4"/>
      <c r="J5" s="4"/>
      <c r="K5" s="30"/>
      <c r="L5" s="381"/>
      <c r="M5" s="381"/>
    </row>
    <row r="6" spans="2:13" ht="13.5" customHeight="1">
      <c r="B6" s="23"/>
      <c r="C6" s="38"/>
      <c r="D6" s="387" t="s">
        <v>70</v>
      </c>
      <c r="E6" s="387"/>
      <c r="F6" s="387"/>
      <c r="G6" s="387"/>
      <c r="H6" s="388" t="s">
        <v>71</v>
      </c>
      <c r="I6" s="388"/>
      <c r="J6" s="388"/>
      <c r="K6" s="388"/>
      <c r="L6" s="382" t="s">
        <v>246</v>
      </c>
      <c r="M6" s="383"/>
    </row>
    <row r="7" spans="2:13" s="33" customFormat="1" ht="12" customHeight="1">
      <c r="B7" s="402"/>
      <c r="C7" s="402"/>
      <c r="D7" s="92" t="s">
        <v>66</v>
      </c>
      <c r="E7" s="94" t="s">
        <v>67</v>
      </c>
      <c r="F7" s="95" t="s">
        <v>68</v>
      </c>
      <c r="G7" s="96" t="s">
        <v>69</v>
      </c>
      <c r="H7" s="88" t="s">
        <v>66</v>
      </c>
      <c r="I7" s="89" t="s">
        <v>67</v>
      </c>
      <c r="J7" s="90" t="s">
        <v>68</v>
      </c>
      <c r="K7" s="91" t="s">
        <v>69</v>
      </c>
      <c r="L7" s="42" t="s">
        <v>245</v>
      </c>
      <c r="M7" s="42" t="s">
        <v>244</v>
      </c>
    </row>
    <row r="8" spans="2:13" ht="12" customHeight="1">
      <c r="B8" s="398" t="s">
        <v>0</v>
      </c>
      <c r="C8" s="399"/>
      <c r="D8" s="216" t="str">
        <f>'E1'!B5</f>
        <v>Céleri rémoulade</v>
      </c>
      <c r="E8" s="126" t="str">
        <f>D8</f>
        <v>Céleri rémoulade</v>
      </c>
      <c r="F8" s="200" t="s">
        <v>164</v>
      </c>
      <c r="G8" s="268" t="s">
        <v>260</v>
      </c>
      <c r="H8" s="225" t="str">
        <f>'E1'!B15</f>
        <v>Potage</v>
      </c>
      <c r="I8" s="129" t="s">
        <v>72</v>
      </c>
      <c r="J8" s="130" t="s">
        <v>75</v>
      </c>
      <c r="K8" s="131" t="s">
        <v>24</v>
      </c>
      <c r="L8" s="76" t="str">
        <f>'E1'!K5</f>
        <v>Radis* beurre</v>
      </c>
      <c r="M8" s="76" t="str">
        <f>'E1'!K6</f>
        <v>Radis* beurre</v>
      </c>
    </row>
    <row r="9" spans="2:13" ht="12" customHeight="1">
      <c r="B9" s="400"/>
      <c r="C9" s="401"/>
      <c r="D9" s="218" t="str">
        <f>'E1'!B6</f>
        <v>Pintade rôtie</v>
      </c>
      <c r="E9" s="132" t="str">
        <f>D9</f>
        <v>Pintade rôtie</v>
      </c>
      <c r="F9" s="133" t="s">
        <v>170</v>
      </c>
      <c r="G9" s="134" t="str">
        <f>D9</f>
        <v>Pintade rôtie</v>
      </c>
      <c r="H9" s="226" t="str">
        <f>'E1'!B16</f>
        <v>Œuf dur crème</v>
      </c>
      <c r="I9" s="135" t="s">
        <v>81</v>
      </c>
      <c r="J9" s="391" t="s">
        <v>143</v>
      </c>
      <c r="K9" s="136" t="str">
        <f>H9</f>
        <v>Œuf dur crème</v>
      </c>
      <c r="L9" s="370" t="str">
        <f>'E1'!K7</f>
        <v>Chipolatas</v>
      </c>
      <c r="M9" s="371"/>
    </row>
    <row r="10" spans="2:13" ht="12" customHeight="1">
      <c r="B10" s="400"/>
      <c r="C10" s="401"/>
      <c r="D10" s="217" t="str">
        <f>'E1'!B7</f>
        <v>-</v>
      </c>
      <c r="E10" s="137" t="s">
        <v>277</v>
      </c>
      <c r="F10" s="187" t="s">
        <v>181</v>
      </c>
      <c r="G10" s="138" t="str">
        <f>D10</f>
        <v>-</v>
      </c>
      <c r="H10" s="223" t="str">
        <f>'E1'!B17</f>
        <v>Epinards à la crème</v>
      </c>
      <c r="I10" s="139" t="str">
        <f>H10</f>
        <v>Epinards à la crème</v>
      </c>
      <c r="J10" s="391"/>
      <c r="K10" s="136" t="str">
        <f>H10</f>
        <v>Epinards à la crème</v>
      </c>
      <c r="L10" s="370" t="str">
        <f>'E1'!K8</f>
        <v>-</v>
      </c>
      <c r="M10" s="371"/>
    </row>
    <row r="11" spans="2:13" ht="12" customHeight="1">
      <c r="B11" s="400"/>
      <c r="C11" s="401"/>
      <c r="D11" s="217" t="str">
        <f>'E1'!B8</f>
        <v xml:space="preserve">Pommes rissolées </v>
      </c>
      <c r="E11" s="132" t="s">
        <v>19</v>
      </c>
      <c r="F11" s="133" t="s">
        <v>19</v>
      </c>
      <c r="G11" s="178" t="s">
        <v>224</v>
      </c>
      <c r="H11" s="223" t="str">
        <f>'E1'!B18</f>
        <v>-</v>
      </c>
      <c r="I11" s="139" t="str">
        <f>H11</f>
        <v>-</v>
      </c>
      <c r="J11" s="391"/>
      <c r="K11" s="184" t="s">
        <v>20</v>
      </c>
      <c r="L11" s="370" t="str">
        <f>'E1'!K9</f>
        <v>Lentilles</v>
      </c>
      <c r="M11" s="371"/>
    </row>
    <row r="12" spans="2:13" ht="12" customHeight="1">
      <c r="B12" s="389">
        <f>I3</f>
        <v>42443</v>
      </c>
      <c r="C12" s="390"/>
      <c r="D12" s="217" t="str">
        <f>'E1'!B9</f>
        <v>FROMAGES</v>
      </c>
      <c r="E12" s="132" t="s">
        <v>73</v>
      </c>
      <c r="F12" s="133" t="s">
        <v>159</v>
      </c>
      <c r="G12" s="134" t="str">
        <f>D12</f>
        <v>FROMAGES</v>
      </c>
      <c r="H12" s="223" t="str">
        <f>'E1'!B19</f>
        <v>Fromages</v>
      </c>
      <c r="I12" s="139" t="s">
        <v>73</v>
      </c>
      <c r="J12" s="140" t="s">
        <v>74</v>
      </c>
      <c r="K12" s="136" t="str">
        <f>H12</f>
        <v>Fromages</v>
      </c>
      <c r="L12" s="370" t="str">
        <f>'E1'!K10</f>
        <v>-</v>
      </c>
      <c r="M12" s="371"/>
    </row>
    <row r="13" spans="2:13" ht="12" customHeight="1">
      <c r="B13" s="403" t="s">
        <v>130</v>
      </c>
      <c r="C13" s="404"/>
      <c r="D13" s="219" t="str">
        <f>'E1'!B10</f>
        <v>Flan nappé caramel</v>
      </c>
      <c r="E13" s="141" t="str">
        <f>D13</f>
        <v>Flan nappé caramel</v>
      </c>
      <c r="F13" s="194" t="str">
        <f>D13</f>
        <v>Flan nappé caramel</v>
      </c>
      <c r="G13" s="143" t="s">
        <v>137</v>
      </c>
      <c r="H13" s="224" t="str">
        <f>'E1'!B20</f>
        <v>Riz au lait</v>
      </c>
      <c r="I13" s="144" t="str">
        <f>H13</f>
        <v>Riz au lait</v>
      </c>
      <c r="J13" s="189" t="s">
        <v>142</v>
      </c>
      <c r="K13" s="146" t="s">
        <v>195</v>
      </c>
      <c r="L13" s="372" t="str">
        <f>'E1'!K11</f>
        <v>Yaourt velouté</v>
      </c>
      <c r="M13" s="373"/>
    </row>
    <row r="14" spans="2:13" ht="12" customHeight="1">
      <c r="B14" s="398" t="s">
        <v>1</v>
      </c>
      <c r="C14" s="399"/>
      <c r="D14" s="216" t="str">
        <f>'E1'!C5</f>
        <v>Feuilleté au fromage</v>
      </c>
      <c r="E14" s="147" t="s">
        <v>259</v>
      </c>
      <c r="F14" s="200" t="s">
        <v>215</v>
      </c>
      <c r="G14" s="268" t="s">
        <v>226</v>
      </c>
      <c r="H14" s="225" t="str">
        <f>'E1'!C15</f>
        <v>Potage</v>
      </c>
      <c r="I14" s="129" t="s">
        <v>72</v>
      </c>
      <c r="J14" s="130" t="s">
        <v>75</v>
      </c>
      <c r="K14" s="131" t="s">
        <v>24</v>
      </c>
      <c r="L14" s="76" t="str">
        <f>'E1'!L5</f>
        <v>Macédoine</v>
      </c>
      <c r="M14" s="76" t="str">
        <f>'E1'!L6</f>
        <v>Macédoine</v>
      </c>
    </row>
    <row r="15" spans="2:13" ht="12" customHeight="1">
      <c r="B15" s="400"/>
      <c r="C15" s="401"/>
      <c r="D15" s="217" t="str">
        <f>'E1'!C6</f>
        <v>Boudin blanc</v>
      </c>
      <c r="E15" s="137" t="s">
        <v>210</v>
      </c>
      <c r="F15" s="133" t="s">
        <v>162</v>
      </c>
      <c r="G15" s="267" t="str">
        <f>D15</f>
        <v>Boudin blanc</v>
      </c>
      <c r="H15" s="226" t="str">
        <f>'E1'!C16</f>
        <v>Saumonette</v>
      </c>
      <c r="I15" s="135" t="s">
        <v>196</v>
      </c>
      <c r="J15" s="391" t="s">
        <v>144</v>
      </c>
      <c r="K15" s="136" t="str">
        <f>H15</f>
        <v>Saumonette</v>
      </c>
      <c r="L15" s="370" t="str">
        <f>'E1'!L7</f>
        <v>Paupiette de dinde</v>
      </c>
      <c r="M15" s="371"/>
    </row>
    <row r="16" spans="2:13" ht="12" customHeight="1">
      <c r="B16" s="400"/>
      <c r="C16" s="401"/>
      <c r="D16" s="218" t="str">
        <f>'E1'!C7</f>
        <v>Pomme cuite</v>
      </c>
      <c r="E16" s="132" t="str">
        <f>D16</f>
        <v>Pomme cuite</v>
      </c>
      <c r="F16" s="133" t="s">
        <v>161</v>
      </c>
      <c r="G16" s="138" t="str">
        <f t="shared" ref="G16:G23" si="0">D16</f>
        <v>Pomme cuite</v>
      </c>
      <c r="H16" s="223" t="str">
        <f>'E1'!C17</f>
        <v>-</v>
      </c>
      <c r="I16" s="139" t="str">
        <f>H16</f>
        <v>-</v>
      </c>
      <c r="J16" s="391"/>
      <c r="K16" s="148" t="s">
        <v>63</v>
      </c>
      <c r="L16" s="370" t="str">
        <f>'E1'!L8</f>
        <v>Petit pois carottes</v>
      </c>
      <c r="M16" s="371"/>
    </row>
    <row r="17" spans="2:13" ht="12" customHeight="1">
      <c r="B17" s="400"/>
      <c r="C17" s="401"/>
      <c r="D17" s="217" t="str">
        <f>'E1'!C8</f>
        <v>-</v>
      </c>
      <c r="E17" s="132" t="s">
        <v>19</v>
      </c>
      <c r="F17" s="133" t="s">
        <v>19</v>
      </c>
      <c r="G17" s="178" t="s">
        <v>261</v>
      </c>
      <c r="H17" s="223" t="str">
        <f>'E1'!C18</f>
        <v>Pomme de terre vapeur</v>
      </c>
      <c r="I17" s="139" t="str">
        <f>H17</f>
        <v>Pomme de terre vapeur</v>
      </c>
      <c r="J17" s="391"/>
      <c r="K17" s="136" t="str">
        <f>H17</f>
        <v>Pomme de terre vapeur</v>
      </c>
      <c r="L17" s="370" t="str">
        <f>'E1'!L9</f>
        <v>-</v>
      </c>
      <c r="M17" s="371"/>
    </row>
    <row r="18" spans="2:13" ht="12" customHeight="1">
      <c r="B18" s="389">
        <f>I3+1</f>
        <v>42444</v>
      </c>
      <c r="C18" s="390"/>
      <c r="D18" s="217" t="str">
        <f>'E1'!C9</f>
        <v>Fromages</v>
      </c>
      <c r="E18" s="132" t="s">
        <v>73</v>
      </c>
      <c r="F18" s="133" t="s">
        <v>159</v>
      </c>
      <c r="G18" s="134" t="str">
        <f t="shared" si="0"/>
        <v>Fromages</v>
      </c>
      <c r="H18" s="223" t="str">
        <f>'E1'!C19</f>
        <v>FROMAGES</v>
      </c>
      <c r="I18" s="139" t="s">
        <v>73</v>
      </c>
      <c r="J18" s="140" t="s">
        <v>74</v>
      </c>
      <c r="K18" s="136" t="str">
        <f>H18</f>
        <v>FROMAGES</v>
      </c>
      <c r="L18" s="370" t="str">
        <f>'E1'!L10</f>
        <v>Croc Lait</v>
      </c>
      <c r="M18" s="371"/>
    </row>
    <row r="19" spans="2:13" ht="12" customHeight="1">
      <c r="B19" s="392" t="s">
        <v>131</v>
      </c>
      <c r="C19" s="393"/>
      <c r="D19" s="219" t="str">
        <f>'E1'!C10</f>
        <v>Kiwi*</v>
      </c>
      <c r="E19" s="141" t="str">
        <f>D19</f>
        <v>Kiwi*</v>
      </c>
      <c r="F19" s="181" t="s">
        <v>182</v>
      </c>
      <c r="G19" s="149" t="str">
        <f t="shared" si="0"/>
        <v>Kiwi*</v>
      </c>
      <c r="H19" s="224" t="str">
        <f>'E1'!C20</f>
        <v>Crème aux œufs</v>
      </c>
      <c r="I19" s="144" t="str">
        <f>H19</f>
        <v>Crème aux œufs</v>
      </c>
      <c r="J19" s="189" t="s">
        <v>268</v>
      </c>
      <c r="K19" s="146" t="s">
        <v>137</v>
      </c>
      <c r="L19" s="372" t="str">
        <f>'E1'!L11</f>
        <v>Kiwi*</v>
      </c>
      <c r="M19" s="373"/>
    </row>
    <row r="20" spans="2:13" ht="12" customHeight="1">
      <c r="B20" s="394" t="s">
        <v>2</v>
      </c>
      <c r="C20" s="395"/>
      <c r="D20" s="216" t="str">
        <f>'E1'!D5</f>
        <v>Chou blanc aux lardons</v>
      </c>
      <c r="E20" s="205" t="s">
        <v>280</v>
      </c>
      <c r="F20" s="200" t="s">
        <v>211</v>
      </c>
      <c r="G20" s="128" t="str">
        <f t="shared" si="0"/>
        <v>Chou blanc aux lardons</v>
      </c>
      <c r="H20" s="225" t="str">
        <f>'E1'!D15</f>
        <v>Potage vermicelle</v>
      </c>
      <c r="I20" s="129" t="s">
        <v>72</v>
      </c>
      <c r="J20" s="130" t="s">
        <v>75</v>
      </c>
      <c r="K20" s="131" t="str">
        <f>H20</f>
        <v>Potage vermicelle</v>
      </c>
      <c r="L20" s="379" t="str">
        <f t="shared" ref="L20:L25" si="1">D20</f>
        <v>Chou blanc aux lardons</v>
      </c>
      <c r="M20" s="380"/>
    </row>
    <row r="21" spans="2:13" ht="12" customHeight="1">
      <c r="B21" s="396"/>
      <c r="C21" s="397"/>
      <c r="D21" s="217" t="str">
        <f>'E1'!D6</f>
        <v>Miroton</v>
      </c>
      <c r="E21" s="132" t="str">
        <f>D21</f>
        <v>Miroton</v>
      </c>
      <c r="F21" s="133" t="s">
        <v>61</v>
      </c>
      <c r="G21" s="134" t="str">
        <f t="shared" si="0"/>
        <v>Miroton</v>
      </c>
      <c r="H21" s="223" t="str">
        <f>'E1'!D16</f>
        <v>Sauté de dinde</v>
      </c>
      <c r="I21" s="139" t="str">
        <f>H21</f>
        <v>Sauté de dinde</v>
      </c>
      <c r="J21" s="391" t="s">
        <v>145</v>
      </c>
      <c r="K21" s="136" t="str">
        <f>H21</f>
        <v>Sauté de dinde</v>
      </c>
      <c r="L21" s="374" t="str">
        <f t="shared" si="1"/>
        <v>Miroton</v>
      </c>
      <c r="M21" s="375"/>
    </row>
    <row r="22" spans="2:13" ht="12" customHeight="1">
      <c r="B22" s="396"/>
      <c r="C22" s="397"/>
      <c r="D22" s="217" t="str">
        <f>'E1'!D7</f>
        <v>-</v>
      </c>
      <c r="E22" s="132" t="str">
        <f>D22</f>
        <v>-</v>
      </c>
      <c r="F22" s="187" t="s">
        <v>279</v>
      </c>
      <c r="G22" s="138" t="str">
        <f t="shared" si="0"/>
        <v>-</v>
      </c>
      <c r="H22" s="226" t="str">
        <f>'E1'!D17</f>
        <v>Haricot vert sautés</v>
      </c>
      <c r="I22" s="139" t="str">
        <f>H22</f>
        <v>Haricot vert sautés</v>
      </c>
      <c r="J22" s="391"/>
      <c r="K22" s="136" t="str">
        <f>H22</f>
        <v>Haricot vert sautés</v>
      </c>
      <c r="L22" s="374" t="str">
        <f t="shared" si="1"/>
        <v>-</v>
      </c>
      <c r="M22" s="375"/>
    </row>
    <row r="23" spans="2:13" ht="12" customHeight="1">
      <c r="B23" s="396"/>
      <c r="C23" s="397"/>
      <c r="D23" s="218" t="str">
        <f>'E1'!D8</f>
        <v>Purée aux 3 légumes</v>
      </c>
      <c r="E23" s="132" t="str">
        <f>D23</f>
        <v>Purée aux 3 légumes</v>
      </c>
      <c r="F23" s="133" t="s">
        <v>19</v>
      </c>
      <c r="G23" s="134" t="str">
        <f t="shared" si="0"/>
        <v>Purée aux 3 légumes</v>
      </c>
      <c r="H23" s="223" t="str">
        <f>'E1'!D18</f>
        <v>-</v>
      </c>
      <c r="I23" s="139" t="str">
        <f>H23</f>
        <v>-</v>
      </c>
      <c r="J23" s="391"/>
      <c r="K23" s="148" t="s">
        <v>29</v>
      </c>
      <c r="L23" s="374" t="str">
        <f t="shared" si="1"/>
        <v>Purée aux 3 légumes</v>
      </c>
      <c r="M23" s="375"/>
    </row>
    <row r="24" spans="2:13" ht="12" customHeight="1">
      <c r="B24" s="389">
        <f>I3+2</f>
        <v>42445</v>
      </c>
      <c r="C24" s="390"/>
      <c r="D24" s="217" t="str">
        <f>'E1'!D9</f>
        <v>PORT SALUT</v>
      </c>
      <c r="E24" s="132" t="s">
        <v>73</v>
      </c>
      <c r="F24" s="133" t="s">
        <v>159</v>
      </c>
      <c r="G24" s="134" t="str">
        <f>D24</f>
        <v>PORT SALUT</v>
      </c>
      <c r="H24" s="226" t="str">
        <f>'E1'!D19</f>
        <v xml:space="preserve">Fromages </v>
      </c>
      <c r="I24" s="139" t="s">
        <v>73</v>
      </c>
      <c r="J24" s="140" t="s">
        <v>74</v>
      </c>
      <c r="K24" s="136" t="str">
        <f t="shared" ref="K24:K30" si="2">H24</f>
        <v xml:space="preserve">Fromages </v>
      </c>
      <c r="L24" s="374" t="str">
        <f t="shared" si="1"/>
        <v>PORT SALUT</v>
      </c>
      <c r="M24" s="375"/>
    </row>
    <row r="25" spans="2:13" ht="12" customHeight="1">
      <c r="B25" s="392" t="s">
        <v>132</v>
      </c>
      <c r="C25" s="393"/>
      <c r="D25" s="219" t="str">
        <f>'E1'!D10</f>
        <v>Entremet vanille</v>
      </c>
      <c r="E25" s="141" t="str">
        <f>D25</f>
        <v>Entremet vanille</v>
      </c>
      <c r="F25" s="142" t="str">
        <f>D25</f>
        <v>Entremet vanille</v>
      </c>
      <c r="G25" s="143" t="s">
        <v>137</v>
      </c>
      <c r="H25" s="227" t="str">
        <f>'E1'!D20</f>
        <v>Flan patissier</v>
      </c>
      <c r="I25" s="144" t="str">
        <f>H25</f>
        <v>Flan patissier</v>
      </c>
      <c r="J25" s="150" t="s">
        <v>234</v>
      </c>
      <c r="K25" s="151" t="str">
        <f t="shared" si="2"/>
        <v>Flan patissier</v>
      </c>
      <c r="L25" s="376" t="str">
        <f t="shared" si="1"/>
        <v>Entremet vanille</v>
      </c>
      <c r="M25" s="377"/>
    </row>
    <row r="26" spans="2:13" ht="12" customHeight="1">
      <c r="B26" s="398" t="s">
        <v>3</v>
      </c>
      <c r="C26" s="399"/>
      <c r="D26" s="216" t="str">
        <f>'E1'!E5</f>
        <v>Brocolis mimosa</v>
      </c>
      <c r="E26" s="126" t="str">
        <f>D26</f>
        <v>Brocolis mimosa</v>
      </c>
      <c r="F26" s="192" t="s">
        <v>263</v>
      </c>
      <c r="G26" s="128" t="str">
        <f t="shared" ref="G26:G36" si="3">D26</f>
        <v>Brocolis mimosa</v>
      </c>
      <c r="H26" s="225" t="str">
        <f>'E1'!E15</f>
        <v>Tapioca au lait</v>
      </c>
      <c r="I26" s="129" t="s">
        <v>72</v>
      </c>
      <c r="J26" s="130" t="s">
        <v>75</v>
      </c>
      <c r="K26" s="131" t="str">
        <f t="shared" si="2"/>
        <v>Tapioca au lait</v>
      </c>
      <c r="L26" s="76" t="str">
        <f>'E1'!M5</f>
        <v>Carottes* râpées</v>
      </c>
      <c r="M26" s="76" t="str">
        <f>'E1'!M6</f>
        <v>Carottes* râpées</v>
      </c>
    </row>
    <row r="27" spans="2:13" ht="12" customHeight="1">
      <c r="B27" s="400"/>
      <c r="C27" s="401"/>
      <c r="D27" s="217" t="str">
        <f>'E1'!E6</f>
        <v>Petit salé</v>
      </c>
      <c r="E27" s="137" t="s">
        <v>282</v>
      </c>
      <c r="F27" s="133" t="s">
        <v>166</v>
      </c>
      <c r="G27" s="134" t="str">
        <f t="shared" si="3"/>
        <v>Petit salé</v>
      </c>
      <c r="H27" s="226" t="str">
        <f>'E1'!E16</f>
        <v>Hachis parmentier</v>
      </c>
      <c r="I27" s="135" t="s">
        <v>283</v>
      </c>
      <c r="J27" s="391" t="s">
        <v>146</v>
      </c>
      <c r="K27" s="136" t="str">
        <f t="shared" si="2"/>
        <v>Hachis parmentier</v>
      </c>
      <c r="L27" s="370" t="str">
        <f>'E1'!M7</f>
        <v>Paleron de bœuf</v>
      </c>
      <c r="M27" s="371"/>
    </row>
    <row r="28" spans="2:13" ht="12" customHeight="1">
      <c r="B28" s="400"/>
      <c r="C28" s="401"/>
      <c r="D28" s="217" t="str">
        <f>'E1'!E7</f>
        <v>-</v>
      </c>
      <c r="E28" s="132" t="str">
        <f>D28</f>
        <v>-</v>
      </c>
      <c r="F28" s="187" t="s">
        <v>199</v>
      </c>
      <c r="G28" s="269" t="s">
        <v>242</v>
      </c>
      <c r="H28" s="223" t="str">
        <f>'E1'!E17</f>
        <v>Salade verte</v>
      </c>
      <c r="I28" s="139" t="str">
        <f>H28</f>
        <v>Salade verte</v>
      </c>
      <c r="J28" s="391"/>
      <c r="K28" s="136" t="str">
        <f t="shared" si="2"/>
        <v>Salade verte</v>
      </c>
      <c r="L28" s="378" t="str">
        <f>'E1'!M8</f>
        <v>Pommes rissolées</v>
      </c>
      <c r="M28" s="371"/>
    </row>
    <row r="29" spans="2:13" ht="12" customHeight="1">
      <c r="B29" s="400"/>
      <c r="C29" s="401"/>
      <c r="D29" s="218" t="str">
        <f>'E1'!E8</f>
        <v>Farfalles</v>
      </c>
      <c r="E29" s="132" t="str">
        <f>D29</f>
        <v>Farfalles</v>
      </c>
      <c r="F29" s="133" t="s">
        <v>19</v>
      </c>
      <c r="G29" s="134" t="str">
        <f t="shared" si="3"/>
        <v>Farfalles</v>
      </c>
      <c r="H29" s="223" t="str">
        <f>'E1'!E18</f>
        <v>-</v>
      </c>
      <c r="I29" s="139" t="str">
        <f>H29</f>
        <v>-</v>
      </c>
      <c r="J29" s="391"/>
      <c r="K29" s="136" t="str">
        <f t="shared" si="2"/>
        <v>-</v>
      </c>
      <c r="L29" s="370" t="str">
        <f>'E1'!M9</f>
        <v>-</v>
      </c>
      <c r="M29" s="371"/>
    </row>
    <row r="30" spans="2:13" ht="12" customHeight="1">
      <c r="B30" s="389">
        <f>I3+3</f>
        <v>42446</v>
      </c>
      <c r="C30" s="390"/>
      <c r="D30" s="217" t="str">
        <f>'E1'!E9</f>
        <v>Fromages</v>
      </c>
      <c r="E30" s="132" t="s">
        <v>73</v>
      </c>
      <c r="F30" s="133" t="s">
        <v>159</v>
      </c>
      <c r="G30" s="134" t="str">
        <f t="shared" si="3"/>
        <v>Fromages</v>
      </c>
      <c r="H30" s="223" t="str">
        <f>'E1'!E19</f>
        <v>FROMAGES</v>
      </c>
      <c r="I30" s="139" t="s">
        <v>73</v>
      </c>
      <c r="J30" s="140" t="s">
        <v>74</v>
      </c>
      <c r="K30" s="136" t="str">
        <f t="shared" si="2"/>
        <v>FROMAGES</v>
      </c>
      <c r="L30" s="370" t="str">
        <f>'E1'!M10</f>
        <v>Camembert</v>
      </c>
      <c r="M30" s="371"/>
    </row>
    <row r="31" spans="2:13" ht="12" customHeight="1">
      <c r="B31" s="392" t="s">
        <v>133</v>
      </c>
      <c r="C31" s="393"/>
      <c r="D31" s="219" t="str">
        <f>'E1'!E10</f>
        <v>Pomme*</v>
      </c>
      <c r="E31" s="141" t="str">
        <f>D31</f>
        <v>Pomme*</v>
      </c>
      <c r="F31" s="181" t="s">
        <v>182</v>
      </c>
      <c r="G31" s="149" t="str">
        <f t="shared" si="3"/>
        <v>Pomme*</v>
      </c>
      <c r="H31" s="224" t="str">
        <f>'E1'!E20</f>
        <v>Entremets caramel</v>
      </c>
      <c r="I31" s="144" t="str">
        <f>H31</f>
        <v>Entremets caramel</v>
      </c>
      <c r="J31" s="270" t="str">
        <f>H31</f>
        <v>Entremets caramel</v>
      </c>
      <c r="K31" s="146" t="s">
        <v>267</v>
      </c>
      <c r="L31" s="372" t="str">
        <f>'E1'!M11</f>
        <v>Compote pêche</v>
      </c>
      <c r="M31" s="373"/>
    </row>
    <row r="32" spans="2:13" ht="12" customHeight="1">
      <c r="B32" s="394" t="s">
        <v>4</v>
      </c>
      <c r="C32" s="395"/>
      <c r="D32" s="220" t="str">
        <f>'E1'!F5</f>
        <v>Pâté de campagne</v>
      </c>
      <c r="E32" s="126" t="str">
        <f>D32</f>
        <v>Pâté de campagne</v>
      </c>
      <c r="F32" s="127" t="s">
        <v>164</v>
      </c>
      <c r="G32" s="128" t="str">
        <f>D32</f>
        <v>Pâté de campagne</v>
      </c>
      <c r="H32" s="222" t="str">
        <f>'E1'!F15</f>
        <v>Potage</v>
      </c>
      <c r="I32" s="129" t="s">
        <v>72</v>
      </c>
      <c r="J32" s="130" t="s">
        <v>75</v>
      </c>
      <c r="K32" s="131" t="s">
        <v>24</v>
      </c>
      <c r="L32" s="76" t="str">
        <f>'E1'!N5</f>
        <v>Salade PDT œuf thon</v>
      </c>
      <c r="M32" s="76" t="str">
        <f>'E1'!N6</f>
        <v>Salade PDT œuf thon</v>
      </c>
    </row>
    <row r="33" spans="2:13" ht="12" customHeight="1">
      <c r="B33" s="396"/>
      <c r="C33" s="397"/>
      <c r="D33" s="217" t="str">
        <f>'E1'!F6</f>
        <v>Dos de cabillaud sauce crème</v>
      </c>
      <c r="E33" s="180" t="s">
        <v>80</v>
      </c>
      <c r="F33" s="133" t="s">
        <v>167</v>
      </c>
      <c r="G33" s="134" t="str">
        <f t="shared" si="3"/>
        <v>Dos de cabillaud sauce crème</v>
      </c>
      <c r="H33" s="223" t="str">
        <f>'E1'!F16</f>
        <v>Emincé de bœuf</v>
      </c>
      <c r="I33" s="139" t="str">
        <f>H33</f>
        <v>Emincé de bœuf</v>
      </c>
      <c r="J33" s="391" t="s">
        <v>147</v>
      </c>
      <c r="K33" s="136" t="str">
        <f>H33</f>
        <v>Emincé de bœuf</v>
      </c>
      <c r="L33" s="370" t="str">
        <f>'E1'!N7</f>
        <v>Dos de colin rôti</v>
      </c>
      <c r="M33" s="371"/>
    </row>
    <row r="34" spans="2:13" ht="12" customHeight="1">
      <c r="B34" s="396"/>
      <c r="C34" s="397"/>
      <c r="D34" s="218" t="str">
        <f>'E1'!F7</f>
        <v>Julienne de légumes</v>
      </c>
      <c r="E34" s="132" t="str">
        <f>D34</f>
        <v>Julienne de légumes</v>
      </c>
      <c r="F34" s="187" t="s">
        <v>200</v>
      </c>
      <c r="G34" s="138" t="str">
        <f t="shared" si="3"/>
        <v>Julienne de légumes</v>
      </c>
      <c r="H34" s="223" t="str">
        <f>'E1'!F17</f>
        <v>Carottes braisées</v>
      </c>
      <c r="I34" s="139" t="str">
        <f>H34</f>
        <v>Carottes braisées</v>
      </c>
      <c r="J34" s="391"/>
      <c r="K34" s="136" t="str">
        <f>H34</f>
        <v>Carottes braisées</v>
      </c>
      <c r="L34" s="370" t="str">
        <f>'E1'!N8</f>
        <v>Champignon</v>
      </c>
      <c r="M34" s="371"/>
    </row>
    <row r="35" spans="2:13" ht="12" customHeight="1">
      <c r="B35" s="396"/>
      <c r="C35" s="397"/>
      <c r="D35" s="217" t="str">
        <f>'E1'!F8</f>
        <v>Riz au beurre</v>
      </c>
      <c r="E35" s="132" t="str">
        <f>D35</f>
        <v>Riz au beurre</v>
      </c>
      <c r="F35" s="133" t="s">
        <v>19</v>
      </c>
      <c r="G35" s="134" t="str">
        <f t="shared" si="3"/>
        <v>Riz au beurre</v>
      </c>
      <c r="H35" s="223" t="str">
        <f>'E1'!F18</f>
        <v>-</v>
      </c>
      <c r="I35" s="139" t="str">
        <f>H35</f>
        <v>-</v>
      </c>
      <c r="J35" s="391"/>
      <c r="K35" s="184" t="s">
        <v>233</v>
      </c>
      <c r="L35" s="370" t="str">
        <f>'E1'!N9</f>
        <v>Riz créole</v>
      </c>
      <c r="M35" s="371"/>
    </row>
    <row r="36" spans="2:13" ht="12" customHeight="1">
      <c r="B36" s="389">
        <f>I3+4</f>
        <v>42447</v>
      </c>
      <c r="C36" s="390"/>
      <c r="D36" s="217" t="str">
        <f>'E1'!F9</f>
        <v>BABYBEL</v>
      </c>
      <c r="E36" s="132" t="s">
        <v>73</v>
      </c>
      <c r="F36" s="133" t="s">
        <v>159</v>
      </c>
      <c r="G36" s="134" t="str">
        <f t="shared" si="3"/>
        <v>BABYBEL</v>
      </c>
      <c r="H36" s="223" t="str">
        <f>'E1'!F19</f>
        <v>Fromages</v>
      </c>
      <c r="I36" s="139" t="s">
        <v>73</v>
      </c>
      <c r="J36" s="140" t="s">
        <v>74</v>
      </c>
      <c r="K36" s="136" t="str">
        <f>H36</f>
        <v>Fromages</v>
      </c>
      <c r="L36" s="370" t="str">
        <f>'E1'!N10</f>
        <v>Port Salut</v>
      </c>
      <c r="M36" s="371"/>
    </row>
    <row r="37" spans="2:13" ht="12" customHeight="1">
      <c r="B37" s="392" t="s">
        <v>135</v>
      </c>
      <c r="C37" s="393"/>
      <c r="D37" s="221" t="str">
        <f>'E1'!F10</f>
        <v>Pêche au sirop</v>
      </c>
      <c r="E37" s="141" t="str">
        <f>D37</f>
        <v>Pêche au sirop</v>
      </c>
      <c r="F37" s="181" t="s">
        <v>264</v>
      </c>
      <c r="G37" s="179" t="s">
        <v>262</v>
      </c>
      <c r="H37" s="224" t="str">
        <f>'E1'!F20</f>
        <v>Poire*</v>
      </c>
      <c r="I37" s="144" t="str">
        <f>H37</f>
        <v>Poire*</v>
      </c>
      <c r="J37" s="145" t="str">
        <f>H37</f>
        <v>Poire*</v>
      </c>
      <c r="K37" s="146" t="s">
        <v>190</v>
      </c>
      <c r="L37" s="372" t="str">
        <f>'E1'!N11</f>
        <v>Eclair au café</v>
      </c>
      <c r="M37" s="373"/>
    </row>
    <row r="38" spans="2:13" ht="12" customHeight="1">
      <c r="B38" s="398" t="s">
        <v>5</v>
      </c>
      <c r="C38" s="399"/>
      <c r="D38" s="216" t="str">
        <f>'E1'!G5</f>
        <v xml:space="preserve">Poireaux vinaigrette </v>
      </c>
      <c r="E38" s="126" t="str">
        <f>D38</f>
        <v xml:space="preserve">Poireaux vinaigrette </v>
      </c>
      <c r="F38" s="127" t="s">
        <v>165</v>
      </c>
      <c r="G38" s="128" t="str">
        <f>D38</f>
        <v xml:space="preserve">Poireaux vinaigrette </v>
      </c>
      <c r="H38" s="225" t="str">
        <f>'E1'!G15</f>
        <v>Potage</v>
      </c>
      <c r="I38" s="129" t="s">
        <v>72</v>
      </c>
      <c r="J38" s="130" t="s">
        <v>75</v>
      </c>
      <c r="K38" s="131" t="s">
        <v>24</v>
      </c>
      <c r="L38" s="78"/>
      <c r="M38" s="78"/>
    </row>
    <row r="39" spans="2:13" ht="12" customHeight="1">
      <c r="B39" s="400"/>
      <c r="C39" s="401"/>
      <c r="D39" s="217" t="str">
        <f>'E1'!G6</f>
        <v xml:space="preserve">Cuisse de canette </v>
      </c>
      <c r="E39" s="274" t="str">
        <f>D39</f>
        <v xml:space="preserve">Cuisse de canette </v>
      </c>
      <c r="F39" s="133" t="s">
        <v>168</v>
      </c>
      <c r="G39" s="134" t="str">
        <f t="shared" ref="G39:G49" si="4">D39</f>
        <v xml:space="preserve">Cuisse de canette </v>
      </c>
      <c r="H39" s="226" t="str">
        <f>'E1'!G16</f>
        <v>Courgettes farcies</v>
      </c>
      <c r="I39" s="135" t="s">
        <v>213</v>
      </c>
      <c r="J39" s="391" t="s">
        <v>150</v>
      </c>
      <c r="K39" s="136" t="str">
        <f>H39</f>
        <v>Courgettes farcies</v>
      </c>
      <c r="L39" s="78"/>
      <c r="M39" s="78"/>
    </row>
    <row r="40" spans="2:13" ht="12" customHeight="1">
      <c r="B40" s="400"/>
      <c r="C40" s="401"/>
      <c r="D40" s="217" t="str">
        <f>'E1'!G7</f>
        <v>-</v>
      </c>
      <c r="E40" s="132" t="str">
        <f>D40</f>
        <v>-</v>
      </c>
      <c r="F40" s="187" t="s">
        <v>201</v>
      </c>
      <c r="G40" s="266" t="s">
        <v>19</v>
      </c>
      <c r="H40" s="223" t="str">
        <f>'E1'!G17</f>
        <v>-</v>
      </c>
      <c r="I40" s="203" t="str">
        <f>H40</f>
        <v>-</v>
      </c>
      <c r="J40" s="391"/>
      <c r="K40" s="136" t="str">
        <f>H40</f>
        <v>-</v>
      </c>
      <c r="L40" s="78"/>
      <c r="M40" s="78"/>
    </row>
    <row r="41" spans="2:13" ht="12" customHeight="1">
      <c r="B41" s="400"/>
      <c r="C41" s="401"/>
      <c r="D41" s="218" t="str">
        <f>'E1'!G8</f>
        <v>Semoule</v>
      </c>
      <c r="E41" s="132" t="str">
        <f>D41</f>
        <v>Semoule</v>
      </c>
      <c r="F41" s="133" t="s">
        <v>19</v>
      </c>
      <c r="G41" s="134" t="str">
        <f t="shared" si="4"/>
        <v>Semoule</v>
      </c>
      <c r="H41" s="223" t="str">
        <f>'E1'!G18</f>
        <v>Lentilles au jus</v>
      </c>
      <c r="I41" s="139" t="str">
        <f>H41</f>
        <v>Lentilles au jus</v>
      </c>
      <c r="J41" s="391"/>
      <c r="K41" s="136" t="str">
        <f>H41</f>
        <v>Lentilles au jus</v>
      </c>
      <c r="L41" s="78"/>
      <c r="M41" s="78"/>
    </row>
    <row r="42" spans="2:13" ht="12" customHeight="1">
      <c r="B42" s="389">
        <f>I3+5</f>
        <v>42448</v>
      </c>
      <c r="C42" s="390"/>
      <c r="D42" s="217" t="str">
        <f>'E1'!G9</f>
        <v>Fromages</v>
      </c>
      <c r="E42" s="132" t="s">
        <v>73</v>
      </c>
      <c r="F42" s="133" t="s">
        <v>159</v>
      </c>
      <c r="G42" s="134" t="str">
        <f t="shared" si="4"/>
        <v>Fromages</v>
      </c>
      <c r="H42" s="223" t="str">
        <f>'E1'!G19</f>
        <v>FROMAGES</v>
      </c>
      <c r="I42" s="139" t="s">
        <v>73</v>
      </c>
      <c r="J42" s="140" t="s">
        <v>74</v>
      </c>
      <c r="K42" s="136" t="str">
        <f>H42</f>
        <v>FROMAGES</v>
      </c>
      <c r="L42" s="78"/>
      <c r="M42" s="78"/>
    </row>
    <row r="43" spans="2:13" ht="12" customHeight="1">
      <c r="B43" s="392" t="s">
        <v>132</v>
      </c>
      <c r="C43" s="393"/>
      <c r="D43" s="219" t="str">
        <f>'E1'!G10</f>
        <v>Poire*</v>
      </c>
      <c r="E43" s="141" t="str">
        <f>D43</f>
        <v>Poire*</v>
      </c>
      <c r="F43" s="181" t="s">
        <v>235</v>
      </c>
      <c r="G43" s="149" t="str">
        <f t="shared" si="4"/>
        <v>Poire*</v>
      </c>
      <c r="H43" s="224" t="str">
        <f>'E1'!G20</f>
        <v>Mousse citron</v>
      </c>
      <c r="I43" s="144" t="str">
        <f>H43</f>
        <v>Mousse citron</v>
      </c>
      <c r="J43" s="188" t="str">
        <f>H43</f>
        <v>Mousse citron</v>
      </c>
      <c r="K43" s="146" t="s">
        <v>221</v>
      </c>
      <c r="L43" s="79"/>
      <c r="M43" s="79"/>
    </row>
    <row r="44" spans="2:13" ht="12" customHeight="1">
      <c r="B44" s="398" t="s">
        <v>6</v>
      </c>
      <c r="C44" s="399"/>
      <c r="D44" s="220" t="str">
        <f>'E1'!H5</f>
        <v>saucisson à l'ail</v>
      </c>
      <c r="E44" s="205" t="s">
        <v>79</v>
      </c>
      <c r="F44" s="200" t="s">
        <v>163</v>
      </c>
      <c r="G44" s="128" t="str">
        <f t="shared" si="4"/>
        <v>saucisson à l'ail</v>
      </c>
      <c r="H44" s="225" t="str">
        <f>'E1'!H15</f>
        <v>Soupe à l'oignon</v>
      </c>
      <c r="I44" s="129" t="s">
        <v>72</v>
      </c>
      <c r="J44" s="130" t="s">
        <v>75</v>
      </c>
      <c r="K44" s="131" t="s">
        <v>24</v>
      </c>
      <c r="L44" s="77"/>
      <c r="M44" s="77"/>
    </row>
    <row r="45" spans="2:13" ht="12" customHeight="1">
      <c r="B45" s="400"/>
      <c r="C45" s="401"/>
      <c r="D45" s="217" t="str">
        <f>'E1'!H6</f>
        <v>Sauté de veau</v>
      </c>
      <c r="E45" s="132" t="str">
        <f>D45</f>
        <v>Sauté de veau</v>
      </c>
      <c r="F45" s="133" t="s">
        <v>169</v>
      </c>
      <c r="G45" s="134" t="str">
        <f t="shared" si="4"/>
        <v>Sauté de veau</v>
      </c>
      <c r="H45" s="223" t="str">
        <f>'E1'!H16</f>
        <v>Quenelle de volaille</v>
      </c>
      <c r="I45" s="135" t="s">
        <v>194</v>
      </c>
      <c r="J45" s="391" t="s">
        <v>148</v>
      </c>
      <c r="K45" s="136" t="str">
        <f>H45</f>
        <v>Quenelle de volaille</v>
      </c>
      <c r="L45" s="78"/>
      <c r="M45" s="78"/>
    </row>
    <row r="46" spans="2:13" ht="12" customHeight="1">
      <c r="B46" s="400"/>
      <c r="C46" s="401"/>
      <c r="D46" s="218" t="str">
        <f>'E1'!H7</f>
        <v>Choux de Bruxelles</v>
      </c>
      <c r="E46" s="132" t="str">
        <f>D46</f>
        <v>Choux de Bruxelles</v>
      </c>
      <c r="F46" s="187" t="s">
        <v>76</v>
      </c>
      <c r="G46" s="138" t="str">
        <f t="shared" si="4"/>
        <v>Choux de Bruxelles</v>
      </c>
      <c r="H46" s="223" t="str">
        <f>'E1'!H17</f>
        <v>-</v>
      </c>
      <c r="I46" s="139" t="str">
        <f>H46</f>
        <v>-</v>
      </c>
      <c r="J46" s="391"/>
      <c r="K46" s="184" t="s">
        <v>242</v>
      </c>
      <c r="L46" s="78"/>
      <c r="M46" s="78"/>
    </row>
    <row r="47" spans="2:13" ht="12" customHeight="1">
      <c r="B47" s="400"/>
      <c r="C47" s="401"/>
      <c r="D47" s="217" t="str">
        <f>'E1'!H8</f>
        <v>-</v>
      </c>
      <c r="E47" s="132" t="str">
        <f>D47</f>
        <v>-</v>
      </c>
      <c r="F47" s="133" t="s">
        <v>19</v>
      </c>
      <c r="G47" s="134" t="str">
        <f t="shared" si="4"/>
        <v>-</v>
      </c>
      <c r="H47" s="226" t="str">
        <f>'E1'!H18</f>
        <v>Coquillette</v>
      </c>
      <c r="I47" s="139" t="str">
        <f>H47</f>
        <v>Coquillette</v>
      </c>
      <c r="J47" s="391"/>
      <c r="K47" s="136" t="str">
        <f>H47</f>
        <v>Coquillette</v>
      </c>
      <c r="L47" s="78"/>
      <c r="M47" s="78"/>
    </row>
    <row r="48" spans="2:13" ht="12" customHeight="1">
      <c r="B48" s="389">
        <f>I3+6</f>
        <v>42449</v>
      </c>
      <c r="C48" s="390"/>
      <c r="D48" s="217" t="str">
        <f>'E1'!H9</f>
        <v>FROMAGES</v>
      </c>
      <c r="E48" s="132" t="s">
        <v>73</v>
      </c>
      <c r="F48" s="133" t="s">
        <v>159</v>
      </c>
      <c r="G48" s="134" t="str">
        <f t="shared" si="4"/>
        <v>FROMAGES</v>
      </c>
      <c r="H48" s="223" t="str">
        <f>'E1'!H19</f>
        <v>Fromages</v>
      </c>
      <c r="I48" s="139" t="s">
        <v>73</v>
      </c>
      <c r="J48" s="140" t="s">
        <v>74</v>
      </c>
      <c r="K48" s="136" t="str">
        <f>H48</f>
        <v>Fromages</v>
      </c>
      <c r="L48" s="78"/>
      <c r="M48" s="78"/>
    </row>
    <row r="49" spans="2:13" ht="12" customHeight="1">
      <c r="B49" s="392" t="s">
        <v>38</v>
      </c>
      <c r="C49" s="393"/>
      <c r="D49" s="221" t="str">
        <f>'E1'!H10</f>
        <v>Eclair au chocolat</v>
      </c>
      <c r="E49" s="141" t="str">
        <f>D49</f>
        <v>Eclair au chocolat</v>
      </c>
      <c r="F49" s="181" t="s">
        <v>265</v>
      </c>
      <c r="G49" s="149" t="str">
        <f t="shared" si="4"/>
        <v>Eclair au chocolat</v>
      </c>
      <c r="H49" s="224" t="str">
        <f>'E1'!H20</f>
        <v>Orange*</v>
      </c>
      <c r="I49" s="144" t="str">
        <f>H49</f>
        <v>Orange*</v>
      </c>
      <c r="J49" s="189" t="s">
        <v>266</v>
      </c>
      <c r="K49" s="151" t="str">
        <f>H49</f>
        <v>Orange*</v>
      </c>
      <c r="L49" s="79"/>
      <c r="M49" s="79"/>
    </row>
    <row r="50" spans="2:13" s="74" customFormat="1" ht="9">
      <c r="C50" s="73"/>
      <c r="D50" s="74" t="s">
        <v>125</v>
      </c>
      <c r="F50" s="74" t="s">
        <v>188</v>
      </c>
      <c r="H50" s="73" t="s">
        <v>126</v>
      </c>
      <c r="J50" s="74" t="str">
        <f ca="1">"version du "&amp;TEXT(TODAY(),"jj/mm/aaaa")</f>
        <v>version du 26/01/2016</v>
      </c>
    </row>
    <row r="52" spans="2:13">
      <c r="B52" s="405" t="s">
        <v>248</v>
      </c>
      <c r="C52" s="405"/>
      <c r="D52" s="405"/>
      <c r="E52" s="405"/>
      <c r="F52" s="405"/>
      <c r="G52" s="405"/>
      <c r="H52" s="405"/>
      <c r="I52" s="405"/>
      <c r="J52" s="405"/>
      <c r="K52" s="405"/>
    </row>
    <row r="53" spans="2:13">
      <c r="D53" s="86" t="s">
        <v>186</v>
      </c>
    </row>
    <row r="54" spans="2:13">
      <c r="D54" s="87" t="s">
        <v>187</v>
      </c>
    </row>
  </sheetData>
  <mergeCells count="62">
    <mergeCell ref="B52:K52"/>
    <mergeCell ref="B49:C49"/>
    <mergeCell ref="B31:C31"/>
    <mergeCell ref="B32:C35"/>
    <mergeCell ref="B37:C37"/>
    <mergeCell ref="B38:C41"/>
    <mergeCell ref="B42:C42"/>
    <mergeCell ref="B48:C48"/>
    <mergeCell ref="B43:C43"/>
    <mergeCell ref="B44:C47"/>
    <mergeCell ref="B36:C36"/>
    <mergeCell ref="B12:C12"/>
    <mergeCell ref="B14:C17"/>
    <mergeCell ref="B7:C7"/>
    <mergeCell ref="B13:C13"/>
    <mergeCell ref="J45:J47"/>
    <mergeCell ref="J33:J35"/>
    <mergeCell ref="J39:J41"/>
    <mergeCell ref="E2:K2"/>
    <mergeCell ref="E4:K4"/>
    <mergeCell ref="D6:G6"/>
    <mergeCell ref="H6:K6"/>
    <mergeCell ref="B30:C30"/>
    <mergeCell ref="J21:J23"/>
    <mergeCell ref="J27:J29"/>
    <mergeCell ref="J9:J11"/>
    <mergeCell ref="J15:J17"/>
    <mergeCell ref="B18:C18"/>
    <mergeCell ref="B19:C19"/>
    <mergeCell ref="B20:C23"/>
    <mergeCell ref="B25:C25"/>
    <mergeCell ref="B26:C29"/>
    <mergeCell ref="B24:C24"/>
    <mergeCell ref="B8:C11"/>
    <mergeCell ref="L3:M5"/>
    <mergeCell ref="L6:M6"/>
    <mergeCell ref="L9:M9"/>
    <mergeCell ref="L10:M10"/>
    <mergeCell ref="L11:M11"/>
    <mergeCell ref="L12:M12"/>
    <mergeCell ref="L13:M13"/>
    <mergeCell ref="L15:M15"/>
    <mergeCell ref="L16:M16"/>
    <mergeCell ref="L17:M17"/>
    <mergeCell ref="L18:M18"/>
    <mergeCell ref="L19:M19"/>
    <mergeCell ref="L20:M20"/>
    <mergeCell ref="L21:M21"/>
    <mergeCell ref="L22:M22"/>
    <mergeCell ref="L23:M23"/>
    <mergeCell ref="L24:M24"/>
    <mergeCell ref="L25:M25"/>
    <mergeCell ref="L27:M27"/>
    <mergeCell ref="L28:M28"/>
    <mergeCell ref="L35:M35"/>
    <mergeCell ref="L36:M36"/>
    <mergeCell ref="L37:M37"/>
    <mergeCell ref="L29:M29"/>
    <mergeCell ref="L30:M30"/>
    <mergeCell ref="L31:M31"/>
    <mergeCell ref="L33:M33"/>
    <mergeCell ref="L34:M34"/>
  </mergeCells>
  <phoneticPr fontId="2" type="noConversion"/>
  <pageMargins left="0" right="0" top="0" bottom="0" header="0.31496062992125984" footer="0.31496062992125984"/>
  <pageSetup paperSize="9" scale="98" orientation="landscape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9BDEFF"/>
  </sheetPr>
  <dimension ref="B1:M54"/>
  <sheetViews>
    <sheetView topLeftCell="D7" workbookViewId="0">
      <selection activeCell="K32" sqref="K32"/>
    </sheetView>
  </sheetViews>
  <sheetFormatPr baseColWidth="10" defaultRowHeight="12.75"/>
  <cols>
    <col min="1" max="1" width="0.85546875" customWidth="1"/>
    <col min="2" max="2" width="2.5703125" customWidth="1"/>
    <col min="3" max="3" width="3" style="39" customWidth="1"/>
    <col min="4" max="4" width="18.28515625" customWidth="1"/>
    <col min="5" max="7" width="17.5703125" customWidth="1"/>
    <col min="8" max="8" width="20.28515625" style="35" customWidth="1"/>
    <col min="9" max="9" width="17.5703125" customWidth="1"/>
    <col min="10" max="10" width="16.85546875" customWidth="1"/>
    <col min="11" max="11" width="17.5703125" customWidth="1"/>
    <col min="12" max="13" width="18.140625" customWidth="1"/>
  </cols>
  <sheetData>
    <row r="1" spans="2:13" ht="4.5" customHeight="1"/>
    <row r="2" spans="2:13" ht="18.75" customHeight="1" thickBot="1">
      <c r="B2" s="32"/>
      <c r="C2" s="36"/>
      <c r="D2" s="41"/>
      <c r="E2" s="384" t="s">
        <v>191</v>
      </c>
      <c r="F2" s="384"/>
      <c r="G2" s="384"/>
      <c r="H2" s="384"/>
      <c r="I2" s="384"/>
      <c r="J2" s="384"/>
      <c r="K2" s="384"/>
    </row>
    <row r="3" spans="2:13" ht="15" customHeight="1" thickTop="1">
      <c r="B3" s="32"/>
      <c r="C3" s="37"/>
      <c r="D3" s="1"/>
      <c r="E3" s="166"/>
      <c r="F3" s="171" t="s">
        <v>192</v>
      </c>
      <c r="G3" s="185">
        <f>'M1'!G3+1</f>
        <v>12</v>
      </c>
      <c r="H3" s="167" t="s">
        <v>64</v>
      </c>
      <c r="I3" s="170">
        <f>'M1'!I3+7</f>
        <v>42450</v>
      </c>
      <c r="J3" s="167" t="s">
        <v>65</v>
      </c>
      <c r="K3" s="168">
        <f>I3+6</f>
        <v>42456</v>
      </c>
      <c r="L3" s="381" t="s">
        <v>247</v>
      </c>
      <c r="M3" s="381"/>
    </row>
    <row r="4" spans="2:13" s="5" customFormat="1" ht="11.25" customHeight="1">
      <c r="B4" s="30"/>
      <c r="C4" s="38"/>
      <c r="D4" s="20"/>
      <c r="F4" s="386" t="s">
        <v>78</v>
      </c>
      <c r="G4" s="386"/>
      <c r="H4" s="386"/>
      <c r="I4" s="386"/>
      <c r="J4" s="386"/>
      <c r="K4" s="386"/>
      <c r="L4" s="381"/>
      <c r="M4" s="381"/>
    </row>
    <row r="5" spans="2:13" s="5" customFormat="1" ht="6.75" customHeight="1">
      <c r="B5" s="30"/>
      <c r="C5" s="38"/>
      <c r="D5" s="20"/>
      <c r="E5" s="4"/>
      <c r="F5" s="20"/>
      <c r="G5" s="21"/>
      <c r="H5" s="34"/>
      <c r="I5" s="4"/>
      <c r="J5" s="4"/>
      <c r="K5" s="30"/>
      <c r="L5" s="381"/>
      <c r="M5" s="381"/>
    </row>
    <row r="6" spans="2:13" ht="13.5" customHeight="1">
      <c r="B6" s="23"/>
      <c r="C6" s="38"/>
      <c r="D6" s="387" t="s">
        <v>70</v>
      </c>
      <c r="E6" s="387"/>
      <c r="F6" s="387"/>
      <c r="G6" s="387"/>
      <c r="H6" s="388" t="s">
        <v>71</v>
      </c>
      <c r="I6" s="388"/>
      <c r="J6" s="388"/>
      <c r="K6" s="388"/>
      <c r="L6" s="382" t="s">
        <v>246</v>
      </c>
      <c r="M6" s="383"/>
    </row>
    <row r="7" spans="2:13" s="33" customFormat="1" ht="12" customHeight="1">
      <c r="B7" s="402"/>
      <c r="C7" s="402"/>
      <c r="D7" s="93" t="s">
        <v>66</v>
      </c>
      <c r="E7" s="94" t="s">
        <v>67</v>
      </c>
      <c r="F7" s="95" t="s">
        <v>68</v>
      </c>
      <c r="G7" s="96" t="s">
        <v>69</v>
      </c>
      <c r="H7" s="88" t="s">
        <v>66</v>
      </c>
      <c r="I7" s="89" t="s">
        <v>67</v>
      </c>
      <c r="J7" s="90" t="s">
        <v>68</v>
      </c>
      <c r="K7" s="91" t="s">
        <v>69</v>
      </c>
      <c r="L7" s="42" t="s">
        <v>245</v>
      </c>
      <c r="M7" s="42" t="s">
        <v>244</v>
      </c>
    </row>
    <row r="8" spans="2:13" ht="12" customHeight="1">
      <c r="B8" s="398" t="s">
        <v>0</v>
      </c>
      <c r="C8" s="399"/>
      <c r="D8" s="216" t="str">
        <f>'E2'!B5</f>
        <v>Mousse de foie</v>
      </c>
      <c r="E8" s="165" t="s">
        <v>307</v>
      </c>
      <c r="F8" s="200" t="str">
        <f>D8</f>
        <v>Mousse de foie</v>
      </c>
      <c r="G8" s="153" t="str">
        <f>D8</f>
        <v>Mousse de foie</v>
      </c>
      <c r="H8" s="222" t="str">
        <f>'E2'!B15</f>
        <v>Potage</v>
      </c>
      <c r="I8" s="154" t="s">
        <v>72</v>
      </c>
      <c r="J8" s="130" t="s">
        <v>75</v>
      </c>
      <c r="K8" s="131" t="s">
        <v>24</v>
      </c>
      <c r="L8" s="76" t="str">
        <f>'E2'!K5</f>
        <v>Chou blanc lardons</v>
      </c>
      <c r="M8" s="76" t="str">
        <f>'E2'!K6</f>
        <v>Chou blanc lardons</v>
      </c>
    </row>
    <row r="9" spans="2:13" ht="12" customHeight="1">
      <c r="B9" s="400"/>
      <c r="C9" s="401"/>
      <c r="D9" s="217" t="str">
        <f>'E2'!B6</f>
        <v>Pavé de saumon</v>
      </c>
      <c r="E9" s="158" t="str">
        <f>D9</f>
        <v>Pavé de saumon</v>
      </c>
      <c r="F9" s="133" t="s">
        <v>172</v>
      </c>
      <c r="G9" s="156" t="str">
        <f>D9</f>
        <v>Pavé de saumon</v>
      </c>
      <c r="H9" s="223" t="str">
        <f>'E2'!B16</f>
        <v>Langue de bœuf</v>
      </c>
      <c r="I9" s="157" t="s">
        <v>313</v>
      </c>
      <c r="J9" s="391" t="s">
        <v>149</v>
      </c>
      <c r="K9" s="136" t="str">
        <f>H9</f>
        <v>Langue de bœuf</v>
      </c>
      <c r="L9" s="370" t="str">
        <f>'E2'!K7</f>
        <v>spagheti bolognaise</v>
      </c>
      <c r="M9" s="371"/>
    </row>
    <row r="10" spans="2:13" ht="12" customHeight="1">
      <c r="B10" s="400"/>
      <c r="C10" s="401"/>
      <c r="D10" s="218" t="str">
        <f>'E2'!B7</f>
        <v>Brocolis à la crème</v>
      </c>
      <c r="E10" s="193" t="str">
        <f>D10</f>
        <v>Brocolis à la crème</v>
      </c>
      <c r="F10" s="133" t="s">
        <v>177</v>
      </c>
      <c r="G10" s="159" t="str">
        <f>D10</f>
        <v>Brocolis à la crème</v>
      </c>
      <c r="H10" s="223" t="str">
        <f>'E2'!B17</f>
        <v>-</v>
      </c>
      <c r="I10" s="160" t="str">
        <f>H10</f>
        <v>-</v>
      </c>
      <c r="J10" s="391"/>
      <c r="K10" s="184" t="s">
        <v>63</v>
      </c>
      <c r="L10" s="370" t="str">
        <f>'E2'!K8</f>
        <v>-</v>
      </c>
      <c r="M10" s="371"/>
    </row>
    <row r="11" spans="2:13" ht="12" customHeight="1">
      <c r="B11" s="400"/>
      <c r="C11" s="401"/>
      <c r="D11" s="217" t="str">
        <f>'E2'!B8</f>
        <v>-</v>
      </c>
      <c r="E11" s="158" t="str">
        <f>D11</f>
        <v>-</v>
      </c>
      <c r="F11" s="133" t="s">
        <v>19</v>
      </c>
      <c r="G11" s="207" t="s">
        <v>82</v>
      </c>
      <c r="H11" s="223" t="str">
        <f>'E2'!B18</f>
        <v>Pomme de terre</v>
      </c>
      <c r="I11" s="199" t="str">
        <f>H11</f>
        <v>Pomme de terre</v>
      </c>
      <c r="J11" s="391"/>
      <c r="K11" s="136" t="str">
        <f>H11</f>
        <v>Pomme de terre</v>
      </c>
      <c r="L11" s="370" t="str">
        <f>'E2'!K9</f>
        <v>Salade verte</v>
      </c>
      <c r="M11" s="371"/>
    </row>
    <row r="12" spans="2:13" ht="12" customHeight="1">
      <c r="B12" s="389">
        <f>I3</f>
        <v>42450</v>
      </c>
      <c r="C12" s="390"/>
      <c r="D12" s="217" t="str">
        <f>'E2'!B9</f>
        <v>FROMAGES</v>
      </c>
      <c r="E12" s="158" t="s">
        <v>73</v>
      </c>
      <c r="F12" s="133" t="s">
        <v>159</v>
      </c>
      <c r="G12" s="156" t="str">
        <f>D12</f>
        <v>FROMAGES</v>
      </c>
      <c r="H12" s="223" t="str">
        <f>'E2'!B19</f>
        <v>Fromages</v>
      </c>
      <c r="I12" s="160" t="s">
        <v>73</v>
      </c>
      <c r="J12" s="140" t="s">
        <v>74</v>
      </c>
      <c r="K12" s="136" t="str">
        <f>H12</f>
        <v>Fromages</v>
      </c>
      <c r="L12" s="370" t="str">
        <f>'E2'!K10</f>
        <v>Coulommier</v>
      </c>
      <c r="M12" s="371"/>
    </row>
    <row r="13" spans="2:13" ht="12" customHeight="1">
      <c r="B13" s="392" t="s">
        <v>134</v>
      </c>
      <c r="C13" s="393"/>
      <c r="D13" s="219" t="str">
        <f>'E2'!B10</f>
        <v>Gateau au chocolat</v>
      </c>
      <c r="E13" s="161" t="str">
        <f>D13</f>
        <v>Gateau au chocolat</v>
      </c>
      <c r="F13" s="181" t="s">
        <v>83</v>
      </c>
      <c r="G13" s="162" t="s">
        <v>83</v>
      </c>
      <c r="H13" s="224" t="str">
        <f>'E2'!B20</f>
        <v>Poire*</v>
      </c>
      <c r="I13" s="163" t="str">
        <f>H13</f>
        <v>Poire*</v>
      </c>
      <c r="J13" s="150" t="s">
        <v>234</v>
      </c>
      <c r="K13" s="288" t="str">
        <f>H13</f>
        <v>Poire*</v>
      </c>
      <c r="L13" s="372" t="str">
        <f>'E2'!K11</f>
        <v>Pomme*</v>
      </c>
      <c r="M13" s="373"/>
    </row>
    <row r="14" spans="2:13" ht="12" customHeight="1">
      <c r="B14" s="398" t="s">
        <v>1</v>
      </c>
      <c r="C14" s="399"/>
      <c r="D14" s="220" t="str">
        <f>'E2'!C5</f>
        <v>PDT Jambon Emmental</v>
      </c>
      <c r="E14" s="165" t="s">
        <v>319</v>
      </c>
      <c r="F14" s="192" t="s">
        <v>171</v>
      </c>
      <c r="G14" s="195" t="str">
        <f>D14</f>
        <v>PDT Jambon Emmental</v>
      </c>
      <c r="H14" s="225" t="str">
        <f>'E2'!C15</f>
        <v>Potage</v>
      </c>
      <c r="I14" s="154" t="s">
        <v>72</v>
      </c>
      <c r="J14" s="130" t="s">
        <v>75</v>
      </c>
      <c r="K14" s="131" t="s">
        <v>24</v>
      </c>
      <c r="L14" s="76" t="str">
        <f>'E2'!L5</f>
        <v>Céleri vinaigrette</v>
      </c>
      <c r="M14" s="76" t="str">
        <f>'E2'!L6</f>
        <v>Céleri vinaigrette</v>
      </c>
    </row>
    <row r="15" spans="2:13" ht="12" customHeight="1">
      <c r="B15" s="400"/>
      <c r="C15" s="401"/>
      <c r="D15" s="218" t="str">
        <f>'E2'!C6</f>
        <v>Andouillette à la moutarde</v>
      </c>
      <c r="E15" s="155" t="str">
        <f>D15</f>
        <v>Andouillette à la moutarde</v>
      </c>
      <c r="F15" s="133" t="s">
        <v>173</v>
      </c>
      <c r="G15" s="156" t="str">
        <f t="shared" ref="G15:G19" si="0">D15</f>
        <v>Andouillette à la moutarde</v>
      </c>
      <c r="H15" s="226" t="str">
        <f>'E2'!C16</f>
        <v>Omelette aux herbes</v>
      </c>
      <c r="I15" s="160" t="str">
        <f>H15</f>
        <v>Omelette aux herbes</v>
      </c>
      <c r="J15" s="391" t="s">
        <v>151</v>
      </c>
      <c r="K15" s="136" t="str">
        <f>H15</f>
        <v>Omelette aux herbes</v>
      </c>
      <c r="L15" s="370" t="str">
        <f>'E2'!L7</f>
        <v>Sauté de veau</v>
      </c>
      <c r="M15" s="371"/>
    </row>
    <row r="16" spans="2:13" ht="12" customHeight="1">
      <c r="B16" s="400"/>
      <c r="C16" s="401"/>
      <c r="D16" s="217" t="str">
        <f>'E2'!C7</f>
        <v>-</v>
      </c>
      <c r="E16" s="155" t="str">
        <f>D16</f>
        <v>-</v>
      </c>
      <c r="F16" s="187" t="s">
        <v>179</v>
      </c>
      <c r="G16" s="196" t="s">
        <v>86</v>
      </c>
      <c r="H16" s="223" t="str">
        <f>'E2'!C17</f>
        <v>Juliennes de légumes</v>
      </c>
      <c r="I16" s="160" t="str">
        <f>H16</f>
        <v>Juliennes de légumes</v>
      </c>
      <c r="J16" s="391"/>
      <c r="K16" s="136" t="str">
        <f>H16</f>
        <v>Juliennes de légumes</v>
      </c>
      <c r="L16" s="370" t="str">
        <f>'E2'!L8</f>
        <v>Tomates provençales</v>
      </c>
      <c r="M16" s="371"/>
    </row>
    <row r="17" spans="2:13" ht="12" customHeight="1">
      <c r="B17" s="400"/>
      <c r="C17" s="401"/>
      <c r="D17" s="217" t="str">
        <f>'E2'!C8</f>
        <v>Riz</v>
      </c>
      <c r="E17" s="158" t="str">
        <f>D17</f>
        <v>Riz</v>
      </c>
      <c r="F17" s="133" t="s">
        <v>19</v>
      </c>
      <c r="G17" s="156" t="str">
        <f t="shared" si="0"/>
        <v>Riz</v>
      </c>
      <c r="H17" s="223" t="str">
        <f>'E2'!C18</f>
        <v>-</v>
      </c>
      <c r="I17" s="160" t="str">
        <f>H17</f>
        <v>-</v>
      </c>
      <c r="J17" s="391"/>
      <c r="K17" s="184" t="s">
        <v>84</v>
      </c>
      <c r="L17" s="370" t="str">
        <f>'E2'!L9</f>
        <v>-</v>
      </c>
      <c r="M17" s="371"/>
    </row>
    <row r="18" spans="2:13" ht="12" customHeight="1">
      <c r="B18" s="389">
        <f>I3+1</f>
        <v>42451</v>
      </c>
      <c r="C18" s="390"/>
      <c r="D18" s="218" t="str">
        <f>'E2'!C9</f>
        <v>Fromages</v>
      </c>
      <c r="E18" s="158" t="s">
        <v>73</v>
      </c>
      <c r="F18" s="133" t="s">
        <v>159</v>
      </c>
      <c r="G18" s="156" t="str">
        <f t="shared" si="0"/>
        <v>Fromages</v>
      </c>
      <c r="H18" s="226" t="str">
        <f>'E2'!C19</f>
        <v>FROMAGES</v>
      </c>
      <c r="I18" s="160" t="s">
        <v>73</v>
      </c>
      <c r="J18" s="140" t="s">
        <v>74</v>
      </c>
      <c r="K18" s="136" t="str">
        <f>H18</f>
        <v>FROMAGES</v>
      </c>
      <c r="L18" s="370" t="str">
        <f>'E2'!L10</f>
        <v>Edam</v>
      </c>
      <c r="M18" s="371"/>
    </row>
    <row r="19" spans="2:13" ht="12" customHeight="1">
      <c r="B19" s="392" t="s">
        <v>131</v>
      </c>
      <c r="C19" s="393"/>
      <c r="D19" s="219" t="str">
        <f>'E2'!C10</f>
        <v>Pomme*</v>
      </c>
      <c r="E19" s="161" t="str">
        <f>D19</f>
        <v>Pomme*</v>
      </c>
      <c r="F19" s="181" t="s">
        <v>308</v>
      </c>
      <c r="G19" s="164" t="str">
        <f t="shared" si="0"/>
        <v>Pomme*</v>
      </c>
      <c r="H19" s="227" t="str">
        <f>'E2'!C20</f>
        <v>Semoule au lait</v>
      </c>
      <c r="I19" s="163" t="str">
        <f>H19</f>
        <v>Semoule au lait</v>
      </c>
      <c r="J19" s="189" t="s">
        <v>158</v>
      </c>
      <c r="K19" s="146" t="s">
        <v>137</v>
      </c>
      <c r="L19" s="372" t="str">
        <f>'E2'!L11</f>
        <v>Crème renversée</v>
      </c>
      <c r="M19" s="373"/>
    </row>
    <row r="20" spans="2:13" ht="12" customHeight="1">
      <c r="B20" s="398" t="s">
        <v>2</v>
      </c>
      <c r="C20" s="399"/>
      <c r="D20" s="220" t="str">
        <f>'E2'!D5</f>
        <v>Céleri rémoulade</v>
      </c>
      <c r="E20" s="152" t="str">
        <f>D20</f>
        <v>Céleri rémoulade</v>
      </c>
      <c r="F20" s="192" t="s">
        <v>309</v>
      </c>
      <c r="G20" s="289" t="s">
        <v>260</v>
      </c>
      <c r="H20" s="225" t="str">
        <f>'E2'!D15</f>
        <v>Potage vermicelle</v>
      </c>
      <c r="I20" s="154" t="s">
        <v>72</v>
      </c>
      <c r="J20" s="130" t="s">
        <v>75</v>
      </c>
      <c r="K20" s="131" t="str">
        <f>H20</f>
        <v>Potage vermicelle</v>
      </c>
      <c r="L20" s="379" t="str">
        <f t="shared" ref="L20:L25" si="1">D20</f>
        <v>Céleri rémoulade</v>
      </c>
      <c r="M20" s="380"/>
    </row>
    <row r="21" spans="2:13" ht="12" customHeight="1">
      <c r="B21" s="400"/>
      <c r="C21" s="401"/>
      <c r="D21" s="218" t="str">
        <f>'E2'!D6</f>
        <v>Saucisse de strasbourg</v>
      </c>
      <c r="E21" s="155" t="s">
        <v>310</v>
      </c>
      <c r="F21" s="133" t="s">
        <v>174</v>
      </c>
      <c r="G21" s="286" t="str">
        <f>D21</f>
        <v>Saucisse de strasbourg</v>
      </c>
      <c r="H21" s="226" t="str">
        <f>'E2'!D16</f>
        <v>Cassoulet</v>
      </c>
      <c r="I21" s="157" t="s">
        <v>316</v>
      </c>
      <c r="J21" s="391" t="s">
        <v>152</v>
      </c>
      <c r="K21" s="136" t="str">
        <f>H21</f>
        <v>Cassoulet</v>
      </c>
      <c r="L21" s="374" t="str">
        <f t="shared" si="1"/>
        <v>Saucisse de strasbourg</v>
      </c>
      <c r="M21" s="375"/>
    </row>
    <row r="22" spans="2:13" ht="12" customHeight="1">
      <c r="B22" s="400"/>
      <c r="C22" s="401"/>
      <c r="D22" s="217" t="str">
        <f>'E2'!D7</f>
        <v>Carottes braisées</v>
      </c>
      <c r="E22" s="158" t="str">
        <f>D22</f>
        <v>Carottes braisées</v>
      </c>
      <c r="F22" s="187" t="s">
        <v>200</v>
      </c>
      <c r="G22" s="286" t="str">
        <f>D22</f>
        <v>Carottes braisées</v>
      </c>
      <c r="H22" s="223" t="str">
        <f>'E2'!D17</f>
        <v>-</v>
      </c>
      <c r="I22" s="160" t="str">
        <f>H22</f>
        <v>-</v>
      </c>
      <c r="J22" s="391"/>
      <c r="K22" s="184" t="s">
        <v>314</v>
      </c>
      <c r="L22" s="374" t="str">
        <f t="shared" si="1"/>
        <v>Carottes braisées</v>
      </c>
      <c r="M22" s="375"/>
    </row>
    <row r="23" spans="2:13" ht="12" customHeight="1">
      <c r="B23" s="400"/>
      <c r="C23" s="401"/>
      <c r="D23" s="217" t="str">
        <f>'E2'!D8</f>
        <v>-</v>
      </c>
      <c r="E23" s="158" t="str">
        <f>D23</f>
        <v>-</v>
      </c>
      <c r="F23" s="133" t="s">
        <v>19</v>
      </c>
      <c r="G23" s="287" t="s">
        <v>320</v>
      </c>
      <c r="H23" s="223" t="str">
        <f>'E2'!D18</f>
        <v>-</v>
      </c>
      <c r="I23" s="160" t="str">
        <f>H23</f>
        <v>-</v>
      </c>
      <c r="J23" s="391"/>
      <c r="K23" s="136" t="str">
        <f t="shared" ref="K23:K28" si="2">H23</f>
        <v>-</v>
      </c>
      <c r="L23" s="374" t="str">
        <f t="shared" si="1"/>
        <v>-</v>
      </c>
      <c r="M23" s="375"/>
    </row>
    <row r="24" spans="2:13" ht="12" customHeight="1">
      <c r="B24" s="389">
        <f>I3+2</f>
        <v>42452</v>
      </c>
      <c r="C24" s="390"/>
      <c r="D24" s="217" t="str">
        <f>'E2'!D9</f>
        <v>MINI ROITELET</v>
      </c>
      <c r="E24" s="158" t="s">
        <v>73</v>
      </c>
      <c r="F24" s="133" t="s">
        <v>159</v>
      </c>
      <c r="G24" s="156" t="str">
        <f>D24</f>
        <v>MINI ROITELET</v>
      </c>
      <c r="H24" s="226" t="str">
        <f>'E2'!D19</f>
        <v>Fromages</v>
      </c>
      <c r="I24" s="160" t="s">
        <v>73</v>
      </c>
      <c r="J24" s="140" t="s">
        <v>74</v>
      </c>
      <c r="K24" s="136" t="str">
        <f t="shared" si="2"/>
        <v>Fromages</v>
      </c>
      <c r="L24" s="374" t="str">
        <f t="shared" si="1"/>
        <v>MINI ROITELET</v>
      </c>
      <c r="M24" s="375"/>
    </row>
    <row r="25" spans="2:13" ht="12" customHeight="1">
      <c r="B25" s="392" t="s">
        <v>185</v>
      </c>
      <c r="C25" s="393"/>
      <c r="D25" s="221" t="str">
        <f>'E2'!D10</f>
        <v>Entremets café</v>
      </c>
      <c r="E25" s="161" t="str">
        <f>D25</f>
        <v>Entremets café</v>
      </c>
      <c r="F25" s="142" t="str">
        <f>D25</f>
        <v>Entremets café</v>
      </c>
      <c r="G25" s="162" t="s">
        <v>137</v>
      </c>
      <c r="H25" s="227" t="str">
        <f>'E2'!D20</f>
        <v>Pomme cuite caramel</v>
      </c>
      <c r="I25" s="163" t="str">
        <f>H25</f>
        <v>Pomme cuite caramel</v>
      </c>
      <c r="J25" s="150" t="s">
        <v>157</v>
      </c>
      <c r="K25" s="288" t="str">
        <f t="shared" si="2"/>
        <v>Pomme cuite caramel</v>
      </c>
      <c r="L25" s="376" t="str">
        <f t="shared" si="1"/>
        <v>Entremets café</v>
      </c>
      <c r="M25" s="377"/>
    </row>
    <row r="26" spans="2:13" ht="12" customHeight="1">
      <c r="B26" s="400" t="s">
        <v>3</v>
      </c>
      <c r="C26" s="401"/>
      <c r="D26" s="216" t="str">
        <f>'E2'!E5</f>
        <v>Andouille</v>
      </c>
      <c r="E26" s="165" t="s">
        <v>21</v>
      </c>
      <c r="F26" s="192" t="s">
        <v>216</v>
      </c>
      <c r="G26" s="153" t="str">
        <f>D26</f>
        <v>Andouille</v>
      </c>
      <c r="H26" s="222" t="str">
        <f>'E2'!E15</f>
        <v>Tapioca au lait</v>
      </c>
      <c r="I26" s="154" t="s">
        <v>72</v>
      </c>
      <c r="J26" s="130" t="s">
        <v>75</v>
      </c>
      <c r="K26" s="131" t="str">
        <f t="shared" si="2"/>
        <v>Tapioca au lait</v>
      </c>
      <c r="L26" s="76" t="str">
        <f>'E2'!M5</f>
        <v>Haricot vert vinaigrette</v>
      </c>
      <c r="M26" s="76" t="str">
        <f>'E2'!M6</f>
        <v>Haricot vert vinaigrette</v>
      </c>
    </row>
    <row r="27" spans="2:13" ht="12" customHeight="1">
      <c r="B27" s="400"/>
      <c r="C27" s="401"/>
      <c r="D27" s="217" t="str">
        <f>'E2'!E6</f>
        <v>Bavette</v>
      </c>
      <c r="E27" s="158" t="str">
        <f>D27</f>
        <v>Bavette</v>
      </c>
      <c r="F27" s="133" t="s">
        <v>175</v>
      </c>
      <c r="G27" s="156" t="str">
        <f t="shared" ref="G27:G34" si="3">D27</f>
        <v>Bavette</v>
      </c>
      <c r="H27" s="223" t="str">
        <f>'E2'!E16</f>
        <v>Filet de poulet à la crème</v>
      </c>
      <c r="I27" s="199" t="str">
        <f>H27</f>
        <v>Filet de poulet à la crème</v>
      </c>
      <c r="J27" s="391" t="s">
        <v>153</v>
      </c>
      <c r="K27" s="136" t="str">
        <f t="shared" si="2"/>
        <v>Filet de poulet à la crème</v>
      </c>
      <c r="L27" s="370" t="str">
        <f>'E2'!M7</f>
        <v>Poule au blanc</v>
      </c>
      <c r="M27" s="371"/>
    </row>
    <row r="28" spans="2:13" ht="12" customHeight="1">
      <c r="B28" s="400"/>
      <c r="C28" s="401"/>
      <c r="D28" s="217" t="str">
        <f>'E2'!E7</f>
        <v>-</v>
      </c>
      <c r="E28" s="158" t="str">
        <f>D28</f>
        <v>-</v>
      </c>
      <c r="F28" s="187" t="s">
        <v>214</v>
      </c>
      <c r="G28" s="214" t="str">
        <f>D28</f>
        <v>-</v>
      </c>
      <c r="H28" s="223" t="str">
        <f>'E2'!E17</f>
        <v>Gratin courgettes</v>
      </c>
      <c r="I28" s="160" t="str">
        <f>H28</f>
        <v>Gratin courgettes</v>
      </c>
      <c r="J28" s="391"/>
      <c r="K28" s="136" t="str">
        <f t="shared" si="2"/>
        <v>Gratin courgettes</v>
      </c>
      <c r="L28" s="370" t="str">
        <f>'E2'!M8</f>
        <v>-</v>
      </c>
      <c r="M28" s="371"/>
    </row>
    <row r="29" spans="2:13" ht="12" customHeight="1">
      <c r="B29" s="400"/>
      <c r="C29" s="401"/>
      <c r="D29" s="217" t="str">
        <f>'E2'!E8</f>
        <v>Petit pois</v>
      </c>
      <c r="E29" s="158" t="str">
        <f>D29</f>
        <v>Petit pois</v>
      </c>
      <c r="F29" s="133" t="s">
        <v>19</v>
      </c>
      <c r="G29" s="156" t="str">
        <f t="shared" si="3"/>
        <v>Petit pois</v>
      </c>
      <c r="H29" s="223" t="str">
        <f>'E2'!E18</f>
        <v>-</v>
      </c>
      <c r="I29" s="160" t="str">
        <f>H29</f>
        <v>-</v>
      </c>
      <c r="J29" s="391"/>
      <c r="K29" s="148" t="s">
        <v>321</v>
      </c>
      <c r="L29" s="370" t="str">
        <f>'E2'!M9</f>
        <v>riz</v>
      </c>
      <c r="M29" s="371"/>
    </row>
    <row r="30" spans="2:13" ht="12" customHeight="1">
      <c r="B30" s="389">
        <f>I3+3</f>
        <v>42453</v>
      </c>
      <c r="C30" s="390"/>
      <c r="D30" s="218" t="str">
        <f>'E2'!E9</f>
        <v>Fromages</v>
      </c>
      <c r="E30" s="158" t="s">
        <v>73</v>
      </c>
      <c r="F30" s="133" t="s">
        <v>159</v>
      </c>
      <c r="G30" s="156" t="str">
        <f t="shared" si="3"/>
        <v>Fromages</v>
      </c>
      <c r="H30" s="226" t="str">
        <f>'E2'!E19</f>
        <v>FROMAGES</v>
      </c>
      <c r="I30" s="160" t="s">
        <v>73</v>
      </c>
      <c r="J30" s="140" t="s">
        <v>74</v>
      </c>
      <c r="K30" s="136" t="str">
        <f>H30</f>
        <v>FROMAGES</v>
      </c>
      <c r="L30" s="370" t="str">
        <f>'E2'!M10</f>
        <v>Fromage blanc sucré</v>
      </c>
      <c r="M30" s="371"/>
    </row>
    <row r="31" spans="2:13" ht="12" customHeight="1">
      <c r="B31" s="392" t="s">
        <v>133</v>
      </c>
      <c r="C31" s="393"/>
      <c r="D31" s="219" t="str">
        <f>'E2'!E10</f>
        <v>Kiwi*</v>
      </c>
      <c r="E31" s="161" t="str">
        <f>D31</f>
        <v>Kiwi*</v>
      </c>
      <c r="F31" s="181" t="s">
        <v>182</v>
      </c>
      <c r="G31" s="164" t="str">
        <f t="shared" si="3"/>
        <v>Kiwi*</v>
      </c>
      <c r="H31" s="227" t="str">
        <f>'E2'!E20</f>
        <v>Far breton</v>
      </c>
      <c r="I31" s="163" t="str">
        <f>H31</f>
        <v>Far breton</v>
      </c>
      <c r="J31" s="150" t="s">
        <v>315</v>
      </c>
      <c r="K31" s="146" t="s">
        <v>83</v>
      </c>
      <c r="L31" s="372" t="str">
        <f>'E2'!M11</f>
        <v>Biscuit sec</v>
      </c>
      <c r="M31" s="373"/>
    </row>
    <row r="32" spans="2:13" ht="12" customHeight="1">
      <c r="B32" s="394" t="s">
        <v>4</v>
      </c>
      <c r="C32" s="395"/>
      <c r="D32" s="216" t="str">
        <f>'E2'!F5</f>
        <v>Chou blanc aux lardons</v>
      </c>
      <c r="E32" s="258" t="s">
        <v>280</v>
      </c>
      <c r="F32" s="192" t="s">
        <v>180</v>
      </c>
      <c r="G32" s="153" t="str">
        <f t="shared" si="3"/>
        <v>Chou blanc aux lardons</v>
      </c>
      <c r="H32" s="222" t="str">
        <f>'E2'!F15</f>
        <v>Potage</v>
      </c>
      <c r="I32" s="154" t="s">
        <v>72</v>
      </c>
      <c r="J32" s="130" t="s">
        <v>75</v>
      </c>
      <c r="K32" s="131" t="s">
        <v>24</v>
      </c>
      <c r="L32" s="76" t="e">
        <f>#REF!</f>
        <v>#REF!</v>
      </c>
      <c r="M32" s="76" t="str">
        <f>'E2'!N6</f>
        <v>Feuilleté fromage</v>
      </c>
    </row>
    <row r="33" spans="2:13" ht="12" customHeight="1">
      <c r="B33" s="396"/>
      <c r="C33" s="397"/>
      <c r="D33" s="217" t="str">
        <f>'E2'!F6</f>
        <v>Colin à l'oseille</v>
      </c>
      <c r="E33" s="158" t="str">
        <f>D33</f>
        <v>Colin à l'oseille</v>
      </c>
      <c r="F33" s="133" t="s">
        <v>167</v>
      </c>
      <c r="G33" s="156" t="str">
        <f t="shared" si="3"/>
        <v>Colin à l'oseille</v>
      </c>
      <c r="H33" s="223" t="str">
        <f>'E2'!F16</f>
        <v>Palette 1/2 sel</v>
      </c>
      <c r="I33" s="157" t="s">
        <v>317</v>
      </c>
      <c r="J33" s="391" t="s">
        <v>154</v>
      </c>
      <c r="K33" s="136" t="str">
        <f>H33</f>
        <v>Palette 1/2 sel</v>
      </c>
      <c r="L33" s="370" t="str">
        <f>'E2'!N7</f>
        <v>Cabillaud rôti champignon</v>
      </c>
      <c r="M33" s="371"/>
    </row>
    <row r="34" spans="2:13" ht="12" customHeight="1">
      <c r="B34" s="396"/>
      <c r="C34" s="397"/>
      <c r="D34" s="218" t="str">
        <f>'E2'!F7</f>
        <v>Fondue de poireaux</v>
      </c>
      <c r="E34" s="158" t="str">
        <f>D34</f>
        <v>Fondue de poireaux</v>
      </c>
      <c r="F34" s="187" t="s">
        <v>202</v>
      </c>
      <c r="G34" s="159" t="str">
        <f t="shared" si="3"/>
        <v>Fondue de poireaux</v>
      </c>
      <c r="H34" s="223" t="str">
        <f>'E2'!F17</f>
        <v>-</v>
      </c>
      <c r="I34" s="160" t="str">
        <f>H34</f>
        <v>-</v>
      </c>
      <c r="J34" s="391"/>
      <c r="K34" s="184" t="s">
        <v>242</v>
      </c>
      <c r="L34" s="370" t="str">
        <f>'E2'!N8</f>
        <v>Epinard</v>
      </c>
      <c r="M34" s="371"/>
    </row>
    <row r="35" spans="2:13" ht="12" customHeight="1">
      <c r="B35" s="396"/>
      <c r="C35" s="397"/>
      <c r="D35" s="217" t="str">
        <f>'E2'!F8</f>
        <v>-</v>
      </c>
      <c r="E35" s="158" t="str">
        <f>D35</f>
        <v>-</v>
      </c>
      <c r="F35" s="133" t="s">
        <v>19</v>
      </c>
      <c r="G35" s="207" t="s">
        <v>223</v>
      </c>
      <c r="H35" s="223" t="str">
        <f>'E2'!F18</f>
        <v>Semoule au beurre</v>
      </c>
      <c r="I35" s="160" t="str">
        <f>H35</f>
        <v>Semoule au beurre</v>
      </c>
      <c r="J35" s="391"/>
      <c r="K35" s="136" t="str">
        <f>H35</f>
        <v>Semoule au beurre</v>
      </c>
      <c r="L35" s="370" t="str">
        <f>'E2'!N9</f>
        <v>semoule</v>
      </c>
      <c r="M35" s="371"/>
    </row>
    <row r="36" spans="2:13" ht="12" customHeight="1">
      <c r="B36" s="389">
        <f>I3+4</f>
        <v>42454</v>
      </c>
      <c r="C36" s="390"/>
      <c r="D36" s="217" t="str">
        <f>'E2'!F9</f>
        <v>FROMAGES</v>
      </c>
      <c r="E36" s="158" t="s">
        <v>73</v>
      </c>
      <c r="F36" s="133" t="s">
        <v>159</v>
      </c>
      <c r="G36" s="156" t="str">
        <f>D36</f>
        <v>FROMAGES</v>
      </c>
      <c r="H36" s="226" t="str">
        <f>'E2'!F19</f>
        <v>Fromages</v>
      </c>
      <c r="I36" s="160" t="s">
        <v>73</v>
      </c>
      <c r="J36" s="140" t="s">
        <v>74</v>
      </c>
      <c r="K36" s="136" t="str">
        <f>H36</f>
        <v>Fromages</v>
      </c>
      <c r="L36" s="370" t="str">
        <f>'E2'!N10</f>
        <v>Cantadou</v>
      </c>
      <c r="M36" s="371"/>
    </row>
    <row r="37" spans="2:13" ht="12" customHeight="1">
      <c r="B37" s="392" t="s">
        <v>135</v>
      </c>
      <c r="C37" s="393"/>
      <c r="D37" s="219" t="str">
        <f>'E2'!F10</f>
        <v>Grillé aux pommes</v>
      </c>
      <c r="E37" s="161" t="str">
        <f>D37</f>
        <v>Grillé aux pommes</v>
      </c>
      <c r="F37" s="181" t="s">
        <v>312</v>
      </c>
      <c r="G37" s="162" t="s">
        <v>311</v>
      </c>
      <c r="H37" s="227" t="str">
        <f>'E2'!F20</f>
        <v>Entremet vanille</v>
      </c>
      <c r="I37" s="163" t="str">
        <f>H37</f>
        <v>Entremet vanille</v>
      </c>
      <c r="J37" s="145" t="str">
        <f>H37</f>
        <v>Entremet vanille</v>
      </c>
      <c r="K37" s="175" t="s">
        <v>137</v>
      </c>
      <c r="L37" s="372" t="str">
        <f>'E2'!N11</f>
        <v>Poire*</v>
      </c>
      <c r="M37" s="373"/>
    </row>
    <row r="38" spans="2:13" ht="12" customHeight="1">
      <c r="B38" s="398" t="s">
        <v>5</v>
      </c>
      <c r="C38" s="399"/>
      <c r="D38" s="220" t="str">
        <f>'E2'!G5</f>
        <v xml:space="preserve">Poireaux vinaigrette </v>
      </c>
      <c r="E38" s="165" t="str">
        <f>D38</f>
        <v xml:space="preserve">Poireaux vinaigrette </v>
      </c>
      <c r="F38" s="127" t="s">
        <v>165</v>
      </c>
      <c r="G38" s="153" t="str">
        <f t="shared" ref="G38:G43" si="4">D38</f>
        <v xml:space="preserve">Poireaux vinaigrette </v>
      </c>
      <c r="H38" s="222" t="str">
        <f>'E2'!G15</f>
        <v>Potage</v>
      </c>
      <c r="I38" s="154" t="s">
        <v>72</v>
      </c>
      <c r="J38" s="130" t="s">
        <v>75</v>
      </c>
      <c r="K38" s="131" t="s">
        <v>24</v>
      </c>
      <c r="L38" s="78"/>
      <c r="M38" s="78"/>
    </row>
    <row r="39" spans="2:13" ht="12" customHeight="1">
      <c r="B39" s="400"/>
      <c r="C39" s="401"/>
      <c r="D39" s="218" t="str">
        <f>'E2'!G6</f>
        <v>Sauté de porc ananas</v>
      </c>
      <c r="E39" s="158" t="str">
        <f>D39</f>
        <v>Sauté de porc ananas</v>
      </c>
      <c r="F39" s="133" t="s">
        <v>176</v>
      </c>
      <c r="G39" s="156" t="str">
        <f t="shared" si="4"/>
        <v>Sauté de porc ananas</v>
      </c>
      <c r="H39" s="223" t="str">
        <f>'E2'!G16</f>
        <v>Boudin noir</v>
      </c>
      <c r="I39" s="157" t="s">
        <v>310</v>
      </c>
      <c r="J39" s="391" t="s">
        <v>155</v>
      </c>
      <c r="K39" s="136" t="str">
        <f>H39</f>
        <v>Boudin noir</v>
      </c>
      <c r="L39" s="78"/>
      <c r="M39" s="78"/>
    </row>
    <row r="40" spans="2:13" ht="12" customHeight="1">
      <c r="B40" s="400"/>
      <c r="C40" s="401"/>
      <c r="D40" s="217" t="str">
        <f>'E2'!G7</f>
        <v>-</v>
      </c>
      <c r="E40" s="158" t="str">
        <f>D40</f>
        <v>-</v>
      </c>
      <c r="F40" s="187" t="s">
        <v>203</v>
      </c>
      <c r="G40" s="156" t="str">
        <f t="shared" si="4"/>
        <v>-</v>
      </c>
      <c r="H40" s="223" t="str">
        <f>'E2'!G17</f>
        <v>Pomme cuite</v>
      </c>
      <c r="I40" s="160" t="str">
        <f>H40</f>
        <v>Pomme cuite</v>
      </c>
      <c r="J40" s="391"/>
      <c r="K40" s="136" t="str">
        <f>H40</f>
        <v>Pomme cuite</v>
      </c>
      <c r="L40" s="78"/>
      <c r="M40" s="78"/>
    </row>
    <row r="41" spans="2:13" ht="12" customHeight="1">
      <c r="B41" s="400"/>
      <c r="C41" s="401"/>
      <c r="D41" s="217" t="str">
        <f>'E2'!G8</f>
        <v>Frites</v>
      </c>
      <c r="E41" s="158" t="str">
        <f>D41</f>
        <v>Frites</v>
      </c>
      <c r="F41" s="133" t="s">
        <v>19</v>
      </c>
      <c r="G41" s="207" t="s">
        <v>86</v>
      </c>
      <c r="H41" s="223" t="str">
        <f>'E2'!G18</f>
        <v>-</v>
      </c>
      <c r="I41" s="160" t="str">
        <f>H41</f>
        <v>-</v>
      </c>
      <c r="J41" s="391"/>
      <c r="K41" s="198" t="str">
        <f>H41</f>
        <v>-</v>
      </c>
      <c r="L41" s="78"/>
      <c r="M41" s="78"/>
    </row>
    <row r="42" spans="2:13" ht="12" customHeight="1">
      <c r="B42" s="389">
        <f>I3+5</f>
        <v>42455</v>
      </c>
      <c r="C42" s="390"/>
      <c r="D42" s="218" t="str">
        <f>'E2'!G9</f>
        <v>Fromages</v>
      </c>
      <c r="E42" s="158" t="s">
        <v>73</v>
      </c>
      <c r="F42" s="133" t="s">
        <v>159</v>
      </c>
      <c r="G42" s="156" t="str">
        <f t="shared" si="4"/>
        <v>Fromages</v>
      </c>
      <c r="H42" s="226" t="str">
        <f>'E2'!G19</f>
        <v>FROMAGES</v>
      </c>
      <c r="I42" s="160" t="s">
        <v>73</v>
      </c>
      <c r="J42" s="140" t="s">
        <v>74</v>
      </c>
      <c r="K42" s="136" t="str">
        <f>H42</f>
        <v>FROMAGES</v>
      </c>
      <c r="L42" s="78"/>
      <c r="M42" s="78"/>
    </row>
    <row r="43" spans="2:13" ht="12" customHeight="1">
      <c r="B43" s="392" t="s">
        <v>132</v>
      </c>
      <c r="C43" s="393"/>
      <c r="D43" s="219" t="str">
        <f>'E2'!G10</f>
        <v>Orange*</v>
      </c>
      <c r="E43" s="161" t="str">
        <f>D43</f>
        <v>Orange*</v>
      </c>
      <c r="F43" s="181" t="s">
        <v>182</v>
      </c>
      <c r="G43" s="164" t="str">
        <f t="shared" si="4"/>
        <v>Orange*</v>
      </c>
      <c r="H43" s="227" t="str">
        <f>'E2'!G20</f>
        <v>Yaourt aux fruits</v>
      </c>
      <c r="I43" s="163" t="str">
        <f>H43</f>
        <v>Yaourt aux fruits</v>
      </c>
      <c r="J43" s="150" t="s">
        <v>158</v>
      </c>
      <c r="K43" s="151" t="str">
        <f>H43</f>
        <v>Yaourt aux fruits</v>
      </c>
      <c r="L43" s="79"/>
      <c r="M43" s="79"/>
    </row>
    <row r="44" spans="2:13" ht="12" customHeight="1">
      <c r="B44" s="398" t="s">
        <v>6</v>
      </c>
      <c r="C44" s="399"/>
      <c r="D44" s="220" t="str">
        <f>'E2'!H5</f>
        <v>Rillette de thon</v>
      </c>
      <c r="E44" s="165" t="s">
        <v>79</v>
      </c>
      <c r="F44" s="200" t="s">
        <v>215</v>
      </c>
      <c r="G44" s="153" t="str">
        <f t="shared" ref="G44:G49" si="5">D44</f>
        <v>Rillette de thon</v>
      </c>
      <c r="H44" s="222" t="str">
        <f>'E2'!H15</f>
        <v>Soupe à l'oignon</v>
      </c>
      <c r="I44" s="154" t="s">
        <v>72</v>
      </c>
      <c r="J44" s="130" t="s">
        <v>75</v>
      </c>
      <c r="K44" s="131" t="s">
        <v>24</v>
      </c>
      <c r="L44" s="77"/>
      <c r="M44" s="77"/>
    </row>
    <row r="45" spans="2:13" ht="12" customHeight="1">
      <c r="B45" s="400"/>
      <c r="C45" s="401"/>
      <c r="D45" s="218" t="str">
        <f>'E2'!H6</f>
        <v>Pot au feu</v>
      </c>
      <c r="E45" s="158" t="str">
        <f>D45</f>
        <v>Pot au feu</v>
      </c>
      <c r="F45" s="133" t="s">
        <v>61</v>
      </c>
      <c r="G45" s="156" t="str">
        <f t="shared" si="5"/>
        <v>Pot au feu</v>
      </c>
      <c r="H45" s="223" t="str">
        <f>'E2'!H16</f>
        <v>Pâte bolognaise</v>
      </c>
      <c r="I45" s="157" t="s">
        <v>318</v>
      </c>
      <c r="J45" s="391" t="s">
        <v>156</v>
      </c>
      <c r="K45" s="136" t="str">
        <f>H45</f>
        <v>Pâte bolognaise</v>
      </c>
      <c r="L45" s="78"/>
      <c r="M45" s="78"/>
    </row>
    <row r="46" spans="2:13" ht="12" customHeight="1">
      <c r="B46" s="400"/>
      <c r="C46" s="401"/>
      <c r="D46" s="217" t="str">
        <f>'E2'!H7</f>
        <v>Et ses légumes</v>
      </c>
      <c r="E46" s="158" t="str">
        <f>D46</f>
        <v>Et ses légumes</v>
      </c>
      <c r="F46" s="133" t="s">
        <v>76</v>
      </c>
      <c r="G46" s="159" t="str">
        <f t="shared" si="5"/>
        <v>Et ses légumes</v>
      </c>
      <c r="H46" s="223" t="str">
        <f>'E2'!H17</f>
        <v>Salade verte</v>
      </c>
      <c r="I46" s="160" t="str">
        <f>H46</f>
        <v>Salade verte</v>
      </c>
      <c r="J46" s="391"/>
      <c r="K46" s="136" t="str">
        <f>H46</f>
        <v>Salade verte</v>
      </c>
      <c r="L46" s="78"/>
      <c r="M46" s="78"/>
    </row>
    <row r="47" spans="2:13" ht="12" customHeight="1">
      <c r="B47" s="400"/>
      <c r="C47" s="401"/>
      <c r="D47" s="217" t="str">
        <f>'E2'!H8</f>
        <v>-</v>
      </c>
      <c r="E47" s="158" t="str">
        <f>D47</f>
        <v>-</v>
      </c>
      <c r="F47" s="133" t="s">
        <v>19</v>
      </c>
      <c r="G47" s="197" t="str">
        <f t="shared" si="5"/>
        <v>-</v>
      </c>
      <c r="H47" s="223" t="str">
        <f>'E2'!H18</f>
        <v>-</v>
      </c>
      <c r="I47" s="160" t="str">
        <f>H47</f>
        <v>-</v>
      </c>
      <c r="J47" s="391"/>
      <c r="K47" s="198" t="str">
        <f>H47</f>
        <v>-</v>
      </c>
      <c r="L47" s="78"/>
      <c r="M47" s="78"/>
    </row>
    <row r="48" spans="2:13" ht="12" customHeight="1">
      <c r="B48" s="389">
        <f>I3+6</f>
        <v>42456</v>
      </c>
      <c r="C48" s="390"/>
      <c r="D48" s="217" t="str">
        <f>'E2'!H9</f>
        <v>FROMAGES</v>
      </c>
      <c r="E48" s="158" t="s">
        <v>73</v>
      </c>
      <c r="F48" s="133" t="s">
        <v>74</v>
      </c>
      <c r="G48" s="156" t="str">
        <f t="shared" si="5"/>
        <v>FROMAGES</v>
      </c>
      <c r="H48" s="226" t="str">
        <f>'E2'!H19</f>
        <v>Fromages</v>
      </c>
      <c r="I48" s="160" t="s">
        <v>73</v>
      </c>
      <c r="J48" s="140" t="s">
        <v>74</v>
      </c>
      <c r="K48" s="136" t="str">
        <f>H48</f>
        <v>Fromages</v>
      </c>
      <c r="L48" s="78"/>
      <c r="M48" s="78"/>
    </row>
    <row r="49" spans="2:13" ht="12" customHeight="1">
      <c r="B49" s="392" t="s">
        <v>38</v>
      </c>
      <c r="C49" s="393"/>
      <c r="D49" s="221" t="str">
        <f>'E2'!H10</f>
        <v>Paris Brest</v>
      </c>
      <c r="E49" s="161" t="str">
        <f>D49</f>
        <v>Paris Brest</v>
      </c>
      <c r="F49" s="194" t="s">
        <v>209</v>
      </c>
      <c r="G49" s="164" t="str">
        <f t="shared" si="5"/>
        <v>Paris Brest</v>
      </c>
      <c r="H49" s="227" t="str">
        <f>'E2'!H20</f>
        <v>Banane*</v>
      </c>
      <c r="I49" s="163" t="str">
        <f>H49</f>
        <v>Banane*</v>
      </c>
      <c r="J49" s="189" t="s">
        <v>235</v>
      </c>
      <c r="K49" s="288" t="str">
        <f>H49</f>
        <v>Banane*</v>
      </c>
      <c r="L49" s="79"/>
      <c r="M49" s="79"/>
    </row>
    <row r="50" spans="2:13" s="74" customFormat="1" ht="9">
      <c r="C50" s="73"/>
      <c r="D50" s="74" t="s">
        <v>125</v>
      </c>
      <c r="F50" s="74" t="s">
        <v>188</v>
      </c>
      <c r="H50" s="73" t="s">
        <v>126</v>
      </c>
      <c r="J50" s="74" t="str">
        <f ca="1">"version du "&amp;TEXT(TODAY(),"jj/mm/aaaa")</f>
        <v>version du 26/01/2016</v>
      </c>
    </row>
    <row r="52" spans="2:13">
      <c r="B52" s="405" t="s">
        <v>248</v>
      </c>
      <c r="C52" s="405"/>
      <c r="D52" s="405"/>
      <c r="E52" s="405"/>
      <c r="F52" s="405"/>
      <c r="G52" s="405"/>
      <c r="H52" s="405"/>
      <c r="I52" s="405"/>
      <c r="J52" s="405"/>
      <c r="K52" s="405"/>
    </row>
    <row r="53" spans="2:13">
      <c r="D53" s="86" t="s">
        <v>186</v>
      </c>
    </row>
    <row r="54" spans="2:13">
      <c r="D54" s="87" t="s">
        <v>187</v>
      </c>
    </row>
  </sheetData>
  <mergeCells count="62">
    <mergeCell ref="B52:K52"/>
    <mergeCell ref="B42:C42"/>
    <mergeCell ref="B49:C49"/>
    <mergeCell ref="B38:C41"/>
    <mergeCell ref="B43:C43"/>
    <mergeCell ref="B44:C47"/>
    <mergeCell ref="B48:C48"/>
    <mergeCell ref="J45:J47"/>
    <mergeCell ref="J15:J17"/>
    <mergeCell ref="J21:J23"/>
    <mergeCell ref="J27:J29"/>
    <mergeCell ref="J33:J35"/>
    <mergeCell ref="J39:J41"/>
    <mergeCell ref="B25:C25"/>
    <mergeCell ref="B8:C11"/>
    <mergeCell ref="B14:C17"/>
    <mergeCell ref="B20:C23"/>
    <mergeCell ref="B13:C13"/>
    <mergeCell ref="B37:C37"/>
    <mergeCell ref="E2:K2"/>
    <mergeCell ref="F4:K4"/>
    <mergeCell ref="H6:K6"/>
    <mergeCell ref="B30:C30"/>
    <mergeCell ref="B36:C36"/>
    <mergeCell ref="B19:C19"/>
    <mergeCell ref="D6:G6"/>
    <mergeCell ref="B31:C31"/>
    <mergeCell ref="B32:C35"/>
    <mergeCell ref="J9:J11"/>
    <mergeCell ref="B7:C7"/>
    <mergeCell ref="B12:C12"/>
    <mergeCell ref="B18:C18"/>
    <mergeCell ref="B24:C24"/>
    <mergeCell ref="B26:C29"/>
    <mergeCell ref="L3:M5"/>
    <mergeCell ref="L6:M6"/>
    <mergeCell ref="L9:M9"/>
    <mergeCell ref="L10:M10"/>
    <mergeCell ref="L11:M11"/>
    <mergeCell ref="L12:M12"/>
    <mergeCell ref="L13:M13"/>
    <mergeCell ref="L15:M15"/>
    <mergeCell ref="L16:M16"/>
    <mergeCell ref="L17:M17"/>
    <mergeCell ref="L18:M18"/>
    <mergeCell ref="L19:M19"/>
    <mergeCell ref="L20:M20"/>
    <mergeCell ref="L21:M21"/>
    <mergeCell ref="L22:M22"/>
    <mergeCell ref="L23:M23"/>
    <mergeCell ref="L24:M24"/>
    <mergeCell ref="L25:M25"/>
    <mergeCell ref="L27:M27"/>
    <mergeCell ref="L28:M28"/>
    <mergeCell ref="L35:M35"/>
    <mergeCell ref="L36:M36"/>
    <mergeCell ref="L37:M37"/>
    <mergeCell ref="L29:M29"/>
    <mergeCell ref="L30:M30"/>
    <mergeCell ref="L31:M31"/>
    <mergeCell ref="L33:M33"/>
    <mergeCell ref="L34:M34"/>
  </mergeCells>
  <phoneticPr fontId="2" type="noConversion"/>
  <pageMargins left="0" right="0" top="0" bottom="0" header="0.31496062992125984" footer="0.31496062992125984"/>
  <pageSetup paperSize="9" scale="98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C000"/>
    <pageSetUpPr fitToPage="1"/>
  </sheetPr>
  <dimension ref="B1:N50"/>
  <sheetViews>
    <sheetView zoomScale="70" zoomScaleNormal="70" workbookViewId="0">
      <selection activeCell="E2" sqref="E2:L2"/>
    </sheetView>
  </sheetViews>
  <sheetFormatPr baseColWidth="10" defaultRowHeight="12.75"/>
  <cols>
    <col min="1" max="1" width="0.85546875" customWidth="1"/>
    <col min="2" max="2" width="2.5703125" customWidth="1"/>
    <col min="3" max="3" width="4.140625" style="39" customWidth="1"/>
    <col min="4" max="4" width="26.42578125" customWidth="1"/>
    <col min="5" max="5" width="22.28515625" customWidth="1"/>
    <col min="6" max="6" width="22.42578125" customWidth="1"/>
    <col min="7" max="7" width="22.28515625" customWidth="1"/>
    <col min="8" max="8" width="28.42578125" style="35" customWidth="1"/>
    <col min="9" max="9" width="22.28515625" customWidth="1"/>
    <col min="10" max="10" width="20.7109375" customWidth="1"/>
    <col min="11" max="11" width="22.28515625" customWidth="1"/>
    <col min="12" max="12" width="17.85546875" customWidth="1"/>
    <col min="13" max="13" width="13" customWidth="1"/>
    <col min="14" max="14" width="29.5703125" customWidth="1"/>
  </cols>
  <sheetData>
    <row r="1" spans="2:14" ht="3.75" customHeight="1">
      <c r="E1" s="172"/>
      <c r="F1" s="172"/>
      <c r="G1" s="172"/>
      <c r="H1" s="173"/>
      <c r="I1" s="172"/>
      <c r="J1" s="172"/>
      <c r="K1" s="172"/>
      <c r="L1" s="172"/>
    </row>
    <row r="2" spans="2:14" ht="27.75" customHeight="1" thickBot="1">
      <c r="B2" s="32"/>
      <c r="C2" s="36"/>
      <c r="D2" s="41"/>
      <c r="E2" s="419" t="s">
        <v>191</v>
      </c>
      <c r="F2" s="419"/>
      <c r="G2" s="419"/>
      <c r="H2" s="419"/>
      <c r="I2" s="419"/>
      <c r="J2" s="419"/>
      <c r="K2" s="419"/>
      <c r="L2" s="419"/>
    </row>
    <row r="3" spans="2:14" ht="26.25" customHeight="1" thickTop="1">
      <c r="B3" s="32"/>
      <c r="C3" s="37"/>
      <c r="D3" s="1"/>
      <c r="E3" s="174"/>
      <c r="F3" s="272" t="s">
        <v>192</v>
      </c>
      <c r="G3" s="273">
        <f>'M1'!G3</f>
        <v>11</v>
      </c>
      <c r="H3" s="185" t="str">
        <f>'M1'!H3</f>
        <v>Du</v>
      </c>
      <c r="I3" s="271">
        <f>'M1'!I3</f>
        <v>42443</v>
      </c>
      <c r="J3" s="271" t="str">
        <f>'M1'!J3</f>
        <v>au</v>
      </c>
      <c r="K3" s="271">
        <f>'M1'!K3</f>
        <v>42449</v>
      </c>
      <c r="L3" s="430"/>
      <c r="M3" s="430"/>
      <c r="N3" s="262" t="s">
        <v>250</v>
      </c>
    </row>
    <row r="4" spans="2:14" s="5" customFormat="1" ht="6.75" customHeight="1">
      <c r="B4" s="30"/>
      <c r="C4" s="38"/>
      <c r="D4" s="20"/>
      <c r="E4" s="4"/>
      <c r="F4" s="20"/>
      <c r="G4" s="21"/>
      <c r="H4" s="40"/>
      <c r="I4" s="4"/>
      <c r="J4" s="4"/>
      <c r="K4" s="30"/>
      <c r="L4" s="30"/>
    </row>
    <row r="5" spans="2:14" s="5" customFormat="1" ht="16.5" customHeight="1">
      <c r="B5" s="30"/>
      <c r="C5" s="38"/>
      <c r="D5" s="20"/>
      <c r="E5" s="4"/>
      <c r="F5" s="423" t="s">
        <v>78</v>
      </c>
      <c r="G5" s="423"/>
      <c r="H5" s="423"/>
      <c r="I5" s="423"/>
      <c r="J5" s="423"/>
      <c r="K5" s="423"/>
      <c r="L5" s="423"/>
    </row>
    <row r="6" spans="2:14" ht="18.75" customHeight="1">
      <c r="B6" s="23"/>
      <c r="C6" s="38"/>
      <c r="D6" s="421" t="s">
        <v>70</v>
      </c>
      <c r="E6" s="421"/>
      <c r="F6" s="421"/>
      <c r="G6" s="421"/>
      <c r="H6" s="422" t="s">
        <v>71</v>
      </c>
      <c r="I6" s="422"/>
      <c r="J6" s="422"/>
      <c r="K6" s="422"/>
      <c r="L6" s="424" t="s">
        <v>246</v>
      </c>
      <c r="M6" s="425"/>
      <c r="N6" s="428" t="s">
        <v>249</v>
      </c>
    </row>
    <row r="7" spans="2:14" s="85" customFormat="1" ht="12.95" customHeight="1">
      <c r="B7" s="431"/>
      <c r="C7" s="431"/>
      <c r="D7" s="101" t="s">
        <v>66</v>
      </c>
      <c r="E7" s="103" t="s">
        <v>67</v>
      </c>
      <c r="F7" s="111" t="s">
        <v>68</v>
      </c>
      <c r="G7" s="107" t="s">
        <v>69</v>
      </c>
      <c r="H7" s="119" t="s">
        <v>66</v>
      </c>
      <c r="I7" s="120" t="s">
        <v>67</v>
      </c>
      <c r="J7" s="115" t="s">
        <v>68</v>
      </c>
      <c r="K7" s="100" t="s">
        <v>69</v>
      </c>
      <c r="L7" s="84" t="s">
        <v>245</v>
      </c>
      <c r="M7" s="84" t="s">
        <v>244</v>
      </c>
      <c r="N7" s="429"/>
    </row>
    <row r="8" spans="2:14" ht="18" customHeight="1">
      <c r="B8" s="398" t="s">
        <v>0</v>
      </c>
      <c r="C8" s="399"/>
      <c r="D8" s="228" t="str">
        <f>'M1'!D8</f>
        <v>Céleri rémoulade</v>
      </c>
      <c r="E8" s="104" t="str">
        <f>'M1'!E8</f>
        <v>Céleri rémoulade</v>
      </c>
      <c r="F8" s="112" t="str">
        <f>'M1'!F8</f>
        <v>Mousse de céleri</v>
      </c>
      <c r="G8" s="108" t="str">
        <f>'M1'!G8</f>
        <v>Céleri vinaigrette</v>
      </c>
      <c r="H8" s="237" t="str">
        <f>'M1'!H8</f>
        <v>Potage</v>
      </c>
      <c r="I8" s="121" t="str">
        <f>'M1'!I8</f>
        <v>Potage s/sel</v>
      </c>
      <c r="J8" s="116" t="str">
        <f>'M1'!J8</f>
        <v>Potage lisse</v>
      </c>
      <c r="K8" s="99" t="str">
        <f>'M1'!K8</f>
        <v>Potage</v>
      </c>
      <c r="L8" s="410" t="str">
        <f>'M1'!L8</f>
        <v>Radis* beurre</v>
      </c>
      <c r="M8" s="411"/>
      <c r="N8" s="259" t="str">
        <f>'M1'!D8</f>
        <v>Céleri rémoulade</v>
      </c>
    </row>
    <row r="9" spans="2:14" ht="18" customHeight="1">
      <c r="B9" s="400"/>
      <c r="C9" s="401"/>
      <c r="D9" s="230" t="str">
        <f>'M1'!D9</f>
        <v>Pintade rôtie</v>
      </c>
      <c r="E9" s="105" t="str">
        <f>'M1'!E9</f>
        <v>Pintade rôtie</v>
      </c>
      <c r="F9" s="113" t="str">
        <f>'M1'!F9</f>
        <v>volaille crème de champignon</v>
      </c>
      <c r="G9" s="109" t="str">
        <f>'M1'!G9</f>
        <v>Pintade rôtie</v>
      </c>
      <c r="H9" s="238" t="str">
        <f>'M1'!H9</f>
        <v>Œuf dur crème</v>
      </c>
      <c r="I9" s="122" t="str">
        <f>'M1'!I9</f>
        <v>omelette s/sel</v>
      </c>
      <c r="J9" s="420" t="str">
        <f>'M1'!J9</f>
        <v>Lapin moutarde à l'ancienne</v>
      </c>
      <c r="K9" s="97" t="str">
        <f>'M1'!K9</f>
        <v>Œuf dur crème</v>
      </c>
      <c r="L9" s="406" t="str">
        <f>'M1'!L9</f>
        <v>Chipolatas</v>
      </c>
      <c r="M9" s="407"/>
      <c r="N9" s="260" t="str">
        <f>'M1'!D9</f>
        <v>Pintade rôtie</v>
      </c>
    </row>
    <row r="10" spans="2:14" ht="18" customHeight="1">
      <c r="B10" s="400"/>
      <c r="C10" s="401"/>
      <c r="D10" s="229" t="str">
        <f>'M1'!D10</f>
        <v>-</v>
      </c>
      <c r="E10" s="105" t="str">
        <f>'M1'!E10</f>
        <v>pomme rissolées s/sel</v>
      </c>
      <c r="F10" s="113" t="str">
        <f>'M1'!F10</f>
        <v>Purée de chou fleur</v>
      </c>
      <c r="G10" s="109" t="str">
        <f>'M1'!G10</f>
        <v>-</v>
      </c>
      <c r="H10" s="235" t="str">
        <f>'M1'!H10</f>
        <v>Epinards à la crème</v>
      </c>
      <c r="I10" s="122" t="str">
        <f>'M1'!I10</f>
        <v>Epinards à la crème</v>
      </c>
      <c r="J10" s="420"/>
      <c r="K10" s="97" t="str">
        <f>'M1'!K10</f>
        <v>Epinards à la crème</v>
      </c>
      <c r="L10" s="406" t="str">
        <f>'M1'!L10</f>
        <v>-</v>
      </c>
      <c r="M10" s="407"/>
      <c r="N10" s="260" t="str">
        <f>'M1'!D10</f>
        <v>-</v>
      </c>
    </row>
    <row r="11" spans="2:14" ht="18" customHeight="1">
      <c r="B11" s="400"/>
      <c r="C11" s="401"/>
      <c r="D11" s="229" t="str">
        <f>'M1'!D11</f>
        <v xml:space="preserve">Pommes rissolées </v>
      </c>
      <c r="E11" s="105" t="str">
        <f>'M1'!E11</f>
        <v>-</v>
      </c>
      <c r="F11" s="113" t="str">
        <f>'M1'!F11</f>
        <v>-</v>
      </c>
      <c r="G11" s="109" t="str">
        <f>'M1'!G11</f>
        <v>Haricot beurre</v>
      </c>
      <c r="H11" s="235" t="str">
        <f>'M1'!H11</f>
        <v>-</v>
      </c>
      <c r="I11" s="122" t="str">
        <f>'M1'!I11</f>
        <v>-</v>
      </c>
      <c r="J11" s="420"/>
      <c r="K11" s="97" t="str">
        <f>'M1'!K11</f>
        <v>Semoule</v>
      </c>
      <c r="L11" s="406" t="str">
        <f>'M1'!L11</f>
        <v>Lentilles</v>
      </c>
      <c r="M11" s="407"/>
      <c r="N11" s="260" t="str">
        <f>'M1'!D11</f>
        <v xml:space="preserve">Pommes rissolées </v>
      </c>
    </row>
    <row r="12" spans="2:14" ht="18" customHeight="1">
      <c r="B12" s="389">
        <f>I3</f>
        <v>42443</v>
      </c>
      <c r="C12" s="390"/>
      <c r="D12" s="229" t="str">
        <f>'M1'!D12</f>
        <v>FROMAGES</v>
      </c>
      <c r="E12" s="105" t="str">
        <f>'M1'!E12</f>
        <v>Fromage s/sel</v>
      </c>
      <c r="F12" s="113" t="str">
        <f>'M1'!F12</f>
        <v>Fromages</v>
      </c>
      <c r="G12" s="109" t="str">
        <f>'M1'!G12</f>
        <v>FROMAGES</v>
      </c>
      <c r="H12" s="235" t="str">
        <f>'M1'!H12</f>
        <v>Fromages</v>
      </c>
      <c r="I12" s="122" t="str">
        <f>'M1'!I12</f>
        <v>Fromage s/sel</v>
      </c>
      <c r="J12" s="124" t="str">
        <f>'M1'!J12</f>
        <v>Fromage</v>
      </c>
      <c r="K12" s="97" t="str">
        <f>'M1'!K12</f>
        <v>Fromages</v>
      </c>
      <c r="L12" s="406" t="str">
        <f>'M1'!L12</f>
        <v>-</v>
      </c>
      <c r="M12" s="407"/>
      <c r="N12" s="260" t="str">
        <f>'M1'!D12</f>
        <v>FROMAGES</v>
      </c>
    </row>
    <row r="13" spans="2:14" ht="18" customHeight="1">
      <c r="B13" s="432" t="str">
        <f>'M1'!B13</f>
        <v>orange</v>
      </c>
      <c r="C13" s="433"/>
      <c r="D13" s="231" t="str">
        <f>'M1'!D13</f>
        <v>Flan nappé caramel</v>
      </c>
      <c r="E13" s="106" t="str">
        <f>'M1'!E13</f>
        <v>Flan nappé caramel</v>
      </c>
      <c r="F13" s="114" t="str">
        <f>'M1'!F13</f>
        <v>Flan nappé caramel</v>
      </c>
      <c r="G13" s="110" t="str">
        <f>'M1'!G13</f>
        <v>Entremet s/sucre</v>
      </c>
      <c r="H13" s="236" t="str">
        <f>'M1'!H13</f>
        <v>Riz au lait</v>
      </c>
      <c r="I13" s="123" t="str">
        <f>'M1'!I13</f>
        <v>Riz au lait</v>
      </c>
      <c r="J13" s="125" t="str">
        <f>'M1'!J13</f>
        <v>Entremet pistache</v>
      </c>
      <c r="K13" s="98" t="str">
        <f>'M1'!K13</f>
        <v>fromage blanc s/sucre</v>
      </c>
      <c r="L13" s="408" t="str">
        <f>'M1'!L13</f>
        <v>Yaourt velouté</v>
      </c>
      <c r="M13" s="409"/>
      <c r="N13" s="261" t="str">
        <f>'M1'!D13</f>
        <v>Flan nappé caramel</v>
      </c>
    </row>
    <row r="14" spans="2:14" ht="18" customHeight="1">
      <c r="B14" s="398" t="s">
        <v>1</v>
      </c>
      <c r="C14" s="399"/>
      <c r="D14" s="228" t="str">
        <f>'M1'!D14</f>
        <v>Feuilleté au fromage</v>
      </c>
      <c r="E14" s="104" t="str">
        <f>'M1'!E14</f>
        <v>Feuilleté béchamel s/sel</v>
      </c>
      <c r="F14" s="112" t="str">
        <f>'M1'!F14</f>
        <v>Mousse de brocolis</v>
      </c>
      <c r="G14" s="108" t="str">
        <f>'M1'!G14</f>
        <v>Carottes rapées</v>
      </c>
      <c r="H14" s="237" t="str">
        <f>'M1'!H14</f>
        <v>Potage</v>
      </c>
      <c r="I14" s="121" t="str">
        <f>'M1'!I14</f>
        <v>Potage s/sel</v>
      </c>
      <c r="J14" s="124" t="str">
        <f>'M1'!J14</f>
        <v>Potage lisse</v>
      </c>
      <c r="K14" s="99" t="str">
        <f>'M1'!K14</f>
        <v>Potage</v>
      </c>
      <c r="L14" s="410" t="str">
        <f>'M1'!L14</f>
        <v>Macédoine</v>
      </c>
      <c r="M14" s="411"/>
      <c r="N14" s="259" t="str">
        <f>'M1'!D14</f>
        <v>Feuilleté au fromage</v>
      </c>
    </row>
    <row r="15" spans="2:14" ht="18" customHeight="1">
      <c r="B15" s="400"/>
      <c r="C15" s="401"/>
      <c r="D15" s="229" t="str">
        <f>'M1'!D15</f>
        <v>Boudin blanc</v>
      </c>
      <c r="E15" s="105" t="str">
        <f>'M1'!E15</f>
        <v>boudin blanc s/sel</v>
      </c>
      <c r="F15" s="113" t="str">
        <f>'M1'!F15</f>
        <v>Dinde à l'estragon</v>
      </c>
      <c r="G15" s="109" t="str">
        <f>'M1'!G15</f>
        <v>Boudin blanc</v>
      </c>
      <c r="H15" s="238" t="str">
        <f>'M1'!H15</f>
        <v>Saumonette</v>
      </c>
      <c r="I15" s="122" t="str">
        <f>'M1'!I15</f>
        <v>saumonette sauce s/sel</v>
      </c>
      <c r="J15" s="420" t="str">
        <f>'M1'!J15</f>
        <v>colin carottes pomme de terre</v>
      </c>
      <c r="K15" s="97" t="str">
        <f>'M1'!K15</f>
        <v>Saumonette</v>
      </c>
      <c r="L15" s="406" t="str">
        <f>'M1'!L15</f>
        <v>Paupiette de dinde</v>
      </c>
      <c r="M15" s="407"/>
      <c r="N15" s="260" t="str">
        <f>'M1'!D15</f>
        <v>Boudin blanc</v>
      </c>
    </row>
    <row r="16" spans="2:14" ht="18" customHeight="1">
      <c r="B16" s="400"/>
      <c r="C16" s="401"/>
      <c r="D16" s="230" t="str">
        <f>'M1'!D16</f>
        <v>Pomme cuite</v>
      </c>
      <c r="E16" s="105" t="str">
        <f>'M1'!E16</f>
        <v>Pomme cuite</v>
      </c>
      <c r="F16" s="113" t="str">
        <f>'M1'!F16</f>
        <v>purée de haricot vert</v>
      </c>
      <c r="G16" s="109" t="str">
        <f>'M1'!G16</f>
        <v>Pomme cuite</v>
      </c>
      <c r="H16" s="235" t="str">
        <f>'M1'!H16</f>
        <v>-</v>
      </c>
      <c r="I16" s="122" t="str">
        <f>'M1'!I16</f>
        <v>-</v>
      </c>
      <c r="J16" s="420"/>
      <c r="K16" s="97" t="str">
        <f>'M1'!K16</f>
        <v>Ratatouille</v>
      </c>
      <c r="L16" s="406" t="str">
        <f>'M1'!L16</f>
        <v>Petit pois carottes</v>
      </c>
      <c r="M16" s="407"/>
      <c r="N16" s="260" t="str">
        <f>'M1'!D16</f>
        <v>Pomme cuite</v>
      </c>
    </row>
    <row r="17" spans="2:14" ht="18" customHeight="1">
      <c r="B17" s="400"/>
      <c r="C17" s="401"/>
      <c r="D17" s="229" t="str">
        <f>'M1'!D17</f>
        <v>-</v>
      </c>
      <c r="E17" s="105" t="str">
        <f>'M1'!E17</f>
        <v>-</v>
      </c>
      <c r="F17" s="113" t="str">
        <f>'M1'!F17</f>
        <v>-</v>
      </c>
      <c r="G17" s="109" t="str">
        <f>'M1'!G17</f>
        <v>Pâte</v>
      </c>
      <c r="H17" s="235" t="str">
        <f>'M1'!H17</f>
        <v>Pomme de terre vapeur</v>
      </c>
      <c r="I17" s="122" t="str">
        <f>'M1'!I17</f>
        <v>Pomme de terre vapeur</v>
      </c>
      <c r="J17" s="420"/>
      <c r="K17" s="97" t="str">
        <f>'M1'!K17</f>
        <v>Pomme de terre vapeur</v>
      </c>
      <c r="L17" s="406" t="str">
        <f>'M1'!L17</f>
        <v>-</v>
      </c>
      <c r="M17" s="407"/>
      <c r="N17" s="260" t="str">
        <f>'M1'!D17</f>
        <v>-</v>
      </c>
    </row>
    <row r="18" spans="2:14" ht="18" customHeight="1">
      <c r="B18" s="389">
        <f>I3+1</f>
        <v>42444</v>
      </c>
      <c r="C18" s="390"/>
      <c r="D18" s="229" t="str">
        <f>'M1'!D18</f>
        <v>Fromages</v>
      </c>
      <c r="E18" s="105" t="str">
        <f>'M1'!E18</f>
        <v>Fromage s/sel</v>
      </c>
      <c r="F18" s="113" t="str">
        <f>'M1'!F18</f>
        <v>Fromages</v>
      </c>
      <c r="G18" s="109" t="str">
        <f>'M1'!G18</f>
        <v>Fromages</v>
      </c>
      <c r="H18" s="235" t="str">
        <f>'M1'!H18</f>
        <v>FROMAGES</v>
      </c>
      <c r="I18" s="122" t="str">
        <f>'M1'!I18</f>
        <v>Fromage s/sel</v>
      </c>
      <c r="J18" s="117" t="str">
        <f>'M1'!J18</f>
        <v>Fromage</v>
      </c>
      <c r="K18" s="97" t="str">
        <f>'M1'!K18</f>
        <v>FROMAGES</v>
      </c>
      <c r="L18" s="406" t="str">
        <f>'M1'!L18</f>
        <v>Croc Lait</v>
      </c>
      <c r="M18" s="407"/>
      <c r="N18" s="260" t="str">
        <f>'M1'!D18</f>
        <v>Fromages</v>
      </c>
    </row>
    <row r="19" spans="2:14" ht="18" customHeight="1">
      <c r="B19" s="426" t="str">
        <f>'M1'!B19</f>
        <v>Grenadine</v>
      </c>
      <c r="C19" s="427"/>
      <c r="D19" s="231" t="str">
        <f>'M1'!D19</f>
        <v>Kiwi*</v>
      </c>
      <c r="E19" s="106" t="str">
        <f>'M1'!E19</f>
        <v>Kiwi*</v>
      </c>
      <c r="F19" s="114" t="str">
        <f>'M1'!F19</f>
        <v>Fruits mixés</v>
      </c>
      <c r="G19" s="110" t="str">
        <f>'M1'!G19</f>
        <v>Kiwi*</v>
      </c>
      <c r="H19" s="236" t="str">
        <f>'M1'!H19</f>
        <v>Crème aux œufs</v>
      </c>
      <c r="I19" s="123" t="str">
        <f>'M1'!I19</f>
        <v>Crème aux œufs</v>
      </c>
      <c r="J19" s="118" t="str">
        <f>'M1'!J19</f>
        <v>Entrement café</v>
      </c>
      <c r="K19" s="98" t="str">
        <f>'M1'!K19</f>
        <v>Entremet s/sucre</v>
      </c>
      <c r="L19" s="408" t="str">
        <f>'M1'!L19</f>
        <v>Kiwi*</v>
      </c>
      <c r="M19" s="409"/>
      <c r="N19" s="261" t="str">
        <f>'M1'!D19</f>
        <v>Kiwi*</v>
      </c>
    </row>
    <row r="20" spans="2:14" ht="18" customHeight="1">
      <c r="B20" s="394" t="s">
        <v>2</v>
      </c>
      <c r="C20" s="395"/>
      <c r="D20" s="228" t="str">
        <f>'M1'!D20</f>
        <v>Chou blanc aux lardons</v>
      </c>
      <c r="E20" s="104" t="str">
        <f>'M1'!E20</f>
        <v>Chou blanc jambon s/sel</v>
      </c>
      <c r="F20" s="112" t="str">
        <f>'M1'!F20</f>
        <v>Mousse de concombre</v>
      </c>
      <c r="G20" s="108" t="str">
        <f>'M1'!G20</f>
        <v>Chou blanc aux lardons</v>
      </c>
      <c r="H20" s="237" t="str">
        <f>'M1'!H20</f>
        <v>Potage vermicelle</v>
      </c>
      <c r="I20" s="121" t="str">
        <f>'M1'!I20</f>
        <v>Potage s/sel</v>
      </c>
      <c r="J20" s="117" t="str">
        <f>'M1'!J20</f>
        <v>Potage lisse</v>
      </c>
      <c r="K20" s="99" t="str">
        <f>'M1'!K20</f>
        <v>Potage vermicelle</v>
      </c>
      <c r="L20" s="417" t="str">
        <f>'M1'!L20</f>
        <v>Chou blanc aux lardons</v>
      </c>
      <c r="M20" s="418"/>
      <c r="N20" s="259" t="str">
        <f>'M1'!D20</f>
        <v>Chou blanc aux lardons</v>
      </c>
    </row>
    <row r="21" spans="2:14" ht="18" customHeight="1">
      <c r="B21" s="396"/>
      <c r="C21" s="397"/>
      <c r="D21" s="229" t="str">
        <f>'M1'!D21</f>
        <v>Miroton</v>
      </c>
      <c r="E21" s="105" t="str">
        <f>'M1'!E21</f>
        <v>Miroton</v>
      </c>
      <c r="F21" s="113" t="str">
        <f>'M1'!F21</f>
        <v>Bœuf bourgignon</v>
      </c>
      <c r="G21" s="109" t="str">
        <f>'M1'!G21</f>
        <v>Miroton</v>
      </c>
      <c r="H21" s="235" t="str">
        <f>'M1'!H21</f>
        <v>Sauté de dinde</v>
      </c>
      <c r="I21" s="122" t="str">
        <f>'M1'!I21</f>
        <v>Sauté de dinde</v>
      </c>
      <c r="J21" s="420" t="str">
        <f>'M1'!J21</f>
        <v>choucroute charcutière</v>
      </c>
      <c r="K21" s="97" t="str">
        <f>'M1'!K21</f>
        <v>Sauté de dinde</v>
      </c>
      <c r="L21" s="412" t="str">
        <f>'M1'!L21</f>
        <v>Miroton</v>
      </c>
      <c r="M21" s="413"/>
      <c r="N21" s="260" t="str">
        <f>'M1'!D21</f>
        <v>Miroton</v>
      </c>
    </row>
    <row r="22" spans="2:14" ht="18" customHeight="1">
      <c r="B22" s="396"/>
      <c r="C22" s="397"/>
      <c r="D22" s="229" t="str">
        <f>'M1'!D22</f>
        <v>-</v>
      </c>
      <c r="E22" s="105" t="str">
        <f>'M1'!E22</f>
        <v>-</v>
      </c>
      <c r="F22" s="113" t="str">
        <f>'M1'!F22</f>
        <v>Purée aux 3 légumes</v>
      </c>
      <c r="G22" s="109" t="str">
        <f>'M1'!G22</f>
        <v>-</v>
      </c>
      <c r="H22" s="238" t="str">
        <f>'M1'!H22</f>
        <v>Haricot vert sautés</v>
      </c>
      <c r="I22" s="122" t="str">
        <f>'M1'!I22</f>
        <v>Haricot vert sautés</v>
      </c>
      <c r="J22" s="420"/>
      <c r="K22" s="97" t="str">
        <f>'M1'!K22</f>
        <v>Haricot vert sautés</v>
      </c>
      <c r="L22" s="412" t="str">
        <f>'M1'!L22</f>
        <v>-</v>
      </c>
      <c r="M22" s="413"/>
      <c r="N22" s="260" t="str">
        <f>'M1'!D22</f>
        <v>-</v>
      </c>
    </row>
    <row r="23" spans="2:14" ht="18" customHeight="1">
      <c r="B23" s="396"/>
      <c r="C23" s="397"/>
      <c r="D23" s="230" t="str">
        <f>'M1'!D23</f>
        <v>Purée aux 3 légumes</v>
      </c>
      <c r="E23" s="105" t="str">
        <f>'M1'!E23</f>
        <v>Purée aux 3 légumes</v>
      </c>
      <c r="F23" s="113" t="str">
        <f>'M1'!F23</f>
        <v>-</v>
      </c>
      <c r="G23" s="109" t="str">
        <f>'M1'!G23</f>
        <v>Purée aux 3 légumes</v>
      </c>
      <c r="H23" s="235" t="str">
        <f>'M1'!H23</f>
        <v>-</v>
      </c>
      <c r="I23" s="122" t="str">
        <f>'M1'!I23</f>
        <v>-</v>
      </c>
      <c r="J23" s="420"/>
      <c r="K23" s="97" t="str">
        <f>'M1'!K23</f>
        <v>Riz</v>
      </c>
      <c r="L23" s="412" t="str">
        <f>'M1'!L23</f>
        <v>Purée aux 3 légumes</v>
      </c>
      <c r="M23" s="413"/>
      <c r="N23" s="260" t="str">
        <f>'M1'!D23</f>
        <v>Purée aux 3 légumes</v>
      </c>
    </row>
    <row r="24" spans="2:14" ht="18" customHeight="1">
      <c r="B24" s="389">
        <f>I3+2</f>
        <v>42445</v>
      </c>
      <c r="C24" s="390"/>
      <c r="D24" s="229" t="str">
        <f>'M1'!D24</f>
        <v>PORT SALUT</v>
      </c>
      <c r="E24" s="105" t="str">
        <f>'M1'!E24</f>
        <v>Fromage s/sel</v>
      </c>
      <c r="F24" s="113" t="str">
        <f>'M1'!F24</f>
        <v>Fromages</v>
      </c>
      <c r="G24" s="109" t="str">
        <f>'M1'!G24</f>
        <v>PORT SALUT</v>
      </c>
      <c r="H24" s="238" t="str">
        <f>'M1'!H24</f>
        <v xml:space="preserve">Fromages </v>
      </c>
      <c r="I24" s="122" t="str">
        <f>'M1'!I24</f>
        <v>Fromage s/sel</v>
      </c>
      <c r="J24" s="117" t="str">
        <f>'M1'!J24</f>
        <v>Fromage</v>
      </c>
      <c r="K24" s="97" t="str">
        <f>'M1'!K24</f>
        <v xml:space="preserve">Fromages </v>
      </c>
      <c r="L24" s="412" t="str">
        <f>'M1'!L24</f>
        <v>PORT SALUT</v>
      </c>
      <c r="M24" s="413"/>
      <c r="N24" s="260" t="str">
        <f>'M1'!D24</f>
        <v>PORT SALUT</v>
      </c>
    </row>
    <row r="25" spans="2:14" ht="18" customHeight="1">
      <c r="B25" s="426" t="str">
        <f>'M1'!B25</f>
        <v>Citron</v>
      </c>
      <c r="C25" s="427"/>
      <c r="D25" s="231" t="str">
        <f>'M1'!D25</f>
        <v>Entremet vanille</v>
      </c>
      <c r="E25" s="106" t="str">
        <f>'M1'!E25</f>
        <v>Entremet vanille</v>
      </c>
      <c r="F25" s="114" t="str">
        <f>'M1'!F25</f>
        <v>Entremet vanille</v>
      </c>
      <c r="G25" s="110" t="str">
        <f>'M1'!G25</f>
        <v>Entremet s/sucre</v>
      </c>
      <c r="H25" s="239" t="str">
        <f>'M1'!H25</f>
        <v>Flan patissier</v>
      </c>
      <c r="I25" s="123" t="str">
        <f>'M1'!I25</f>
        <v>Flan patissier</v>
      </c>
      <c r="J25" s="118" t="str">
        <f>'M1'!J25</f>
        <v>Poire mixée</v>
      </c>
      <c r="K25" s="98" t="str">
        <f>'M1'!K25</f>
        <v>Flan patissier</v>
      </c>
      <c r="L25" s="414" t="str">
        <f>'M1'!L25</f>
        <v>Entremet vanille</v>
      </c>
      <c r="M25" s="415"/>
      <c r="N25" s="261" t="str">
        <f>'M1'!D25</f>
        <v>Entremet vanille</v>
      </c>
    </row>
    <row r="26" spans="2:14" ht="18" customHeight="1">
      <c r="B26" s="398" t="s">
        <v>3</v>
      </c>
      <c r="C26" s="399"/>
      <c r="D26" s="228" t="str">
        <f>'M1'!D26</f>
        <v>Brocolis mimosa</v>
      </c>
      <c r="E26" s="104" t="str">
        <f>'M1'!E26</f>
        <v>Brocolis mimosa</v>
      </c>
      <c r="F26" s="112" t="str">
        <f>'M1'!F26</f>
        <v>Brocolis mixés</v>
      </c>
      <c r="G26" s="108" t="str">
        <f>'M1'!G26</f>
        <v>Brocolis mimosa</v>
      </c>
      <c r="H26" s="237" t="str">
        <f>'M1'!H26</f>
        <v>Tapioca au lait</v>
      </c>
      <c r="I26" s="121" t="str">
        <f>'M1'!I26</f>
        <v>Potage s/sel</v>
      </c>
      <c r="J26" s="117" t="str">
        <f>'M1'!J26</f>
        <v>Potage lisse</v>
      </c>
      <c r="K26" s="99" t="str">
        <f>'M1'!K26</f>
        <v>Tapioca au lait</v>
      </c>
      <c r="L26" s="410" t="str">
        <f>'M1'!L26</f>
        <v>Carottes* râpées</v>
      </c>
      <c r="M26" s="411"/>
      <c r="N26" s="259" t="str">
        <f>'M1'!D26</f>
        <v>Brocolis mimosa</v>
      </c>
    </row>
    <row r="27" spans="2:14" ht="18" customHeight="1">
      <c r="B27" s="400"/>
      <c r="C27" s="401"/>
      <c r="D27" s="230" t="str">
        <f>'M1'!D27</f>
        <v>Petit salé</v>
      </c>
      <c r="E27" s="105" t="str">
        <f>'M1'!E27</f>
        <v>jambon  s/sel</v>
      </c>
      <c r="F27" s="113" t="str">
        <f>'M1'!F27</f>
        <v>Bœuf aux carottes</v>
      </c>
      <c r="G27" s="109" t="str">
        <f>'M1'!G27</f>
        <v>Petit salé</v>
      </c>
      <c r="H27" s="238" t="str">
        <f>'M1'!H27</f>
        <v>Hachis parmentier</v>
      </c>
      <c r="I27" s="122" t="str">
        <f>'M1'!I27</f>
        <v>Hachis parmentier s/sel</v>
      </c>
      <c r="J27" s="420" t="str">
        <f>'M1'!J27</f>
        <v>œuf andalouse</v>
      </c>
      <c r="K27" s="97" t="str">
        <f>'M1'!K27</f>
        <v>Hachis parmentier</v>
      </c>
      <c r="L27" s="406" t="str">
        <f>'M1'!L27</f>
        <v>Paleron de bœuf</v>
      </c>
      <c r="M27" s="407"/>
      <c r="N27" s="260" t="str">
        <f>'M1'!D27</f>
        <v>Petit salé</v>
      </c>
    </row>
    <row r="28" spans="2:14" ht="18" customHeight="1">
      <c r="B28" s="400"/>
      <c r="C28" s="401"/>
      <c r="D28" s="229" t="str">
        <f>'M1'!D28</f>
        <v>-</v>
      </c>
      <c r="E28" s="105" t="str">
        <f>'M1'!E28</f>
        <v>-</v>
      </c>
      <c r="F28" s="113" t="str">
        <f>'M1'!F28</f>
        <v>purée de brocolis</v>
      </c>
      <c r="G28" s="109" t="str">
        <f>'M1'!G28</f>
        <v>Tomates provençales</v>
      </c>
      <c r="H28" s="235" t="str">
        <f>'M1'!H28</f>
        <v>Salade verte</v>
      </c>
      <c r="I28" s="122" t="str">
        <f>'M1'!I28</f>
        <v>Salade verte</v>
      </c>
      <c r="J28" s="420"/>
      <c r="K28" s="97" t="str">
        <f>'M1'!K28</f>
        <v>Salade verte</v>
      </c>
      <c r="L28" s="416" t="str">
        <f>'M1'!L28</f>
        <v>Pommes rissolées</v>
      </c>
      <c r="M28" s="407"/>
      <c r="N28" s="260" t="str">
        <f>'M1'!D28</f>
        <v>-</v>
      </c>
    </row>
    <row r="29" spans="2:14" ht="18" customHeight="1">
      <c r="B29" s="400"/>
      <c r="C29" s="401"/>
      <c r="D29" s="229" t="str">
        <f>'M1'!D29</f>
        <v>Farfalles</v>
      </c>
      <c r="E29" s="105" t="str">
        <f>'M1'!E29</f>
        <v>Farfalles</v>
      </c>
      <c r="F29" s="113" t="str">
        <f>'M1'!F29</f>
        <v>-</v>
      </c>
      <c r="G29" s="109" t="str">
        <f>'M1'!G29</f>
        <v>Farfalles</v>
      </c>
      <c r="H29" s="235" t="str">
        <f>'M1'!H29</f>
        <v>-</v>
      </c>
      <c r="I29" s="122" t="str">
        <f>'M1'!I29</f>
        <v>-</v>
      </c>
      <c r="J29" s="420"/>
      <c r="K29" s="97" t="str">
        <f>'M1'!K29</f>
        <v>-</v>
      </c>
      <c r="L29" s="406" t="str">
        <f>'M1'!L29</f>
        <v>-</v>
      </c>
      <c r="M29" s="407"/>
      <c r="N29" s="260" t="str">
        <f>'M1'!D29</f>
        <v>Farfalles</v>
      </c>
    </row>
    <row r="30" spans="2:14" ht="18" customHeight="1">
      <c r="B30" s="389">
        <f>I3+3</f>
        <v>42446</v>
      </c>
      <c r="C30" s="390"/>
      <c r="D30" s="229" t="str">
        <f>'M1'!D30</f>
        <v>Fromages</v>
      </c>
      <c r="E30" s="105" t="str">
        <f>'M1'!E30</f>
        <v>Fromage s/sel</v>
      </c>
      <c r="F30" s="113" t="str">
        <f>'M1'!F30</f>
        <v>Fromages</v>
      </c>
      <c r="G30" s="109" t="str">
        <f>'M1'!G30</f>
        <v>Fromages</v>
      </c>
      <c r="H30" s="235" t="str">
        <f>'M1'!H30</f>
        <v>FROMAGES</v>
      </c>
      <c r="I30" s="122" t="str">
        <f>'M1'!I30</f>
        <v>Fromage s/sel</v>
      </c>
      <c r="J30" s="117" t="str">
        <f>'M1'!J30</f>
        <v>Fromage</v>
      </c>
      <c r="K30" s="97" t="str">
        <f>'M1'!K30</f>
        <v>FROMAGES</v>
      </c>
      <c r="L30" s="406" t="str">
        <f>'M1'!L30</f>
        <v>Camembert</v>
      </c>
      <c r="M30" s="407"/>
      <c r="N30" s="260" t="str">
        <f>'M1'!D30</f>
        <v>Fromages</v>
      </c>
    </row>
    <row r="31" spans="2:14" ht="18" customHeight="1">
      <c r="B31" s="426" t="str">
        <f>'M1'!B31</f>
        <v>Fraise</v>
      </c>
      <c r="C31" s="427"/>
      <c r="D31" s="231" t="str">
        <f>'M1'!D31</f>
        <v>Pomme*</v>
      </c>
      <c r="E31" s="106" t="str">
        <f>'M1'!E31</f>
        <v>Pomme*</v>
      </c>
      <c r="F31" s="114" t="str">
        <f>'M1'!F31</f>
        <v>Fruits mixés</v>
      </c>
      <c r="G31" s="110" t="str">
        <f>'M1'!G31</f>
        <v>Pomme*</v>
      </c>
      <c r="H31" s="236" t="str">
        <f>'M1'!H31</f>
        <v>Entremets caramel</v>
      </c>
      <c r="I31" s="123" t="str">
        <f>'M1'!I31</f>
        <v>Entremets caramel</v>
      </c>
      <c r="J31" s="118" t="str">
        <f>'M1'!J31</f>
        <v>Entremets caramel</v>
      </c>
      <c r="K31" s="98" t="str">
        <f>'M1'!K31</f>
        <v>Petit suisse s/sucre</v>
      </c>
      <c r="L31" s="408" t="str">
        <f>'M1'!L31</f>
        <v>Compote pêche</v>
      </c>
      <c r="M31" s="409"/>
      <c r="N31" s="261" t="str">
        <f>'M1'!D31</f>
        <v>Pomme*</v>
      </c>
    </row>
    <row r="32" spans="2:14" ht="18" customHeight="1">
      <c r="B32" s="394" t="s">
        <v>4</v>
      </c>
      <c r="C32" s="395"/>
      <c r="D32" s="232" t="str">
        <f>'M1'!D32</f>
        <v>Pâté de campagne</v>
      </c>
      <c r="E32" s="104" t="str">
        <f>'M1'!E32</f>
        <v>Pâté de campagne</v>
      </c>
      <c r="F32" s="112" t="str">
        <f>'M1'!F32</f>
        <v>Mousse de céleri</v>
      </c>
      <c r="G32" s="108" t="str">
        <f>'M1'!G32</f>
        <v>Pâté de campagne</v>
      </c>
      <c r="H32" s="234" t="str">
        <f>'M1'!H32</f>
        <v>Potage</v>
      </c>
      <c r="I32" s="121" t="str">
        <f>'M1'!I32</f>
        <v>Potage s/sel</v>
      </c>
      <c r="J32" s="117" t="str">
        <f>'M1'!J32</f>
        <v>Potage lisse</v>
      </c>
      <c r="K32" s="99" t="str">
        <f>'M1'!K32</f>
        <v>Potage</v>
      </c>
      <c r="L32" s="410" t="str">
        <f>'M1'!L32</f>
        <v>Salade PDT œuf thon</v>
      </c>
      <c r="M32" s="411"/>
      <c r="N32" s="259" t="str">
        <f>'M1'!D32</f>
        <v>Pâté de campagne</v>
      </c>
    </row>
    <row r="33" spans="2:14" ht="18" customHeight="1">
      <c r="B33" s="396"/>
      <c r="C33" s="397"/>
      <c r="D33" s="229" t="str">
        <f>'M1'!D33</f>
        <v>Dos de cabillaud sauce crème</v>
      </c>
      <c r="E33" s="105" t="str">
        <f>'M1'!E33</f>
        <v>Dos de hocki s/Sel</v>
      </c>
      <c r="F33" s="113" t="str">
        <f>'M1'!F33</f>
        <v>Saumon pacific</v>
      </c>
      <c r="G33" s="109" t="str">
        <f>'M1'!G33</f>
        <v>Dos de cabillaud sauce crème</v>
      </c>
      <c r="H33" s="235" t="str">
        <f>'M1'!H33</f>
        <v>Emincé de bœuf</v>
      </c>
      <c r="I33" s="122" t="str">
        <f>'M1'!I33</f>
        <v>Emincé de bœuf</v>
      </c>
      <c r="J33" s="420" t="str">
        <f>'M1'!J33</f>
        <v>Bœuf au jus et carottes</v>
      </c>
      <c r="K33" s="97" t="str">
        <f>'M1'!K33</f>
        <v>Emincé de bœuf</v>
      </c>
      <c r="L33" s="406" t="str">
        <f>'M1'!L33</f>
        <v>Dos de colin rôti</v>
      </c>
      <c r="M33" s="407"/>
      <c r="N33" s="260" t="str">
        <f>'M1'!D33</f>
        <v>Dos de cabillaud sauce crème</v>
      </c>
    </row>
    <row r="34" spans="2:14" ht="18" customHeight="1">
      <c r="B34" s="396"/>
      <c r="C34" s="397"/>
      <c r="D34" s="230" t="str">
        <f>'M1'!D34</f>
        <v>Julienne de légumes</v>
      </c>
      <c r="E34" s="105" t="str">
        <f>'M1'!E34</f>
        <v>Julienne de légumes</v>
      </c>
      <c r="F34" s="113" t="str">
        <f>'M1'!F34</f>
        <v>Purée de courgettes</v>
      </c>
      <c r="G34" s="109" t="str">
        <f>'M1'!G34</f>
        <v>Julienne de légumes</v>
      </c>
      <c r="H34" s="235" t="str">
        <f>'M1'!H34</f>
        <v>Carottes braisées</v>
      </c>
      <c r="I34" s="122" t="str">
        <f>'M1'!I34</f>
        <v>Carottes braisées</v>
      </c>
      <c r="J34" s="420"/>
      <c r="K34" s="97" t="str">
        <f>'M1'!K34</f>
        <v>Carottes braisées</v>
      </c>
      <c r="L34" s="406" t="str">
        <f>'M1'!L34</f>
        <v>Champignon</v>
      </c>
      <c r="M34" s="407"/>
      <c r="N34" s="260" t="str">
        <f>'M1'!D34</f>
        <v>Julienne de légumes</v>
      </c>
    </row>
    <row r="35" spans="2:14" ht="18" customHeight="1">
      <c r="B35" s="396"/>
      <c r="C35" s="397"/>
      <c r="D35" s="229" t="str">
        <f>'M1'!D35</f>
        <v>Riz au beurre</v>
      </c>
      <c r="E35" s="105" t="str">
        <f>'M1'!E35</f>
        <v>Riz au beurre</v>
      </c>
      <c r="F35" s="113" t="str">
        <f>'M1'!F35</f>
        <v>-</v>
      </c>
      <c r="G35" s="109" t="str">
        <f>'M1'!G35</f>
        <v>Riz au beurre</v>
      </c>
      <c r="H35" s="235" t="str">
        <f>'M1'!H35</f>
        <v>-</v>
      </c>
      <c r="I35" s="122" t="str">
        <f>'M1'!I35</f>
        <v>-</v>
      </c>
      <c r="J35" s="420"/>
      <c r="K35" s="97" t="str">
        <f>'M1'!K35</f>
        <v>Petit pois</v>
      </c>
      <c r="L35" s="406" t="str">
        <f>'M1'!L35</f>
        <v>Riz créole</v>
      </c>
      <c r="M35" s="407"/>
      <c r="N35" s="260" t="str">
        <f>'M1'!D35</f>
        <v>Riz au beurre</v>
      </c>
    </row>
    <row r="36" spans="2:14" ht="18" customHeight="1">
      <c r="B36" s="389">
        <f>I3+4</f>
        <v>42447</v>
      </c>
      <c r="C36" s="390"/>
      <c r="D36" s="229" t="str">
        <f>'M1'!D36</f>
        <v>BABYBEL</v>
      </c>
      <c r="E36" s="105" t="str">
        <f>'M1'!E36</f>
        <v>Fromage s/sel</v>
      </c>
      <c r="F36" s="113" t="str">
        <f>'M1'!F36</f>
        <v>Fromages</v>
      </c>
      <c r="G36" s="109" t="str">
        <f>'M1'!G36</f>
        <v>BABYBEL</v>
      </c>
      <c r="H36" s="235" t="str">
        <f>'M1'!H36</f>
        <v>Fromages</v>
      </c>
      <c r="I36" s="122" t="str">
        <f>'M1'!I36</f>
        <v>Fromage s/sel</v>
      </c>
      <c r="J36" s="117" t="str">
        <f>'M1'!J36</f>
        <v>Fromage</v>
      </c>
      <c r="K36" s="97" t="str">
        <f>'M1'!K36</f>
        <v>Fromages</v>
      </c>
      <c r="L36" s="406" t="str">
        <f>'M1'!L36</f>
        <v>Port Salut</v>
      </c>
      <c r="M36" s="407"/>
      <c r="N36" s="260" t="str">
        <f>'M1'!D36</f>
        <v>BABYBEL</v>
      </c>
    </row>
    <row r="37" spans="2:14" ht="18" customHeight="1">
      <c r="B37" s="426" t="str">
        <f>'M1'!B37</f>
        <v>Pêche</v>
      </c>
      <c r="C37" s="427"/>
      <c r="D37" s="233" t="str">
        <f>'M1'!D37</f>
        <v>Pêche au sirop</v>
      </c>
      <c r="E37" s="106" t="str">
        <f>'M1'!E37</f>
        <v>Pêche au sirop</v>
      </c>
      <c r="F37" s="114" t="str">
        <f>'M1'!F37</f>
        <v>Pêche mixées</v>
      </c>
      <c r="G37" s="110" t="str">
        <f>'M1'!G37</f>
        <v>Pêche S/sirop</v>
      </c>
      <c r="H37" s="236" t="str">
        <f>'M1'!H37</f>
        <v>Poire*</v>
      </c>
      <c r="I37" s="123" t="str">
        <f>'M1'!I37</f>
        <v>Poire*</v>
      </c>
      <c r="J37" s="118" t="str">
        <f>'M1'!J37</f>
        <v>Poire*</v>
      </c>
      <c r="K37" s="98" t="str">
        <f>'M1'!K37</f>
        <v>Yaourt s/sucre</v>
      </c>
      <c r="L37" s="408" t="str">
        <f>'M1'!L37</f>
        <v>Eclair au café</v>
      </c>
      <c r="M37" s="409"/>
      <c r="N37" s="261" t="str">
        <f>'M1'!D37</f>
        <v>Pêche au sirop</v>
      </c>
    </row>
    <row r="38" spans="2:14" ht="18" customHeight="1">
      <c r="B38" s="398" t="s">
        <v>5</v>
      </c>
      <c r="C38" s="399"/>
      <c r="D38" s="228" t="str">
        <f>'M1'!D38</f>
        <v xml:space="preserve">Poireaux vinaigrette </v>
      </c>
      <c r="E38" s="104" t="str">
        <f>'M1'!E38</f>
        <v xml:space="preserve">Poireaux vinaigrette </v>
      </c>
      <c r="F38" s="112" t="str">
        <f>'M1'!F38</f>
        <v>Mousse de betterave</v>
      </c>
      <c r="G38" s="108" t="str">
        <f>'M1'!G38</f>
        <v xml:space="preserve">Poireaux vinaigrette </v>
      </c>
      <c r="H38" s="237" t="str">
        <f>'M1'!H38</f>
        <v>Potage</v>
      </c>
      <c r="I38" s="121" t="str">
        <f>'M1'!I38</f>
        <v>Potage s/sel</v>
      </c>
      <c r="J38" s="117" t="str">
        <f>'M1'!J38</f>
        <v>Potage lisse</v>
      </c>
      <c r="K38" s="99" t="str">
        <f>'M1'!K38</f>
        <v>Potage</v>
      </c>
      <c r="L38" s="80"/>
      <c r="M38" s="80"/>
      <c r="N38" s="80"/>
    </row>
    <row r="39" spans="2:14" ht="18" customHeight="1">
      <c r="B39" s="400"/>
      <c r="C39" s="401"/>
      <c r="D39" s="229" t="str">
        <f>'M1'!D39</f>
        <v xml:space="preserve">Cuisse de canette </v>
      </c>
      <c r="E39" s="105" t="str">
        <f>'M1'!E39</f>
        <v xml:space="preserve">Cuisse de canette </v>
      </c>
      <c r="F39" s="113" t="str">
        <f>'M1'!F39</f>
        <v>Poulet au citron</v>
      </c>
      <c r="G39" s="109" t="str">
        <f>'M1'!G39</f>
        <v xml:space="preserve">Cuisse de canette </v>
      </c>
      <c r="H39" s="238" t="str">
        <f>'M1'!H39</f>
        <v>Courgettes farcies</v>
      </c>
      <c r="I39" s="122" t="str">
        <f>'M1'!I39</f>
        <v>courgettes farcies s/sel</v>
      </c>
      <c r="J39" s="420" t="str">
        <f>'M1'!J39</f>
        <v>Jambon pomme de terre</v>
      </c>
      <c r="K39" s="97" t="str">
        <f>'M1'!K39</f>
        <v>Courgettes farcies</v>
      </c>
      <c r="L39" s="80"/>
      <c r="M39" s="80"/>
      <c r="N39" s="80"/>
    </row>
    <row r="40" spans="2:14" ht="18" customHeight="1">
      <c r="B40" s="400"/>
      <c r="C40" s="401"/>
      <c r="D40" s="229" t="str">
        <f>'M1'!D40</f>
        <v>-</v>
      </c>
      <c r="E40" s="105" t="str">
        <f>'M1'!E40</f>
        <v>-</v>
      </c>
      <c r="F40" s="113" t="str">
        <f>'M1'!F40</f>
        <v>Purée de petit pois</v>
      </c>
      <c r="G40" s="109" t="str">
        <f>'M1'!G40</f>
        <v>-</v>
      </c>
      <c r="H40" s="235" t="str">
        <f>'M1'!H40</f>
        <v>-</v>
      </c>
      <c r="I40" s="122" t="str">
        <f>'M1'!I40</f>
        <v>-</v>
      </c>
      <c r="J40" s="420"/>
      <c r="K40" s="97" t="str">
        <f>'M1'!K40</f>
        <v>-</v>
      </c>
      <c r="L40" s="80"/>
      <c r="M40" s="80"/>
      <c r="N40" s="80"/>
    </row>
    <row r="41" spans="2:14" ht="18" customHeight="1">
      <c r="B41" s="400"/>
      <c r="C41" s="401"/>
      <c r="D41" s="230" t="str">
        <f>'M1'!D41</f>
        <v>Semoule</v>
      </c>
      <c r="E41" s="105" t="str">
        <f>'M1'!E41</f>
        <v>Semoule</v>
      </c>
      <c r="F41" s="113" t="str">
        <f>'M1'!F41</f>
        <v>-</v>
      </c>
      <c r="G41" s="109" t="str">
        <f>'M1'!G41</f>
        <v>Semoule</v>
      </c>
      <c r="H41" s="235" t="str">
        <f>'M1'!H41</f>
        <v>Lentilles au jus</v>
      </c>
      <c r="I41" s="122" t="str">
        <f>'M1'!I41</f>
        <v>Lentilles au jus</v>
      </c>
      <c r="J41" s="420"/>
      <c r="K41" s="97" t="str">
        <f>'M1'!K41</f>
        <v>Lentilles au jus</v>
      </c>
      <c r="L41" s="80"/>
      <c r="M41" s="80"/>
      <c r="N41" s="80"/>
    </row>
    <row r="42" spans="2:14" ht="18" customHeight="1">
      <c r="B42" s="389">
        <f>I3+5</f>
        <v>42448</v>
      </c>
      <c r="C42" s="390"/>
      <c r="D42" s="229" t="str">
        <f>'M1'!D42</f>
        <v>Fromages</v>
      </c>
      <c r="E42" s="105" t="str">
        <f>'M1'!E42</f>
        <v>Fromage s/sel</v>
      </c>
      <c r="F42" s="113" t="str">
        <f>'M1'!F42</f>
        <v>Fromages</v>
      </c>
      <c r="G42" s="109" t="str">
        <f>'M1'!G42</f>
        <v>Fromages</v>
      </c>
      <c r="H42" s="235" t="str">
        <f>'M1'!H42</f>
        <v>FROMAGES</v>
      </c>
      <c r="I42" s="122" t="str">
        <f>'M1'!I42</f>
        <v>Fromage s/sel</v>
      </c>
      <c r="J42" s="117" t="str">
        <f>'M1'!J42</f>
        <v>Fromage</v>
      </c>
      <c r="K42" s="97" t="str">
        <f>'M1'!K42</f>
        <v>FROMAGES</v>
      </c>
      <c r="L42" s="80"/>
      <c r="M42" s="80"/>
      <c r="N42" s="80"/>
    </row>
    <row r="43" spans="2:14" ht="18" customHeight="1">
      <c r="B43" s="426" t="str">
        <f>'M1'!B43</f>
        <v>Citron</v>
      </c>
      <c r="C43" s="427"/>
      <c r="D43" s="231" t="str">
        <f>'M1'!D43</f>
        <v>Poire*</v>
      </c>
      <c r="E43" s="106" t="str">
        <f>'M1'!E43</f>
        <v>Poire*</v>
      </c>
      <c r="F43" s="114" t="str">
        <f>'M1'!F43</f>
        <v>Banane mixée</v>
      </c>
      <c r="G43" s="110" t="str">
        <f>'M1'!G43</f>
        <v>Poire*</v>
      </c>
      <c r="H43" s="236" t="str">
        <f>'M1'!H43</f>
        <v>Mousse citron</v>
      </c>
      <c r="I43" s="123" t="str">
        <f>'M1'!I43</f>
        <v>Mousse citron</v>
      </c>
      <c r="J43" s="118" t="str">
        <f>'M1'!J43</f>
        <v>Mousse citron</v>
      </c>
      <c r="K43" s="98" t="str">
        <f>'M1'!K43</f>
        <v>faisselle s/sucre</v>
      </c>
      <c r="L43" s="81"/>
      <c r="M43" s="81"/>
      <c r="N43" s="81"/>
    </row>
    <row r="44" spans="2:14" ht="18" customHeight="1">
      <c r="B44" s="398" t="s">
        <v>6</v>
      </c>
      <c r="C44" s="399"/>
      <c r="D44" s="232" t="str">
        <f>'M1'!D44</f>
        <v>saucisson à l'ail</v>
      </c>
      <c r="E44" s="104" t="str">
        <f>'M1'!E44</f>
        <v>Paté s/sel</v>
      </c>
      <c r="F44" s="112" t="str">
        <f>'M1'!F44</f>
        <v>Mousse de sardine</v>
      </c>
      <c r="G44" s="108" t="str">
        <f>'M1'!G44</f>
        <v>saucisson à l'ail</v>
      </c>
      <c r="H44" s="237" t="str">
        <f>'M1'!H44</f>
        <v>Soupe à l'oignon</v>
      </c>
      <c r="I44" s="121" t="str">
        <f>'M1'!I44</f>
        <v>Potage s/sel</v>
      </c>
      <c r="J44" s="117" t="str">
        <f>'M1'!J44</f>
        <v>Potage lisse</v>
      </c>
      <c r="K44" s="99" t="str">
        <f>'M1'!K44</f>
        <v>Potage</v>
      </c>
      <c r="L44" s="82"/>
      <c r="M44" s="82"/>
      <c r="N44" s="82"/>
    </row>
    <row r="45" spans="2:14" ht="18" customHeight="1">
      <c r="B45" s="400"/>
      <c r="C45" s="401"/>
      <c r="D45" s="229" t="str">
        <f>'M1'!D45</f>
        <v>Sauté de veau</v>
      </c>
      <c r="E45" s="105" t="str">
        <f>'M1'!E45</f>
        <v>Sauté de veau</v>
      </c>
      <c r="F45" s="113" t="str">
        <f>'M1'!F45</f>
        <v>Tajine orientale agneau</v>
      </c>
      <c r="G45" s="109" t="str">
        <f>'M1'!G45</f>
        <v>Sauté de veau</v>
      </c>
      <c r="H45" s="235" t="str">
        <f>'M1'!H45</f>
        <v>Quenelle de volaille</v>
      </c>
      <c r="I45" s="122" t="str">
        <f>'M1'!I45</f>
        <v>escalope s/sel</v>
      </c>
      <c r="J45" s="420" t="str">
        <f>'M1'!J45</f>
        <v>Porc aux pruneaux et petits légumes</v>
      </c>
      <c r="K45" s="97" t="str">
        <f>'M1'!K45</f>
        <v>Quenelle de volaille</v>
      </c>
      <c r="L45" s="80"/>
      <c r="M45" s="80"/>
      <c r="N45" s="80"/>
    </row>
    <row r="46" spans="2:14" ht="18" customHeight="1">
      <c r="B46" s="400"/>
      <c r="C46" s="401"/>
      <c r="D46" s="230" t="str">
        <f>'M1'!D46</f>
        <v>Choux de Bruxelles</v>
      </c>
      <c r="E46" s="105" t="str">
        <f>'M1'!E46</f>
        <v>Choux de Bruxelles</v>
      </c>
      <c r="F46" s="113" t="str">
        <f>'M1'!F46</f>
        <v>Purée de carottes</v>
      </c>
      <c r="G46" s="109" t="str">
        <f>'M1'!G46</f>
        <v>Choux de Bruxelles</v>
      </c>
      <c r="H46" s="235" t="str">
        <f>'M1'!H46</f>
        <v>-</v>
      </c>
      <c r="I46" s="122" t="str">
        <f>'M1'!I46</f>
        <v>-</v>
      </c>
      <c r="J46" s="420"/>
      <c r="K46" s="97" t="str">
        <f>'M1'!K46</f>
        <v>Tomates provençales</v>
      </c>
      <c r="L46" s="80"/>
      <c r="M46" s="80"/>
      <c r="N46" s="80"/>
    </row>
    <row r="47" spans="2:14" ht="18" customHeight="1">
      <c r="B47" s="400"/>
      <c r="C47" s="401"/>
      <c r="D47" s="229" t="str">
        <f>'M1'!D47</f>
        <v>-</v>
      </c>
      <c r="E47" s="105" t="str">
        <f>'M1'!E47</f>
        <v>-</v>
      </c>
      <c r="F47" s="113" t="str">
        <f>'M1'!F47</f>
        <v>-</v>
      </c>
      <c r="G47" s="109" t="str">
        <f>'M1'!G47</f>
        <v>-</v>
      </c>
      <c r="H47" s="238" t="str">
        <f>'M1'!H47</f>
        <v>Coquillette</v>
      </c>
      <c r="I47" s="122" t="str">
        <f>'M1'!I47</f>
        <v>Coquillette</v>
      </c>
      <c r="J47" s="420"/>
      <c r="K47" s="97" t="str">
        <f>'M1'!K47</f>
        <v>Coquillette</v>
      </c>
      <c r="L47" s="80"/>
      <c r="M47" s="80"/>
      <c r="N47" s="80"/>
    </row>
    <row r="48" spans="2:14" ht="18" customHeight="1">
      <c r="B48" s="389">
        <f>I3+6</f>
        <v>42449</v>
      </c>
      <c r="C48" s="390"/>
      <c r="D48" s="229" t="str">
        <f>'M1'!D48</f>
        <v>FROMAGES</v>
      </c>
      <c r="E48" s="105" t="str">
        <f>'M1'!E48</f>
        <v>Fromage s/sel</v>
      </c>
      <c r="F48" s="113" t="str">
        <f>'M1'!F48</f>
        <v>Fromages</v>
      </c>
      <c r="G48" s="109" t="str">
        <f>'M1'!G48</f>
        <v>FROMAGES</v>
      </c>
      <c r="H48" s="235" t="str">
        <f>'M1'!H48</f>
        <v>Fromages</v>
      </c>
      <c r="I48" s="122" t="str">
        <f>'M1'!I48</f>
        <v>Fromage s/sel</v>
      </c>
      <c r="J48" s="117" t="str">
        <f>'M1'!J48</f>
        <v>Fromage</v>
      </c>
      <c r="K48" s="97" t="str">
        <f>'M1'!K48</f>
        <v>Fromages</v>
      </c>
      <c r="L48" s="80"/>
      <c r="M48" s="80"/>
      <c r="N48" s="80"/>
    </row>
    <row r="49" spans="2:14" ht="18" customHeight="1">
      <c r="B49" s="426" t="str">
        <f>'M1'!B49</f>
        <v>Pomme</v>
      </c>
      <c r="C49" s="427"/>
      <c r="D49" s="233" t="str">
        <f>'M1'!D49</f>
        <v>Eclair au chocolat</v>
      </c>
      <c r="E49" s="106" t="str">
        <f>'M1'!E49</f>
        <v>Eclair au chocolat</v>
      </c>
      <c r="F49" s="114" t="str">
        <f>'M1'!F49</f>
        <v>Tiramisu</v>
      </c>
      <c r="G49" s="110" t="str">
        <f>'M1'!G49</f>
        <v>Eclair au chocolat</v>
      </c>
      <c r="H49" s="236" t="str">
        <f>'M1'!H49</f>
        <v>Orange*</v>
      </c>
      <c r="I49" s="123" t="str">
        <f>'M1'!I49</f>
        <v>Orange*</v>
      </c>
      <c r="J49" s="118" t="str">
        <f>'M1'!J49</f>
        <v>Fruits mixées</v>
      </c>
      <c r="K49" s="98" t="str">
        <f>'M1'!K49</f>
        <v>Orange*</v>
      </c>
      <c r="L49" s="81"/>
      <c r="M49" s="81"/>
      <c r="N49" s="81"/>
    </row>
    <row r="50" spans="2:14" s="25" customFormat="1" ht="15" customHeight="1">
      <c r="C50" s="83"/>
      <c r="D50" s="25" t="str">
        <f>'M1'!D50</f>
        <v>Viande bovine d'origine CE</v>
      </c>
      <c r="F50" s="25" t="s">
        <v>189</v>
      </c>
      <c r="H50" s="25" t="str">
        <f>'M1'!H50</f>
        <v>* produits de saison</v>
      </c>
      <c r="J50" s="25" t="s">
        <v>183</v>
      </c>
      <c r="K50" s="25" t="s">
        <v>184</v>
      </c>
      <c r="L50" s="182" t="str">
        <f ca="1">"version du "&amp;TEXT(TODAY(),"jj/mm/aaaa")</f>
        <v>version du 26/01/2016</v>
      </c>
    </row>
  </sheetData>
  <mergeCells count="66">
    <mergeCell ref="N6:N7"/>
    <mergeCell ref="L3:M3"/>
    <mergeCell ref="B18:C18"/>
    <mergeCell ref="B8:C11"/>
    <mergeCell ref="B12:C12"/>
    <mergeCell ref="B14:C17"/>
    <mergeCell ref="B7:C7"/>
    <mergeCell ref="B13:C13"/>
    <mergeCell ref="L17:M17"/>
    <mergeCell ref="L18:M18"/>
    <mergeCell ref="J45:J47"/>
    <mergeCell ref="B49:C49"/>
    <mergeCell ref="B31:C31"/>
    <mergeCell ref="B32:C35"/>
    <mergeCell ref="B37:C37"/>
    <mergeCell ref="B38:C41"/>
    <mergeCell ref="B42:C42"/>
    <mergeCell ref="B48:C48"/>
    <mergeCell ref="B36:C36"/>
    <mergeCell ref="B43:C43"/>
    <mergeCell ref="B44:C47"/>
    <mergeCell ref="B19:C19"/>
    <mergeCell ref="B20:C23"/>
    <mergeCell ref="B25:C25"/>
    <mergeCell ref="B26:C29"/>
    <mergeCell ref="B24:C24"/>
    <mergeCell ref="B30:C30"/>
    <mergeCell ref="J21:J23"/>
    <mergeCell ref="J27:J29"/>
    <mergeCell ref="J33:J35"/>
    <mergeCell ref="J39:J41"/>
    <mergeCell ref="E2:L2"/>
    <mergeCell ref="J9:J11"/>
    <mergeCell ref="J15:J17"/>
    <mergeCell ref="D6:G6"/>
    <mergeCell ref="H6:K6"/>
    <mergeCell ref="F5:L5"/>
    <mergeCell ref="L6:M6"/>
    <mergeCell ref="L8:M8"/>
    <mergeCell ref="L9:M9"/>
    <mergeCell ref="L10:M10"/>
    <mergeCell ref="L11:M11"/>
    <mergeCell ref="L12:M12"/>
    <mergeCell ref="L13:M13"/>
    <mergeCell ref="L14:M14"/>
    <mergeCell ref="L15:M15"/>
    <mergeCell ref="L16:M16"/>
    <mergeCell ref="L19:M19"/>
    <mergeCell ref="L20:M20"/>
    <mergeCell ref="L21:M21"/>
    <mergeCell ref="L22:M22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7:M37"/>
    <mergeCell ref="L32:M32"/>
    <mergeCell ref="L33:M33"/>
    <mergeCell ref="L34:M34"/>
    <mergeCell ref="L35:M35"/>
    <mergeCell ref="L36:M36"/>
  </mergeCells>
  <phoneticPr fontId="2" type="noConversion"/>
  <pageMargins left="0" right="0" top="0" bottom="0" header="0.31496062992125984" footer="0.31496062992125984"/>
  <pageSetup paperSize="8" scale="93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C000"/>
    <pageSetUpPr fitToPage="1"/>
  </sheetPr>
  <dimension ref="B1:N50"/>
  <sheetViews>
    <sheetView topLeftCell="D4" zoomScale="75" workbookViewId="0">
      <selection activeCell="H23" sqref="H23"/>
    </sheetView>
  </sheetViews>
  <sheetFormatPr baseColWidth="10" defaultRowHeight="12.75"/>
  <cols>
    <col min="1" max="1" width="0.42578125" customWidth="1"/>
    <col min="2" max="2" width="2.5703125" customWidth="1"/>
    <col min="3" max="3" width="3.7109375" style="39" customWidth="1"/>
    <col min="4" max="4" width="27.28515625" customWidth="1"/>
    <col min="5" max="5" width="22.28515625" customWidth="1"/>
    <col min="6" max="6" width="20.42578125" customWidth="1"/>
    <col min="7" max="7" width="21.85546875" customWidth="1"/>
    <col min="8" max="8" width="26.5703125" style="35" customWidth="1"/>
    <col min="9" max="9" width="22.140625" customWidth="1"/>
    <col min="10" max="10" width="20.85546875" customWidth="1"/>
    <col min="11" max="11" width="22.28515625" customWidth="1"/>
    <col min="12" max="12" width="22.42578125" customWidth="1"/>
    <col min="13" max="13" width="15.7109375" customWidth="1"/>
    <col min="14" max="14" width="26" customWidth="1"/>
  </cols>
  <sheetData>
    <row r="1" spans="2:14" ht="6.75" customHeight="1">
      <c r="E1" s="172"/>
      <c r="F1" s="172"/>
      <c r="G1" s="172"/>
      <c r="H1" s="173"/>
      <c r="I1" s="172"/>
      <c r="J1" s="172"/>
      <c r="K1" s="172"/>
      <c r="L1" s="172"/>
    </row>
    <row r="2" spans="2:14" ht="27.75" customHeight="1" thickBot="1">
      <c r="B2" s="32"/>
      <c r="C2" s="36"/>
      <c r="D2" s="41"/>
      <c r="E2" s="419" t="s">
        <v>191</v>
      </c>
      <c r="F2" s="419"/>
      <c r="G2" s="419"/>
      <c r="H2" s="419"/>
      <c r="I2" s="419"/>
      <c r="J2" s="419"/>
      <c r="K2" s="419"/>
      <c r="L2" s="419"/>
    </row>
    <row r="3" spans="2:14" ht="26.25" customHeight="1" thickTop="1">
      <c r="B3" s="32"/>
      <c r="C3" s="37"/>
      <c r="D3" s="1"/>
      <c r="E3" s="174"/>
      <c r="F3" s="272" t="s">
        <v>192</v>
      </c>
      <c r="G3" s="273">
        <f>'M2'!G3</f>
        <v>12</v>
      </c>
      <c r="H3" s="185" t="str">
        <f>'M2'!H3</f>
        <v>Du</v>
      </c>
      <c r="I3" s="271">
        <f>'M2'!I3</f>
        <v>42450</v>
      </c>
      <c r="J3" s="271" t="str">
        <f>'M2'!J3</f>
        <v>au</v>
      </c>
      <c r="K3" s="271">
        <f>'M2'!K3</f>
        <v>42456</v>
      </c>
      <c r="L3" s="430"/>
      <c r="M3" s="430"/>
      <c r="N3" s="262" t="s">
        <v>250</v>
      </c>
    </row>
    <row r="4" spans="2:14" s="5" customFormat="1" ht="6.75" customHeight="1">
      <c r="B4" s="30"/>
      <c r="C4" s="38"/>
      <c r="D4" s="20"/>
      <c r="E4" s="4"/>
      <c r="F4" s="434" t="s">
        <v>78</v>
      </c>
      <c r="G4" s="434"/>
      <c r="H4" s="434"/>
      <c r="I4" s="434"/>
      <c r="J4" s="434"/>
      <c r="K4" s="434"/>
      <c r="L4" s="434"/>
    </row>
    <row r="5" spans="2:14" s="5" customFormat="1" ht="16.5" customHeight="1">
      <c r="B5" s="30"/>
      <c r="C5" s="38"/>
      <c r="D5" s="20"/>
      <c r="E5" s="4"/>
      <c r="F5" s="423"/>
      <c r="G5" s="423"/>
      <c r="H5" s="423"/>
      <c r="I5" s="423"/>
      <c r="J5" s="423"/>
      <c r="K5" s="423"/>
      <c r="L5" s="423"/>
    </row>
    <row r="6" spans="2:14" ht="18.75" customHeight="1">
      <c r="B6" s="23"/>
      <c r="C6" s="38"/>
      <c r="D6" s="421" t="s">
        <v>70</v>
      </c>
      <c r="E6" s="421"/>
      <c r="F6" s="421"/>
      <c r="G6" s="421"/>
      <c r="H6" s="422" t="s">
        <v>71</v>
      </c>
      <c r="I6" s="422"/>
      <c r="J6" s="422"/>
      <c r="K6" s="422"/>
      <c r="L6" s="424" t="s">
        <v>246</v>
      </c>
      <c r="M6" s="425"/>
      <c r="N6" s="428" t="s">
        <v>249</v>
      </c>
    </row>
    <row r="7" spans="2:14" s="85" customFormat="1" ht="12.95" customHeight="1">
      <c r="B7" s="431"/>
      <c r="C7" s="431"/>
      <c r="D7" s="102" t="s">
        <v>66</v>
      </c>
      <c r="E7" s="103" t="s">
        <v>67</v>
      </c>
      <c r="F7" s="111" t="s">
        <v>68</v>
      </c>
      <c r="G7" s="107" t="s">
        <v>69</v>
      </c>
      <c r="H7" s="119" t="s">
        <v>66</v>
      </c>
      <c r="I7" s="120" t="s">
        <v>67</v>
      </c>
      <c r="J7" s="115" t="s">
        <v>68</v>
      </c>
      <c r="K7" s="100" t="s">
        <v>69</v>
      </c>
      <c r="L7" s="84" t="s">
        <v>245</v>
      </c>
      <c r="M7" s="84" t="s">
        <v>244</v>
      </c>
      <c r="N7" s="429"/>
    </row>
    <row r="8" spans="2:14" ht="17.100000000000001" customHeight="1">
      <c r="B8" s="398" t="s">
        <v>0</v>
      </c>
      <c r="C8" s="399"/>
      <c r="D8" s="228" t="str">
        <f>'M2'!D8</f>
        <v>Mousse de foie</v>
      </c>
      <c r="E8" s="104" t="str">
        <f>'M2'!E8</f>
        <v>Mousse de foie s/sel</v>
      </c>
      <c r="F8" s="112" t="str">
        <f>'M2'!F8</f>
        <v>Mousse de foie</v>
      </c>
      <c r="G8" s="108" t="str">
        <f>'M2'!G8</f>
        <v>Mousse de foie</v>
      </c>
      <c r="H8" s="234" t="str">
        <f>'M2'!H8</f>
        <v>Potage</v>
      </c>
      <c r="I8" s="121" t="str">
        <f>'M2'!I8</f>
        <v>Potage s/sel</v>
      </c>
      <c r="J8" s="116" t="str">
        <f>'M2'!J8</f>
        <v>Potage lisse</v>
      </c>
      <c r="K8" s="99" t="str">
        <f>'M2'!K8</f>
        <v>Potage</v>
      </c>
      <c r="L8" s="410" t="str">
        <f>'M2'!L8</f>
        <v>Chou blanc lardons</v>
      </c>
      <c r="M8" s="411"/>
      <c r="N8" s="259" t="str">
        <f>'M2'!D8</f>
        <v>Mousse de foie</v>
      </c>
    </row>
    <row r="9" spans="2:14" ht="17.100000000000001" customHeight="1">
      <c r="B9" s="400"/>
      <c r="C9" s="401"/>
      <c r="D9" s="229" t="str">
        <f>'M2'!D9</f>
        <v>Pavé de saumon</v>
      </c>
      <c r="E9" s="105" t="str">
        <f>'M2'!E9</f>
        <v>Pavé de saumon</v>
      </c>
      <c r="F9" s="113" t="str">
        <f>'M2'!F9</f>
        <v>colin sauce curstacés</v>
      </c>
      <c r="G9" s="109" t="str">
        <f>'M2'!G9</f>
        <v>Pavé de saumon</v>
      </c>
      <c r="H9" s="235" t="str">
        <f>'M2'!H9</f>
        <v>Langue de bœuf</v>
      </c>
      <c r="I9" s="122" t="str">
        <f>'M2'!I9</f>
        <v>Langue de bœuf s/sel</v>
      </c>
      <c r="J9" s="435" t="str">
        <f>'M2'!J9</f>
        <v>Parmentier de canard au foie gras</v>
      </c>
      <c r="K9" s="97" t="str">
        <f>'M2'!K9</f>
        <v>Langue de bœuf</v>
      </c>
      <c r="L9" s="406" t="str">
        <f>'M2'!L9</f>
        <v>spagheti bolognaise</v>
      </c>
      <c r="M9" s="407"/>
      <c r="N9" s="260" t="str">
        <f>'M2'!D9</f>
        <v>Pavé de saumon</v>
      </c>
    </row>
    <row r="10" spans="2:14" ht="17.100000000000001" customHeight="1">
      <c r="B10" s="400"/>
      <c r="C10" s="401"/>
      <c r="D10" s="230" t="str">
        <f>'M2'!D10</f>
        <v>Brocolis à la crème</v>
      </c>
      <c r="E10" s="105" t="str">
        <f>'M2'!E10</f>
        <v>Brocolis à la crème</v>
      </c>
      <c r="F10" s="113" t="str">
        <f>'M2'!F10</f>
        <v>Purée haricot vert</v>
      </c>
      <c r="G10" s="109" t="str">
        <f>'M2'!G10</f>
        <v>Brocolis à la crème</v>
      </c>
      <c r="H10" s="235" t="str">
        <f>'M2'!H10</f>
        <v>-</v>
      </c>
      <c r="I10" s="122" t="str">
        <f>'M2'!I10</f>
        <v>-</v>
      </c>
      <c r="J10" s="435"/>
      <c r="K10" s="97" t="str">
        <f>'M2'!K10</f>
        <v>Ratatouille</v>
      </c>
      <c r="L10" s="406" t="str">
        <f>'M2'!L10</f>
        <v>-</v>
      </c>
      <c r="M10" s="407"/>
      <c r="N10" s="260" t="str">
        <f>'M2'!D10</f>
        <v>Brocolis à la crème</v>
      </c>
    </row>
    <row r="11" spans="2:14" ht="17.100000000000001" customHeight="1">
      <c r="B11" s="400"/>
      <c r="C11" s="401"/>
      <c r="D11" s="229" t="str">
        <f>'M2'!D11</f>
        <v>-</v>
      </c>
      <c r="E11" s="105" t="str">
        <f>'M2'!E11</f>
        <v>-</v>
      </c>
      <c r="F11" s="113" t="str">
        <f>'M2'!F11</f>
        <v>-</v>
      </c>
      <c r="G11" s="109" t="str">
        <f>'M2'!G11</f>
        <v>Semoule de blé</v>
      </c>
      <c r="H11" s="235" t="str">
        <f>'M2'!H11</f>
        <v>Pomme de terre</v>
      </c>
      <c r="I11" s="122" t="str">
        <f>'M2'!I11</f>
        <v>Pomme de terre</v>
      </c>
      <c r="J11" s="117"/>
      <c r="K11" s="97" t="str">
        <f>'M2'!K11</f>
        <v>Pomme de terre</v>
      </c>
      <c r="L11" s="406" t="str">
        <f>'M2'!L11</f>
        <v>Salade verte</v>
      </c>
      <c r="M11" s="407"/>
      <c r="N11" s="260" t="str">
        <f>'M2'!D11</f>
        <v>-</v>
      </c>
    </row>
    <row r="12" spans="2:14" ht="17.100000000000001" customHeight="1">
      <c r="B12" s="389">
        <f>I3</f>
        <v>42450</v>
      </c>
      <c r="C12" s="390"/>
      <c r="D12" s="229" t="str">
        <f>'M2'!D12</f>
        <v>FROMAGES</v>
      </c>
      <c r="E12" s="105" t="str">
        <f>'M2'!E12</f>
        <v>Fromage s/sel</v>
      </c>
      <c r="F12" s="113" t="str">
        <f>'M2'!F12</f>
        <v>Fromages</v>
      </c>
      <c r="G12" s="109" t="str">
        <f>'M2'!G12</f>
        <v>FROMAGES</v>
      </c>
      <c r="H12" s="235" t="str">
        <f>'M2'!H12</f>
        <v>Fromages</v>
      </c>
      <c r="I12" s="122" t="str">
        <f>'M2'!I12</f>
        <v>Fromage s/sel</v>
      </c>
      <c r="J12" s="117" t="str">
        <f>'M2'!J12</f>
        <v>Fromage</v>
      </c>
      <c r="K12" s="97" t="str">
        <f>'M2'!K12</f>
        <v>Fromages</v>
      </c>
      <c r="L12" s="406" t="str">
        <f>'M2'!L12</f>
        <v>Coulommier</v>
      </c>
      <c r="M12" s="407"/>
      <c r="N12" s="260" t="str">
        <f>'M2'!D12</f>
        <v>FROMAGES</v>
      </c>
    </row>
    <row r="13" spans="2:14" ht="17.100000000000001" customHeight="1">
      <c r="B13" s="426" t="str">
        <f>'M2'!B13</f>
        <v>Orange</v>
      </c>
      <c r="C13" s="427"/>
      <c r="D13" s="231" t="str">
        <f>'M2'!D13</f>
        <v>Gateau au chocolat</v>
      </c>
      <c r="E13" s="106" t="str">
        <f>'M2'!E13</f>
        <v>Gateau au chocolat</v>
      </c>
      <c r="F13" s="114" t="str">
        <f>'M2'!F13</f>
        <v>yaourt nature</v>
      </c>
      <c r="G13" s="110" t="str">
        <f>'M2'!G13</f>
        <v>yaourt nature</v>
      </c>
      <c r="H13" s="236" t="str">
        <f>'M2'!H13</f>
        <v>Poire*</v>
      </c>
      <c r="I13" s="123" t="str">
        <f>'M2'!I13</f>
        <v>Poire*</v>
      </c>
      <c r="J13" s="118" t="str">
        <f>'M2'!J13</f>
        <v>Poire mixée</v>
      </c>
      <c r="K13" s="98" t="str">
        <f>'M2'!K13</f>
        <v>Poire*</v>
      </c>
      <c r="L13" s="408" t="str">
        <f>'M2'!L13</f>
        <v>Pomme*</v>
      </c>
      <c r="M13" s="409"/>
      <c r="N13" s="261" t="str">
        <f>'M2'!D13</f>
        <v>Gateau au chocolat</v>
      </c>
    </row>
    <row r="14" spans="2:14" ht="17.100000000000001" customHeight="1">
      <c r="B14" s="398" t="s">
        <v>1</v>
      </c>
      <c r="C14" s="399"/>
      <c r="D14" s="232" t="str">
        <f>'M2'!D14</f>
        <v>PDT Jambon Emmental</v>
      </c>
      <c r="E14" s="104" t="str">
        <f>'M2'!E14</f>
        <v>PDT Emment. Jambon s/sel</v>
      </c>
      <c r="F14" s="112" t="str">
        <f>'M2'!F14</f>
        <v>macédoine mixée</v>
      </c>
      <c r="G14" s="108" t="str">
        <f>'M2'!G14</f>
        <v>PDT Jambon Emmental</v>
      </c>
      <c r="H14" s="237" t="str">
        <f>'M2'!H14</f>
        <v>Potage</v>
      </c>
      <c r="I14" s="121" t="str">
        <f>'M2'!I14</f>
        <v>Potage s/sel</v>
      </c>
      <c r="J14" s="124" t="str">
        <f>'M2'!J14</f>
        <v>Potage lisse</v>
      </c>
      <c r="K14" s="99" t="str">
        <f>'M2'!K14</f>
        <v>Potage</v>
      </c>
      <c r="L14" s="410" t="str">
        <f>'M2'!L14</f>
        <v>Céleri vinaigrette</v>
      </c>
      <c r="M14" s="411"/>
      <c r="N14" s="259" t="str">
        <f>'M2'!D14</f>
        <v>PDT Jambon Emmental</v>
      </c>
    </row>
    <row r="15" spans="2:14" ht="17.100000000000001" customHeight="1">
      <c r="B15" s="400"/>
      <c r="C15" s="401"/>
      <c r="D15" s="230" t="str">
        <f>'M2'!D15</f>
        <v>Andouillette à la moutarde</v>
      </c>
      <c r="E15" s="105" t="str">
        <f>'M2'!E15</f>
        <v>Andouillette à la moutarde</v>
      </c>
      <c r="F15" s="113" t="str">
        <f>'M2'!F15</f>
        <v>Dinde estragon</v>
      </c>
      <c r="G15" s="109" t="str">
        <f>'M2'!G15</f>
        <v>Andouillette à la moutarde</v>
      </c>
      <c r="H15" s="238" t="str">
        <f>'M2'!H15</f>
        <v>Omelette aux herbes</v>
      </c>
      <c r="I15" s="122" t="str">
        <f>'M2'!I15</f>
        <v>Omelette aux herbes</v>
      </c>
      <c r="J15" s="420" t="str">
        <f>'M2'!J15</f>
        <v>Soufflé au fromage</v>
      </c>
      <c r="K15" s="97" t="str">
        <f>'M2'!K15</f>
        <v>Omelette aux herbes</v>
      </c>
      <c r="L15" s="406" t="str">
        <f>'M2'!L15</f>
        <v>Sauté de veau</v>
      </c>
      <c r="M15" s="407"/>
      <c r="N15" s="260" t="str">
        <f>'M2'!D15</f>
        <v>Andouillette à la moutarde</v>
      </c>
    </row>
    <row r="16" spans="2:14" ht="17.100000000000001" customHeight="1">
      <c r="B16" s="400"/>
      <c r="C16" s="401"/>
      <c r="D16" s="229" t="str">
        <f>'M2'!D16</f>
        <v>-</v>
      </c>
      <c r="E16" s="105" t="str">
        <f>'M2'!E16</f>
        <v>-</v>
      </c>
      <c r="F16" s="113" t="str">
        <f>'M2'!F16</f>
        <v>purée de chou fleur</v>
      </c>
      <c r="G16" s="109" t="str">
        <f>'M2'!G16</f>
        <v>haricot vert</v>
      </c>
      <c r="H16" s="235" t="str">
        <f>'M2'!H16</f>
        <v>Juliennes de légumes</v>
      </c>
      <c r="I16" s="122" t="str">
        <f>'M2'!I16</f>
        <v>Juliennes de légumes</v>
      </c>
      <c r="J16" s="420"/>
      <c r="K16" s="97" t="str">
        <f>'M2'!K16</f>
        <v>Juliennes de légumes</v>
      </c>
      <c r="L16" s="406" t="str">
        <f>'M2'!L16</f>
        <v>Tomates provençales</v>
      </c>
      <c r="M16" s="407"/>
      <c r="N16" s="260" t="str">
        <f>'M2'!D16</f>
        <v>-</v>
      </c>
    </row>
    <row r="17" spans="2:14" ht="17.100000000000001" customHeight="1">
      <c r="B17" s="400"/>
      <c r="C17" s="401"/>
      <c r="D17" s="229" t="str">
        <f>'M2'!D17</f>
        <v>Riz</v>
      </c>
      <c r="E17" s="105" t="str">
        <f>'M2'!E17</f>
        <v>Riz</v>
      </c>
      <c r="F17" s="113" t="str">
        <f>'M2'!F17</f>
        <v>-</v>
      </c>
      <c r="G17" s="109" t="str">
        <f>'M2'!G17</f>
        <v>Riz</v>
      </c>
      <c r="H17" s="235" t="str">
        <f>'M2'!H17</f>
        <v>-</v>
      </c>
      <c r="I17" s="122" t="str">
        <f>'M2'!I17</f>
        <v>-</v>
      </c>
      <c r="J17" s="420"/>
      <c r="K17" s="97" t="str">
        <f>'M2'!K17</f>
        <v>PDT</v>
      </c>
      <c r="L17" s="406" t="str">
        <f>'M2'!L17</f>
        <v>-</v>
      </c>
      <c r="M17" s="407"/>
      <c r="N17" s="260" t="str">
        <f>'M2'!D17</f>
        <v>Riz</v>
      </c>
    </row>
    <row r="18" spans="2:14" ht="17.100000000000001" customHeight="1">
      <c r="B18" s="389">
        <f>I3+1</f>
        <v>42451</v>
      </c>
      <c r="C18" s="390"/>
      <c r="D18" s="230" t="str">
        <f>'M2'!D18</f>
        <v>Fromages</v>
      </c>
      <c r="E18" s="105" t="str">
        <f>'M2'!E18</f>
        <v>Fromage s/sel</v>
      </c>
      <c r="F18" s="113" t="str">
        <f>'M2'!F18</f>
        <v>Fromages</v>
      </c>
      <c r="G18" s="109" t="str">
        <f>'M2'!G18</f>
        <v>Fromages</v>
      </c>
      <c r="H18" s="238" t="str">
        <f>'M2'!H18</f>
        <v>FROMAGES</v>
      </c>
      <c r="I18" s="122" t="str">
        <f>'M2'!I18</f>
        <v>Fromage s/sel</v>
      </c>
      <c r="J18" s="117" t="str">
        <f>'M2'!J18</f>
        <v>Fromage</v>
      </c>
      <c r="K18" s="97" t="str">
        <f>'M2'!K18</f>
        <v>FROMAGES</v>
      </c>
      <c r="L18" s="406" t="str">
        <f>'M2'!L18</f>
        <v>Edam</v>
      </c>
      <c r="M18" s="407"/>
      <c r="N18" s="260" t="str">
        <f>'M2'!D18</f>
        <v>Fromages</v>
      </c>
    </row>
    <row r="19" spans="2:14" ht="17.100000000000001" customHeight="1">
      <c r="B19" s="426" t="str">
        <f>'M2'!B19</f>
        <v>Grenadine</v>
      </c>
      <c r="C19" s="427"/>
      <c r="D19" s="231" t="str">
        <f>'M2'!D19</f>
        <v>Pomme*</v>
      </c>
      <c r="E19" s="106" t="str">
        <f>'M2'!E19</f>
        <v>Pomme*</v>
      </c>
      <c r="F19" s="114" t="str">
        <f>'M2'!F19</f>
        <v>Pomme mixée</v>
      </c>
      <c r="G19" s="110" t="str">
        <f>'M2'!G19</f>
        <v>Pomme*</v>
      </c>
      <c r="H19" s="239" t="str">
        <f>'M2'!H19</f>
        <v>Semoule au lait</v>
      </c>
      <c r="I19" s="123" t="str">
        <f>'M2'!I19</f>
        <v>Semoule au lait</v>
      </c>
      <c r="J19" s="118" t="str">
        <f>'M2'!J19</f>
        <v>yaourt aromatisé</v>
      </c>
      <c r="K19" s="98" t="str">
        <f>'M2'!K19</f>
        <v>Entremet s/sucre</v>
      </c>
      <c r="L19" s="408" t="str">
        <f>'M2'!L19</f>
        <v>Crème renversée</v>
      </c>
      <c r="M19" s="409"/>
      <c r="N19" s="261" t="str">
        <f>'M2'!D19</f>
        <v>Pomme*</v>
      </c>
    </row>
    <row r="20" spans="2:14" ht="17.100000000000001" customHeight="1">
      <c r="B20" s="398" t="s">
        <v>2</v>
      </c>
      <c r="C20" s="399"/>
      <c r="D20" s="232" t="str">
        <f>'M2'!D20</f>
        <v>Céleri rémoulade</v>
      </c>
      <c r="E20" s="104" t="str">
        <f>'M2'!E20</f>
        <v>Céleri rémoulade</v>
      </c>
      <c r="F20" s="112" t="str">
        <f>'M2'!F20</f>
        <v>céleri mixé</v>
      </c>
      <c r="G20" s="108" t="str">
        <f>'M2'!G20</f>
        <v>Céleri vinaigrette</v>
      </c>
      <c r="H20" s="237" t="str">
        <f>'M2'!H20</f>
        <v>Potage vermicelle</v>
      </c>
      <c r="I20" s="121" t="str">
        <f>'M2'!I20</f>
        <v>Potage s/sel</v>
      </c>
      <c r="J20" s="116" t="str">
        <f>'M2'!J20</f>
        <v>Potage lisse</v>
      </c>
      <c r="K20" s="99" t="str">
        <f>'M2'!K20</f>
        <v>Potage vermicelle</v>
      </c>
      <c r="L20" s="417" t="str">
        <f>'M2'!L20</f>
        <v>Céleri rémoulade</v>
      </c>
      <c r="M20" s="418"/>
      <c r="N20" s="259" t="str">
        <f>'M2'!D20</f>
        <v>Céleri rémoulade</v>
      </c>
    </row>
    <row r="21" spans="2:14" ht="17.100000000000001" customHeight="1">
      <c r="B21" s="400"/>
      <c r="C21" s="401"/>
      <c r="D21" s="230" t="str">
        <f>'M2'!D21</f>
        <v>Saucisse de strasbourg</v>
      </c>
      <c r="E21" s="105" t="str">
        <f>'M2'!E21</f>
        <v>Saucisse s/sel</v>
      </c>
      <c r="F21" s="113" t="str">
        <f>'M2'!F21</f>
        <v>Navarin agneau</v>
      </c>
      <c r="G21" s="109" t="str">
        <f>'M2'!G21</f>
        <v>Saucisse de strasbourg</v>
      </c>
      <c r="H21" s="238" t="str">
        <f>'M2'!H21</f>
        <v>Cassoulet</v>
      </c>
      <c r="I21" s="122" t="str">
        <f>'M2'!I21</f>
        <v>Cassoulet s/sel</v>
      </c>
      <c r="J21" s="420" t="str">
        <f>'M2'!J21</f>
        <v>Dinde aux courgettes</v>
      </c>
      <c r="K21" s="97" t="str">
        <f>'M2'!K21</f>
        <v>Cassoulet</v>
      </c>
      <c r="L21" s="412" t="str">
        <f>'M2'!L21</f>
        <v>Saucisse de strasbourg</v>
      </c>
      <c r="M21" s="413"/>
      <c r="N21" s="260" t="str">
        <f>'M2'!D21</f>
        <v>Saucisse de strasbourg</v>
      </c>
    </row>
    <row r="22" spans="2:14" ht="17.100000000000001" customHeight="1">
      <c r="B22" s="400"/>
      <c r="C22" s="401"/>
      <c r="D22" s="229" t="str">
        <f>'M2'!D22</f>
        <v>Carottes braisées</v>
      </c>
      <c r="E22" s="105" t="str">
        <f>'M2'!E22</f>
        <v>Carottes braisées</v>
      </c>
      <c r="F22" s="113" t="str">
        <f>'M2'!F22</f>
        <v>Purée de courgettes</v>
      </c>
      <c r="G22" s="109" t="str">
        <f>'M2'!G22</f>
        <v>Carottes braisées</v>
      </c>
      <c r="H22" s="235" t="str">
        <f>'M2'!H22</f>
        <v>-</v>
      </c>
      <c r="I22" s="122" t="str">
        <f>'M2'!I22</f>
        <v>-</v>
      </c>
      <c r="J22" s="420"/>
      <c r="K22" s="97" t="str">
        <f>'M2'!K22</f>
        <v>Navet</v>
      </c>
      <c r="L22" s="412" t="str">
        <f>'M2'!L22</f>
        <v>Carottes braisées</v>
      </c>
      <c r="M22" s="413"/>
      <c r="N22" s="260" t="str">
        <f>'M2'!D22</f>
        <v>Carottes braisées</v>
      </c>
    </row>
    <row r="23" spans="2:14" ht="17.100000000000001" customHeight="1">
      <c r="B23" s="400"/>
      <c r="C23" s="401"/>
      <c r="D23" s="229" t="str">
        <f>'M2'!D23</f>
        <v>-</v>
      </c>
      <c r="E23" s="105" t="str">
        <f>'M2'!E23</f>
        <v>-</v>
      </c>
      <c r="F23" s="113" t="str">
        <f>'M2'!F23</f>
        <v>-</v>
      </c>
      <c r="G23" s="109" t="str">
        <f>'M2'!G23</f>
        <v>farfalles</v>
      </c>
      <c r="H23" s="235" t="str">
        <f>'M2'!H23</f>
        <v>-</v>
      </c>
      <c r="I23" s="122" t="str">
        <f>'M2'!I23</f>
        <v>-</v>
      </c>
      <c r="J23" s="420"/>
      <c r="K23" s="97" t="str">
        <f>'M2'!K23</f>
        <v>-</v>
      </c>
      <c r="L23" s="412" t="str">
        <f>'M2'!L23</f>
        <v>-</v>
      </c>
      <c r="M23" s="413"/>
      <c r="N23" s="260" t="str">
        <f>'M2'!D23</f>
        <v>-</v>
      </c>
    </row>
    <row r="24" spans="2:14" ht="17.100000000000001" customHeight="1">
      <c r="B24" s="389">
        <f>I3+2</f>
        <v>42452</v>
      </c>
      <c r="C24" s="390"/>
      <c r="D24" s="229" t="str">
        <f>'M2'!D24</f>
        <v>MINI ROITELET</v>
      </c>
      <c r="E24" s="105" t="str">
        <f>'M2'!E24</f>
        <v>Fromage s/sel</v>
      </c>
      <c r="F24" s="113" t="str">
        <f>'M2'!F24</f>
        <v>Fromages</v>
      </c>
      <c r="G24" s="109" t="str">
        <f>'M2'!G24</f>
        <v>MINI ROITELET</v>
      </c>
      <c r="H24" s="238" t="str">
        <f>'M2'!H24</f>
        <v>Fromages</v>
      </c>
      <c r="I24" s="122" t="str">
        <f>'M2'!I24</f>
        <v>Fromage s/sel</v>
      </c>
      <c r="J24" s="117" t="str">
        <f>'M2'!J24</f>
        <v>Fromage</v>
      </c>
      <c r="K24" s="97" t="str">
        <f>'M2'!K24</f>
        <v>Fromages</v>
      </c>
      <c r="L24" s="412" t="str">
        <f>'M2'!L24</f>
        <v>MINI ROITELET</v>
      </c>
      <c r="M24" s="413"/>
      <c r="N24" s="260" t="str">
        <f>'M2'!D24</f>
        <v>MINI ROITELET</v>
      </c>
    </row>
    <row r="25" spans="2:14" ht="17.100000000000001" customHeight="1">
      <c r="B25" s="426" t="str">
        <f>'M2'!B25</f>
        <v>fruits rouges</v>
      </c>
      <c r="C25" s="427"/>
      <c r="D25" s="233" t="str">
        <f>'M2'!D25</f>
        <v>Entremets café</v>
      </c>
      <c r="E25" s="106" t="str">
        <f>'M2'!E25</f>
        <v>Entremets café</v>
      </c>
      <c r="F25" s="114" t="str">
        <f>'M2'!F25</f>
        <v>Entremets café</v>
      </c>
      <c r="G25" s="110" t="str">
        <f>'M2'!G25</f>
        <v>Entremet s/sucre</v>
      </c>
      <c r="H25" s="239" t="str">
        <f>'M2'!H25</f>
        <v>Pomme cuite caramel</v>
      </c>
      <c r="I25" s="123" t="str">
        <f>'M2'!I25</f>
        <v>Pomme cuite caramel</v>
      </c>
      <c r="J25" s="118" t="str">
        <f>'M2'!J25</f>
        <v>compote</v>
      </c>
      <c r="K25" s="98" t="str">
        <f>'M2'!K25</f>
        <v>Pomme cuite caramel</v>
      </c>
      <c r="L25" s="414" t="str">
        <f>'M2'!L25</f>
        <v>Entremets café</v>
      </c>
      <c r="M25" s="415"/>
      <c r="N25" s="261" t="str">
        <f>'M2'!D25</f>
        <v>Entremets café</v>
      </c>
    </row>
    <row r="26" spans="2:14" ht="17.100000000000001" customHeight="1">
      <c r="B26" s="400" t="s">
        <v>3</v>
      </c>
      <c r="C26" s="401"/>
      <c r="D26" s="228" t="str">
        <f>'M2'!D26</f>
        <v>Andouille</v>
      </c>
      <c r="E26" s="104" t="str">
        <f>'M2'!E26</f>
        <v>poireaux vinaigrette</v>
      </c>
      <c r="F26" s="112" t="str">
        <f>'M2'!F26</f>
        <v>Mousse de poireaux</v>
      </c>
      <c r="G26" s="108" t="str">
        <f>'M2'!G26</f>
        <v>Andouille</v>
      </c>
      <c r="H26" s="234" t="str">
        <f>'M2'!H26</f>
        <v>Tapioca au lait</v>
      </c>
      <c r="I26" s="121" t="str">
        <f>'M2'!I26</f>
        <v>Potage s/sel</v>
      </c>
      <c r="J26" s="116" t="str">
        <f>'M2'!J26</f>
        <v>Potage lisse</v>
      </c>
      <c r="K26" s="99" t="str">
        <f>'M2'!K26</f>
        <v>Tapioca au lait</v>
      </c>
      <c r="L26" s="410" t="str">
        <f>'M2'!L26</f>
        <v>Haricot vert vinaigrette</v>
      </c>
      <c r="M26" s="411"/>
      <c r="N26" s="259" t="str">
        <f>'M2'!D26</f>
        <v>Andouille</v>
      </c>
    </row>
    <row r="27" spans="2:14" ht="17.100000000000001" customHeight="1">
      <c r="B27" s="400"/>
      <c r="C27" s="401"/>
      <c r="D27" s="229" t="str">
        <f>'M2'!D27</f>
        <v>Bavette</v>
      </c>
      <c r="E27" s="105" t="str">
        <f>'M2'!E27</f>
        <v>Bavette</v>
      </c>
      <c r="F27" s="113" t="str">
        <f>'M2'!F27</f>
        <v>Porc à la diable</v>
      </c>
      <c r="G27" s="109" t="str">
        <f>'M2'!G27</f>
        <v>Bavette</v>
      </c>
      <c r="H27" s="235" t="str">
        <f>'M2'!H27</f>
        <v>Filet de poulet à la crème</v>
      </c>
      <c r="I27" s="122" t="str">
        <f>'M2'!I27</f>
        <v>Filet de poulet à la crème</v>
      </c>
      <c r="J27" s="420" t="str">
        <f>'M2'!J27</f>
        <v>Canard au thym et légumes</v>
      </c>
      <c r="K27" s="97" t="str">
        <f>'M2'!K27</f>
        <v>Filet de poulet à la crème</v>
      </c>
      <c r="L27" s="406" t="str">
        <f>'M2'!L27</f>
        <v>Poule au blanc</v>
      </c>
      <c r="M27" s="407"/>
      <c r="N27" s="260" t="str">
        <f>'M2'!D27</f>
        <v>Bavette</v>
      </c>
    </row>
    <row r="28" spans="2:14" ht="17.100000000000001" customHeight="1">
      <c r="B28" s="400"/>
      <c r="C28" s="401"/>
      <c r="D28" s="229" t="str">
        <f>'M2'!D28</f>
        <v>-</v>
      </c>
      <c r="E28" s="105" t="str">
        <f>'M2'!E28</f>
        <v>-</v>
      </c>
      <c r="F28" s="113" t="str">
        <f>'M2'!F28</f>
        <v>Purée de petits pois</v>
      </c>
      <c r="G28" s="109" t="str">
        <f>'M2'!G28</f>
        <v>-</v>
      </c>
      <c r="H28" s="235" t="str">
        <f>'M2'!H28</f>
        <v>Gratin courgettes</v>
      </c>
      <c r="I28" s="122" t="str">
        <f>'M2'!I28</f>
        <v>Gratin courgettes</v>
      </c>
      <c r="J28" s="420"/>
      <c r="K28" s="97" t="str">
        <f>'M2'!K28</f>
        <v>Gratin courgettes</v>
      </c>
      <c r="L28" s="406" t="str">
        <f>'M2'!L28</f>
        <v>-</v>
      </c>
      <c r="M28" s="407"/>
      <c r="N28" s="260" t="str">
        <f>'M2'!D28</f>
        <v>-</v>
      </c>
    </row>
    <row r="29" spans="2:14" ht="17.100000000000001" customHeight="1">
      <c r="B29" s="400"/>
      <c r="C29" s="401"/>
      <c r="D29" s="229" t="str">
        <f>'M2'!D29</f>
        <v>Petit pois</v>
      </c>
      <c r="E29" s="105" t="str">
        <f>'M2'!E29</f>
        <v>Petit pois</v>
      </c>
      <c r="F29" s="113" t="str">
        <f>'M2'!F29</f>
        <v>-</v>
      </c>
      <c r="G29" s="109" t="str">
        <f>'M2'!G29</f>
        <v>Petit pois</v>
      </c>
      <c r="H29" s="235" t="str">
        <f>'M2'!H29</f>
        <v>-</v>
      </c>
      <c r="I29" s="122" t="str">
        <f>'M2'!I29</f>
        <v>-</v>
      </c>
      <c r="J29" s="420"/>
      <c r="K29" s="97" t="str">
        <f>'M2'!K29</f>
        <v>coquillette</v>
      </c>
      <c r="L29" s="406" t="str">
        <f>'M2'!L29</f>
        <v>riz</v>
      </c>
      <c r="M29" s="407"/>
      <c r="N29" s="260" t="str">
        <f>'M2'!D29</f>
        <v>Petit pois</v>
      </c>
    </row>
    <row r="30" spans="2:14" ht="17.100000000000001" customHeight="1">
      <c r="B30" s="389">
        <f>I3+3</f>
        <v>42453</v>
      </c>
      <c r="C30" s="390"/>
      <c r="D30" s="230" t="str">
        <f>'M2'!D30</f>
        <v>Fromages</v>
      </c>
      <c r="E30" s="105" t="str">
        <f>'M2'!E30</f>
        <v>Fromage s/sel</v>
      </c>
      <c r="F30" s="113" t="str">
        <f>'M2'!F30</f>
        <v>Fromages</v>
      </c>
      <c r="G30" s="109" t="str">
        <f>'M2'!G30</f>
        <v>Fromages</v>
      </c>
      <c r="H30" s="238" t="str">
        <f>'M2'!H30</f>
        <v>FROMAGES</v>
      </c>
      <c r="I30" s="122" t="str">
        <f>'M2'!I30</f>
        <v>Fromage s/sel</v>
      </c>
      <c r="J30" s="117" t="str">
        <f>'M2'!J30</f>
        <v>Fromage</v>
      </c>
      <c r="K30" s="97" t="str">
        <f>'M2'!K30</f>
        <v>FROMAGES</v>
      </c>
      <c r="L30" s="406" t="str">
        <f>'M2'!L30</f>
        <v>Fromage blanc sucré</v>
      </c>
      <c r="M30" s="407"/>
      <c r="N30" s="260" t="str">
        <f>'M2'!D30</f>
        <v>Fromages</v>
      </c>
    </row>
    <row r="31" spans="2:14" ht="17.100000000000001" customHeight="1">
      <c r="B31" s="426" t="str">
        <f>'M2'!B31</f>
        <v>Fraise</v>
      </c>
      <c r="C31" s="427"/>
      <c r="D31" s="231" t="str">
        <f>'M2'!D31</f>
        <v>Kiwi*</v>
      </c>
      <c r="E31" s="106" t="str">
        <f>'M2'!E31</f>
        <v>Kiwi*</v>
      </c>
      <c r="F31" s="114" t="str">
        <f>'M2'!F31</f>
        <v>Fruits mixés</v>
      </c>
      <c r="G31" s="110" t="str">
        <f>'M2'!G31</f>
        <v>Kiwi*</v>
      </c>
      <c r="H31" s="239" t="str">
        <f>'M2'!H31</f>
        <v>Far breton</v>
      </c>
      <c r="I31" s="123" t="str">
        <f>'M2'!I31</f>
        <v>Far breton</v>
      </c>
      <c r="J31" s="118" t="str">
        <f>'M2'!J31</f>
        <v>crème renversée</v>
      </c>
      <c r="K31" s="98" t="str">
        <f>'M2'!K31</f>
        <v>yaourt nature</v>
      </c>
      <c r="L31" s="408" t="str">
        <f>'M2'!L31</f>
        <v>Biscuit sec</v>
      </c>
      <c r="M31" s="409"/>
      <c r="N31" s="261" t="str">
        <f>'M2'!D31</f>
        <v>Kiwi*</v>
      </c>
    </row>
    <row r="32" spans="2:14" ht="17.100000000000001" customHeight="1">
      <c r="B32" s="394" t="s">
        <v>4</v>
      </c>
      <c r="C32" s="395"/>
      <c r="D32" s="228" t="str">
        <f>'M2'!D32</f>
        <v>Chou blanc aux lardons</v>
      </c>
      <c r="E32" s="104" t="str">
        <f>'M2'!E32</f>
        <v>Chou blanc jambon s/sel</v>
      </c>
      <c r="F32" s="112" t="str">
        <f>'M2'!F32</f>
        <v>mousse de céleri</v>
      </c>
      <c r="G32" s="108" t="str">
        <f>'M2'!G32</f>
        <v>Chou blanc aux lardons</v>
      </c>
      <c r="H32" s="237" t="str">
        <f>'M2'!H32</f>
        <v>Potage</v>
      </c>
      <c r="I32" s="121" t="str">
        <f>'M2'!I32</f>
        <v>Potage s/sel</v>
      </c>
      <c r="J32" s="116" t="str">
        <f>'M2'!J32</f>
        <v>Potage lisse</v>
      </c>
      <c r="K32" s="99" t="str">
        <f>'M2'!K32</f>
        <v>Potage</v>
      </c>
      <c r="L32" s="410" t="e">
        <f>'M2'!L32</f>
        <v>#REF!</v>
      </c>
      <c r="M32" s="411"/>
      <c r="N32" s="259" t="str">
        <f>'M2'!D32</f>
        <v>Chou blanc aux lardons</v>
      </c>
    </row>
    <row r="33" spans="2:14" ht="17.100000000000001" customHeight="1">
      <c r="B33" s="396"/>
      <c r="C33" s="397"/>
      <c r="D33" s="229" t="str">
        <f>'M2'!D33</f>
        <v>Colin à l'oseille</v>
      </c>
      <c r="E33" s="105" t="str">
        <f>'M2'!E33</f>
        <v>Colin à l'oseille</v>
      </c>
      <c r="F33" s="113" t="str">
        <f>'M2'!F33</f>
        <v>Saumon pacific</v>
      </c>
      <c r="G33" s="109" t="str">
        <f>'M2'!G33</f>
        <v>Colin à l'oseille</v>
      </c>
      <c r="H33" s="238" t="str">
        <f>'M2'!H33</f>
        <v>Palette 1/2 sel</v>
      </c>
      <c r="I33" s="122"/>
      <c r="J33" s="420" t="str">
        <f>'M2'!J33</f>
        <v>Pate au pistou et basilic</v>
      </c>
      <c r="K33" s="97" t="str">
        <f>'M2'!K33</f>
        <v>Palette 1/2 sel</v>
      </c>
      <c r="L33" s="406" t="str">
        <f>'M2'!L33</f>
        <v>Cabillaud rôti champignon</v>
      </c>
      <c r="M33" s="407"/>
      <c r="N33" s="260" t="str">
        <f>'M2'!D33</f>
        <v>Colin à l'oseille</v>
      </c>
    </row>
    <row r="34" spans="2:14" ht="17.100000000000001" customHeight="1">
      <c r="B34" s="396"/>
      <c r="C34" s="397"/>
      <c r="D34" s="230" t="str">
        <f>'M2'!D34</f>
        <v>Fondue de poireaux</v>
      </c>
      <c r="E34" s="105" t="str">
        <f>'M2'!E34</f>
        <v>Fondue de poireaux</v>
      </c>
      <c r="F34" s="113" t="str">
        <f>'M2'!F34</f>
        <v>Purée de brocolis</v>
      </c>
      <c r="G34" s="109" t="str">
        <f>'M2'!G34</f>
        <v>Fondue de poireaux</v>
      </c>
      <c r="H34" s="235" t="str">
        <f>'M2'!H34</f>
        <v>-</v>
      </c>
      <c r="I34" s="122" t="str">
        <f>'M2'!I34</f>
        <v>-</v>
      </c>
      <c r="J34" s="420"/>
      <c r="K34" s="97" t="str">
        <f>'M2'!K34</f>
        <v>Tomates provençales</v>
      </c>
      <c r="L34" s="406" t="str">
        <f>'M2'!L34</f>
        <v>Epinard</v>
      </c>
      <c r="M34" s="407"/>
      <c r="N34" s="260" t="str">
        <f>'M2'!D34</f>
        <v>Fondue de poireaux</v>
      </c>
    </row>
    <row r="35" spans="2:14" ht="17.100000000000001" customHeight="1">
      <c r="B35" s="396"/>
      <c r="C35" s="397"/>
      <c r="D35" s="229" t="str">
        <f>'M2'!D35</f>
        <v>-</v>
      </c>
      <c r="E35" s="105" t="str">
        <f>'M2'!E35</f>
        <v>-</v>
      </c>
      <c r="F35" s="113" t="str">
        <f>'M2'!F35</f>
        <v>-</v>
      </c>
      <c r="G35" s="109" t="str">
        <f>'M2'!G35</f>
        <v>riz</v>
      </c>
      <c r="H35" s="235" t="str">
        <f>'M2'!H35</f>
        <v>Semoule au beurre</v>
      </c>
      <c r="I35" s="122" t="str">
        <f>'M2'!I35</f>
        <v>Semoule au beurre</v>
      </c>
      <c r="J35" s="420"/>
      <c r="K35" s="97" t="str">
        <f>'M2'!K35</f>
        <v>Semoule au beurre</v>
      </c>
      <c r="L35" s="406" t="str">
        <f>'M2'!L35</f>
        <v>semoule</v>
      </c>
      <c r="M35" s="407"/>
      <c r="N35" s="260" t="str">
        <f>'M2'!D35</f>
        <v>-</v>
      </c>
    </row>
    <row r="36" spans="2:14" ht="17.100000000000001" customHeight="1">
      <c r="B36" s="389">
        <f>I3+4</f>
        <v>42454</v>
      </c>
      <c r="C36" s="390"/>
      <c r="D36" s="229" t="str">
        <f>'M2'!D36</f>
        <v>FROMAGES</v>
      </c>
      <c r="E36" s="105" t="str">
        <f>'M2'!E36</f>
        <v>Fromage s/sel</v>
      </c>
      <c r="F36" s="113" t="str">
        <f>'M2'!F36</f>
        <v>Fromages</v>
      </c>
      <c r="G36" s="109" t="str">
        <f>'M2'!G36</f>
        <v>FROMAGES</v>
      </c>
      <c r="H36" s="238" t="str">
        <f>'M2'!H36</f>
        <v>Fromages</v>
      </c>
      <c r="I36" s="122" t="str">
        <f>'M2'!I36</f>
        <v>Fromage s/sel</v>
      </c>
      <c r="J36" s="117" t="str">
        <f>'M2'!J36</f>
        <v>Fromage</v>
      </c>
      <c r="K36" s="97" t="str">
        <f>'M2'!K36</f>
        <v>Fromages</v>
      </c>
      <c r="L36" s="406" t="str">
        <f>'M2'!L36</f>
        <v>Cantadou</v>
      </c>
      <c r="M36" s="407"/>
      <c r="N36" s="260" t="str">
        <f>'M2'!D36</f>
        <v>FROMAGES</v>
      </c>
    </row>
    <row r="37" spans="2:14" ht="17.100000000000001" customHeight="1">
      <c r="B37" s="426" t="str">
        <f>'M2'!B37</f>
        <v>Pêche</v>
      </c>
      <c r="C37" s="427"/>
      <c r="D37" s="231" t="str">
        <f>'M2'!D37</f>
        <v>Grillé aux pommes</v>
      </c>
      <c r="E37" s="106" t="str">
        <f>'M2'!E37</f>
        <v>Grillé aux pommes</v>
      </c>
      <c r="F37" s="114" t="str">
        <f>'M2'!F37</f>
        <v>compote pomme</v>
      </c>
      <c r="G37" s="110" t="str">
        <f>'M2'!G37</f>
        <v>pomme cuite</v>
      </c>
      <c r="H37" s="239" t="str">
        <f>'M2'!H37</f>
        <v>Entremet vanille</v>
      </c>
      <c r="I37" s="123" t="str">
        <f>'M2'!I37</f>
        <v>Entremet vanille</v>
      </c>
      <c r="J37" s="118" t="str">
        <f>'M2'!J37</f>
        <v>Entremet vanille</v>
      </c>
      <c r="K37" s="98" t="str">
        <f>'M2'!K37</f>
        <v>Entremet s/sucre</v>
      </c>
      <c r="L37" s="408" t="str">
        <f>'M2'!L37</f>
        <v>Poire*</v>
      </c>
      <c r="M37" s="409"/>
      <c r="N37" s="261" t="str">
        <f>'M2'!D37</f>
        <v>Grillé aux pommes</v>
      </c>
    </row>
    <row r="38" spans="2:14" ht="17.100000000000001" customHeight="1">
      <c r="B38" s="398" t="s">
        <v>5</v>
      </c>
      <c r="C38" s="399"/>
      <c r="D38" s="232" t="str">
        <f>'M2'!D38</f>
        <v xml:space="preserve">Poireaux vinaigrette </v>
      </c>
      <c r="E38" s="104" t="str">
        <f>'M2'!E38</f>
        <v xml:space="preserve">Poireaux vinaigrette </v>
      </c>
      <c r="F38" s="112" t="str">
        <f>'M2'!F38</f>
        <v>Mousse de betterave</v>
      </c>
      <c r="G38" s="108" t="str">
        <f>'M2'!G38</f>
        <v xml:space="preserve">Poireaux vinaigrette </v>
      </c>
      <c r="H38" s="234" t="str">
        <f>'M2'!H38</f>
        <v>Potage</v>
      </c>
      <c r="I38" s="121" t="str">
        <f>'M2'!I38</f>
        <v>Potage s/sel</v>
      </c>
      <c r="J38" s="116" t="str">
        <f>'M2'!J38</f>
        <v>Potage lisse</v>
      </c>
      <c r="K38" s="99" t="str">
        <f>'M2'!K38</f>
        <v>Potage</v>
      </c>
      <c r="L38" s="80"/>
      <c r="M38" s="80"/>
      <c r="N38" s="80"/>
    </row>
    <row r="39" spans="2:14" ht="17.100000000000001" customHeight="1">
      <c r="B39" s="400"/>
      <c r="C39" s="401"/>
      <c r="D39" s="230" t="str">
        <f>'M2'!D39</f>
        <v>Sauté de porc ananas</v>
      </c>
      <c r="E39" s="105" t="str">
        <f>'M2'!E39</f>
        <v>Sauté de porc ananas</v>
      </c>
      <c r="F39" s="113" t="str">
        <f>'M2'!F39</f>
        <v>Canard dinde vingeron</v>
      </c>
      <c r="G39" s="109" t="str">
        <f>'M2'!G39</f>
        <v>Sauté de porc ananas</v>
      </c>
      <c r="H39" s="235" t="str">
        <f>'M2'!H39</f>
        <v>Boudin noir</v>
      </c>
      <c r="I39" s="122" t="str">
        <f>'M2'!I39</f>
        <v>Saucisse s/sel</v>
      </c>
      <c r="J39" s="420" t="str">
        <f>'M2'!J39</f>
        <v>cassolette de la mer et poireaux</v>
      </c>
      <c r="K39" s="97" t="str">
        <f>'M2'!K39</f>
        <v>Boudin noir</v>
      </c>
      <c r="L39" s="80"/>
      <c r="M39" s="80"/>
      <c r="N39" s="80"/>
    </row>
    <row r="40" spans="2:14" ht="17.100000000000001" customHeight="1">
      <c r="B40" s="400"/>
      <c r="C40" s="401"/>
      <c r="D40" s="229" t="str">
        <f>'M2'!D40</f>
        <v>-</v>
      </c>
      <c r="E40" s="105" t="str">
        <f>'M2'!E40</f>
        <v>-</v>
      </c>
      <c r="F40" s="113" t="str">
        <f>'M2'!F40</f>
        <v>purée 3 légumes</v>
      </c>
      <c r="G40" s="109" t="str">
        <f>'M2'!G40</f>
        <v>-</v>
      </c>
      <c r="H40" s="235" t="str">
        <f>'M2'!H40</f>
        <v>Pomme cuite</v>
      </c>
      <c r="I40" s="122" t="str">
        <f>'M2'!I40</f>
        <v>Pomme cuite</v>
      </c>
      <c r="J40" s="420"/>
      <c r="K40" s="97" t="str">
        <f>'M2'!K40</f>
        <v>Pomme cuite</v>
      </c>
      <c r="L40" s="80"/>
      <c r="M40" s="80"/>
      <c r="N40" s="80"/>
    </row>
    <row r="41" spans="2:14" ht="17.100000000000001" customHeight="1">
      <c r="B41" s="400"/>
      <c r="C41" s="401"/>
      <c r="D41" s="229" t="str">
        <f>'M2'!D41</f>
        <v>Frites</v>
      </c>
      <c r="E41" s="105" t="str">
        <f>'M2'!E41</f>
        <v>Frites</v>
      </c>
      <c r="F41" s="113" t="str">
        <f>'M2'!F41</f>
        <v>-</v>
      </c>
      <c r="G41" s="109" t="str">
        <f>'M2'!G41</f>
        <v>haricot vert</v>
      </c>
      <c r="H41" s="235" t="str">
        <f>'M2'!H41</f>
        <v>-</v>
      </c>
      <c r="I41" s="122" t="str">
        <f>'M2'!I41</f>
        <v>-</v>
      </c>
      <c r="J41" s="420"/>
      <c r="K41" s="97" t="str">
        <f>'M2'!K41</f>
        <v>-</v>
      </c>
      <c r="L41" s="80"/>
      <c r="M41" s="80"/>
      <c r="N41" s="80"/>
    </row>
    <row r="42" spans="2:14" ht="17.100000000000001" customHeight="1">
      <c r="B42" s="389">
        <f>I3+5</f>
        <v>42455</v>
      </c>
      <c r="C42" s="390"/>
      <c r="D42" s="230" t="str">
        <f>'M2'!D42</f>
        <v>Fromages</v>
      </c>
      <c r="E42" s="105" t="str">
        <f>'M2'!E42</f>
        <v>Fromage s/sel</v>
      </c>
      <c r="F42" s="113" t="str">
        <f>'M2'!F42</f>
        <v>Fromages</v>
      </c>
      <c r="G42" s="109" t="str">
        <f>'M2'!G42</f>
        <v>Fromages</v>
      </c>
      <c r="H42" s="238" t="str">
        <f>'M2'!H42</f>
        <v>FROMAGES</v>
      </c>
      <c r="I42" s="122" t="str">
        <f>'M2'!I42</f>
        <v>Fromage s/sel</v>
      </c>
      <c r="J42" s="117" t="str">
        <f>'M2'!J42</f>
        <v>Fromage</v>
      </c>
      <c r="K42" s="97" t="str">
        <f>'M2'!K42</f>
        <v>FROMAGES</v>
      </c>
      <c r="L42" s="80"/>
      <c r="M42" s="80"/>
      <c r="N42" s="80"/>
    </row>
    <row r="43" spans="2:14" ht="17.100000000000001" customHeight="1">
      <c r="B43" s="426" t="str">
        <f>'M2'!B43</f>
        <v>Citron</v>
      </c>
      <c r="C43" s="427"/>
      <c r="D43" s="231" t="str">
        <f>'M2'!D43</f>
        <v>Orange*</v>
      </c>
      <c r="E43" s="106" t="str">
        <f>'M2'!E43</f>
        <v>Orange*</v>
      </c>
      <c r="F43" s="114" t="str">
        <f>'M2'!F43</f>
        <v>Fruits mixés</v>
      </c>
      <c r="G43" s="110" t="str">
        <f>'M2'!G43</f>
        <v>Orange*</v>
      </c>
      <c r="H43" s="239" t="str">
        <f>'M2'!H43</f>
        <v>Yaourt aux fruits</v>
      </c>
      <c r="I43" s="123" t="str">
        <f>'M2'!I43</f>
        <v>Yaourt aux fruits</v>
      </c>
      <c r="J43" s="118" t="str">
        <f>'M2'!J43</f>
        <v>yaourt aromatisé</v>
      </c>
      <c r="K43" s="98" t="str">
        <f>'M2'!K43</f>
        <v>Yaourt aux fruits</v>
      </c>
      <c r="L43" s="81"/>
      <c r="M43" s="81"/>
      <c r="N43" s="81"/>
    </row>
    <row r="44" spans="2:14" ht="17.100000000000001" customHeight="1">
      <c r="B44" s="398" t="s">
        <v>6</v>
      </c>
      <c r="C44" s="399"/>
      <c r="D44" s="232" t="str">
        <f>'M2'!D44</f>
        <v>Rillette de thon</v>
      </c>
      <c r="E44" s="104" t="str">
        <f>'M2'!E44</f>
        <v>Paté s/sel</v>
      </c>
      <c r="F44" s="112" t="str">
        <f>'M2'!F44</f>
        <v>Mousse de brocolis</v>
      </c>
      <c r="G44" s="108" t="str">
        <f>'M2'!G44</f>
        <v>Rillette de thon</v>
      </c>
      <c r="H44" s="234" t="str">
        <f>'M2'!H44</f>
        <v>Soupe à l'oignon</v>
      </c>
      <c r="I44" s="121" t="str">
        <f>'M2'!I44</f>
        <v>Potage s/sel</v>
      </c>
      <c r="J44" s="116" t="str">
        <f>'M2'!J44</f>
        <v>Potage lisse</v>
      </c>
      <c r="K44" s="99" t="str">
        <f>'M2'!K44</f>
        <v>Potage</v>
      </c>
      <c r="L44" s="82"/>
      <c r="M44" s="82"/>
      <c r="N44" s="82"/>
    </row>
    <row r="45" spans="2:14" ht="17.100000000000001" customHeight="1">
      <c r="B45" s="400"/>
      <c r="C45" s="401"/>
      <c r="D45" s="230" t="str">
        <f>'M2'!D45</f>
        <v>Pot au feu</v>
      </c>
      <c r="E45" s="105" t="str">
        <f>'M2'!E45</f>
        <v>Pot au feu</v>
      </c>
      <c r="F45" s="113" t="str">
        <f>'M2'!F45</f>
        <v>Bœuf bourgignon</v>
      </c>
      <c r="G45" s="109" t="str">
        <f>'M2'!G45</f>
        <v>Pot au feu</v>
      </c>
      <c r="H45" s="235" t="str">
        <f>'M2'!H45</f>
        <v>Pâte bolognaise</v>
      </c>
      <c r="I45" s="122" t="str">
        <f>'M2'!I45</f>
        <v>Pate bolognaise s/sel</v>
      </c>
      <c r="J45" s="420" t="str">
        <f>'M2'!J45</f>
        <v>Saumon pacific verdurette</v>
      </c>
      <c r="K45" s="97" t="str">
        <f>'M2'!K45</f>
        <v>Pâte bolognaise</v>
      </c>
      <c r="L45" s="80"/>
      <c r="M45" s="80"/>
      <c r="N45" s="80"/>
    </row>
    <row r="46" spans="2:14" ht="17.100000000000001" customHeight="1">
      <c r="B46" s="400"/>
      <c r="C46" s="401"/>
      <c r="D46" s="229" t="str">
        <f>'M2'!D46</f>
        <v>Et ses légumes</v>
      </c>
      <c r="E46" s="105" t="str">
        <f>'M2'!E46</f>
        <v>Et ses légumes</v>
      </c>
      <c r="F46" s="113" t="str">
        <f>'M2'!F46</f>
        <v>Purée de carottes</v>
      </c>
      <c r="G46" s="109" t="str">
        <f>'M2'!G46</f>
        <v>Et ses légumes</v>
      </c>
      <c r="H46" s="235" t="str">
        <f>'M2'!H46</f>
        <v>Salade verte</v>
      </c>
      <c r="I46" s="122" t="str">
        <f>'M2'!I46</f>
        <v>Salade verte</v>
      </c>
      <c r="J46" s="420"/>
      <c r="K46" s="97" t="str">
        <f>'M2'!K46</f>
        <v>Salade verte</v>
      </c>
      <c r="L46" s="80"/>
      <c r="M46" s="80"/>
      <c r="N46" s="80"/>
    </row>
    <row r="47" spans="2:14" ht="17.100000000000001" customHeight="1">
      <c r="B47" s="400"/>
      <c r="C47" s="401"/>
      <c r="D47" s="229" t="str">
        <f>'M2'!D47</f>
        <v>-</v>
      </c>
      <c r="E47" s="105" t="str">
        <f>'M2'!E47</f>
        <v>-</v>
      </c>
      <c r="F47" s="113" t="str">
        <f>'M2'!F47</f>
        <v>-</v>
      </c>
      <c r="G47" s="109" t="str">
        <f>'M2'!G47</f>
        <v>-</v>
      </c>
      <c r="H47" s="238" t="str">
        <f>'M2'!H47</f>
        <v>-</v>
      </c>
      <c r="I47" s="122" t="str">
        <f>'M2'!I47</f>
        <v>-</v>
      </c>
      <c r="J47" s="420"/>
      <c r="K47" s="97" t="str">
        <f>'M2'!K47</f>
        <v>-</v>
      </c>
      <c r="L47" s="80"/>
      <c r="M47" s="80"/>
      <c r="N47" s="80"/>
    </row>
    <row r="48" spans="2:14" ht="17.100000000000001" customHeight="1">
      <c r="B48" s="389">
        <f>I3+6</f>
        <v>42456</v>
      </c>
      <c r="C48" s="390"/>
      <c r="D48" s="229" t="str">
        <f>'M2'!D48</f>
        <v>FROMAGES</v>
      </c>
      <c r="E48" s="105" t="str">
        <f>'M2'!E48</f>
        <v>Fromage s/sel</v>
      </c>
      <c r="F48" s="113" t="str">
        <f>'M2'!F48</f>
        <v>Fromage</v>
      </c>
      <c r="G48" s="109" t="str">
        <f>'M2'!G48</f>
        <v>FROMAGES</v>
      </c>
      <c r="H48" s="235" t="str">
        <f>'M2'!H48</f>
        <v>Fromages</v>
      </c>
      <c r="I48" s="122" t="str">
        <f>'M2'!I48</f>
        <v>Fromage s/sel</v>
      </c>
      <c r="J48" s="117" t="str">
        <f>'M2'!J48</f>
        <v>Fromage</v>
      </c>
      <c r="K48" s="97" t="str">
        <f>'M2'!K48</f>
        <v>Fromages</v>
      </c>
      <c r="L48" s="80"/>
      <c r="M48" s="80"/>
      <c r="N48" s="80"/>
    </row>
    <row r="49" spans="2:14" ht="17.100000000000001" customHeight="1">
      <c r="B49" s="426" t="str">
        <f>'M2'!B49</f>
        <v>Pomme</v>
      </c>
      <c r="C49" s="427"/>
      <c r="D49" s="233" t="str">
        <f>'M2'!D49</f>
        <v>Paris Brest</v>
      </c>
      <c r="E49" s="106" t="str">
        <f>'M2'!E49</f>
        <v>Paris Brest</v>
      </c>
      <c r="F49" s="114" t="str">
        <f>'M2'!F49</f>
        <v>Crème patissière chocolat</v>
      </c>
      <c r="G49" s="110" t="str">
        <f>'M2'!G49</f>
        <v>Paris Brest</v>
      </c>
      <c r="H49" s="239" t="str">
        <f>'M2'!H49</f>
        <v>Banane*</v>
      </c>
      <c r="I49" s="123" t="str">
        <f>'M2'!I49</f>
        <v>Banane*</v>
      </c>
      <c r="J49" s="118" t="str">
        <f>'M2'!J49</f>
        <v>Banane mixée</v>
      </c>
      <c r="K49" s="98" t="str">
        <f>'M2'!K49</f>
        <v>Banane*</v>
      </c>
      <c r="L49" s="81"/>
      <c r="M49" s="81"/>
      <c r="N49" s="81"/>
    </row>
    <row r="50" spans="2:14" s="25" customFormat="1" ht="15" customHeight="1">
      <c r="C50" s="83"/>
      <c r="D50" s="25" t="str">
        <f>'M2'!D50</f>
        <v>Viande bovine d'origine CE</v>
      </c>
      <c r="F50" s="25" t="s">
        <v>189</v>
      </c>
      <c r="H50" s="83" t="str">
        <f>'M2'!H50</f>
        <v>* produits de saison</v>
      </c>
      <c r="J50" s="25" t="s">
        <v>183</v>
      </c>
      <c r="K50" s="25" t="s">
        <v>184</v>
      </c>
      <c r="L50" s="182" t="str">
        <f ca="1">"version du "&amp;TEXT(TODAY(),"jj/mm/aaaa")</f>
        <v>version du 26/01/2016</v>
      </c>
    </row>
  </sheetData>
  <mergeCells count="66">
    <mergeCell ref="N6:N7"/>
    <mergeCell ref="L37:M37"/>
    <mergeCell ref="L3:M3"/>
    <mergeCell ref="L32:M32"/>
    <mergeCell ref="L33:M33"/>
    <mergeCell ref="L34:M34"/>
    <mergeCell ref="L35:M35"/>
    <mergeCell ref="L36:M36"/>
    <mergeCell ref="L27:M27"/>
    <mergeCell ref="L28:M28"/>
    <mergeCell ref="L29:M29"/>
    <mergeCell ref="L30:M30"/>
    <mergeCell ref="L31:M31"/>
    <mergeCell ref="L22:M22"/>
    <mergeCell ref="L23:M23"/>
    <mergeCell ref="L24:M24"/>
    <mergeCell ref="L25:M25"/>
    <mergeCell ref="L26:M26"/>
    <mergeCell ref="L17:M17"/>
    <mergeCell ref="L18:M18"/>
    <mergeCell ref="L19:M19"/>
    <mergeCell ref="L20:M20"/>
    <mergeCell ref="L21:M21"/>
    <mergeCell ref="B42:C42"/>
    <mergeCell ref="D6:G6"/>
    <mergeCell ref="B31:C31"/>
    <mergeCell ref="B32:C35"/>
    <mergeCell ref="J39:J41"/>
    <mergeCell ref="B26:C29"/>
    <mergeCell ref="B25:C25"/>
    <mergeCell ref="H6:K6"/>
    <mergeCell ref="B30:C30"/>
    <mergeCell ref="B36:C36"/>
    <mergeCell ref="J9:J10"/>
    <mergeCell ref="E2:L2"/>
    <mergeCell ref="B49:C49"/>
    <mergeCell ref="B8:C11"/>
    <mergeCell ref="B14:C17"/>
    <mergeCell ref="B20:C23"/>
    <mergeCell ref="B13:C13"/>
    <mergeCell ref="B19:C19"/>
    <mergeCell ref="B37:C37"/>
    <mergeCell ref="B38:C41"/>
    <mergeCell ref="B43:C43"/>
    <mergeCell ref="B44:C47"/>
    <mergeCell ref="B48:C48"/>
    <mergeCell ref="B7:C7"/>
    <mergeCell ref="B12:C12"/>
    <mergeCell ref="B18:C18"/>
    <mergeCell ref="B24:C24"/>
    <mergeCell ref="F4:L5"/>
    <mergeCell ref="J45:J47"/>
    <mergeCell ref="J15:J17"/>
    <mergeCell ref="J21:J23"/>
    <mergeCell ref="J27:J29"/>
    <mergeCell ref="J33:J35"/>
    <mergeCell ref="L6:M6"/>
    <mergeCell ref="L8:M8"/>
    <mergeCell ref="L9:M9"/>
    <mergeCell ref="L10:M10"/>
    <mergeCell ref="L11:M11"/>
    <mergeCell ref="L12:M12"/>
    <mergeCell ref="L13:M13"/>
    <mergeCell ref="L14:M14"/>
    <mergeCell ref="L15:M15"/>
    <mergeCell ref="L16:M16"/>
  </mergeCells>
  <phoneticPr fontId="2" type="noConversion"/>
  <pageMargins left="0" right="0" top="0" bottom="0" header="0.31496062992125984" footer="0.31496062992125984"/>
  <pageSetup paperSize="8" scale="92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5" tint="0.39997558519241921"/>
    <pageSetUpPr fitToPage="1"/>
  </sheetPr>
  <dimension ref="A1:J19"/>
  <sheetViews>
    <sheetView topLeftCell="A4" zoomScale="75" workbookViewId="0">
      <selection activeCell="D9" sqref="D9"/>
    </sheetView>
  </sheetViews>
  <sheetFormatPr baseColWidth="10" defaultRowHeight="12.75"/>
  <cols>
    <col min="1" max="1" width="0.85546875" customWidth="1"/>
    <col min="2" max="2" width="2.5703125" customWidth="1"/>
    <col min="3" max="3" width="31.28515625" style="39" customWidth="1"/>
    <col min="4" max="7" width="41.7109375" customWidth="1"/>
    <col min="8" max="8" width="15.7109375" customWidth="1"/>
  </cols>
  <sheetData>
    <row r="1" spans="1:10" ht="66.75" customHeight="1">
      <c r="D1" s="437" t="s">
        <v>236</v>
      </c>
      <c r="E1" s="437"/>
      <c r="F1" s="437"/>
      <c r="G1" s="437"/>
      <c r="H1" s="243"/>
      <c r="I1" s="243"/>
      <c r="J1" s="243"/>
    </row>
    <row r="2" spans="1:10" ht="12.75" customHeight="1">
      <c r="D2" s="257"/>
      <c r="E2" s="257"/>
      <c r="F2" s="257"/>
      <c r="G2" s="257"/>
      <c r="H2" s="243"/>
      <c r="I2" s="243"/>
      <c r="J2" s="243"/>
    </row>
    <row r="3" spans="1:10" ht="33.75" customHeight="1" thickBot="1">
      <c r="E3" s="246" t="s">
        <v>192</v>
      </c>
      <c r="F3" s="247">
        <f>'M1'!G3</f>
        <v>11</v>
      </c>
    </row>
    <row r="4" spans="1:10" ht="21.75" customHeight="1">
      <c r="C4" s="166"/>
      <c r="D4" s="166"/>
      <c r="E4" s="166"/>
      <c r="F4" s="166"/>
      <c r="G4" s="166"/>
    </row>
    <row r="5" spans="1:10" ht="36" customHeight="1">
      <c r="B5" s="32"/>
      <c r="C5" s="37"/>
      <c r="D5" s="248" t="str">
        <f>'M1'!H3</f>
        <v>Du</v>
      </c>
      <c r="E5" s="249">
        <f>'M1'!I3</f>
        <v>42443</v>
      </c>
      <c r="F5" s="249" t="str">
        <f>'M1'!J3</f>
        <v>au</v>
      </c>
      <c r="G5" s="249">
        <f>'M1'!K3</f>
        <v>42449</v>
      </c>
    </row>
    <row r="6" spans="1:10" s="5" customFormat="1" ht="6.75" customHeight="1">
      <c r="B6" s="30"/>
      <c r="C6" s="215"/>
      <c r="D6" s="20"/>
      <c r="E6" s="4"/>
      <c r="F6" s="20"/>
      <c r="G6" s="21"/>
    </row>
    <row r="7" spans="1:10" s="5" customFormat="1" ht="88.5" customHeight="1">
      <c r="B7" s="30"/>
      <c r="C7" s="245"/>
      <c r="D7" s="245"/>
      <c r="E7" s="245"/>
      <c r="F7" s="245"/>
      <c r="G7" s="245"/>
    </row>
    <row r="8" spans="1:10" s="85" customFormat="1" ht="39" customHeight="1">
      <c r="A8" s="166"/>
      <c r="B8" s="166"/>
      <c r="C8" s="244"/>
      <c r="D8" s="250" t="s">
        <v>0</v>
      </c>
      <c r="E8" s="250" t="s">
        <v>1</v>
      </c>
      <c r="F8" s="251" t="s">
        <v>3</v>
      </c>
      <c r="G8" s="250" t="s">
        <v>4</v>
      </c>
    </row>
    <row r="9" spans="1:10" ht="45" customHeight="1">
      <c r="A9" s="166"/>
      <c r="B9" s="166"/>
      <c r="C9" s="253" t="s">
        <v>237</v>
      </c>
      <c r="D9" s="252" t="str">
        <f>'M1'!L8</f>
        <v>Radis* beurre</v>
      </c>
      <c r="E9" s="252" t="str">
        <f>'M1'!L14</f>
        <v>Macédoine</v>
      </c>
      <c r="F9" s="252" t="str">
        <f>'M1'!L26</f>
        <v>Carottes* râpées</v>
      </c>
      <c r="G9" s="252" t="str">
        <f>'M1'!L32</f>
        <v>Salade PDT œuf thon</v>
      </c>
    </row>
    <row r="10" spans="1:10" ht="45" customHeight="1">
      <c r="A10" s="166"/>
      <c r="B10" s="166"/>
      <c r="C10" s="253" t="s">
        <v>238</v>
      </c>
      <c r="D10" s="252" t="str">
        <f>'M1'!L9</f>
        <v>Chipolatas</v>
      </c>
      <c r="E10" s="252" t="str">
        <f>'M1'!L15</f>
        <v>Paupiette de dinde</v>
      </c>
      <c r="F10" s="252" t="str">
        <f>'M1'!L27</f>
        <v>Paleron de bœuf</v>
      </c>
      <c r="G10" s="252" t="str">
        <f>'M1'!L33</f>
        <v>Dos de colin rôti</v>
      </c>
    </row>
    <row r="11" spans="1:10" ht="45" customHeight="1">
      <c r="A11" s="166"/>
      <c r="B11" s="166"/>
      <c r="C11" s="436" t="s">
        <v>239</v>
      </c>
      <c r="D11" s="255" t="str">
        <f>'M1'!L10</f>
        <v>-</v>
      </c>
      <c r="E11" s="255" t="str">
        <f>'M1'!L16</f>
        <v>Petit pois carottes</v>
      </c>
      <c r="F11" s="255" t="str">
        <f>'M1'!L28</f>
        <v>Pommes rissolées</v>
      </c>
      <c r="G11" s="255" t="str">
        <f>'M1'!L34</f>
        <v>Champignon</v>
      </c>
    </row>
    <row r="12" spans="1:10" ht="45" customHeight="1">
      <c r="A12" s="166"/>
      <c r="B12" s="166"/>
      <c r="C12" s="436"/>
      <c r="D12" s="256" t="str">
        <f>'M1'!L11</f>
        <v>Lentilles</v>
      </c>
      <c r="E12" s="256" t="str">
        <f>'M1'!L17</f>
        <v>-</v>
      </c>
      <c r="F12" s="256" t="str">
        <f>'M1'!L29</f>
        <v>-</v>
      </c>
      <c r="G12" s="256" t="str">
        <f>'M1'!L35</f>
        <v>Riz créole</v>
      </c>
    </row>
    <row r="13" spans="1:10" ht="45" customHeight="1">
      <c r="A13" s="166"/>
      <c r="B13" s="166"/>
      <c r="C13" s="253" t="s">
        <v>240</v>
      </c>
      <c r="D13" s="252" t="str">
        <f>'M1'!L12</f>
        <v>-</v>
      </c>
      <c r="E13" s="252" t="str">
        <f>'M1'!L18</f>
        <v>Croc Lait</v>
      </c>
      <c r="F13" s="252" t="str">
        <f>'M1'!L30</f>
        <v>Camembert</v>
      </c>
      <c r="G13" s="252" t="str">
        <f>'M1'!L36</f>
        <v>Port Salut</v>
      </c>
    </row>
    <row r="14" spans="1:10" ht="45" customHeight="1">
      <c r="A14" s="166"/>
      <c r="B14" s="166"/>
      <c r="C14" s="253" t="s">
        <v>241</v>
      </c>
      <c r="D14" s="252" t="str">
        <f>'M1'!L13</f>
        <v>Yaourt velouté</v>
      </c>
      <c r="E14" s="252" t="str">
        <f>'M1'!L19</f>
        <v>Kiwi*</v>
      </c>
      <c r="F14" s="252" t="str">
        <f>'M1'!L31</f>
        <v>Compote pêche</v>
      </c>
      <c r="G14" s="252" t="str">
        <f>'M1'!L37</f>
        <v>Eclair au café</v>
      </c>
    </row>
    <row r="15" spans="1:10" s="25" customFormat="1" ht="15" customHeight="1">
      <c r="A15"/>
      <c r="B15"/>
      <c r="C15" s="39"/>
    </row>
    <row r="16" spans="1:10" ht="15" customHeight="1">
      <c r="C16" s="254" t="str">
        <f>'M1'!D50</f>
        <v>Viande bovine d'origine CE</v>
      </c>
      <c r="D16" s="254" t="str">
        <f>'M1'!H50</f>
        <v>* produits de saison</v>
      </c>
      <c r="E16" s="254" t="s">
        <v>183</v>
      </c>
      <c r="F16" s="254" t="s">
        <v>184</v>
      </c>
      <c r="G16" s="254" t="str">
        <f ca="1">"version du "&amp;TEXT(TODAY(),"jj/mm/aaaa")</f>
        <v>version du 26/01/2016</v>
      </c>
    </row>
    <row r="17" ht="15" customHeight="1"/>
    <row r="18" ht="15" customHeight="1"/>
    <row r="19" ht="15" customHeight="1"/>
  </sheetData>
  <mergeCells count="2">
    <mergeCell ref="C11:C12"/>
    <mergeCell ref="D1:G1"/>
  </mergeCells>
  <pageMargins left="0" right="0" top="0" bottom="0" header="0.31496062992125984" footer="0.31496062992125984"/>
  <pageSetup paperSize="8" orientation="landscape" r:id="rId1"/>
  <headerFooter alignWithMargins="0">
    <oddFooter>&amp;R&amp;"Arial,Italique"&amp;8&amp;K00-034Ophélie Lamotte - Diététicienne - Ligne directe : 02.50.47.70.07 Poste - 4421 - Version du &amp;D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theme="5" tint="0.39997558519241921"/>
    <pageSetUpPr fitToPage="1"/>
  </sheetPr>
  <dimension ref="A1:J19"/>
  <sheetViews>
    <sheetView topLeftCell="A7" zoomScale="75" workbookViewId="0">
      <selection activeCell="D9" sqref="D9"/>
    </sheetView>
  </sheetViews>
  <sheetFormatPr baseColWidth="10" defaultRowHeight="12.75"/>
  <cols>
    <col min="1" max="1" width="0.85546875" customWidth="1"/>
    <col min="2" max="2" width="2.5703125" customWidth="1"/>
    <col min="3" max="3" width="31.28515625" style="39" customWidth="1"/>
    <col min="4" max="7" width="41.7109375" customWidth="1"/>
    <col min="8" max="8" width="15.7109375" customWidth="1"/>
  </cols>
  <sheetData>
    <row r="1" spans="1:10" ht="66.75" customHeight="1">
      <c r="D1" s="437" t="s">
        <v>236</v>
      </c>
      <c r="E1" s="437"/>
      <c r="F1" s="437"/>
      <c r="G1" s="437"/>
      <c r="H1" s="243"/>
      <c r="I1" s="243"/>
      <c r="J1" s="243"/>
    </row>
    <row r="2" spans="1:10" ht="12.75" customHeight="1">
      <c r="D2" s="257"/>
      <c r="E2" s="257"/>
      <c r="F2" s="257"/>
      <c r="G2" s="257"/>
      <c r="H2" s="243"/>
      <c r="I2" s="243"/>
      <c r="J2" s="243"/>
    </row>
    <row r="3" spans="1:10" ht="33.75" customHeight="1" thickBot="1">
      <c r="E3" s="246" t="s">
        <v>192</v>
      </c>
      <c r="F3" s="247">
        <f>'M2'!G3</f>
        <v>12</v>
      </c>
    </row>
    <row r="4" spans="1:10" ht="21.75" customHeight="1">
      <c r="C4" s="166"/>
      <c r="D4" s="166"/>
      <c r="E4" s="166"/>
      <c r="F4" s="166"/>
      <c r="G4" s="166"/>
    </row>
    <row r="5" spans="1:10" ht="36" customHeight="1">
      <c r="B5" s="32"/>
      <c r="C5" s="37"/>
      <c r="D5" s="248" t="str">
        <f>'M1'!H3</f>
        <v>Du</v>
      </c>
      <c r="E5" s="249">
        <f>'M2'!I3</f>
        <v>42450</v>
      </c>
      <c r="F5" s="249" t="str">
        <f>'M1'!J3</f>
        <v>au</v>
      </c>
      <c r="G5" s="249">
        <f>'M2'!K3</f>
        <v>42456</v>
      </c>
    </row>
    <row r="6" spans="1:10" s="5" customFormat="1" ht="6.75" customHeight="1">
      <c r="B6" s="30"/>
      <c r="C6" s="215"/>
      <c r="D6" s="20"/>
      <c r="E6" s="4"/>
      <c r="F6" s="20"/>
      <c r="G6" s="21"/>
    </row>
    <row r="7" spans="1:10" s="5" customFormat="1" ht="88.5" customHeight="1">
      <c r="B7" s="30"/>
      <c r="C7" s="245"/>
      <c r="D7" s="245"/>
      <c r="E7" s="245"/>
      <c r="F7" s="245"/>
      <c r="G7" s="245"/>
    </row>
    <row r="8" spans="1:10" s="85" customFormat="1" ht="39" customHeight="1">
      <c r="A8" s="166"/>
      <c r="B8" s="166"/>
      <c r="C8" s="244"/>
      <c r="D8" s="250" t="s">
        <v>0</v>
      </c>
      <c r="E8" s="250" t="s">
        <v>1</v>
      </c>
      <c r="F8" s="251" t="s">
        <v>3</v>
      </c>
      <c r="G8" s="250" t="s">
        <v>4</v>
      </c>
    </row>
    <row r="9" spans="1:10" ht="45" customHeight="1">
      <c r="A9" s="166"/>
      <c r="B9" s="166"/>
      <c r="C9" s="253" t="s">
        <v>237</v>
      </c>
      <c r="D9" s="252" t="str">
        <f>'M2'!L8</f>
        <v>Chou blanc lardons</v>
      </c>
      <c r="E9" s="252" t="str">
        <f>'M2'!L14</f>
        <v>Céleri vinaigrette</v>
      </c>
      <c r="F9" s="252" t="str">
        <f>'M2'!L26</f>
        <v>Haricot vert vinaigrette</v>
      </c>
      <c r="G9" s="252" t="e">
        <f>'M2'!L32</f>
        <v>#REF!</v>
      </c>
    </row>
    <row r="10" spans="1:10" ht="45" customHeight="1">
      <c r="A10" s="166"/>
      <c r="B10" s="166"/>
      <c r="C10" s="253" t="s">
        <v>238</v>
      </c>
      <c r="D10" s="252" t="str">
        <f>'M2'!L9</f>
        <v>spagheti bolognaise</v>
      </c>
      <c r="E10" s="252" t="str">
        <f>'M2'!L15</f>
        <v>Sauté de veau</v>
      </c>
      <c r="F10" s="252" t="str">
        <f>'M2'!L27</f>
        <v>Poule au blanc</v>
      </c>
      <c r="G10" s="252" t="str">
        <f>'M2'!L33</f>
        <v>Cabillaud rôti champignon</v>
      </c>
    </row>
    <row r="11" spans="1:10" ht="45" customHeight="1">
      <c r="A11" s="166"/>
      <c r="B11" s="166"/>
      <c r="C11" s="436" t="s">
        <v>239</v>
      </c>
      <c r="D11" s="255" t="str">
        <f>'M2'!L10</f>
        <v>-</v>
      </c>
      <c r="E11" s="255" t="str">
        <f>'M2'!L16</f>
        <v>Tomates provençales</v>
      </c>
      <c r="F11" s="255" t="str">
        <f>'M2'!L28</f>
        <v>-</v>
      </c>
      <c r="G11" s="255" t="str">
        <f>'M2'!L34</f>
        <v>Epinard</v>
      </c>
    </row>
    <row r="12" spans="1:10" ht="45" customHeight="1">
      <c r="A12" s="166"/>
      <c r="B12" s="166"/>
      <c r="C12" s="436"/>
      <c r="D12" s="256" t="str">
        <f>'M2'!L11</f>
        <v>Salade verte</v>
      </c>
      <c r="E12" s="256" t="str">
        <f>'M2'!L17</f>
        <v>-</v>
      </c>
      <c r="F12" s="256" t="str">
        <f>'M2'!L29</f>
        <v>riz</v>
      </c>
      <c r="G12" s="256" t="str">
        <f>'M2'!L35</f>
        <v>semoule</v>
      </c>
    </row>
    <row r="13" spans="1:10" ht="45" customHeight="1">
      <c r="A13" s="166"/>
      <c r="B13" s="166"/>
      <c r="C13" s="253" t="s">
        <v>240</v>
      </c>
      <c r="D13" s="252" t="str">
        <f>'M2'!L12</f>
        <v>Coulommier</v>
      </c>
      <c r="E13" s="252" t="str">
        <f>'M2'!L18</f>
        <v>Edam</v>
      </c>
      <c r="F13" s="252" t="str">
        <f>'M2'!L30</f>
        <v>Fromage blanc sucré</v>
      </c>
      <c r="G13" s="252" t="str">
        <f>'M2'!L36</f>
        <v>Cantadou</v>
      </c>
    </row>
    <row r="14" spans="1:10" ht="45" customHeight="1">
      <c r="A14" s="166"/>
      <c r="B14" s="166"/>
      <c r="C14" s="253" t="s">
        <v>241</v>
      </c>
      <c r="D14" s="252" t="str">
        <f>'M2'!L13</f>
        <v>Pomme*</v>
      </c>
      <c r="E14" s="252" t="str">
        <f>'M2'!L19</f>
        <v>Crème renversée</v>
      </c>
      <c r="F14" s="252" t="str">
        <f>'M2'!L31</f>
        <v>Biscuit sec</v>
      </c>
      <c r="G14" s="252" t="str">
        <f>'M2'!L37</f>
        <v>Poire*</v>
      </c>
    </row>
    <row r="15" spans="1:10" s="25" customFormat="1" ht="15" customHeight="1">
      <c r="A15"/>
      <c r="B15"/>
      <c r="C15" s="39"/>
    </row>
    <row r="16" spans="1:10" ht="15" customHeight="1">
      <c r="C16" s="254" t="str">
        <f>'M1'!D50</f>
        <v>Viande bovine d'origine CE</v>
      </c>
      <c r="D16" s="254" t="str">
        <f>'M1'!H50</f>
        <v>* produits de saison</v>
      </c>
      <c r="E16" s="254" t="s">
        <v>183</v>
      </c>
      <c r="F16" s="254" t="s">
        <v>184</v>
      </c>
      <c r="G16" s="254" t="str">
        <f ca="1">"version du "&amp;TEXT(TODAY(),"jj/mm/aaaa")</f>
        <v>version du 26/01/2016</v>
      </c>
    </row>
    <row r="17" ht="15" customHeight="1"/>
    <row r="18" ht="15" customHeight="1"/>
    <row r="19" ht="15" customHeight="1"/>
  </sheetData>
  <mergeCells count="2">
    <mergeCell ref="D1:G1"/>
    <mergeCell ref="C11:C12"/>
  </mergeCells>
  <pageMargins left="0" right="0" top="0" bottom="0" header="0.31496062992125984" footer="0.31496062992125984"/>
  <pageSetup paperSize="8" orientation="landscape" r:id="rId1"/>
  <headerFooter alignWithMargins="0">
    <oddFooter>&amp;R&amp;"Arial,Italique"&amp;8&amp;K00-034Ophélie Lamotte - Diététicienne - Ligne directe : 02.50.47.70.07 Poste - 4421 - Version du &amp;D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1"/>
  </sheetPr>
  <dimension ref="A1:AG47"/>
  <sheetViews>
    <sheetView tabSelected="1" workbookViewId="0">
      <selection activeCell="A40" sqref="A40:XFD134"/>
    </sheetView>
  </sheetViews>
  <sheetFormatPr baseColWidth="10" defaultRowHeight="12.75"/>
  <cols>
    <col min="1" max="1" width="19.42578125" style="333" customWidth="1"/>
    <col min="2" max="2" width="18.5703125" style="333" customWidth="1"/>
    <col min="3" max="3" width="17.5703125" style="333" customWidth="1"/>
    <col min="4" max="4" width="19.85546875" style="333" customWidth="1"/>
    <col min="5" max="5" width="3.42578125" style="333" customWidth="1"/>
    <col min="6" max="6" width="18" style="333" customWidth="1"/>
    <col min="7" max="7" width="17.7109375" style="333" customWidth="1"/>
    <col min="8" max="8" width="19.28515625" style="333" customWidth="1"/>
    <col min="9" max="9" width="19.85546875" style="333" customWidth="1"/>
    <col min="10" max="13" width="21.140625" style="333" customWidth="1"/>
    <col min="14" max="14" width="4.7109375" style="333" customWidth="1"/>
    <col min="15" max="15" width="18.5703125" style="333" customWidth="1"/>
    <col min="16" max="16" width="18.42578125" customWidth="1"/>
    <col min="17" max="17" width="4.5703125" customWidth="1"/>
    <col min="18" max="18" width="13.28515625" customWidth="1"/>
    <col min="19" max="19" width="14.7109375" customWidth="1"/>
    <col min="20" max="20" width="18.28515625" customWidth="1"/>
    <col min="21" max="21" width="20.42578125" customWidth="1"/>
    <col min="22" max="22" width="3.85546875" customWidth="1"/>
    <col min="23" max="23" width="16.5703125" customWidth="1"/>
    <col min="24" max="26" width="3.85546875" customWidth="1"/>
    <col min="27" max="27" width="16.5703125" customWidth="1"/>
    <col min="28" max="28" width="15.28515625" customWidth="1"/>
    <col min="29" max="29" width="16.85546875" customWidth="1"/>
    <col min="30" max="30" width="13.42578125" customWidth="1"/>
    <col min="31" max="31" width="15.7109375" customWidth="1"/>
    <col min="32" max="32" width="15" customWidth="1"/>
  </cols>
  <sheetData>
    <row r="1" spans="1:33">
      <c r="A1" s="333" t="s">
        <v>340</v>
      </c>
    </row>
    <row r="2" spans="1:33" s="334" customFormat="1" ht="9">
      <c r="A2" s="439" t="s">
        <v>341</v>
      </c>
      <c r="B2" s="439"/>
      <c r="C2" s="439"/>
      <c r="D2" s="439"/>
      <c r="F2" s="439" t="s">
        <v>342</v>
      </c>
      <c r="G2" s="439"/>
      <c r="H2" s="439"/>
      <c r="I2" s="439"/>
      <c r="J2" s="439"/>
      <c r="K2" s="439"/>
      <c r="L2" s="439"/>
      <c r="M2" s="439"/>
      <c r="O2" s="439" t="s">
        <v>343</v>
      </c>
      <c r="P2" s="439"/>
      <c r="R2" s="439" t="s">
        <v>344</v>
      </c>
      <c r="S2" s="439"/>
      <c r="T2" s="439"/>
      <c r="U2" s="439"/>
      <c r="W2" s="438" t="s">
        <v>344</v>
      </c>
      <c r="X2" s="438"/>
      <c r="Y2" s="438"/>
      <c r="AA2" s="438" t="s">
        <v>345</v>
      </c>
      <c r="AB2" s="438"/>
      <c r="AC2" s="438"/>
      <c r="AD2" s="438"/>
      <c r="AE2" s="438"/>
      <c r="AF2" s="438"/>
      <c r="AG2" s="438"/>
    </row>
    <row r="3" spans="1:33" s="334" customFormat="1" ht="9">
      <c r="A3" s="335" t="str">
        <f>'[1]ENTREE CRU  CUIT'!$A9</f>
        <v>ENTREE CRUES</v>
      </c>
      <c r="B3" s="336" t="str">
        <f>'[1]ENTREE CRU  CUIT'!$G9</f>
        <v>ENTREES CUITES</v>
      </c>
      <c r="C3" s="337" t="str">
        <f>'[1]ENTREE CRU  CUIT'!$M9</f>
        <v>ENTREES 15%L</v>
      </c>
      <c r="D3" s="334" t="str">
        <f>'[1]ENTREE CRU  CUIT'!$S9</f>
        <v>AUTRE CASE BLANCHE</v>
      </c>
      <c r="F3" s="338" t="str">
        <f>'[1]PLATS COMPLETS'!$A4</f>
        <v>PLAT &lt; 70 VPO</v>
      </c>
      <c r="G3" s="340" t="str">
        <f>'[1]PLATS COMPLETS'!$H4</f>
        <v>VIANDE NON HACHEE</v>
      </c>
      <c r="H3" s="342" t="str">
        <f>'[1]PLATS COMPLETS'!$O4</f>
        <v>POISSON P/L&gt;2</v>
      </c>
      <c r="I3" s="343" t="str">
        <f>'[1]PLATS COMPLETS'!$V4</f>
        <v>P.PROT. P/L&lt;1</v>
      </c>
      <c r="J3" s="343" t="str">
        <f>'[1]PLATS COMPLETS'!$A40</f>
        <v>PORC</v>
      </c>
      <c r="K3" s="346" t="str">
        <f>'[1]PLATS COMPLETS'!$H40</f>
        <v>VOLAILLE</v>
      </c>
      <c r="L3" s="334" t="str">
        <f>'[1]PLATS COMPLETS'!$O40</f>
        <v>AUTRE VIANDE ŒUF</v>
      </c>
      <c r="M3" s="334" t="str">
        <f>'[1]PLATS COMPLETS'!$V40</f>
        <v>Autres poissons</v>
      </c>
      <c r="O3" s="341" t="str">
        <f>'[1] LEGUMES &amp; FECULENTS'!$A5</f>
        <v>LEGUMES</v>
      </c>
      <c r="P3" s="351" t="str">
        <f>'[1] LEGUMES &amp; FECULENTS'!$E5</f>
        <v>FECULENTS</v>
      </c>
      <c r="R3" s="344" t="str">
        <f>'[1] FROMAGE &amp; PRODUIT LAITIER'!$A15</f>
        <v>FROMAGE &gt; 150mg</v>
      </c>
      <c r="S3" s="345" t="str">
        <f>'[1] FROMAGE &amp; PRODUIT LAITIER'!$J15</f>
        <v>FROMAGE 100-150 mg</v>
      </c>
      <c r="T3" s="346" t="str">
        <f>'[1] FROMAGE &amp; PRODUIT LAITIER'!$A40</f>
        <v>PL &gt; 100mg</v>
      </c>
      <c r="U3" s="343" t="str">
        <f>'[1] FROMAGE &amp; PRODUIT LAITIER'!$J40</f>
        <v>PL &lt;100mg</v>
      </c>
      <c r="W3" s="334" t="str">
        <f>'[1] FROMAGE &amp; PRODUIT LAITIER'!$A15</f>
        <v>FROMAGE &gt; 150mg</v>
      </c>
      <c r="AA3" s="350" t="str">
        <f>'[1] DESSERT'!$A6</f>
        <v>DESSERT &gt; 15g</v>
      </c>
      <c r="AB3" s="342" t="str">
        <f>'[1] DESSERT'!$H6</f>
        <v>DESSERT &gt; 20g GS &lt;15g L</v>
      </c>
      <c r="AC3" s="346" t="str">
        <f>'[1] DESSERT'!$O6</f>
        <v>PL DESSERT &gt; 100mg</v>
      </c>
      <c r="AD3" s="349" t="str">
        <f>'[1] DESSERT'!$V6</f>
        <v>FRUITS CRUS</v>
      </c>
      <c r="AE3" s="341" t="str">
        <f>'[1] DESSERT'!$A49</f>
        <v>FRUITS CUITS</v>
      </c>
      <c r="AF3" s="339" t="str">
        <f>'[1] DESSERT'!$H49</f>
        <v>DESSERT FECULENT</v>
      </c>
      <c r="AG3" s="334" t="str">
        <f>'[1] DESSERT'!$O49</f>
        <v>AUTRE DESSERT CASE BLANCHE</v>
      </c>
    </row>
    <row r="4" spans="1:33" s="334" customFormat="1" ht="9">
      <c r="A4" s="334" t="str">
        <f>'[1]ENTREE CRU  CUIT'!$A10</f>
        <v>Avocat</v>
      </c>
      <c r="B4" s="334" t="str">
        <f>'[1]ENTREE CRU  CUIT'!$G10</f>
        <v>Asperge sce mousseline</v>
      </c>
      <c r="C4" s="334" t="str">
        <f>'[1]ENTREE CRU  CUIT'!$M10</f>
        <v>Andouille</v>
      </c>
      <c r="D4" s="334" t="str">
        <f>'[1]ENTREE CRU  CUIT'!$S10</f>
        <v>Feuilleté du pêcheur</v>
      </c>
      <c r="F4" s="334" t="str">
        <f>'[1]PLATS COMPLETS'!$A5</f>
        <v>Bouchée à la reine</v>
      </c>
      <c r="G4" s="334" t="str">
        <f>'[1]PLATS COMPLETS'!$H5</f>
        <v>Bavette</v>
      </c>
      <c r="H4" s="334" t="str">
        <f>'[1]PLATS COMPLETS'!$O5</f>
        <v>Aile de raie</v>
      </c>
      <c r="I4" s="334" t="str">
        <f>'[1]PLATS COMPLETS'!$V5</f>
        <v>Saucisse de Francfort</v>
      </c>
      <c r="J4" s="334" t="str">
        <f>'[1]PLATS COMPLETS'!$A41</f>
        <v>Andouillette à la moutarde</v>
      </c>
      <c r="K4" s="334" t="str">
        <f>'[1]PLATS COMPLETS'!$H41</f>
        <v>Blanquette de dinde</v>
      </c>
      <c r="L4" s="334" t="str">
        <f>'[1]PLATS COMPLETS'!$O41</f>
        <v>Boudin blanc</v>
      </c>
      <c r="M4" s="334" t="str">
        <f>'[1]PLATS COMPLETS'!$V41</f>
        <v>quenelle de poisson</v>
      </c>
      <c r="O4" s="334" t="str">
        <f>'[1] LEGUMES &amp; FECULENTS'!$A6</f>
        <v>-</v>
      </c>
      <c r="P4" s="334" t="str">
        <f>'[1] LEGUMES &amp; FECULENTS'!$E6</f>
        <v>-</v>
      </c>
      <c r="R4" s="334" t="str">
        <f>'[1] FROMAGE &amp; PRODUIT LAITIER'!$A16</f>
        <v>FROMAGES</v>
      </c>
      <c r="S4" s="334" t="str">
        <f>'[1] FROMAGE &amp; PRODUIT LAITIER'!$J16</f>
        <v>CAMEMBERT 20%</v>
      </c>
      <c r="T4" s="334" t="str">
        <f>'[1] FROMAGE &amp; PRODUIT LAITIER'!$A41</f>
        <v>YAOURT 125g</v>
      </c>
      <c r="U4" s="334" t="str">
        <f>'[1] FROMAGE &amp; PRODUIT LAITIER'!$J41</f>
        <v>Mousse au chocolat noir (54g)</v>
      </c>
      <c r="W4" s="334" t="str">
        <f>'[1] FROMAGE &amp; PRODUIT LAITIER'!$A16</f>
        <v>FROMAGES</v>
      </c>
      <c r="AA4" s="334" t="str">
        <f>'[1] DESSERT'!$A7</f>
        <v>Buche de noel</v>
      </c>
      <c r="AB4" s="334" t="str">
        <f>'[1] DESSERT'!$H7</f>
        <v>Abricot au sirop</v>
      </c>
      <c r="AC4" s="334" t="str">
        <f>'[1] DESSERT'!$O7</f>
        <v>Crème aux œufs</v>
      </c>
      <c r="AD4" s="334" t="str">
        <f>'[1] DESSERT'!$V7</f>
        <v>Abricot*</v>
      </c>
      <c r="AE4" s="334" t="str">
        <f>'[1] DESSERT'!$A50</f>
        <v>Compote coing</v>
      </c>
      <c r="AF4" s="334" t="str">
        <f>'[1] DESSERT'!$H50</f>
        <v>Flan patissier</v>
      </c>
      <c r="AG4" s="334" t="str">
        <f>'[1] DESSERT'!$O50</f>
        <v>Mousse citron</v>
      </c>
    </row>
    <row r="5" spans="1:33" s="334" customFormat="1" ht="9">
      <c r="A5" s="334" t="str">
        <f>'[1]ENTREE CRU  CUIT'!$A11</f>
        <v>Avocat crevette</v>
      </c>
      <c r="B5" s="334" t="str">
        <f>'[1]ENTREE CRU  CUIT'!$G11</f>
        <v>Asperge vinaigrette</v>
      </c>
      <c r="C5" s="334" t="str">
        <f>'[1]ENTREE CRU  CUIT'!$M11</f>
        <v>Cervelas</v>
      </c>
      <c r="D5" s="334" t="str">
        <f>'[1]ENTREE CRU  CUIT'!$S11</f>
        <v>Feuilleté fromage</v>
      </c>
      <c r="F5" s="334" t="str">
        <f>'[1]PLATS COMPLETS'!$A6</f>
        <v>cassoulet</v>
      </c>
      <c r="G5" s="334" t="str">
        <f>'[1]PLATS COMPLETS'!$H6</f>
        <v>Blanquette de veau</v>
      </c>
      <c r="H5" s="334" t="str">
        <f>'[1]PLATS COMPLETS'!$O6</f>
        <v>Cabillaud sauce crevette</v>
      </c>
      <c r="I5" s="334" t="str">
        <f>'[1]PLATS COMPLETS'!$V6</f>
        <v>Saucisse de Toulouse</v>
      </c>
      <c r="J5" s="334" t="str">
        <f>'[1]PLATS COMPLETS'!$A42</f>
        <v>Boudin noir</v>
      </c>
      <c r="K5" s="334" t="str">
        <f>'[1]PLATS COMPLETS'!$H42</f>
        <v>Coq au vin</v>
      </c>
      <c r="L5" s="334" t="str">
        <f>'[1]PLATS COMPLETS'!$O42</f>
        <v>saucisse de bœuf</v>
      </c>
      <c r="M5" s="334">
        <f>'[1]PLATS COMPLETS'!$V42</f>
        <v>0</v>
      </c>
      <c r="O5" s="334" t="str">
        <f>'[1] LEGUMES &amp; FECULENTS'!$A7</f>
        <v>Brocolis à la crème</v>
      </c>
      <c r="P5" s="334" t="str">
        <f>'[1] LEGUMES &amp; FECULENTS'!$E7</f>
        <v>Coquillette</v>
      </c>
      <c r="R5" s="334" t="str">
        <f>'[1] FROMAGE &amp; PRODUIT LAITIER'!$A17</f>
        <v>BABYBEL</v>
      </c>
      <c r="S5" s="334" t="str">
        <f>'[1] FROMAGE &amp; PRODUIT LAITIER'!$J17</f>
        <v>BRIE 30g</v>
      </c>
      <c r="T5" s="334" t="str">
        <f>'[1] FROMAGE &amp; PRODUIT LAITIER'!$A42</f>
        <v>FROMAGE BLC NAT. 100g</v>
      </c>
      <c r="U5" s="334" t="str">
        <f>'[1] FROMAGE &amp; PRODUIT LAITIER'!$J42</f>
        <v>Mousse café (54g)</v>
      </c>
      <c r="W5" s="334" t="str">
        <f>'[1] FROMAGE &amp; PRODUIT LAITIER'!$A17</f>
        <v>BABYBEL</v>
      </c>
      <c r="AA5" s="334" t="str">
        <f>'[1] DESSERT'!$A8</f>
        <v>Chausson aux pommes</v>
      </c>
      <c r="AB5" s="334" t="str">
        <f>'[1] DESSERT'!$H8</f>
        <v>Ananas au sirop</v>
      </c>
      <c r="AC5" s="334" t="str">
        <f>'[1] DESSERT'!$O8</f>
        <v>Crème caramel</v>
      </c>
      <c r="AD5" s="334" t="str">
        <f>'[1] DESSERT'!$V8</f>
        <v>Ananas*</v>
      </c>
      <c r="AE5" s="334" t="str">
        <f>'[1] DESSERT'!$A51</f>
        <v>Compote pêche</v>
      </c>
      <c r="AF5" s="334" t="str">
        <f>'[1] DESSERT'!$H51</f>
        <v>Gateau au chocolat</v>
      </c>
      <c r="AG5" s="334">
        <f>'[1] DESSERT'!$O51</f>
        <v>0</v>
      </c>
    </row>
    <row r="6" spans="1:33" s="334" customFormat="1" ht="9">
      <c r="A6" s="334" t="str">
        <f>'[1]ENTREE CRU  CUIT'!$A12</f>
        <v>carottes rapées au citron</v>
      </c>
      <c r="B6" s="334" t="str">
        <f>'[1]ENTREE CRU  CUIT'!$G12</f>
        <v>Betterave Emmental</v>
      </c>
      <c r="C6" s="334" t="str">
        <f>'[1]ENTREE CRU  CUIT'!$M12</f>
        <v>Feuilleté au fromage</v>
      </c>
      <c r="D6" s="334" t="str">
        <f>'[1]ENTREE CRU  CUIT'!$S12</f>
        <v>Galantine</v>
      </c>
      <c r="F6" s="334" t="str">
        <f>'[1]PLATS COMPLETS'!$A7</f>
        <v>Choucroute</v>
      </c>
      <c r="G6" s="334" t="str">
        <f>'[1]PLATS COMPLETS'!$H7</f>
        <v>Bœuf bourgignon</v>
      </c>
      <c r="H6" s="334" t="str">
        <f>'[1]PLATS COMPLETS'!$O7</f>
        <v>Colin à l'oseille</v>
      </c>
      <c r="I6" s="334" t="str">
        <f>'[1]PLATS COMPLETS'!$V7</f>
        <v>Saucisse fumée</v>
      </c>
      <c r="J6" s="334" t="str">
        <f>'[1]PLATS COMPLETS'!$A43</f>
        <v>Cote de porc charcutière</v>
      </c>
      <c r="K6" s="334" t="str">
        <f>'[1]PLATS COMPLETS'!$H43</f>
        <v xml:space="preserve">Cuisse de canette </v>
      </c>
      <c r="L6" s="334" t="str">
        <f>'[1]PLATS COMPLETS'!$O43</f>
        <v>Steak haché</v>
      </c>
      <c r="M6" s="334">
        <f>'[1]PLATS COMPLETS'!$V43</f>
        <v>0</v>
      </c>
      <c r="O6" s="334" t="str">
        <f>'[1] LEGUMES &amp; FECULENTS'!$A8</f>
        <v>Brocolis en gratin</v>
      </c>
      <c r="P6" s="334" t="str">
        <f>'[1] LEGUMES &amp; FECULENTS'!$E8</f>
        <v>Coquillette au beurre</v>
      </c>
      <c r="R6" s="334" t="str">
        <f>'[1] FROMAGE &amp; PRODUIT LAITIER'!$A18</f>
        <v>BONBEL</v>
      </c>
      <c r="S6" s="334" t="str">
        <f>'[1] FROMAGE &amp; PRODUIT LAITIER'!$J18</f>
        <v>KIRI 20g</v>
      </c>
      <c r="T6" s="334" t="str">
        <f>'[1] FROMAGE &amp; PRODUIT LAITIER'!$A43</f>
        <v>PETIT SUISSE NAT 1/2 ECR</v>
      </c>
      <c r="U6" s="334" t="str">
        <f>'[1] FROMAGE &amp; PRODUIT LAITIER'!$J43</f>
        <v>Mousse chocolat au lait (54g)</v>
      </c>
      <c r="W6" s="334" t="str">
        <f>'[1] FROMAGE &amp; PRODUIT LAITIER'!$A18</f>
        <v>BONBEL</v>
      </c>
      <c r="AA6" s="334" t="str">
        <f>'[1] DESSERT'!$A9</f>
        <v>Crème brulée</v>
      </c>
      <c r="AB6" s="334" t="str">
        <f>'[1] DESSERT'!$H9</f>
        <v>Baba au rhum</v>
      </c>
      <c r="AC6" s="334" t="str">
        <f>'[1] DESSERT'!$O9</f>
        <v>Crème dessert café</v>
      </c>
      <c r="AD6" s="334" t="str">
        <f>'[1] DESSERT'!$V9</f>
        <v>Banane*</v>
      </c>
      <c r="AE6" s="334" t="str">
        <f>'[1] DESSERT'!$A52</f>
        <v>Compote poire</v>
      </c>
      <c r="AF6" s="334" t="str">
        <f>'[1] DESSERT'!$H52</f>
        <v>Gateau de semoule</v>
      </c>
      <c r="AG6" s="334">
        <f>'[1] DESSERT'!$O52</f>
        <v>0</v>
      </c>
    </row>
    <row r="7" spans="1:33" s="334" customFormat="1" ht="9">
      <c r="A7" s="334" t="str">
        <f>'[1]ENTREE CRU  CUIT'!$A13</f>
        <v>Carottes rapées au raisin</v>
      </c>
      <c r="B7" s="334" t="str">
        <f>'[1]ENTREE CRU  CUIT'!$G13</f>
        <v>Betterave Œuf dur</v>
      </c>
      <c r="C7" s="334" t="str">
        <f>'[1]ENTREE CRU  CUIT'!$M13</f>
        <v>Feuilleté pecheur 70g</v>
      </c>
      <c r="D7" s="334" t="str">
        <f>'[1]ENTREE CRU  CUIT'!$S13</f>
        <v>Museau PDT</v>
      </c>
      <c r="F7" s="334" t="str">
        <f>'[1]PLATS COMPLETS'!$A8</f>
        <v>choucroute de la mer</v>
      </c>
      <c r="G7" s="334" t="str">
        <f>'[1]PLATS COMPLETS'!$H8</f>
        <v>Bœuf tomaté</v>
      </c>
      <c r="H7" s="334" t="str">
        <f>'[1]PLATS COMPLETS'!$O8</f>
        <v>Colin à l'oseille</v>
      </c>
      <c r="I7" s="334" t="str">
        <f>'[1]PLATS COMPLETS'!$V8</f>
        <v>Saucisse de strasbourg</v>
      </c>
      <c r="J7" s="334" t="str">
        <f>'[1]PLATS COMPLETS'!$A44</f>
        <v>chipolatas</v>
      </c>
      <c r="K7" s="334" t="str">
        <f>'[1]PLATS COMPLETS'!$H44</f>
        <v>Cuisse de canette à l'orange</v>
      </c>
      <c r="L7" s="334" t="str">
        <f>'[1]PLATS COMPLETS'!$O44</f>
        <v>Cheeseburger</v>
      </c>
      <c r="M7" s="334">
        <f>'[1]PLATS COMPLETS'!$V44</f>
        <v>0</v>
      </c>
      <c r="O7" s="334" t="str">
        <f>'[1] LEGUMES &amp; FECULENTS'!$A9</f>
        <v>Brocolis sauté</v>
      </c>
      <c r="P7" s="334" t="str">
        <f>'[1] LEGUMES &amp; FECULENTS'!$E9</f>
        <v>Flageolet Vert</v>
      </c>
      <c r="R7" s="334" t="str">
        <f>'[1] FROMAGE &amp; PRODUIT LAITIER'!$A19</f>
        <v>CANTADOU AFH</v>
      </c>
      <c r="S7" s="334" t="str">
        <f>'[1] FROMAGE &amp; PRODUIT LAITIER'!$J19</f>
        <v>SIX DE SAVOIE 20g</v>
      </c>
      <c r="T7" s="334" t="str">
        <f>'[1] FROMAGE &amp; PRODUIT LAITIER'!$A44</f>
        <v>ENTREMET (100g)</v>
      </c>
      <c r="U7" s="334" t="str">
        <f>'[1] FROMAGE &amp; PRODUIT LAITIER'!$J44</f>
        <v>GATEAU SEMOULE</v>
      </c>
      <c r="W7" s="334" t="str">
        <f>'[1] FROMAGE &amp; PRODUIT LAITIER'!$A19</f>
        <v>CANTADOU AFH</v>
      </c>
      <c r="AA7" s="334" t="str">
        <f>'[1] DESSERT'!$A10</f>
        <v>Eclair au café</v>
      </c>
      <c r="AB7" s="334" t="str">
        <f>'[1] DESSERT'!$H10</f>
        <v>Bavarois abricots</v>
      </c>
      <c r="AC7" s="334" t="str">
        <f>'[1] DESSERT'!$O10</f>
        <v>Crème dessert caramel</v>
      </c>
      <c r="AD7" s="334" t="str">
        <f>'[1] DESSERT'!$V10</f>
        <v>Cassis*</v>
      </c>
      <c r="AE7" s="334" t="str">
        <f>'[1] DESSERT'!$A53</f>
        <v>Compote pomme</v>
      </c>
      <c r="AF7" s="334" t="str">
        <f>'[1] DESSERT'!$H53</f>
        <v>Grillé aux pommes</v>
      </c>
      <c r="AG7" s="334">
        <f>'[1] DESSERT'!$O53</f>
        <v>0</v>
      </c>
    </row>
    <row r="8" spans="1:33" s="334" customFormat="1" ht="9">
      <c r="A8" s="334" t="str">
        <f>'[1]ENTREE CRU  CUIT'!$A14</f>
        <v>Carottes rapées vinaigrette</v>
      </c>
      <c r="B8" s="334" t="str">
        <f>'[1]ENTREE CRU  CUIT'!$G14</f>
        <v>Betterave vinaigrette</v>
      </c>
      <c r="C8" s="334" t="str">
        <f>'[1]ENTREE CRU  CUIT'!$M14</f>
        <v>Hareng  à l'huile</v>
      </c>
      <c r="D8" s="334" t="str">
        <f>'[1]ENTREE CRU  CUIT'!$S14</f>
        <v>PDT Jambon Emmental</v>
      </c>
      <c r="F8" s="334" t="str">
        <f>'[1]PLATS COMPLETS'!$A9</f>
        <v xml:space="preserve">cordon bleu </v>
      </c>
      <c r="G8" s="334" t="str">
        <f>'[1]PLATS COMPLETS'!$H9</f>
        <v>Faux filet grillé bavette</v>
      </c>
      <c r="H8" s="334" t="str">
        <f>'[1]PLATS COMPLETS'!$O9</f>
        <v>Darne de saumon</v>
      </c>
      <c r="I8" s="334" t="str">
        <f>'[1]PLATS COMPLETS'!$V9</f>
        <v>Sauté de porc ananas</v>
      </c>
      <c r="J8" s="334" t="str">
        <f>'[1]PLATS COMPLETS'!$A45</f>
        <v>Cote de porc, Echine de porc</v>
      </c>
      <c r="K8" s="334" t="str">
        <f>'[1]PLATS COMPLETS'!$H45</f>
        <v>Cuisse de lapin au cidre</v>
      </c>
      <c r="L8" s="334" t="str">
        <f>'[1]PLATS COMPLETS'!$O45</f>
        <v>Burger de veau</v>
      </c>
      <c r="M8" s="334">
        <f>'[1]PLATS COMPLETS'!$V45</f>
        <v>0</v>
      </c>
      <c r="O8" s="334" t="str">
        <f>'[1] LEGUMES &amp; FECULENTS'!$A10</f>
        <v>C .de Bruxelles au jus</v>
      </c>
      <c r="P8" s="334" t="str">
        <f>'[1] LEGUMES &amp; FECULENTS'!$E10</f>
        <v>Frites</v>
      </c>
      <c r="R8" s="334" t="str">
        <f>'[1] FROMAGE &amp; PRODUIT LAITIER'!$A20</f>
        <v>CANTAL 28%</v>
      </c>
      <c r="S8" s="334" t="str">
        <f>'[1] FROMAGE &amp; PRODUIT LAITIER'!$J20</f>
        <v>CROC LAIT 20g</v>
      </c>
      <c r="T8" s="334" t="str">
        <f>'[1] FROMAGE &amp; PRODUIT LAITIER'!$A45</f>
        <v>CREME CHO, VAN, 125g</v>
      </c>
      <c r="U8" s="334" t="str">
        <f>'[1] FROMAGE &amp; PRODUIT LAITIER'!$J45</f>
        <v>LIEGEOIS VIENNOIS</v>
      </c>
      <c r="W8" s="334" t="str">
        <f>'[1] FROMAGE &amp; PRODUIT LAITIER'!$A20</f>
        <v>CANTAL 28%</v>
      </c>
      <c r="AA8" s="334" t="str">
        <f>'[1] DESSERT'!$A11</f>
        <v>Eclair au chocolat</v>
      </c>
      <c r="AB8" s="334" t="str">
        <f>'[1] DESSERT'!$H11</f>
        <v>Bavarois chocolat</v>
      </c>
      <c r="AC8" s="334" t="str">
        <f>'[1] DESSERT'!$O11</f>
        <v>Crème dessert chocolat</v>
      </c>
      <c r="AD8" s="334" t="str">
        <f>'[1] DESSERT'!$V11</f>
        <v>Cerise*</v>
      </c>
      <c r="AE8" s="334" t="str">
        <f>'[1] DESSERT'!$A54</f>
        <v>Pêche au sirop</v>
      </c>
      <c r="AF8" s="334" t="str">
        <f>'[1] DESSERT'!$H54</f>
        <v>Riz au lait</v>
      </c>
      <c r="AG8" s="334">
        <f>'[1] DESSERT'!$O54</f>
        <v>0</v>
      </c>
    </row>
    <row r="9" spans="1:33" s="334" customFormat="1" ht="9">
      <c r="A9" s="334" t="str">
        <f>'[1]ENTREE CRU  CUIT'!$A15</f>
        <v>Céleri rémoulade</v>
      </c>
      <c r="B9" s="334" t="str">
        <f>'[1]ENTREE CRU  CUIT'!$G15</f>
        <v>Brocolis Mimoas</v>
      </c>
      <c r="C9" s="334" t="str">
        <f>'[1]ENTREE CRU  CUIT'!$M15</f>
        <v>Maquereau vin blanc</v>
      </c>
      <c r="D9" s="334" t="str">
        <f>'[1]ENTREE CRU  CUIT'!$S15</f>
        <v>Piémontaise</v>
      </c>
      <c r="F9" s="334" t="str">
        <f>'[1]PLATS COMPLETS'!$A10</f>
        <v>courgette farcies</v>
      </c>
      <c r="G9" s="334" t="str">
        <f>'[1]PLATS COMPLETS'!$H10</f>
        <v>Filet de bœuf</v>
      </c>
      <c r="H9" s="334" t="str">
        <f>'[1]PLATS COMPLETS'!$O10</f>
        <v>Dos de cabillaud sauce crème</v>
      </c>
      <c r="I9" s="334" t="str">
        <f>'[1]PLATS COMPLETS'!$V10</f>
        <v>chipolatas</v>
      </c>
      <c r="J9" s="334" t="str">
        <f>'[1]PLATS COMPLETS'!$A46</f>
        <v>Emincé de porc</v>
      </c>
      <c r="K9" s="334" t="str">
        <f>'[1]PLATS COMPLETS'!$H46</f>
        <v>Cuisse de pintade</v>
      </c>
      <c r="L9" s="334" t="str">
        <f>'[1]PLATS COMPLETS'!$O46</f>
        <v>boulette de bœuf</v>
      </c>
      <c r="M9" s="334">
        <f>'[1]PLATS COMPLETS'!$V46</f>
        <v>0</v>
      </c>
      <c r="O9" s="334" t="str">
        <f>'[1] LEGUMES &amp; FECULENTS'!$A11</f>
        <v>Carottes a la crème</v>
      </c>
      <c r="P9" s="334" t="str">
        <f>'[1] LEGUMES &amp; FECULENTS'!$E11</f>
        <v>Gratin dauphinois</v>
      </c>
      <c r="R9" s="334" t="str">
        <f>'[1] FROMAGE &amp; PRODUIT LAITIER'!$A21</f>
        <v>CHANTENEIGE</v>
      </c>
      <c r="S9" s="334" t="str">
        <f>'[1] FROMAGE &amp; PRODUIT LAITIER'!$J21</f>
        <v>ROQUEFORT 20g</v>
      </c>
      <c r="T9" s="334" t="str">
        <f>'[1] FROMAGE &amp; PRODUIT LAITIER'!$A46</f>
        <v>PETIT SUISSE FRUIT 2 X 60g</v>
      </c>
      <c r="U9" s="334" t="str">
        <f>'[1] FROMAGE &amp; PRODUIT LAITIER'!$J46</f>
        <v>BRIDELIGHT 17g</v>
      </c>
      <c r="W9" s="334" t="str">
        <f>'[1] FROMAGE &amp; PRODUIT LAITIER'!$A21</f>
        <v>CHANTENEIGE</v>
      </c>
      <c r="AA9" s="334" t="str">
        <f>'[1] DESSERT'!$A12</f>
        <v>Feuilleté aux pommes</v>
      </c>
      <c r="AB9" s="334" t="str">
        <f>'[1] DESSERT'!$H12</f>
        <v>Bavarois Florida</v>
      </c>
      <c r="AC9" s="334" t="str">
        <f>'[1] DESSERT'!$O12</f>
        <v>Crème dessert praliné</v>
      </c>
      <c r="AD9" s="334" t="str">
        <f>'[1] DESSERT'!$V12</f>
        <v>Clémentine*</v>
      </c>
      <c r="AE9" s="334" t="str">
        <f>'[1] DESSERT'!$A55</f>
        <v>Poire cuite au four</v>
      </c>
      <c r="AF9" s="334" t="str">
        <f>'[1] DESSERT'!$H55</f>
        <v>Teurgoule</v>
      </c>
      <c r="AG9" s="334">
        <f>'[1] DESSERT'!$O55</f>
        <v>0</v>
      </c>
    </row>
    <row r="10" spans="1:33" s="334" customFormat="1" ht="9">
      <c r="A10" s="334" t="str">
        <f>'[1]ENTREE CRU  CUIT'!$A16</f>
        <v>Céleri vinaigrette</v>
      </c>
      <c r="B10" s="334" t="str">
        <f>'[1]ENTREE CRU  CUIT'!$G16</f>
        <v>Chou fleur à la grecque</v>
      </c>
      <c r="C10" s="334" t="str">
        <f>'[1]ENTREE CRU  CUIT'!$M16</f>
        <v>Mousse de foie</v>
      </c>
      <c r="D10" s="334" t="str">
        <f>'[1]ENTREE CRU  CUIT'!$S16</f>
        <v>Roulade de jambon</v>
      </c>
      <c r="F10" s="334" t="str">
        <f>'[1]PLATS COMPLETS'!$A11</f>
        <v>couscous</v>
      </c>
      <c r="G10" s="334" t="str">
        <f>'[1]PLATS COMPLETS'!$H11</f>
        <v>Goulash</v>
      </c>
      <c r="H10" s="334" t="str">
        <f>'[1]PLATS COMPLETS'!$O11</f>
        <v>Filet de cabillaud</v>
      </c>
      <c r="I10" s="334" t="str">
        <f>'[1]PLATS COMPLETS'!$V11</f>
        <v>Boudin noir</v>
      </c>
      <c r="J10" s="334" t="str">
        <f>'[1]PLATS COMPLETS'!$A47</f>
        <v>Jambon, jambon braisé</v>
      </c>
      <c r="K10" s="334" t="str">
        <f>'[1]PLATS COMPLETS'!$H47</f>
        <v>Cuisse de poulet</v>
      </c>
      <c r="L10" s="334" t="str">
        <f>'[1]PLATS COMPLETS'!$O47</f>
        <v>PAS DE LAPIN - FINI</v>
      </c>
      <c r="M10" s="334">
        <f>'[1]PLATS COMPLETS'!$V47</f>
        <v>0</v>
      </c>
      <c r="O10" s="334" t="str">
        <f>'[1] LEGUMES &amp; FECULENTS'!$A12</f>
        <v>Carottes au beurre</v>
      </c>
      <c r="P10" s="334" t="str">
        <f>'[1] LEGUMES &amp; FECULENTS'!$E12</f>
        <v>Gratin de pâtes</v>
      </c>
      <c r="R10" s="334" t="str">
        <f>'[1] FROMAGE &amp; PRODUIT LAITIER'!$A22</f>
        <v>CHAUSSEE MOINES</v>
      </c>
      <c r="S10" s="334" t="str">
        <f>'[1] FROMAGE &amp; PRODUIT LAITIER'!$J22</f>
        <v>MINI ROITELET  30g</v>
      </c>
      <c r="T10" s="334" t="str">
        <f>'[1] FROMAGE &amp; PRODUIT LAITIER'!$A47</f>
        <v>FAISSELLE pot 100g</v>
      </c>
      <c r="U10" s="334" t="str">
        <f>'[1] FROMAGE &amp; PRODUIT LAITIER'!$J47</f>
        <v>CHEVRE (30g)</v>
      </c>
      <c r="W10" s="334" t="str">
        <f>'[1] FROMAGE &amp; PRODUIT LAITIER'!$A22</f>
        <v>CHAUSSEE MOINES</v>
      </c>
      <c r="AA10" s="334" t="str">
        <f>'[1] DESSERT'!$A13</f>
        <v>Foret noire</v>
      </c>
      <c r="AB10" s="334" t="str">
        <f>'[1] DESSERT'!$H13</f>
        <v>Bavarois Framboise</v>
      </c>
      <c r="AC10" s="334" t="str">
        <f>'[1] DESSERT'!$O13</f>
        <v>Crème dessert Vanille</v>
      </c>
      <c r="AD10" s="334" t="str">
        <f>'[1] DESSERT'!$V13</f>
        <v>Cocktail de fruits</v>
      </c>
      <c r="AE10" s="334" t="str">
        <f>'[1] DESSERT'!$A56</f>
        <v>Pomme cuite au four</v>
      </c>
      <c r="AF10" s="334" t="str">
        <f>'[1] DESSERT'!$H56</f>
        <v>Semoule au lait</v>
      </c>
      <c r="AG10" s="334">
        <f>'[1] DESSERT'!$O56</f>
        <v>0</v>
      </c>
    </row>
    <row r="11" spans="1:33" s="334" customFormat="1" ht="9">
      <c r="A11" s="334" t="str">
        <f>'[1]ENTREE CRU  CUIT'!$A17</f>
        <v>Chou blanc aux lardons</v>
      </c>
      <c r="B11" s="334" t="str">
        <f>'[1]ENTREE CRU  CUIT'!$G17</f>
        <v>Cœur de palmier</v>
      </c>
      <c r="C11" s="334" t="str">
        <f>'[1]ENTREE CRU  CUIT'!$M17</f>
        <v>Œuf dur mayonnaise</v>
      </c>
      <c r="D11" s="334" t="str">
        <f>'[1]ENTREE CRU  CUIT'!$S17</f>
        <v>Salade PDT jambon emmental</v>
      </c>
      <c r="F11" s="334" t="str">
        <f>'[1]PLATS COMPLETS'!$A12</f>
        <v>Crepes jambon fromage</v>
      </c>
      <c r="G11" s="334" t="str">
        <f>'[1]PLATS COMPLETS'!$H12</f>
        <v>Langue de bœuf</v>
      </c>
      <c r="H11" s="334" t="str">
        <f>'[1]PLATS COMPLETS'!$O12</f>
        <v>Filet de colin</v>
      </c>
      <c r="I11" s="334" t="str">
        <f>'[1]PLATS COMPLETS'!$V12</f>
        <v>Boudin blanc</v>
      </c>
      <c r="J11" s="334" t="str">
        <f>'[1]PLATS COMPLETS'!$A48</f>
        <v>Palette sauce moutarde</v>
      </c>
      <c r="K11" s="334" t="str">
        <f>'[1]PLATS COMPLETS'!$H48</f>
        <v>Dinde aux marrons</v>
      </c>
      <c r="L11" s="334">
        <f>'[1]PLATS COMPLETS'!$O48</f>
        <v>0</v>
      </c>
      <c r="M11" s="334">
        <f>'[1]PLATS COMPLETS'!$V48</f>
        <v>0</v>
      </c>
      <c r="O11" s="334" t="str">
        <f>'[1] LEGUMES &amp; FECULENTS'!$A13</f>
        <v>Carottes braisées</v>
      </c>
      <c r="P11" s="334" t="str">
        <f>'[1] LEGUMES &amp; FECULENTS'!$E13</f>
        <v>Haricots rouges Mexicaine</v>
      </c>
      <c r="R11" s="334" t="str">
        <f>'[1] FROMAGE &amp; PRODUIT LAITIER'!$A23</f>
        <v>CHEVRE ENRICHI</v>
      </c>
      <c r="S11" s="334" t="str">
        <f>'[1] FROMAGE &amp; PRODUIT LAITIER'!$J23</f>
        <v>BLEU DOUCEUR 25g</v>
      </c>
      <c r="T11" s="334" t="str">
        <f>'[1] FROMAGE &amp; PRODUIT LAITIER'!$A48</f>
        <v>Sveltesse fondant chocolat</v>
      </c>
      <c r="U11" s="334" t="str">
        <f>'[1] FROMAGE &amp; PRODUIT LAITIER'!$J48</f>
        <v xml:space="preserve">Flan </v>
      </c>
      <c r="W11" s="334" t="str">
        <f>'[1] FROMAGE &amp; PRODUIT LAITIER'!$A23</f>
        <v>CHEVRE ENRICHI</v>
      </c>
      <c r="AA11" s="334" t="str">
        <f>'[1] DESSERT'!$A14</f>
        <v>Galette des rois</v>
      </c>
      <c r="AB11" s="334" t="str">
        <f>'[1] DESSERT'!$H14</f>
        <v>Bavarois fruit rouge</v>
      </c>
      <c r="AC11" s="334" t="str">
        <f>'[1] DESSERT'!$O14</f>
        <v>Entrement</v>
      </c>
      <c r="AD11" s="334" t="str">
        <f>'[1] DESSERT'!$V14</f>
        <v>Fraises*</v>
      </c>
      <c r="AE11" s="334" t="str">
        <f>'[1] DESSERT'!$A57</f>
        <v>Pomme cuite caramel</v>
      </c>
      <c r="AF11" s="334" t="str">
        <f>'[1] DESSERT'!$H57</f>
        <v>Far breton</v>
      </c>
      <c r="AG11" s="334">
        <f>'[1] DESSERT'!$O57</f>
        <v>0</v>
      </c>
    </row>
    <row r="12" spans="1:33" s="334" customFormat="1" ht="9">
      <c r="A12" s="334" t="str">
        <f>'[1]ENTREE CRU  CUIT'!$A18</f>
        <v>chou rouge</v>
      </c>
      <c r="B12" s="334" t="str">
        <f>'[1]ENTREE CRU  CUIT'!$G18</f>
        <v>Courgettes à la grecque</v>
      </c>
      <c r="C12" s="334" t="str">
        <f>'[1]ENTREE CRU  CUIT'!$M18</f>
        <v>Pâté de campagne</v>
      </c>
      <c r="D12" s="334" t="str">
        <f>'[1]ENTREE CRU  CUIT'!$S18</f>
        <v>Sardine</v>
      </c>
      <c r="F12" s="334" t="str">
        <f>'[1]PLATS COMPLETS'!$A13</f>
        <v>Croissant au jambon</v>
      </c>
      <c r="G12" s="334" t="str">
        <f>'[1]PLATS COMPLETS'!$H13</f>
        <v>Miroton</v>
      </c>
      <c r="H12" s="334" t="str">
        <f>'[1]PLATS COMPLETS'!$O13</f>
        <v>Filet de Hocki</v>
      </c>
      <c r="I12" s="334" t="str">
        <f>'[1]PLATS COMPLETS'!$V13</f>
        <v>beignets de merlu</v>
      </c>
      <c r="J12" s="334" t="str">
        <f>'[1]PLATS COMPLETS'!$A49</f>
        <v>Petit salé</v>
      </c>
      <c r="K12" s="334" t="str">
        <f>'[1]PLATS COMPLETS'!$H49</f>
        <v>Emincé de dinde</v>
      </c>
      <c r="L12" s="334">
        <f>'[1]PLATS COMPLETS'!$O49</f>
        <v>0</v>
      </c>
      <c r="M12" s="334">
        <f>'[1]PLATS COMPLETS'!$V49</f>
        <v>0</v>
      </c>
      <c r="O12" s="334" t="str">
        <f>'[1] LEGUMES &amp; FECULENTS'!$A14</f>
        <v>Carottes/navet</v>
      </c>
      <c r="P12" s="334" t="str">
        <f>'[1] LEGUMES &amp; FECULENTS'!$E14</f>
        <v>Haricots blancs à la crème</v>
      </c>
      <c r="R12" s="334" t="str">
        <f>'[1] FROMAGE &amp; PRODUIT LAITIER'!$A24</f>
        <v>CROC LAIT</v>
      </c>
      <c r="S12" s="334" t="str">
        <f>'[1] FROMAGE &amp; PRODUIT LAITIER'!$J24</f>
        <v>COULOMMIER</v>
      </c>
      <c r="T12" s="334" t="str">
        <f>'[1] FROMAGE &amp; PRODUIT LAITIER'!$A49</f>
        <v>CREME AUX ŒUFS 100g</v>
      </c>
      <c r="U12" s="334">
        <f>'[1] FROMAGE &amp; PRODUIT LAITIER'!$J49</f>
        <v>0</v>
      </c>
      <c r="W12" s="334" t="str">
        <f>'[1] FROMAGE &amp; PRODUIT LAITIER'!$A24</f>
        <v>CROC LAIT</v>
      </c>
      <c r="AA12" s="334" t="str">
        <f>'[1] DESSERT'!$A15</f>
        <v>Gâteau au chocolat</v>
      </c>
      <c r="AB12" s="334" t="str">
        <f>'[1] DESSERT'!$H15</f>
        <v>Compote de pomme</v>
      </c>
      <c r="AC12" s="334" t="str">
        <f>'[1] DESSERT'!$O15</f>
        <v>Entremet pistache</v>
      </c>
      <c r="AD12" s="334" t="str">
        <f>'[1] DESSERT'!$V15</f>
        <v>Framboise*</v>
      </c>
      <c r="AE12" s="334">
        <f>'[1] DESSERT'!$A58</f>
        <v>0</v>
      </c>
      <c r="AF12" s="334" t="str">
        <f>'[1] DESSERT'!$H58</f>
        <v>Tarte abricot</v>
      </c>
      <c r="AG12" s="334">
        <f>'[1] DESSERT'!$O58</f>
        <v>0</v>
      </c>
    </row>
    <row r="13" spans="1:33" s="334" customFormat="1" ht="9">
      <c r="A13" s="334" t="str">
        <f>'[1]ENTREE CRU  CUIT'!$A19</f>
        <v>chou rouge aux lardons</v>
      </c>
      <c r="B13" s="334" t="str">
        <f>'[1]ENTREE CRU  CUIT'!$G19</f>
        <v>Fond d'artichaut</v>
      </c>
      <c r="C13" s="334" t="str">
        <f>'[1]ENTREE CRU  CUIT'!$M19</f>
        <v>Pâté de foie</v>
      </c>
      <c r="D13" s="334" t="str">
        <f>'[1]ENTREE CRU  CUIT'!$S19</f>
        <v>Taboulé oriental</v>
      </c>
      <c r="F13" s="334" t="str">
        <f>'[1]PLATS COMPLETS'!$A14</f>
        <v>Croque monsieur</v>
      </c>
      <c r="G13" s="334" t="str">
        <f>'[1]PLATS COMPLETS'!$H14</f>
        <v>paleron au cidre</v>
      </c>
      <c r="H13" s="334" t="str">
        <f>'[1]PLATS COMPLETS'!$O14</f>
        <v>Filet de poisson</v>
      </c>
      <c r="I13" s="334" t="str">
        <f>'[1]PLATS COMPLETS'!$V14</f>
        <v>quenelle de brochet passion froid</v>
      </c>
      <c r="J13" s="334" t="str">
        <f>'[1]PLATS COMPLETS'!$A50</f>
        <v>Rôti de porc</v>
      </c>
      <c r="K13" s="334" t="str">
        <f>'[1]PLATS COMPLETS'!$H50</f>
        <v>Emincé de lapin</v>
      </c>
      <c r="L13" s="334">
        <f>'[1]PLATS COMPLETS'!$O50</f>
        <v>0</v>
      </c>
      <c r="M13" s="334">
        <f>'[1]PLATS COMPLETS'!$V50</f>
        <v>0</v>
      </c>
      <c r="O13" s="334" t="str">
        <f>'[1] LEGUMES &amp; FECULENTS'!$A15</f>
        <v>Carottes vichy</v>
      </c>
      <c r="P13" s="334" t="str">
        <f>'[1] LEGUMES &amp; FECULENTS'!$E15</f>
        <v>Lentilles au jus</v>
      </c>
      <c r="R13" s="334" t="str">
        <f>'[1] FROMAGE &amp; PRODUIT LAITIER'!$A25</f>
        <v>CROIX DE MALTE</v>
      </c>
      <c r="S13" s="334" t="str">
        <f>'[1] FROMAGE &amp; PRODUIT LAITIER'!$J25</f>
        <v>VACHE QUI RIT 16,7g</v>
      </c>
      <c r="T13" s="334" t="str">
        <f>'[1] FROMAGE &amp; PRODUIT LAITIER'!$A50</f>
        <v>Crème dessert caramel</v>
      </c>
      <c r="U13" s="334">
        <f>'[1] FROMAGE &amp; PRODUIT LAITIER'!$J50</f>
        <v>0</v>
      </c>
      <c r="W13" s="334" t="str">
        <f>'[1] FROMAGE &amp; PRODUIT LAITIER'!$A25</f>
        <v>CROIX DE MALTE</v>
      </c>
      <c r="AA13" s="334" t="str">
        <f>'[1] DESSERT'!$A16</f>
        <v>Gateau basque</v>
      </c>
      <c r="AB13" s="334" t="str">
        <f>'[1] DESSERT'!$H16</f>
        <v>compote fruits (100g)</v>
      </c>
      <c r="AC13" s="334" t="str">
        <f>'[1] DESSERT'!$O16</f>
        <v>Entremet praliné</v>
      </c>
      <c r="AD13" s="334" t="str">
        <f>'[1] DESSERT'!$V16</f>
        <v>Fruit de la passion</v>
      </c>
      <c r="AE13" s="334">
        <f>'[1] DESSERT'!$A59</f>
        <v>0</v>
      </c>
      <c r="AF13" s="334">
        <f>'[1] DESSERT'!$H59</f>
        <v>0</v>
      </c>
      <c r="AG13" s="334">
        <f>'[1] DESSERT'!$O59</f>
        <v>0</v>
      </c>
    </row>
    <row r="14" spans="1:33" s="334" customFormat="1" ht="9">
      <c r="A14" s="334" t="str">
        <f>'[1]ENTREE CRU  CUIT'!$A20</f>
        <v>Concombre bulgare</v>
      </c>
      <c r="B14" s="334" t="str">
        <f>'[1]ENTREE CRU  CUIT'!$G20</f>
        <v>Haricot vert vinaigrette</v>
      </c>
      <c r="C14" s="334" t="str">
        <f>'[1]ENTREE CRU  CUIT'!$M20</f>
        <v>Pâté de lapin</v>
      </c>
      <c r="D14" s="334">
        <f>'[1]ENTREE CRU  CUIT'!$S20</f>
        <v>0</v>
      </c>
      <c r="F14" s="334" t="str">
        <f>'[1]PLATS COMPLETS'!$A15</f>
        <v>Endives au jambon</v>
      </c>
      <c r="G14" s="334" t="str">
        <f>'[1]PLATS COMPLETS'!$H15</f>
        <v>Poitrine de veau farcie</v>
      </c>
      <c r="H14" s="334" t="str">
        <f>'[1]PLATS COMPLETS'!$O15</f>
        <v>Filet de sandre</v>
      </c>
      <c r="I14" s="334" t="str">
        <f>'[1]PLATS COMPLETS'!$V15</f>
        <v>croissant au jambon</v>
      </c>
      <c r="J14" s="334" t="str">
        <f>'[1]PLATS COMPLETS'!$A51</f>
        <v>Rôti de porc ananas</v>
      </c>
      <c r="K14" s="334" t="str">
        <f>'[1]PLATS COMPLETS'!$H51</f>
        <v>Escalope de dinde crème</v>
      </c>
      <c r="L14" s="334">
        <f>'[1]PLATS COMPLETS'!$O51</f>
        <v>0</v>
      </c>
      <c r="M14" s="334">
        <f>'[1]PLATS COMPLETS'!$V51</f>
        <v>0</v>
      </c>
      <c r="O14" s="334" t="str">
        <f>'[1] LEGUMES &amp; FECULENTS'!$A16</f>
        <v>Champignons sautés</v>
      </c>
      <c r="P14" s="334" t="str">
        <f>'[1] LEGUMES &amp; FECULENTS'!$E16</f>
        <v>Lentilles et carottes</v>
      </c>
      <c r="R14" s="334" t="str">
        <f>'[1] FROMAGE &amp; PRODUIT LAITIER'!$A26</f>
        <v>EDAM</v>
      </c>
      <c r="S14" s="334">
        <f>'[1] FROMAGE &amp; PRODUIT LAITIER'!$J26</f>
        <v>0</v>
      </c>
      <c r="T14" s="334" t="str">
        <f>'[1] FROMAGE &amp; PRODUIT LAITIER'!$A51</f>
        <v>Crème dessert chocolat</v>
      </c>
      <c r="U14" s="334">
        <f>'[1] FROMAGE &amp; PRODUIT LAITIER'!$J51</f>
        <v>0</v>
      </c>
      <c r="W14" s="334" t="str">
        <f>'[1] FROMAGE &amp; PRODUIT LAITIER'!$A26</f>
        <v>EDAM</v>
      </c>
      <c r="AA14" s="334" t="str">
        <f>'[1] DESSERT'!$A17</f>
        <v>Grillé aux pommes</v>
      </c>
      <c r="AB14" s="334" t="str">
        <f>'[1] DESSERT'!$H17</f>
        <v>Crème caramel</v>
      </c>
      <c r="AC14" s="334" t="str">
        <f>'[1] DESSERT'!$O17</f>
        <v>Entremet vanille</v>
      </c>
      <c r="AD14" s="334" t="str">
        <f>'[1] DESSERT'!$V17</f>
        <v>Groseille*</v>
      </c>
      <c r="AE14" s="334">
        <f>'[1] DESSERT'!$A60</f>
        <v>0</v>
      </c>
      <c r="AF14" s="334">
        <f>'[1] DESSERT'!$H60</f>
        <v>0</v>
      </c>
      <c r="AG14" s="334">
        <f>'[1] DESSERT'!$O60</f>
        <v>0</v>
      </c>
    </row>
    <row r="15" spans="1:33" s="334" customFormat="1" ht="9">
      <c r="A15" s="334" t="str">
        <f>'[1]ENTREE CRU  CUIT'!$A21</f>
        <v>Concombre tomate emmental</v>
      </c>
      <c r="B15" s="334" t="str">
        <f>'[1]ENTREE CRU  CUIT'!$G21</f>
        <v>Lentilles échalottes</v>
      </c>
      <c r="C15" s="334" t="str">
        <f>'[1]ENTREE CRU  CUIT'!$M21</f>
        <v>Pâté en croute</v>
      </c>
      <c r="D15" s="334">
        <f>'[1]ENTREE CRU  CUIT'!$S21</f>
        <v>0</v>
      </c>
      <c r="F15" s="334" t="str">
        <f>'[1]PLATS COMPLETS'!$A16</f>
        <v>Feuilleté du pêcheur (70g)</v>
      </c>
      <c r="G15" s="334" t="str">
        <f>'[1]PLATS COMPLETS'!$H16</f>
        <v>Rôti de bœuf froid</v>
      </c>
      <c r="H15" s="334" t="str">
        <f>'[1]PLATS COMPLETS'!$O16</f>
        <v>Filet de saumon</v>
      </c>
      <c r="I15" s="334" t="str">
        <f>'[1]PLATS COMPLETS'!$V16</f>
        <v>Bouchée à la reine volaille</v>
      </c>
      <c r="J15" s="334" t="str">
        <f>'[1]PLATS COMPLETS'!$A52</f>
        <v>Rôti de porc aux lardons</v>
      </c>
      <c r="K15" s="334" t="str">
        <f>'[1]PLATS COMPLETS'!$H52</f>
        <v>Escalope  dinde champignon</v>
      </c>
      <c r="L15" s="334" t="str">
        <f>'[1]PLATS COMPLETS'!$O52</f>
        <v>omelette</v>
      </c>
      <c r="M15" s="334">
        <f>'[1]PLATS COMPLETS'!$V52</f>
        <v>0</v>
      </c>
      <c r="O15" s="334" t="str">
        <f>'[1] LEGUMES &amp; FECULENTS'!$A17</f>
        <v>Chips</v>
      </c>
      <c r="P15" s="334" t="str">
        <f>'[1] LEGUMES &amp; FECULENTS'!$E17</f>
        <v>Macaronis sauce tomate</v>
      </c>
      <c r="R15" s="334" t="str">
        <f>'[1] FROMAGE &amp; PRODUIT LAITIER'!$A27</f>
        <v>EMMENTAL</v>
      </c>
      <c r="S15" s="334">
        <f>'[1] FROMAGE &amp; PRODUIT LAITIER'!$J27</f>
        <v>0</v>
      </c>
      <c r="T15" s="334" t="str">
        <f>'[1] FROMAGE &amp; PRODUIT LAITIER'!$A52</f>
        <v>Crème dessert Vanille</v>
      </c>
      <c r="U15" s="334">
        <f>'[1] FROMAGE &amp; PRODUIT LAITIER'!$J52</f>
        <v>0</v>
      </c>
      <c r="W15" s="334" t="str">
        <f>'[1] FROMAGE &amp; PRODUIT LAITIER'!$A27</f>
        <v>EMMENTAL</v>
      </c>
      <c r="AA15" s="334" t="str">
        <f>'[1] DESSERT'!$A18</f>
        <v>Mousse au chocolat Blanc</v>
      </c>
      <c r="AB15" s="334" t="str">
        <f>'[1] DESSERT'!$H18</f>
        <v>Crème dessert café</v>
      </c>
      <c r="AC15" s="334" t="str">
        <f>'[1] DESSERT'!$O18</f>
        <v>Entremets café</v>
      </c>
      <c r="AD15" s="334" t="str">
        <f>'[1] DESSERT'!$V18</f>
        <v>Kiwi*</v>
      </c>
      <c r="AE15" s="334">
        <f>'[1] DESSERT'!$A61</f>
        <v>0</v>
      </c>
      <c r="AF15" s="334">
        <f>'[1] DESSERT'!$H61</f>
        <v>0</v>
      </c>
      <c r="AG15" s="334">
        <f>'[1] DESSERT'!$O61</f>
        <v>0</v>
      </c>
    </row>
    <row r="16" spans="1:33" s="334" customFormat="1" ht="9">
      <c r="A16" s="334" t="str">
        <f>'[1]ENTREE CRU  CUIT'!$A22</f>
        <v>Concombre vinaigrette</v>
      </c>
      <c r="B16" s="334" t="str">
        <f>'[1]ENTREE CRU  CUIT'!$G22</f>
        <v>Macédoine de légumes</v>
      </c>
      <c r="C16" s="334" t="str">
        <f>'[1]ENTREE CRU  CUIT'!$M22</f>
        <v>Rillette de saumon</v>
      </c>
      <c r="D16" s="334">
        <f>'[1]ENTREE CRU  CUIT'!$S22</f>
        <v>0</v>
      </c>
      <c r="F16" s="334" t="str">
        <f>'[1]PLATS COMPLETS'!$A17</f>
        <v>Hachis parmentier</v>
      </c>
      <c r="G16" s="334" t="str">
        <f>'[1]PLATS COMPLETS'!$H17</f>
        <v>Rôti de veau</v>
      </c>
      <c r="H16" s="334" t="str">
        <f>'[1]PLATS COMPLETS'!$O17</f>
        <v>Papillotte de cabillaud</v>
      </c>
      <c r="I16" s="334" t="str">
        <f>'[1]PLATS COMPLETS'!$V17</f>
        <v>Brandade de poisson passionfroid</v>
      </c>
      <c r="J16" s="334" t="str">
        <f>'[1]PLATS COMPLETS'!$A53</f>
        <v>Rôti de porc aux oignons</v>
      </c>
      <c r="K16" s="334" t="str">
        <f>'[1]PLATS COMPLETS'!$H53</f>
        <v>Filet de poulet à la crème</v>
      </c>
      <c r="L16" s="334" t="str">
        <f>'[1]PLATS COMPLETS'!$O53</f>
        <v>œuf dur</v>
      </c>
      <c r="M16" s="334">
        <f>'[1]PLATS COMPLETS'!$V53</f>
        <v>0</v>
      </c>
      <c r="O16" s="334" t="str">
        <f>'[1] LEGUMES &amp; FECULENTS'!$A18</f>
        <v>Choux blanc</v>
      </c>
      <c r="P16" s="334" t="str">
        <f>'[1] LEGUMES &amp; FECULENTS'!$E18</f>
        <v>Macaronis au beurre</v>
      </c>
      <c r="R16" s="334" t="str">
        <f>'[1] FROMAGE &amp; PRODUIT LAITIER'!$A28</f>
        <v>KIRI</v>
      </c>
      <c r="S16" s="334">
        <f>'[1] FROMAGE &amp; PRODUIT LAITIER'!$J28</f>
        <v>0</v>
      </c>
      <c r="T16" s="334" t="str">
        <f>'[1] FROMAGE &amp; PRODUIT LAITIER'!$A53</f>
        <v>Crème dessert praliné</v>
      </c>
      <c r="U16" s="334">
        <f>'[1] FROMAGE &amp; PRODUIT LAITIER'!$J53</f>
        <v>0</v>
      </c>
      <c r="W16" s="334" t="str">
        <f>'[1] FROMAGE &amp; PRODUIT LAITIER'!$A28</f>
        <v>KIRI</v>
      </c>
      <c r="AA16" s="334" t="str">
        <f>'[1] DESSERT'!$A19</f>
        <v>Mousse au chocolat Blanc</v>
      </c>
      <c r="AB16" s="334" t="str">
        <f>'[1] DESSERT'!$H19</f>
        <v>Crème dessert caramel</v>
      </c>
      <c r="AC16" s="334" t="str">
        <f>'[1] DESSERT'!$O19</f>
        <v>Entremets caramel</v>
      </c>
      <c r="AD16" s="334" t="str">
        <f>'[1] DESSERT'!$V19</f>
        <v>Mangue</v>
      </c>
      <c r="AE16" s="334">
        <f>'[1] DESSERT'!$A62</f>
        <v>0</v>
      </c>
      <c r="AF16" s="334">
        <f>'[1] DESSERT'!$H62</f>
        <v>0</v>
      </c>
      <c r="AG16" s="334">
        <f>'[1] DESSERT'!$O62</f>
        <v>0</v>
      </c>
    </row>
    <row r="17" spans="1:33" s="334" customFormat="1" ht="9">
      <c r="A17" s="334" t="str">
        <f>'[1]ENTREE CRU  CUIT'!$A23</f>
        <v>Melon</v>
      </c>
      <c r="B17" s="334" t="str">
        <f>'[1]ENTREE CRU  CUIT'!$G23</f>
        <v xml:space="preserve">Poireaux vinaigrette </v>
      </c>
      <c r="C17" s="334" t="str">
        <f>'[1]ENTREE CRU  CUIT'!$M23</f>
        <v>Rillette de thon</v>
      </c>
      <c r="D17" s="334">
        <f>'[1]ENTREE CRU  CUIT'!$S23</f>
        <v>0</v>
      </c>
      <c r="F17" s="334" t="str">
        <f>'[1]PLATS COMPLETS'!$A18</f>
        <v>Lasagnes</v>
      </c>
      <c r="G17" s="334" t="str">
        <f>'[1]PLATS COMPLETS'!$H18</f>
        <v>sauté d'agneau</v>
      </c>
      <c r="H17" s="334" t="str">
        <f>'[1]PLATS COMPLETS'!$O18</f>
        <v>Pavé de saumon</v>
      </c>
      <c r="I17" s="334" t="str">
        <f>'[1]PLATS COMPLETS'!$V18</f>
        <v>Quenelle de voilaille passion froid</v>
      </c>
      <c r="J17" s="334" t="str">
        <f>'[1]PLATS COMPLETS'!$A54</f>
        <v>Rôti orloff</v>
      </c>
      <c r="K17" s="334" t="str">
        <f>'[1]PLATS COMPLETS'!$H54</f>
        <v>Magret de canard f. rouges</v>
      </c>
      <c r="L17" s="334">
        <f>'[1]PLATS COMPLETS'!$O54</f>
        <v>0</v>
      </c>
      <c r="M17" s="334">
        <f>'[1]PLATS COMPLETS'!$V54</f>
        <v>0</v>
      </c>
      <c r="O17" s="334" t="str">
        <f>'[1] LEGUMES &amp; FECULENTS'!$A19</f>
        <v>Choux braisé</v>
      </c>
      <c r="P17" s="334" t="str">
        <f>'[1] LEGUMES &amp; FECULENTS'!$E19</f>
        <v>Macaronis au fromage</v>
      </c>
      <c r="R17" s="334" t="str">
        <f>'[1] FROMAGE &amp; PRODUIT LAITIER'!$A29</f>
        <v>LE CARRE</v>
      </c>
      <c r="S17" s="334">
        <f>'[1] FROMAGE &amp; PRODUIT LAITIER'!$J29</f>
        <v>0</v>
      </c>
      <c r="T17" s="334" t="str">
        <f>'[1] FROMAGE &amp; PRODUIT LAITIER'!$A54</f>
        <v>Crème dessert café</v>
      </c>
      <c r="U17" s="334">
        <f>'[1] FROMAGE &amp; PRODUIT LAITIER'!$J54</f>
        <v>0</v>
      </c>
      <c r="W17" s="334" t="str">
        <f>'[1] FROMAGE &amp; PRODUIT LAITIER'!$A29</f>
        <v>LE CARRE</v>
      </c>
      <c r="AA17" s="334" t="str">
        <f>'[1] DESSERT'!$A20</f>
        <v>Mousse au citron</v>
      </c>
      <c r="AB17" s="334" t="str">
        <f>'[1] DESSERT'!$H20</f>
        <v>Crème dessert chocolat</v>
      </c>
      <c r="AC17" s="334" t="str">
        <f>'[1] DESSERT'!$O20</f>
        <v>Entremets chocolat</v>
      </c>
      <c r="AD17" s="334" t="str">
        <f>'[1] DESSERT'!$V20</f>
        <v>Melon*</v>
      </c>
      <c r="AE17" s="334" t="str">
        <f>'[1] DESSERT'!$A63</f>
        <v>FIN</v>
      </c>
      <c r="AF17" s="334" t="str">
        <f>'[1] DESSERT'!$H63</f>
        <v>FIN</v>
      </c>
      <c r="AG17" s="334" t="str">
        <f>'[1] DESSERT'!$O63</f>
        <v>FIN</v>
      </c>
    </row>
    <row r="18" spans="1:33" s="334" customFormat="1" ht="9">
      <c r="A18" s="334" t="str">
        <f>'[1]ENTREE CRU  CUIT'!$A24</f>
        <v>pamplemousse</v>
      </c>
      <c r="B18" s="334" t="str">
        <f>'[1]ENTREE CRU  CUIT'!$G24</f>
        <v>Roulade de jambon</v>
      </c>
      <c r="C18" s="334" t="str">
        <f>'[1]ENTREE CRU  CUIT'!$M24</f>
        <v>Rillette pur porc</v>
      </c>
      <c r="D18" s="334">
        <f>'[1]ENTREE CRU  CUIT'!$S24</f>
        <v>0</v>
      </c>
      <c r="F18" s="334" t="str">
        <f>'[1]PLATS COMPLETS'!$A19</f>
        <v>Marmitte sarthoise</v>
      </c>
      <c r="G18" s="334" t="str">
        <f>'[1]PLATS COMPLETS'!$H19</f>
        <v>Sauté de bœuf</v>
      </c>
      <c r="H18" s="334" t="str">
        <f>'[1]PLATS COMPLETS'!$O19</f>
        <v>Poisson pané</v>
      </c>
      <c r="I18" s="334">
        <f>'[1]PLATS COMPLETS'!$V19</f>
        <v>0</v>
      </c>
      <c r="J18" s="334" t="str">
        <f>'[1]PLATS COMPLETS'!$A55</f>
        <v>Rôti de porc aux pruneaux</v>
      </c>
      <c r="K18" s="334" t="str">
        <f>'[1]PLATS COMPLETS'!$H55</f>
        <v>paupiette de dinde 15,6 / 9,9</v>
      </c>
      <c r="L18" s="334">
        <f>'[1]PLATS COMPLETS'!$O55</f>
        <v>0</v>
      </c>
      <c r="M18" s="334">
        <f>'[1]PLATS COMPLETS'!$V55</f>
        <v>0</v>
      </c>
      <c r="O18" s="334" t="str">
        <f>'[1] LEGUMES &amp; FECULENTS'!$A20</f>
        <v>Choux de Bruxelles sautés</v>
      </c>
      <c r="P18" s="334" t="str">
        <f>'[1] LEGUMES &amp; FECULENTS'!$E20</f>
        <v>Petit pois</v>
      </c>
      <c r="R18" s="334" t="str">
        <f>'[1] FROMAGE &amp; PRODUIT LAITIER'!$A30</f>
        <v>MINI ROITELET</v>
      </c>
      <c r="S18" s="334">
        <f>'[1] FROMAGE &amp; PRODUIT LAITIER'!$J30</f>
        <v>0</v>
      </c>
      <c r="T18" s="334">
        <f>'[1] FROMAGE &amp; PRODUIT LAITIER'!$A55</f>
        <v>0</v>
      </c>
      <c r="U18" s="334">
        <f>'[1] FROMAGE &amp; PRODUIT LAITIER'!$J55</f>
        <v>0</v>
      </c>
      <c r="W18" s="334" t="str">
        <f>'[1] FROMAGE &amp; PRODUIT LAITIER'!$A30</f>
        <v>MINI ROITELET</v>
      </c>
      <c r="AA18" s="334" t="str">
        <f>'[1] DESSERT'!$A21</f>
        <v>Paris brest</v>
      </c>
      <c r="AB18" s="334" t="str">
        <f>'[1] DESSERT'!$H21</f>
        <v>Crème dessert praliné</v>
      </c>
      <c r="AC18" s="334" t="str">
        <f>'[1] DESSERT'!$O21</f>
        <v>Faisselle nature</v>
      </c>
      <c r="AD18" s="334" t="str">
        <f>'[1] DESSERT'!$V21</f>
        <v>Mûre*</v>
      </c>
      <c r="AE18" s="334">
        <f>'[1] DESSERT'!$A64</f>
        <v>0</v>
      </c>
      <c r="AF18" s="334">
        <f>'[1] DESSERT'!$H64</f>
        <v>0</v>
      </c>
    </row>
    <row r="19" spans="1:33" s="334" customFormat="1" ht="9">
      <c r="A19" s="334" t="str">
        <f>'[1]ENTREE CRU  CUIT'!$A25</f>
        <v>Radis beurre</v>
      </c>
      <c r="B19" s="334">
        <f>'[1]ENTREE CRU  CUIT'!$G25</f>
        <v>0</v>
      </c>
      <c r="C19" s="334" t="str">
        <f>'[1]ENTREE CRU  CUIT'!$M25</f>
        <v>Roulé au fromage</v>
      </c>
      <c r="D19" s="334">
        <f>'[1]ENTREE CRU  CUIT'!$S25</f>
        <v>0</v>
      </c>
      <c r="F19" s="334" t="str">
        <f>'[1]PLATS COMPLETS'!$A20</f>
        <v>Paella (NON N'aime pas du tout)</v>
      </c>
      <c r="G19" s="334" t="str">
        <f>'[1]PLATS COMPLETS'!$H20</f>
        <v>Sauté de veau</v>
      </c>
      <c r="H19" s="334" t="str">
        <f>'[1]PLATS COMPLETS'!$O20</f>
        <v>Saumonette</v>
      </c>
      <c r="I19" s="334">
        <f>'[1]PLATS COMPLETS'!$V20</f>
        <v>0</v>
      </c>
      <c r="J19" s="334" t="str">
        <f>'[1]PLATS COMPLETS'!$A56</f>
        <v>Sauté de porc ananas</v>
      </c>
      <c r="K19" s="334" t="str">
        <f>'[1]PLATS COMPLETS'!$H56</f>
        <v>Pavé de dinde mariné</v>
      </c>
      <c r="L19" s="334">
        <f>'[1]PLATS COMPLETS'!$O56</f>
        <v>0</v>
      </c>
      <c r="M19" s="334">
        <f>'[1]PLATS COMPLETS'!$V56</f>
        <v>0</v>
      </c>
      <c r="O19" s="334" t="str">
        <f>'[1] LEGUMES &amp; FECULENTS'!$A21</f>
        <v>Choux fleur en gratin</v>
      </c>
      <c r="P19" s="334" t="str">
        <f>'[1] LEGUMES &amp; FECULENTS'!$E21</f>
        <v>Petit pois carottes</v>
      </c>
      <c r="R19" s="334" t="str">
        <f>'[1] FROMAGE &amp; PRODUIT LAITIER'!$A31</f>
        <v>PORT SALUT</v>
      </c>
      <c r="S19" s="334">
        <f>'[1] FROMAGE &amp; PRODUIT LAITIER'!$J31</f>
        <v>0</v>
      </c>
      <c r="T19" s="334">
        <f>'[1] FROMAGE &amp; PRODUIT LAITIER'!$A56</f>
        <v>0</v>
      </c>
      <c r="U19" s="334">
        <f>'[1] FROMAGE &amp; PRODUIT LAITIER'!$J56</f>
        <v>0</v>
      </c>
      <c r="W19" s="334" t="str">
        <f>'[1] FROMAGE &amp; PRODUIT LAITIER'!$A31</f>
        <v>PORT SALUT</v>
      </c>
      <c r="AA19" s="334" t="str">
        <f>'[1] DESSERT'!$A22</f>
        <v>Religieuse au chocolat</v>
      </c>
      <c r="AB19" s="334" t="str">
        <f>'[1] DESSERT'!$H22</f>
        <v>Crème dessert Vanille</v>
      </c>
      <c r="AC19" s="334" t="str">
        <f>'[1] DESSERT'!$O22</f>
        <v>Flan nappé caramel</v>
      </c>
      <c r="AD19" s="334" t="str">
        <f>'[1] DESSERT'!$V22</f>
        <v>Myrtille*</v>
      </c>
      <c r="AE19" s="334">
        <f>'[1] DESSERT'!$A65</f>
        <v>0</v>
      </c>
      <c r="AF19" s="334">
        <f>'[1] DESSERT'!$H65</f>
        <v>0</v>
      </c>
    </row>
    <row r="20" spans="1:33" s="334" customFormat="1" ht="9">
      <c r="A20" s="334" t="str">
        <f>'[1]ENTREE CRU  CUIT'!$A26</f>
        <v>Tomate vinaigrette</v>
      </c>
      <c r="B20" s="334">
        <f>'[1]ENTREE CRU  CUIT'!$G26</f>
        <v>0</v>
      </c>
      <c r="C20" s="334" t="str">
        <f>'[1]ENTREE CRU  CUIT'!$M26</f>
        <v>Saucisson à l'ail</v>
      </c>
      <c r="D20" s="334">
        <f>'[1]ENTREE CRU  CUIT'!$S26</f>
        <v>0</v>
      </c>
      <c r="F20" s="334" t="str">
        <f>'[1]PLATS COMPLETS'!$A21</f>
        <v>Pate bolognaise</v>
      </c>
      <c r="G20" s="334" t="str">
        <f>'[1]PLATS COMPLETS'!$H21</f>
        <v>tripes au calvados</v>
      </c>
      <c r="H20" s="334">
        <f>'[1]PLATS COMPLETS'!$O21</f>
        <v>0</v>
      </c>
      <c r="I20" s="334">
        <f>'[1]PLATS COMPLETS'!$V21</f>
        <v>0</v>
      </c>
      <c r="J20" s="334">
        <f>'[1]PLATS COMPLETS'!$A57</f>
        <v>0</v>
      </c>
      <c r="K20" s="334" t="str">
        <f>'[1]PLATS COMPLETS'!$H57</f>
        <v>Pintade rôtie</v>
      </c>
      <c r="L20" s="334">
        <f>'[1]PLATS COMPLETS'!$O57</f>
        <v>0</v>
      </c>
      <c r="M20" s="334">
        <f>'[1]PLATS COMPLETS'!$V57</f>
        <v>0</v>
      </c>
      <c r="O20" s="334" t="str">
        <f>'[1] LEGUMES &amp; FECULENTS'!$A22</f>
        <v>Choux Romanesco</v>
      </c>
      <c r="P20" s="334" t="str">
        <f>'[1] LEGUMES &amp; FECULENTS'!$E22</f>
        <v>Pomme de terre</v>
      </c>
      <c r="R20" s="334" t="str">
        <f>'[1] FROMAGE &amp; PRODUIT LAITIER'!$A32</f>
        <v>P'TIT CABRAY</v>
      </c>
      <c r="S20" s="334">
        <f>'[1] FROMAGE &amp; PRODUIT LAITIER'!$J32</f>
        <v>0</v>
      </c>
      <c r="T20" s="334">
        <f>'[1] FROMAGE &amp; PRODUIT LAITIER'!$A57</f>
        <v>0</v>
      </c>
      <c r="U20" s="334">
        <f>'[1] FROMAGE &amp; PRODUIT LAITIER'!$J57</f>
        <v>0</v>
      </c>
      <c r="W20" s="334" t="str">
        <f>'[1] FROMAGE &amp; PRODUIT LAITIER'!$A32</f>
        <v>P'TIT CABRAY</v>
      </c>
      <c r="AA20" s="334" t="str">
        <f>'[1] DESSERT'!$A23</f>
        <v>Tarte à la rhubarbe</v>
      </c>
      <c r="AB20" s="334" t="str">
        <f>'[1] DESSERT'!$H23</f>
        <v>Crème renversée</v>
      </c>
      <c r="AC20" s="334" t="str">
        <f>'[1] DESSERT'!$O23</f>
        <v>Fromage blanc nature</v>
      </c>
      <c r="AD20" s="334" t="str">
        <f>'[1] DESSERT'!$V23</f>
        <v>Nectarine*</v>
      </c>
      <c r="AE20" s="334">
        <f>'[1] DESSERT'!$A66</f>
        <v>0</v>
      </c>
      <c r="AF20" s="334">
        <f>'[1] DESSERT'!$H66</f>
        <v>0</v>
      </c>
    </row>
    <row r="21" spans="1:33" s="334" customFormat="1" ht="9">
      <c r="A21" s="334">
        <f>'[1]ENTREE CRU  CUIT'!$A27</f>
        <v>0</v>
      </c>
      <c r="B21" s="334">
        <f>'[1]ENTREE CRU  CUIT'!$G27</f>
        <v>0</v>
      </c>
      <c r="C21" s="334" t="str">
        <f>'[1]ENTREE CRU  CUIT'!$M27</f>
        <v>Saucisson sec</v>
      </c>
      <c r="D21" s="334">
        <f>'[1]ENTREE CRU  CUIT'!$S27</f>
        <v>0</v>
      </c>
      <c r="F21" s="334" t="str">
        <f>'[1]PLATS COMPLETS'!$A22</f>
        <v>pate carbonara</v>
      </c>
      <c r="G21" s="334" t="str">
        <f>'[1]PLATS COMPLETS'!$H22</f>
        <v>Veau marengo</v>
      </c>
      <c r="H21" s="334">
        <f>'[1]PLATS COMPLETS'!$O22</f>
        <v>0</v>
      </c>
      <c r="I21" s="334">
        <f>'[1]PLATS COMPLETS'!$V22</f>
        <v>0</v>
      </c>
      <c r="J21" s="334">
        <f>'[1]PLATS COMPLETS'!$A58</f>
        <v>0</v>
      </c>
      <c r="K21" s="334" t="str">
        <f>'[1]PLATS COMPLETS'!$H58</f>
        <v>Poule au blanc</v>
      </c>
      <c r="L21" s="334">
        <f>'[1]PLATS COMPLETS'!$O58</f>
        <v>0</v>
      </c>
      <c r="M21" s="334">
        <f>'[1]PLATS COMPLETS'!$V58</f>
        <v>0</v>
      </c>
      <c r="O21" s="334" t="str">
        <f>'[1] LEGUMES &amp; FECULENTS'!$A23</f>
        <v>Choux vert fricassée</v>
      </c>
      <c r="P21" s="334" t="str">
        <f>'[1] LEGUMES &amp; FECULENTS'!$E23</f>
        <v>Pomme de terre persillée</v>
      </c>
      <c r="R21" s="334" t="str">
        <f>'[1] FROMAGE &amp; PRODUIT LAITIER'!$A33</f>
        <v>SAINT PAULIN</v>
      </c>
      <c r="S21" s="334">
        <f>'[1] FROMAGE &amp; PRODUIT LAITIER'!$J33</f>
        <v>0</v>
      </c>
      <c r="T21" s="334">
        <f>'[1] FROMAGE &amp; PRODUIT LAITIER'!$A58</f>
        <v>0</v>
      </c>
      <c r="U21" s="334">
        <f>'[1] FROMAGE &amp; PRODUIT LAITIER'!$J58</f>
        <v>0</v>
      </c>
      <c r="W21" s="334" t="str">
        <f>'[1] FROMAGE &amp; PRODUIT LAITIER'!$A33</f>
        <v>SAINT PAULIN</v>
      </c>
      <c r="AA21" s="334" t="str">
        <f>'[1] DESSERT'!$A24</f>
        <v>Tarte au citron</v>
      </c>
      <c r="AB21" s="334" t="str">
        <f>'[1] DESSERT'!$H24</f>
        <v>Crumble aux pèches</v>
      </c>
      <c r="AC21" s="334" t="str">
        <f>'[1] DESSERT'!$O24</f>
        <v>Liégeois aux fruits</v>
      </c>
      <c r="AD21" s="334" t="str">
        <f>'[1] DESSERT'!$V24</f>
        <v>Orange*</v>
      </c>
      <c r="AE21" s="334">
        <f>'[1] DESSERT'!$A67</f>
        <v>0</v>
      </c>
      <c r="AF21" s="334">
        <f>'[1] DESSERT'!$H67</f>
        <v>0</v>
      </c>
    </row>
    <row r="22" spans="1:33" s="334" customFormat="1" ht="9">
      <c r="A22" s="334">
        <f>'[1]ENTREE CRU  CUIT'!$A28</f>
        <v>0</v>
      </c>
      <c r="B22" s="334">
        <f>'[1]ENTREE CRU  CUIT'!$G28</f>
        <v>0</v>
      </c>
      <c r="C22" s="334">
        <f>'[1]ENTREE CRU  CUIT'!$M28</f>
        <v>0</v>
      </c>
      <c r="D22" s="334">
        <f>'[1]ENTREE CRU  CUIT'!$S28</f>
        <v>0</v>
      </c>
      <c r="F22" s="334" t="str">
        <f>'[1]PLATS COMPLETS'!$A23</f>
        <v>Pizzas</v>
      </c>
      <c r="G22" s="334" t="str">
        <f>'[1]PLATS COMPLETS'!$H23</f>
        <v>Pot au feu</v>
      </c>
      <c r="H22" s="334">
        <f>'[1]PLATS COMPLETS'!$O23</f>
        <v>0</v>
      </c>
      <c r="I22" s="334">
        <f>'[1]PLATS COMPLETS'!$V23</f>
        <v>0</v>
      </c>
      <c r="J22" s="334">
        <f>'[1]PLATS COMPLETS'!$A59</f>
        <v>0</v>
      </c>
      <c r="K22" s="334" t="str">
        <f>'[1]PLATS COMPLETS'!$H59</f>
        <v>Poulet basquaise</v>
      </c>
      <c r="L22" s="334">
        <f>'[1]PLATS COMPLETS'!$O59</f>
        <v>0</v>
      </c>
      <c r="M22" s="334">
        <f>'[1]PLATS COMPLETS'!$V59</f>
        <v>0</v>
      </c>
      <c r="O22" s="334" t="str">
        <f>'[1] LEGUMES &amp; FECULENTS'!$A24</f>
        <v>Côtes de blettes sautées</v>
      </c>
      <c r="P22" s="334" t="str">
        <f>'[1] LEGUMES &amp; FECULENTS'!$E24</f>
        <v>Pomme de t sautée au lard</v>
      </c>
      <c r="R22" s="334" t="str">
        <f>'[1] FROMAGE &amp; PRODUIT LAITIER'!$A34</f>
        <v>SIX DE SAVOIE</v>
      </c>
      <c r="S22" s="334">
        <f>'[1] FROMAGE &amp; PRODUIT LAITIER'!$J34</f>
        <v>0</v>
      </c>
      <c r="T22" s="334">
        <f>'[1] FROMAGE &amp; PRODUIT LAITIER'!$A59</f>
        <v>0</v>
      </c>
      <c r="U22" s="334">
        <f>'[1] FROMAGE &amp; PRODUIT LAITIER'!$J59</f>
        <v>0</v>
      </c>
      <c r="W22" s="334" t="str">
        <f>'[1] FROMAGE &amp; PRODUIT LAITIER'!$A34</f>
        <v>SIX DE SAVOIE</v>
      </c>
      <c r="AA22" s="334" t="str">
        <f>'[1] DESSERT'!$A25</f>
        <v>Tarte aux myrtilles</v>
      </c>
      <c r="AB22" s="334" t="str">
        <f>'[1] DESSERT'!$H25</f>
        <v>Crumble aux pommes</v>
      </c>
      <c r="AC22" s="334" t="str">
        <f>'[1] DESSERT'!$O25</f>
        <v>Liégeois café</v>
      </c>
      <c r="AD22" s="334" t="str">
        <f>'[1] DESSERT'!$V25</f>
        <v>Pamplemousse*</v>
      </c>
      <c r="AE22" s="334">
        <f>'[1] DESSERT'!$A68</f>
        <v>0</v>
      </c>
      <c r="AF22" s="334">
        <f>'[1] DESSERT'!$H68</f>
        <v>0</v>
      </c>
    </row>
    <row r="23" spans="1:33" s="334" customFormat="1" ht="9">
      <c r="A23" s="334">
        <f>'[1]ENTREE CRU  CUIT'!$A29</f>
        <v>0</v>
      </c>
      <c r="B23" s="334">
        <f>'[1]ENTREE CRU  CUIT'!$G29</f>
        <v>0</v>
      </c>
      <c r="C23" s="334">
        <f>'[1]ENTREE CRU  CUIT'!$M29</f>
        <v>0</v>
      </c>
      <c r="D23" s="334">
        <f>'[1]ENTREE CRU  CUIT'!$S29</f>
        <v>0</v>
      </c>
      <c r="F23" s="334" t="str">
        <f>'[1]PLATS COMPLETS'!$A24</f>
        <v>Quiche lorraine</v>
      </c>
      <c r="G23" s="334" t="str">
        <f>'[1]PLATS COMPLETS'!$H24</f>
        <v>Rôti de bœuf sauce poivre</v>
      </c>
      <c r="H23" s="334">
        <f>'[1]PLATS COMPLETS'!$O24</f>
        <v>0</v>
      </c>
      <c r="I23" s="334">
        <f>'[1]PLATS COMPLETS'!$V24</f>
        <v>0</v>
      </c>
      <c r="J23" s="334">
        <f>'[1]PLATS COMPLETS'!$A60</f>
        <v>0</v>
      </c>
      <c r="K23" s="334" t="str">
        <f>'[1]PLATS COMPLETS'!$H60</f>
        <v>Poulet rôti</v>
      </c>
      <c r="L23" s="334">
        <f>'[1]PLATS COMPLETS'!$O60</f>
        <v>0</v>
      </c>
      <c r="M23" s="334">
        <f>'[1]PLATS COMPLETS'!$V60</f>
        <v>0</v>
      </c>
      <c r="O23" s="334" t="str">
        <f>'[1] LEGUMES &amp; FECULENTS'!$A25</f>
        <v>Courgettes en gratin</v>
      </c>
      <c r="P23" s="334" t="str">
        <f>'[1] LEGUMES &amp; FECULENTS'!$E25</f>
        <v>Pomme de terre vapeur</v>
      </c>
      <c r="R23" s="334" t="str">
        <f>'[1] FROMAGE &amp; PRODUIT LAITIER'!$A35</f>
        <v>TOMME</v>
      </c>
      <c r="S23" s="334">
        <f>'[1] FROMAGE &amp; PRODUIT LAITIER'!$J35</f>
        <v>0</v>
      </c>
      <c r="T23" s="334">
        <f>'[1] FROMAGE &amp; PRODUIT LAITIER'!$A60</f>
        <v>0</v>
      </c>
      <c r="U23" s="334">
        <f>'[1] FROMAGE &amp; PRODUIT LAITIER'!$J60</f>
        <v>0</v>
      </c>
      <c r="W23" s="334" t="str">
        <f>'[1] FROMAGE &amp; PRODUIT LAITIER'!$A35</f>
        <v>TOMME</v>
      </c>
      <c r="AA23" s="334" t="str">
        <f>'[1] DESSERT'!$A26</f>
        <v>Tarte aux poires</v>
      </c>
      <c r="AB23" s="334" t="str">
        <f>'[1] DESSERT'!$H26</f>
        <v>Flan (part 80g)</v>
      </c>
      <c r="AC23" s="334" t="str">
        <f>'[1] DESSERT'!$O26</f>
        <v>Liégeois chocolat</v>
      </c>
      <c r="AD23" s="334" t="str">
        <f>'[1] DESSERT'!$V26</f>
        <v>Pastèque*</v>
      </c>
      <c r="AE23" s="334">
        <f>'[1] DESSERT'!$A69</f>
        <v>0</v>
      </c>
      <c r="AF23" s="334">
        <f>'[1] DESSERT'!$H69</f>
        <v>0</v>
      </c>
    </row>
    <row r="24" spans="1:33" s="334" customFormat="1" ht="9">
      <c r="A24" s="334">
        <f>'[1]ENTREE CRU  CUIT'!$A30</f>
        <v>0</v>
      </c>
      <c r="B24" s="334">
        <f>'[1]ENTREE CRU  CUIT'!$G30</f>
        <v>0</v>
      </c>
      <c r="C24" s="334">
        <f>'[1]ENTREE CRU  CUIT'!$M30</f>
        <v>0</v>
      </c>
      <c r="D24" s="334">
        <f>'[1]ENTREE CRU  CUIT'!$S30</f>
        <v>0</v>
      </c>
      <c r="F24" s="334" t="str">
        <f>'[1]PLATS COMPLETS'!$A25</f>
        <v>Raviolis</v>
      </c>
      <c r="G24" s="334">
        <f>'[1]PLATS COMPLETS'!$H25</f>
        <v>0</v>
      </c>
      <c r="H24" s="334">
        <f>'[1]PLATS COMPLETS'!$O25</f>
        <v>0</v>
      </c>
      <c r="I24" s="334">
        <f>'[1]PLATS COMPLETS'!$V25</f>
        <v>0</v>
      </c>
      <c r="J24" s="334">
        <f>'[1]PLATS COMPLETS'!$A63</f>
        <v>0</v>
      </c>
      <c r="K24" s="334">
        <f>'[1]PLATS COMPLETS'!$H63</f>
        <v>0</v>
      </c>
      <c r="L24" s="334">
        <f>'[1]PLATS COMPLETS'!$O63</f>
        <v>0</v>
      </c>
      <c r="M24" s="334">
        <f>'[1]PLATS COMPLETS'!$V63</f>
        <v>0</v>
      </c>
      <c r="O24" s="334" t="str">
        <f>'[1] LEGUMES &amp; FECULENTS'!$A26</f>
        <v>Courgettes sauce tomate</v>
      </c>
      <c r="P24" s="334" t="str">
        <f>'[1] LEGUMES &amp; FECULENTS'!$E26</f>
        <v>Pommes dauphine</v>
      </c>
      <c r="R24" s="334">
        <f>'[1] FROMAGE &amp; PRODUIT LAITIER'!$A36</f>
        <v>0</v>
      </c>
      <c r="S24" s="334">
        <f>'[1] FROMAGE &amp; PRODUIT LAITIER'!$J36</f>
        <v>0</v>
      </c>
      <c r="T24" s="334">
        <f>'[1] FROMAGE &amp; PRODUIT LAITIER'!$A61</f>
        <v>0</v>
      </c>
      <c r="U24" s="334">
        <f>'[1] FROMAGE &amp; PRODUIT LAITIER'!$J61</f>
        <v>0</v>
      </c>
      <c r="W24" s="334">
        <f>'[1] FROMAGE &amp; PRODUIT LAITIER'!$A36</f>
        <v>0</v>
      </c>
      <c r="AA24" s="334" t="str">
        <f>'[1] DESSERT'!$A27</f>
        <v>Tarte Bourdalou</v>
      </c>
      <c r="AB24" s="334" t="str">
        <f>'[1] DESSERT'!$H27</f>
        <v>Flan patissier</v>
      </c>
      <c r="AC24" s="334" t="str">
        <f>'[1] DESSERT'!$O27</f>
        <v>Liégeois vanille</v>
      </c>
      <c r="AD24" s="334" t="str">
        <f>'[1] DESSERT'!$V27</f>
        <v>Pêche *</v>
      </c>
      <c r="AE24" s="334">
        <f>'[1] DESSERT'!$A70</f>
        <v>0</v>
      </c>
      <c r="AF24" s="334">
        <f>'[1] DESSERT'!$H70</f>
        <v>0</v>
      </c>
    </row>
    <row r="25" spans="1:33" s="334" customFormat="1" ht="9">
      <c r="A25" s="334">
        <f>'[1]ENTREE CRU  CUIT'!$A31</f>
        <v>0</v>
      </c>
      <c r="B25" s="334">
        <f>'[1]ENTREE CRU  CUIT'!$G31</f>
        <v>0</v>
      </c>
      <c r="C25" s="334">
        <f>'[1]ENTREE CRU  CUIT'!$M31</f>
        <v>0</v>
      </c>
      <c r="D25" s="334">
        <f>'[1]ENTREE CRU  CUIT'!$S31</f>
        <v>0</v>
      </c>
      <c r="F25" s="334" t="str">
        <f>'[1]PLATS COMPLETS'!$A26</f>
        <v>Roulé au fromage</v>
      </c>
      <c r="G25" s="334">
        <f>'[1]PLATS COMPLETS'!$H26</f>
        <v>0</v>
      </c>
      <c r="H25" s="334">
        <f>'[1]PLATS COMPLETS'!$O26</f>
        <v>0</v>
      </c>
      <c r="I25" s="334">
        <f>'[1]PLATS COMPLETS'!$V26</f>
        <v>0</v>
      </c>
      <c r="J25" s="334">
        <f>'[1]PLATS COMPLETS'!$A64</f>
        <v>0</v>
      </c>
      <c r="K25" s="334">
        <f>'[1]PLATS COMPLETS'!$H64</f>
        <v>0</v>
      </c>
      <c r="L25" s="334">
        <f>'[1]PLATS COMPLETS'!$O64</f>
        <v>0</v>
      </c>
      <c r="M25" s="334">
        <f>'[1]PLATS COMPLETS'!$V64</f>
        <v>0</v>
      </c>
      <c r="O25" s="334" t="str">
        <f>'[1] LEGUMES &amp; FECULENTS'!$A27</f>
        <v>Courgettes sautées au lard</v>
      </c>
      <c r="P25" s="334" t="str">
        <f>'[1] LEGUMES &amp; FECULENTS'!$E27</f>
        <v>Pommes noisette</v>
      </c>
      <c r="R25" s="334">
        <f>'[1] FROMAGE &amp; PRODUIT LAITIER'!$A37</f>
        <v>0</v>
      </c>
      <c r="S25" s="334">
        <f>'[1] FROMAGE &amp; PRODUIT LAITIER'!$J37</f>
        <v>0</v>
      </c>
      <c r="T25" s="334">
        <f>'[1] FROMAGE &amp; PRODUIT LAITIER'!$A62</f>
        <v>0</v>
      </c>
      <c r="U25" s="334">
        <f>'[1] FROMAGE &amp; PRODUIT LAITIER'!$J62</f>
        <v>0</v>
      </c>
      <c r="W25" s="334">
        <f>'[1] FROMAGE &amp; PRODUIT LAITIER'!$A37</f>
        <v>0</v>
      </c>
      <c r="AA25" s="334" t="str">
        <f>'[1] DESSERT'!$A28</f>
        <v>Tarte normande</v>
      </c>
      <c r="AB25" s="334" t="str">
        <f>'[1] DESSERT'!$H28</f>
        <v>Gateau au yaourt</v>
      </c>
      <c r="AC25" s="334" t="str">
        <f>'[1] DESSERT'!$O28</f>
        <v>Petit suisse fruité</v>
      </c>
      <c r="AD25" s="334" t="str">
        <f>'[1] DESSERT'!$V28</f>
        <v>Poire*</v>
      </c>
      <c r="AE25" s="334">
        <f>'[1] DESSERT'!$A71</f>
        <v>0</v>
      </c>
      <c r="AF25" s="334">
        <f>'[1] DESSERT'!$H71</f>
        <v>0</v>
      </c>
    </row>
    <row r="26" spans="1:33" s="334" customFormat="1" ht="9">
      <c r="A26" s="334">
        <f>'[1]ENTREE CRU  CUIT'!$A32</f>
        <v>0</v>
      </c>
      <c r="B26" s="334">
        <f>'[1]ENTREE CRU  CUIT'!$G32</f>
        <v>0</v>
      </c>
      <c r="C26" s="334">
        <f>'[1]ENTREE CRU  CUIT'!$M32</f>
        <v>0</v>
      </c>
      <c r="D26" s="334">
        <f>'[1]ENTREE CRU  CUIT'!$S32</f>
        <v>0</v>
      </c>
      <c r="F26" s="334" t="str">
        <f>'[1]PLATS COMPLETS'!$A27</f>
        <v>Tarte à l'oignon</v>
      </c>
      <c r="G26" s="334">
        <f>'[1]PLATS COMPLETS'!$H27</f>
        <v>0</v>
      </c>
      <c r="H26" s="334">
        <f>'[1]PLATS COMPLETS'!$O27</f>
        <v>0</v>
      </c>
      <c r="I26" s="334">
        <f>'[1]PLATS COMPLETS'!$V27</f>
        <v>0</v>
      </c>
      <c r="J26" s="334">
        <f>'[1]PLATS COMPLETS'!$A65</f>
        <v>0</v>
      </c>
      <c r="K26" s="334">
        <f>'[1]PLATS COMPLETS'!$H65</f>
        <v>0</v>
      </c>
      <c r="L26" s="334">
        <f>'[1]PLATS COMPLETS'!$O65</f>
        <v>0</v>
      </c>
      <c r="M26" s="334">
        <f>'[1]PLATS COMPLETS'!$V65</f>
        <v>0</v>
      </c>
      <c r="O26" s="334" t="str">
        <f>'[1] LEGUMES &amp; FECULENTS'!$A28</f>
        <v>Endives</v>
      </c>
      <c r="P26" s="334" t="str">
        <f>'[1] LEGUMES &amp; FECULENTS'!$E28</f>
        <v xml:space="preserve">Pommes rissolées </v>
      </c>
      <c r="R26" s="334">
        <f>'[1] FROMAGE &amp; PRODUIT LAITIER'!$A38</f>
        <v>0</v>
      </c>
      <c r="S26" s="334">
        <f>'[1] FROMAGE &amp; PRODUIT LAITIER'!$J38</f>
        <v>0</v>
      </c>
      <c r="T26" s="334">
        <f>'[1] FROMAGE &amp; PRODUIT LAITIER'!$A63</f>
        <v>0</v>
      </c>
      <c r="U26" s="334">
        <f>'[1] FROMAGE &amp; PRODUIT LAITIER'!$J63</f>
        <v>0</v>
      </c>
      <c r="W26" s="334">
        <f>'[1] FROMAGE &amp; PRODUIT LAITIER'!$A38</f>
        <v>0</v>
      </c>
      <c r="AA26" s="334" t="str">
        <f>'[1] DESSERT'!$A29</f>
        <v>Tartelette abricot</v>
      </c>
      <c r="AB26" s="334" t="str">
        <f>'[1] DESSERT'!$H29</f>
        <v>Iles flottantes</v>
      </c>
      <c r="AC26" s="334" t="str">
        <f>'[1] DESSERT'!$O29</f>
        <v>Petit suisse nature</v>
      </c>
      <c r="AD26" s="334" t="str">
        <f>'[1] DESSERT'!$V29</f>
        <v>Pomme*</v>
      </c>
      <c r="AE26" s="334">
        <f>'[1] DESSERT'!$A72</f>
        <v>0</v>
      </c>
      <c r="AF26" s="334">
        <f>'[1] DESSERT'!$H72</f>
        <v>0</v>
      </c>
    </row>
    <row r="27" spans="1:33" s="334" customFormat="1" ht="9">
      <c r="A27" s="334">
        <f>'[1]ENTREE CRU  CUIT'!$A33</f>
        <v>0</v>
      </c>
      <c r="B27" s="334">
        <f>'[1]ENTREE CRU  CUIT'!$G33</f>
        <v>0</v>
      </c>
      <c r="C27" s="334">
        <f>'[1]ENTREE CRU  CUIT'!$M33</f>
        <v>0</v>
      </c>
      <c r="D27" s="334">
        <f>'[1]ENTREE CRU  CUIT'!$S33</f>
        <v>0</v>
      </c>
      <c r="F27" s="334" t="str">
        <f>'[1]PLATS COMPLETS'!$A28</f>
        <v>Tarte aux poireaux</v>
      </c>
      <c r="G27" s="334">
        <f>'[1]PLATS COMPLETS'!$H28</f>
        <v>0</v>
      </c>
      <c r="H27" s="334">
        <f>'[1]PLATS COMPLETS'!$O28</f>
        <v>0</v>
      </c>
      <c r="I27" s="334">
        <f>'[1]PLATS COMPLETS'!$V28</f>
        <v>0</v>
      </c>
      <c r="J27" s="334">
        <f>'[1]PLATS COMPLETS'!$A66</f>
        <v>0</v>
      </c>
      <c r="K27" s="334">
        <f>'[1]PLATS COMPLETS'!$H66</f>
        <v>0</v>
      </c>
      <c r="L27" s="334">
        <f>'[1]PLATS COMPLETS'!$O66</f>
        <v>0</v>
      </c>
      <c r="M27" s="334">
        <f>'[1]PLATS COMPLETS'!$V66</f>
        <v>0</v>
      </c>
      <c r="O27" s="334" t="str">
        <f>'[1] LEGUMES &amp; FECULENTS'!$A29</f>
        <v>Endives braisées</v>
      </c>
      <c r="P27" s="334" t="str">
        <f>'[1] LEGUMES &amp; FECULENTS'!$E29</f>
        <v>Pommes sautées</v>
      </c>
      <c r="T27" s="334">
        <f>'[1] FROMAGE &amp; PRODUIT LAITIER'!$A64</f>
        <v>0</v>
      </c>
      <c r="U27" s="334">
        <f>'[1] FROMAGE &amp; PRODUIT LAITIER'!$J64</f>
        <v>0</v>
      </c>
      <c r="AA27" s="334" t="str">
        <f>'[1] DESSERT'!$A30</f>
        <v>Tartelette ananas</v>
      </c>
      <c r="AB27" s="334" t="str">
        <f>'[1] DESSERT'!$H30</f>
        <v>Mousse au chocolat noir</v>
      </c>
      <c r="AC27" s="334" t="str">
        <f>'[1] DESSERT'!$O30</f>
        <v>Sveltesse fondant chocolat</v>
      </c>
      <c r="AD27" s="334" t="str">
        <f>'[1] DESSERT'!$V30</f>
        <v>Prunes*</v>
      </c>
      <c r="AE27" s="334">
        <f>'[1] DESSERT'!$A73</f>
        <v>0</v>
      </c>
      <c r="AF27" s="334">
        <f>'[1] DESSERT'!$H73</f>
        <v>0</v>
      </c>
    </row>
    <row r="28" spans="1:33" s="334" customFormat="1" ht="9">
      <c r="A28" s="334">
        <f>'[1]ENTREE CRU  CUIT'!$A34</f>
        <v>0</v>
      </c>
      <c r="B28" s="334">
        <f>'[1]ENTREE CRU  CUIT'!$G34</f>
        <v>0</v>
      </c>
      <c r="C28" s="334">
        <f>'[1]ENTREE CRU  CUIT'!$M34</f>
        <v>0</v>
      </c>
      <c r="D28" s="334">
        <f>'[1]ENTREE CRU  CUIT'!$S34</f>
        <v>0</v>
      </c>
      <c r="F28" s="334" t="str">
        <f>'[1]PLATS COMPLETS'!$A29</f>
        <v>Tarte brocolis / saumon</v>
      </c>
      <c r="G28" s="334">
        <f>'[1]PLATS COMPLETS'!$H29</f>
        <v>0</v>
      </c>
      <c r="H28" s="334">
        <f>'[1]PLATS COMPLETS'!$O29</f>
        <v>0</v>
      </c>
      <c r="I28" s="334">
        <f>'[1]PLATS COMPLETS'!$V29</f>
        <v>0</v>
      </c>
      <c r="J28" s="334">
        <f>'[1]PLATS COMPLETS'!$A67</f>
        <v>0</v>
      </c>
      <c r="K28" s="334">
        <f>'[1]PLATS COMPLETS'!$H67</f>
        <v>0</v>
      </c>
      <c r="L28" s="334">
        <f>'[1]PLATS COMPLETS'!$O67</f>
        <v>0</v>
      </c>
      <c r="M28" s="334">
        <f>'[1]PLATS COMPLETS'!$V67</f>
        <v>0</v>
      </c>
      <c r="O28" s="334" t="str">
        <f>'[1] LEGUMES &amp; FECULENTS'!$A30</f>
        <v>Epinards à la crème</v>
      </c>
      <c r="P28" s="334" t="str">
        <f>'[1] LEGUMES &amp; FECULENTS'!$E30</f>
        <v>Pomme de terre à l’huile</v>
      </c>
      <c r="T28" s="334">
        <f>'[1] FROMAGE &amp; PRODUIT LAITIER'!$A65</f>
        <v>0</v>
      </c>
      <c r="U28" s="334">
        <f>'[1] FROMAGE &amp; PRODUIT LAITIER'!$J65</f>
        <v>0</v>
      </c>
      <c r="AA28" s="334" t="str">
        <f>'[1] DESSERT'!$A31</f>
        <v>Tiramisu</v>
      </c>
      <c r="AB28" s="334" t="str">
        <f>'[1] DESSERT'!$H31</f>
        <v>Mousse café (100g)</v>
      </c>
      <c r="AC28" s="334" t="str">
        <f>'[1] DESSERT'!$O31</f>
        <v>Yaourt nature</v>
      </c>
      <c r="AD28" s="334" t="str">
        <f>'[1] DESSERT'!$V31</f>
        <v>raisin*</v>
      </c>
      <c r="AE28" s="334">
        <f>'[1] DESSERT'!$A74</f>
        <v>0</v>
      </c>
      <c r="AF28" s="334">
        <f>'[1] DESSERT'!$H74</f>
        <v>0</v>
      </c>
    </row>
    <row r="29" spans="1:33" s="334" customFormat="1" ht="9">
      <c r="A29" s="334">
        <f>'[1]ENTREE CRU  CUIT'!$A35</f>
        <v>0</v>
      </c>
      <c r="B29" s="334">
        <f>'[1]ENTREE CRU  CUIT'!$G35</f>
        <v>0</v>
      </c>
      <c r="C29" s="334">
        <f>'[1]ENTREE CRU  CUIT'!$M35</f>
        <v>0</v>
      </c>
      <c r="D29" s="334">
        <f>'[1]ENTREE CRU  CUIT'!$S35</f>
        <v>0</v>
      </c>
      <c r="F29" s="334" t="str">
        <f>'[1]PLATS COMPLETS'!$A30</f>
        <v>Tarte chèvre / épinard</v>
      </c>
      <c r="G29" s="334">
        <f>'[1]PLATS COMPLETS'!$H30</f>
        <v>0</v>
      </c>
      <c r="H29" s="334">
        <f>'[1]PLATS COMPLETS'!$O30</f>
        <v>0</v>
      </c>
      <c r="I29" s="334">
        <f>'[1]PLATS COMPLETS'!$V30</f>
        <v>0</v>
      </c>
      <c r="J29" s="334">
        <f>'[1]PLATS COMPLETS'!$A68</f>
        <v>0</v>
      </c>
      <c r="K29" s="334">
        <f>'[1]PLATS COMPLETS'!$H68</f>
        <v>0</v>
      </c>
      <c r="L29" s="334">
        <f>'[1]PLATS COMPLETS'!$O68</f>
        <v>0</v>
      </c>
      <c r="M29" s="334">
        <f>'[1]PLATS COMPLETS'!$V68</f>
        <v>0</v>
      </c>
      <c r="O29" s="334" t="str">
        <f>'[1] LEGUMES &amp; FECULENTS'!$A31</f>
        <v>Epinards au beurre</v>
      </c>
      <c r="P29" s="334" t="str">
        <f>'[1] LEGUMES &amp; FECULENTS'!$E31</f>
        <v>Petit pois</v>
      </c>
      <c r="T29" s="334">
        <f>'[1] FROMAGE &amp; PRODUIT LAITIER'!$A66</f>
        <v>0</v>
      </c>
      <c r="U29" s="334">
        <f>'[1] FROMAGE &amp; PRODUIT LAITIER'!$J66</f>
        <v>0</v>
      </c>
      <c r="AA29" s="334">
        <f>'[1] DESSERT'!$A32</f>
        <v>0</v>
      </c>
      <c r="AB29" s="334" t="str">
        <f>'[1] DESSERT'!$H32</f>
        <v>Mousse chocolat au lait</v>
      </c>
      <c r="AC29" s="334" t="str">
        <f>'[1] DESSERT'!$O32</f>
        <v>Yaourt aux fruits</v>
      </c>
      <c r="AD29" s="334" t="str">
        <f>'[1] DESSERT'!$V32</f>
        <v>Salade de fruits frais</v>
      </c>
      <c r="AE29" s="334">
        <f>'[1] DESSERT'!$A75</f>
        <v>0</v>
      </c>
      <c r="AF29" s="334">
        <f>'[1] DESSERT'!$H75</f>
        <v>0</v>
      </c>
    </row>
    <row r="30" spans="1:33" s="334" customFormat="1" ht="9">
      <c r="A30" s="334">
        <f>'[1]ENTREE CRU  CUIT'!$A36</f>
        <v>0</v>
      </c>
      <c r="B30" s="334">
        <f>'[1]ENTREE CRU  CUIT'!$G36</f>
        <v>0</v>
      </c>
      <c r="C30" s="334">
        <f>'[1]ENTREE CRU  CUIT'!$M36</f>
        <v>0</v>
      </c>
      <c r="D30" s="334">
        <f>'[1]ENTREE CRU  CUIT'!$S36</f>
        <v>0</v>
      </c>
      <c r="F30" s="334" t="str">
        <f>'[1]PLATS COMPLETS'!$A31</f>
        <v>Tarte paysanne</v>
      </c>
      <c r="G30" s="334">
        <f>'[1]PLATS COMPLETS'!$H31</f>
        <v>0</v>
      </c>
      <c r="H30" s="334">
        <f>'[1]PLATS COMPLETS'!$O31</f>
        <v>0</v>
      </c>
      <c r="I30" s="334">
        <f>'[1]PLATS COMPLETS'!$V31</f>
        <v>0</v>
      </c>
      <c r="J30" s="334">
        <f>'[1]PLATS COMPLETS'!$A69</f>
        <v>0</v>
      </c>
      <c r="K30" s="334">
        <f>'[1]PLATS COMPLETS'!$H69</f>
        <v>0</v>
      </c>
      <c r="L30" s="334">
        <f>'[1]PLATS COMPLETS'!$O69</f>
        <v>0</v>
      </c>
      <c r="M30" s="334">
        <f>'[1]PLATS COMPLETS'!$V69</f>
        <v>0</v>
      </c>
      <c r="O30" s="334" t="str">
        <f>'[1] LEGUMES &amp; FECULENTS'!$A32</f>
        <v>Epinard béchamel</v>
      </c>
      <c r="P30" s="334" t="str">
        <f>'[1] LEGUMES &amp; FECULENTS'!$E32</f>
        <v>Purée aux 3 légumes</v>
      </c>
      <c r="T30" s="334">
        <f>'[1] FROMAGE &amp; PRODUIT LAITIER'!$A67</f>
        <v>0</v>
      </c>
      <c r="U30" s="334">
        <f>'[1] FROMAGE &amp; PRODUIT LAITIER'!$J67</f>
        <v>0</v>
      </c>
      <c r="AA30" s="334">
        <f>'[1] DESSERT'!$A33</f>
        <v>0</v>
      </c>
      <c r="AB30" s="334" t="str">
        <f>'[1] DESSERT'!$H33</f>
        <v xml:space="preserve">Mousse citron </v>
      </c>
      <c r="AC30" s="334" t="str">
        <f>'[1] DESSERT'!$O33</f>
        <v>Yaourt aromatisé</v>
      </c>
      <c r="AD30" s="334">
        <f>'[1] DESSERT'!$V33</f>
        <v>0</v>
      </c>
      <c r="AE30" s="334">
        <f>'[1] DESSERT'!$A76</f>
        <v>0</v>
      </c>
      <c r="AF30" s="334">
        <f>'[1] DESSERT'!$H76</f>
        <v>0</v>
      </c>
    </row>
    <row r="31" spans="1:33" s="334" customFormat="1" ht="9">
      <c r="A31" s="334">
        <f>'[1]ENTREE CRU  CUIT'!$A37</f>
        <v>0</v>
      </c>
      <c r="B31" s="334">
        <f>'[1]ENTREE CRU  CUIT'!$G37</f>
        <v>0</v>
      </c>
      <c r="C31" s="334">
        <f>'[1]ENTREE CRU  CUIT'!$M37</f>
        <v>0</v>
      </c>
      <c r="D31" s="334">
        <f>'[1]ENTREE CRU  CUIT'!$S37</f>
        <v>0</v>
      </c>
      <c r="F31" s="334" t="str">
        <f>'[1]PLATS COMPLETS'!$A32</f>
        <v>Tarte provençale</v>
      </c>
      <c r="G31" s="334">
        <f>'[1]PLATS COMPLETS'!$H32</f>
        <v>0</v>
      </c>
      <c r="H31" s="334">
        <f>'[1]PLATS COMPLETS'!$O32</f>
        <v>0</v>
      </c>
      <c r="I31" s="334">
        <f>'[1]PLATS COMPLETS'!$V32</f>
        <v>0</v>
      </c>
      <c r="J31" s="334">
        <f>'[1]PLATS COMPLETS'!$A70</f>
        <v>0</v>
      </c>
      <c r="K31" s="334">
        <f>'[1]PLATS COMPLETS'!$H70</f>
        <v>0</v>
      </c>
      <c r="L31" s="334">
        <f>'[1]PLATS COMPLETS'!$O70</f>
        <v>0</v>
      </c>
      <c r="M31" s="334">
        <f>'[1]PLATS COMPLETS'!$V70</f>
        <v>0</v>
      </c>
      <c r="O31" s="334" t="str">
        <f>'[1] LEGUMES &amp; FECULENTS'!$A33</f>
        <v>Epinards en gratin</v>
      </c>
      <c r="P31" s="334" t="str">
        <f>'[1] LEGUMES &amp; FECULENTS'!$E33</f>
        <v>Purée de pomme de terre</v>
      </c>
      <c r="T31" s="334">
        <f>'[1] FROMAGE &amp; PRODUIT LAITIER'!$A68</f>
        <v>0</v>
      </c>
      <c r="U31" s="334">
        <f>'[1] FROMAGE &amp; PRODUIT LAITIER'!$J68</f>
        <v>0</v>
      </c>
      <c r="AA31" s="334">
        <f>'[1] DESSERT'!$A34</f>
        <v>0</v>
      </c>
      <c r="AB31" s="334" t="str">
        <f>'[1] DESSERT'!$H34</f>
        <v>Œuf à la neige</v>
      </c>
      <c r="AC31" s="334">
        <f>'[1] DESSERT'!$O34</f>
        <v>0</v>
      </c>
      <c r="AD31" s="334">
        <f>'[1] DESSERT'!$V34</f>
        <v>0</v>
      </c>
      <c r="AE31" s="334">
        <f>'[1] DESSERT'!$A77</f>
        <v>0</v>
      </c>
      <c r="AF31" s="334">
        <f>'[1] DESSERT'!$H77</f>
        <v>0</v>
      </c>
    </row>
    <row r="32" spans="1:33" s="334" customFormat="1" ht="9">
      <c r="A32" s="334">
        <f>'[1]ENTREE CRU  CUIT'!$A38</f>
        <v>0</v>
      </c>
      <c r="B32" s="334">
        <f>'[1]ENTREE CRU  CUIT'!$G38</f>
        <v>0</v>
      </c>
      <c r="C32" s="334">
        <f>'[1]ENTREE CRU  CUIT'!$M38</f>
        <v>0</v>
      </c>
      <c r="D32" s="334">
        <f>'[1]ENTREE CRU  CUIT'!$S38</f>
        <v>0</v>
      </c>
      <c r="F32" s="334" t="str">
        <f>'[1]PLATS COMPLETS'!$A33</f>
        <v>Tartiflette</v>
      </c>
      <c r="G32" s="334">
        <f>'[1]PLATS COMPLETS'!$H33</f>
        <v>0</v>
      </c>
      <c r="H32" s="334">
        <f>'[1]PLATS COMPLETS'!$O33</f>
        <v>0</v>
      </c>
      <c r="I32" s="334">
        <f>'[1]PLATS COMPLETS'!$V33</f>
        <v>0</v>
      </c>
      <c r="J32" s="334">
        <f>'[1]PLATS COMPLETS'!$A71</f>
        <v>0</v>
      </c>
      <c r="K32" s="334">
        <f>'[1]PLATS COMPLETS'!$H71</f>
        <v>0</v>
      </c>
      <c r="L32" s="334">
        <f>'[1]PLATS COMPLETS'!$O71</f>
        <v>0</v>
      </c>
      <c r="M32" s="334">
        <f>'[1]PLATS COMPLETS'!$V71</f>
        <v>0</v>
      </c>
      <c r="O32" s="334" t="str">
        <f>'[1] LEGUMES &amp; FECULENTS'!$A34</f>
        <v>Et ses légumes</v>
      </c>
      <c r="P32" s="334" t="str">
        <f>'[1] LEGUMES &amp; FECULENTS'!$E34</f>
        <v>Riz</v>
      </c>
      <c r="T32" s="334">
        <f>'[1] FROMAGE &amp; PRODUIT LAITIER'!$A69</f>
        <v>0</v>
      </c>
      <c r="U32" s="334">
        <f>'[1] FROMAGE &amp; PRODUIT LAITIER'!$J69</f>
        <v>0</v>
      </c>
      <c r="AA32" s="334">
        <f>'[1] DESSERT'!$A35</f>
        <v>0</v>
      </c>
      <c r="AB32" s="334" t="str">
        <f>'[1] DESSERT'!$H35</f>
        <v>PEche au sirop</v>
      </c>
      <c r="AC32" s="334">
        <f>'[1] DESSERT'!$O35</f>
        <v>0</v>
      </c>
      <c r="AD32" s="334">
        <f>'[1] DESSERT'!$V35</f>
        <v>0</v>
      </c>
      <c r="AE32" s="334">
        <f>'[1] DESSERT'!$A78</f>
        <v>0</v>
      </c>
      <c r="AF32" s="334">
        <f>'[1] DESSERT'!$H78</f>
        <v>0</v>
      </c>
    </row>
    <row r="33" spans="1:32" s="334" customFormat="1" ht="9">
      <c r="A33" s="334">
        <f>'[1]ENTREE CRU  CUIT'!$A39</f>
        <v>0</v>
      </c>
      <c r="B33" s="334">
        <f>'[1]ENTREE CRU  CUIT'!$G39</f>
        <v>0</v>
      </c>
      <c r="C33" s="334">
        <f>'[1]ENTREE CRU  CUIT'!$M39</f>
        <v>0</v>
      </c>
      <c r="D33" s="334">
        <f>'[1]ENTREE CRU  CUIT'!$S39</f>
        <v>0</v>
      </c>
      <c r="F33" s="334" t="str">
        <f>'[1]PLATS COMPLETS'!$A34</f>
        <v>tomate farcies</v>
      </c>
      <c r="G33" s="334">
        <f>'[1]PLATS COMPLETS'!$H34</f>
        <v>0</v>
      </c>
      <c r="H33" s="334">
        <f>'[1]PLATS COMPLETS'!$O34</f>
        <v>0</v>
      </c>
      <c r="I33" s="334">
        <f>'[1]PLATS COMPLETS'!$V34</f>
        <v>0</v>
      </c>
      <c r="J33" s="334">
        <f>'[1]PLATS COMPLETS'!$A72</f>
        <v>0</v>
      </c>
      <c r="K33" s="334">
        <f>'[1]PLATS COMPLETS'!$H72</f>
        <v>0</v>
      </c>
      <c r="L33" s="334">
        <f>'[1]PLATS COMPLETS'!$O72</f>
        <v>0</v>
      </c>
      <c r="M33" s="334">
        <f>'[1]PLATS COMPLETS'!$V72</f>
        <v>0</v>
      </c>
      <c r="O33" s="334" t="str">
        <f>'[1] LEGUMES &amp; FECULENTS'!$A35</f>
        <v>F. d’artichaut a la tomate</v>
      </c>
      <c r="P33" s="334" t="str">
        <f>'[1] LEGUMES &amp; FECULENTS'!$E35</f>
        <v>Riz au beurre</v>
      </c>
      <c r="T33" s="334">
        <f>'[1] FROMAGE &amp; PRODUIT LAITIER'!$A70</f>
        <v>0</v>
      </c>
      <c r="U33" s="334">
        <f>'[1] FROMAGE &amp; PRODUIT LAITIER'!$J70</f>
        <v>0</v>
      </c>
      <c r="AA33" s="334">
        <f>'[1] DESSERT'!$A36</f>
        <v>0</v>
      </c>
      <c r="AB33" s="334" t="str">
        <f>'[1] DESSERT'!$H36</f>
        <v>Peche melba</v>
      </c>
      <c r="AC33" s="334">
        <f>'[1] DESSERT'!$O36</f>
        <v>0</v>
      </c>
      <c r="AD33" s="334">
        <f>'[1] DESSERT'!$V36</f>
        <v>0</v>
      </c>
      <c r="AE33" s="334">
        <f>'[1] DESSERT'!$A79</f>
        <v>0</v>
      </c>
      <c r="AF33" s="334">
        <f>'[1] DESSERT'!$H79</f>
        <v>0</v>
      </c>
    </row>
    <row r="34" spans="1:32" s="334" customFormat="1" ht="9">
      <c r="A34" s="334">
        <f>'[1]ENTREE CRU  CUIT'!$A40</f>
        <v>0</v>
      </c>
      <c r="B34" s="334">
        <f>'[1]ENTREE CRU  CUIT'!$G40</f>
        <v>0</v>
      </c>
      <c r="C34" s="334">
        <f>'[1]ENTREE CRU  CUIT'!$M40</f>
        <v>0</v>
      </c>
      <c r="D34" s="334">
        <f>'[1]ENTREE CRU  CUIT'!$S40</f>
        <v>0</v>
      </c>
      <c r="F34" s="334">
        <f>'[1]PLATS COMPLETS'!$A35</f>
        <v>0</v>
      </c>
      <c r="G34" s="334">
        <f>'[1]PLATS COMPLETS'!$H35</f>
        <v>0</v>
      </c>
      <c r="H34" s="334">
        <f>'[1]PLATS COMPLETS'!$O35</f>
        <v>0</v>
      </c>
      <c r="I34" s="334">
        <f>'[1]PLATS COMPLETS'!$V35</f>
        <v>0</v>
      </c>
      <c r="J34" s="334">
        <f>'[1]PLATS COMPLETS'!$A73</f>
        <v>0</v>
      </c>
      <c r="K34" s="334">
        <f>'[1]PLATS COMPLETS'!$H73</f>
        <v>0</v>
      </c>
      <c r="L34" s="334">
        <f>'[1]PLATS COMPLETS'!$O73</f>
        <v>0</v>
      </c>
      <c r="M34" s="334">
        <f>'[1]PLATS COMPLETS'!$V73</f>
        <v>0</v>
      </c>
      <c r="O34" s="334" t="str">
        <f>'[1] LEGUMES &amp; FECULENTS'!$A36</f>
        <v>Flageolets a la crème</v>
      </c>
      <c r="P34" s="334" t="str">
        <f>'[1] LEGUMES &amp; FECULENTS'!$E36</f>
        <v>Riz aux crevettes</v>
      </c>
      <c r="T34" s="334">
        <f>'[1] FROMAGE &amp; PRODUIT LAITIER'!$A71</f>
        <v>0</v>
      </c>
      <c r="U34" s="334">
        <f>'[1] FROMAGE &amp; PRODUIT LAITIER'!$J71</f>
        <v>0</v>
      </c>
      <c r="AA34" s="334">
        <f>'[1] DESSERT'!$A37</f>
        <v>0</v>
      </c>
      <c r="AB34" s="334" t="str">
        <f>'[1] DESSERT'!$H37</f>
        <v>Pommes cuites</v>
      </c>
      <c r="AC34" s="334">
        <f>'[1] DESSERT'!$O37</f>
        <v>0</v>
      </c>
      <c r="AD34" s="334">
        <f>'[1] DESSERT'!$V37</f>
        <v>0</v>
      </c>
      <c r="AE34" s="334">
        <f>'[1] DESSERT'!$A80</f>
        <v>0</v>
      </c>
      <c r="AF34" s="334">
        <f>'[1] DESSERT'!$H80</f>
        <v>0</v>
      </c>
    </row>
    <row r="35" spans="1:32">
      <c r="A35" s="334">
        <f>'[1]ENTREE CRU  CUIT'!$A41</f>
        <v>0</v>
      </c>
      <c r="B35" s="334">
        <f>'[1]ENTREE CRU  CUIT'!$G41</f>
        <v>0</v>
      </c>
      <c r="C35" s="334">
        <f>'[1]ENTREE CRU  CUIT'!$M41</f>
        <v>0</v>
      </c>
      <c r="D35" s="334">
        <f>'[1]ENTREE CRU  CUIT'!$S41</f>
        <v>0</v>
      </c>
      <c r="F35" s="334">
        <f>'[1]PLATS COMPLETS'!$A36</f>
        <v>0</v>
      </c>
      <c r="G35" s="334">
        <f>'[1]PLATS COMPLETS'!$H36</f>
        <v>0</v>
      </c>
      <c r="H35" s="334">
        <f>'[1]PLATS COMPLETS'!$O36</f>
        <v>0</v>
      </c>
      <c r="I35" s="334">
        <f>'[1]PLATS COMPLETS'!$V36</f>
        <v>0</v>
      </c>
      <c r="O35" s="334" t="str">
        <f>'[1] LEGUMES &amp; FECULENTS'!$A37</f>
        <v>Fondue de poireaux</v>
      </c>
      <c r="P35" s="334" t="str">
        <f>'[1] LEGUMES &amp; FECULENTS'!$E37</f>
        <v>Riz basmati</v>
      </c>
      <c r="R35" s="334"/>
      <c r="S35" s="334"/>
      <c r="T35" s="334">
        <f>'[1] FROMAGE &amp; PRODUIT LAITIER'!$A72</f>
        <v>0</v>
      </c>
      <c r="U35" s="334">
        <f>'[1] FROMAGE &amp; PRODUIT LAITIER'!$J72</f>
        <v>0</v>
      </c>
      <c r="W35" s="334"/>
      <c r="AA35" s="334">
        <f>'[1] DESSERT'!$A38</f>
        <v>0</v>
      </c>
      <c r="AB35" s="334" t="str">
        <f>'[1] DESSERT'!$H38</f>
        <v>Pommes cuites caramel</v>
      </c>
      <c r="AC35" s="334">
        <f>'[1] DESSERT'!$O38</f>
        <v>0</v>
      </c>
      <c r="AD35" s="334">
        <f>'[1] DESSERT'!$V38</f>
        <v>0</v>
      </c>
      <c r="AE35" s="334">
        <f>'[1] DESSERT'!$A81</f>
        <v>0</v>
      </c>
      <c r="AF35" s="334">
        <f>'[1] DESSERT'!$H81</f>
        <v>0</v>
      </c>
    </row>
    <row r="36" spans="1:32">
      <c r="A36" s="334">
        <f>'[1]ENTREE CRU  CUIT'!$A42</f>
        <v>0</v>
      </c>
      <c r="B36" s="334">
        <f>'[1]ENTREE CRU  CUIT'!$G42</f>
        <v>0</v>
      </c>
      <c r="C36" s="334">
        <f>'[1]ENTREE CRU  CUIT'!$M42</f>
        <v>0</v>
      </c>
      <c r="D36" s="334">
        <f>'[1]ENTREE CRU  CUIT'!$S42</f>
        <v>0</v>
      </c>
      <c r="F36" s="334">
        <f>'[1]PLATS COMPLETS'!$A37</f>
        <v>0</v>
      </c>
      <c r="G36" s="334" t="str">
        <f>'[1]PLATS COMPLETS'!$H37</f>
        <v>FIN</v>
      </c>
      <c r="H36" s="334">
        <f>'[1]PLATS COMPLETS'!$O37</f>
        <v>0</v>
      </c>
      <c r="I36" s="334">
        <f>'[1]PLATS COMPLETS'!$V37</f>
        <v>0</v>
      </c>
      <c r="O36" s="334" t="str">
        <f>'[1] LEGUMES &amp; FECULENTS'!$A38</f>
        <v>Garniture de céleris</v>
      </c>
      <c r="P36" s="334" t="str">
        <f>'[1] LEGUMES &amp; FECULENTS'!$E38</f>
        <v>Riz créole</v>
      </c>
      <c r="R36" s="334"/>
      <c r="S36" s="334"/>
      <c r="T36" s="334">
        <f>'[1] FROMAGE &amp; PRODUIT LAITIER'!$A73</f>
        <v>0</v>
      </c>
      <c r="U36" s="334">
        <f>'[1] FROMAGE &amp; PRODUIT LAITIER'!$J73</f>
        <v>0</v>
      </c>
      <c r="AA36" s="334">
        <f>'[1] DESSERT'!$A39</f>
        <v>0</v>
      </c>
      <c r="AB36" s="334" t="str">
        <f>'[1] DESSERT'!$H39</f>
        <v>Pruneaux au vin</v>
      </c>
      <c r="AC36" s="334">
        <f>'[1] DESSERT'!$O39</f>
        <v>0</v>
      </c>
      <c r="AD36" s="334">
        <f>'[1] DESSERT'!$V39</f>
        <v>0</v>
      </c>
      <c r="AE36" s="334">
        <f>'[1] DESSERT'!$A82</f>
        <v>0</v>
      </c>
      <c r="AF36" s="334">
        <f>'[1] DESSERT'!$H82</f>
        <v>0</v>
      </c>
    </row>
    <row r="37" spans="1:32">
      <c r="A37" s="334">
        <f>'[1]ENTREE CRU  CUIT'!$A43</f>
        <v>0</v>
      </c>
      <c r="B37" s="334">
        <f>'[1]ENTREE CRU  CUIT'!$G43</f>
        <v>0</v>
      </c>
      <c r="C37" s="334">
        <f>'[1]ENTREE CRU  CUIT'!$M43</f>
        <v>0</v>
      </c>
      <c r="D37" s="334">
        <f>'[1]ENTREE CRU  CUIT'!$S43</f>
        <v>0</v>
      </c>
      <c r="O37" s="334" t="str">
        <f>'[1] LEGUMES &amp; FECULENTS'!$A39</f>
        <v>Gratin brocolis</v>
      </c>
      <c r="P37" s="334" t="str">
        <f>'[1] LEGUMES &amp; FECULENTS'!$E39</f>
        <v>Riz champignons</v>
      </c>
      <c r="R37" s="334"/>
      <c r="S37" s="334"/>
      <c r="T37" s="334">
        <f>'[1] FROMAGE &amp; PRODUIT LAITIER'!$A74</f>
        <v>0</v>
      </c>
      <c r="U37" s="334">
        <f>'[1] FROMAGE &amp; PRODUIT LAITIER'!$J74</f>
        <v>0</v>
      </c>
      <c r="AA37" s="334">
        <f>'[1] DESSERT'!$A40</f>
        <v>0</v>
      </c>
      <c r="AB37" s="334" t="str">
        <f>'[1] DESSERT'!$H40</f>
        <v>Tarte aux pommes</v>
      </c>
      <c r="AC37" s="334">
        <f>'[1] DESSERT'!$O40</f>
        <v>0</v>
      </c>
      <c r="AD37" s="334">
        <f>'[1] DESSERT'!$V40</f>
        <v>0</v>
      </c>
      <c r="AE37" s="334">
        <f>'[1] DESSERT'!$A83</f>
        <v>0</v>
      </c>
    </row>
    <row r="38" spans="1:32">
      <c r="A38" s="334">
        <f>'[1]ENTREE CRU  CUIT'!$A44</f>
        <v>0</v>
      </c>
      <c r="B38" s="334">
        <f>'[1]ENTREE CRU  CUIT'!$G44</f>
        <v>0</v>
      </c>
      <c r="C38" s="334">
        <f>'[1]ENTREE CRU  CUIT'!$M44</f>
        <v>0</v>
      </c>
      <c r="D38" s="334">
        <f>'[1]ENTREE CRU  CUIT'!$S44</f>
        <v>0</v>
      </c>
      <c r="O38" s="334" t="str">
        <f>'[1] LEGUMES &amp; FECULENTS'!$A40</f>
        <v>Gratin brocolis PdeT</v>
      </c>
      <c r="P38" s="334" t="str">
        <f>'[1] LEGUMES &amp; FECULENTS'!$E40</f>
        <v>Riz pilaf</v>
      </c>
      <c r="AA38" s="334">
        <f>'[1] DESSERT'!$A41</f>
        <v>0</v>
      </c>
      <c r="AB38" s="334" t="str">
        <f>'[1] DESSERT'!$H41</f>
        <v>Yaourt greque framb. 140g</v>
      </c>
      <c r="AC38" s="334">
        <f>'[1] DESSERT'!$O41</f>
        <v>0</v>
      </c>
      <c r="AD38" s="334">
        <f>'[1] DESSERT'!$V41</f>
        <v>0</v>
      </c>
      <c r="AE38" s="334">
        <f>'[1] DESSERT'!$A84</f>
        <v>0</v>
      </c>
    </row>
    <row r="39" spans="1:32">
      <c r="A39" s="334">
        <f>'[1]ENTREE CRU  CUIT'!$A45</f>
        <v>0</v>
      </c>
      <c r="B39" s="334">
        <f>'[1]ENTREE CRU  CUIT'!$G45</f>
        <v>0</v>
      </c>
      <c r="C39" s="334">
        <f>'[1]ENTREE CRU  CUIT'!$M45</f>
        <v>0</v>
      </c>
      <c r="D39" s="334">
        <f>'[1]ENTREE CRU  CUIT'!$S45</f>
        <v>0</v>
      </c>
      <c r="O39" s="334" t="str">
        <f>'[1] LEGUMES &amp; FECULENTS'!$A41</f>
        <v>Gratin chou fleur</v>
      </c>
      <c r="P39" s="334" t="str">
        <f>'[1] LEGUMES &amp; FECULENTS'!$E41</f>
        <v>Riz petit pois</v>
      </c>
      <c r="AA39" s="334">
        <f>'[1] DESSERT'!$A42</f>
        <v>0</v>
      </c>
      <c r="AB39" s="334" t="str">
        <f>'[1] DESSERT'!$H42</f>
        <v>Yaourt greque Nat. (150g)</v>
      </c>
      <c r="AC39" s="334">
        <f>'[1] DESSERT'!$O42</f>
        <v>0</v>
      </c>
      <c r="AD39" s="334">
        <f>'[1] DESSERT'!$V42</f>
        <v>0</v>
      </c>
      <c r="AE39" s="334">
        <f>'[1] DESSERT'!$A85</f>
        <v>0</v>
      </c>
    </row>
    <row r="40" spans="1:32">
      <c r="O40" s="334">
        <f>'[1] LEGUMES &amp; FECULENTS'!$A138</f>
        <v>0</v>
      </c>
      <c r="P40" s="334">
        <f>'[1] LEGUMES &amp; FECULENTS'!$E138</f>
        <v>0</v>
      </c>
    </row>
    <row r="41" spans="1:32">
      <c r="O41" s="334">
        <f>'[1] LEGUMES &amp; FECULENTS'!$A139</f>
        <v>0</v>
      </c>
      <c r="P41" s="334">
        <f>'[1] LEGUMES &amp; FECULENTS'!$E139</f>
        <v>0</v>
      </c>
    </row>
    <row r="42" spans="1:32">
      <c r="O42" s="334">
        <f>'[1] LEGUMES &amp; FECULENTS'!$A140</f>
        <v>0</v>
      </c>
      <c r="P42" s="334">
        <f>'[1] LEGUMES &amp; FECULENTS'!$E140</f>
        <v>0</v>
      </c>
    </row>
    <row r="43" spans="1:32">
      <c r="O43" s="334">
        <f>'[1] LEGUMES &amp; FECULENTS'!$A141</f>
        <v>0</v>
      </c>
      <c r="P43" s="334">
        <f>'[1] LEGUMES &amp; FECULENTS'!$E141</f>
        <v>0</v>
      </c>
    </row>
    <row r="44" spans="1:32">
      <c r="O44" s="334">
        <f>'[1] LEGUMES &amp; FECULENTS'!$A142</f>
        <v>0</v>
      </c>
      <c r="P44" s="334">
        <f>'[1] LEGUMES &amp; FECULENTS'!$E142</f>
        <v>0</v>
      </c>
    </row>
    <row r="45" spans="1:32">
      <c r="O45" s="334">
        <f>'[1] LEGUMES &amp; FECULENTS'!$A143</f>
        <v>0</v>
      </c>
      <c r="P45" s="334">
        <f>'[1] LEGUMES &amp; FECULENTS'!$E143</f>
        <v>0</v>
      </c>
    </row>
    <row r="46" spans="1:32">
      <c r="O46" s="334">
        <f>'[1] LEGUMES &amp; FECULENTS'!$A144</f>
        <v>0</v>
      </c>
      <c r="P46" s="334">
        <f>'[1] LEGUMES &amp; FECULENTS'!$E144</f>
        <v>0</v>
      </c>
    </row>
    <row r="47" spans="1:32">
      <c r="O47" s="334">
        <f>'[1] LEGUMES &amp; FECULENTS'!$A145</f>
        <v>0</v>
      </c>
      <c r="P47" s="334">
        <f>'[1] LEGUMES &amp; FECULENTS'!$E145</f>
        <v>0</v>
      </c>
    </row>
  </sheetData>
  <mergeCells count="6">
    <mergeCell ref="AA2:AG2"/>
    <mergeCell ref="W2:Y2"/>
    <mergeCell ref="A2:D2"/>
    <mergeCell ref="F2:M2"/>
    <mergeCell ref="O2:P2"/>
    <mergeCell ref="R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E1</vt:lpstr>
      <vt:lpstr>E2</vt:lpstr>
      <vt:lpstr>M1</vt:lpstr>
      <vt:lpstr>M2</vt:lpstr>
      <vt:lpstr>M1-A3</vt:lpstr>
      <vt:lpstr>M2-A3</vt:lpstr>
      <vt:lpstr>ECO1</vt:lpstr>
      <vt:lpstr>ECO2</vt:lpstr>
      <vt:lpstr>ALI</vt:lpstr>
      <vt:lpstr>ALI!ENTREE_CRUES</vt:lpstr>
      <vt:lpstr>'ECO1'!Zone_d_impression</vt:lpstr>
      <vt:lpstr>'ECO2'!Zone_d_impression</vt:lpstr>
      <vt:lpstr>'M1'!Zone_d_impression</vt:lpstr>
      <vt:lpstr>'M1-A3'!Zone_d_impression</vt:lpstr>
      <vt:lpstr>'M2'!Zone_d_impression</vt:lpstr>
      <vt:lpstr>'M2-A3'!Zone_d_impression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DIET</cp:lastModifiedBy>
  <cp:lastPrinted>2016-01-26T08:20:17Z</cp:lastPrinted>
  <dcterms:created xsi:type="dcterms:W3CDTF">2015-11-10T13:59:53Z</dcterms:created>
  <dcterms:modified xsi:type="dcterms:W3CDTF">2016-01-26T08:38:12Z</dcterms:modified>
</cp:coreProperties>
</file>