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CAS_MPC\TP\Annexes-references\Risque\"/>
    </mc:Choice>
  </mc:AlternateContent>
  <xr:revisionPtr revIDLastSave="0" documentId="13_ncr:1_{295CFB77-692A-4567-A4D9-ACD5DDA2F640}" xr6:coauthVersionLast="45" xr6:coauthVersionMax="45" xr10:uidLastSave="{00000000-0000-0000-0000-000000000000}"/>
  <bookViews>
    <workbookView xWindow="-120" yWindow="-120" windowWidth="29040" windowHeight="17640" xr2:uid="{A79A4B42-B381-47BA-8F66-139DA5922A2A}"/>
  </bookViews>
  <sheets>
    <sheet name="Feuil1" sheetId="1" r:id="rId1"/>
    <sheet name="Feuil2" sheetId="2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6" i="1" l="1"/>
  <c r="O6" i="1"/>
  <c r="E32" i="3"/>
  <c r="D22" i="3"/>
  <c r="I5" i="3"/>
  <c r="H10" i="2"/>
  <c r="C18" i="3"/>
  <c r="H6" i="2"/>
  <c r="H7" i="2"/>
  <c r="H8" i="2"/>
  <c r="H9" i="2"/>
  <c r="H5" i="2"/>
  <c r="C6" i="1"/>
  <c r="C7" i="1"/>
  <c r="C8" i="1"/>
  <c r="C9" i="1"/>
  <c r="F11" i="1"/>
  <c r="G11" i="1"/>
  <c r="H11" i="1"/>
  <c r="E11" i="1"/>
  <c r="D8" i="3"/>
  <c r="D7" i="3"/>
  <c r="D6" i="3"/>
  <c r="D5" i="3"/>
  <c r="G9" i="1" l="1"/>
  <c r="H6" i="1"/>
  <c r="F7" i="1"/>
  <c r="E7" i="1"/>
  <c r="F9" i="1"/>
  <c r="G8" i="1"/>
  <c r="F6" i="1"/>
  <c r="H8" i="1"/>
  <c r="G6" i="1"/>
  <c r="E8" i="1"/>
  <c r="F8" i="1"/>
  <c r="E6" i="1"/>
  <c r="G7" i="1"/>
  <c r="E9" i="1"/>
  <c r="H7" i="1"/>
  <c r="H9" i="1"/>
  <c r="G14" i="1" l="1"/>
</calcChain>
</file>

<file path=xl/sharedStrings.xml><?xml version="1.0" encoding="utf-8"?>
<sst xmlns="http://schemas.openxmlformats.org/spreadsheetml/2006/main" count="42" uniqueCount="38">
  <si>
    <t>Probabilité</t>
  </si>
  <si>
    <t>gravité</t>
  </si>
  <si>
    <t>Inacceptable</t>
  </si>
  <si>
    <t xml:space="preserve">Famille </t>
  </si>
  <si>
    <t>sous catégorie 1</t>
  </si>
  <si>
    <t>Risque</t>
  </si>
  <si>
    <t>Gravité</t>
  </si>
  <si>
    <t>Criticité</t>
  </si>
  <si>
    <t>Probailité</t>
  </si>
  <si>
    <t>Echelle</t>
  </si>
  <si>
    <t>Nombre d'incident</t>
  </si>
  <si>
    <t>rare</t>
  </si>
  <si>
    <t>Possible</t>
  </si>
  <si>
    <t>Probable</t>
  </si>
  <si>
    <t>Quasi-certain</t>
  </si>
  <si>
    <t>Prob %</t>
  </si>
  <si>
    <t>plus de 100x</t>
  </si>
  <si>
    <t>entre 50 et 100x</t>
  </si>
  <si>
    <t>entre 10 et 50x</t>
  </si>
  <si>
    <t>moins de 10x</t>
  </si>
  <si>
    <t>Impact</t>
  </si>
  <si>
    <t>Faible</t>
  </si>
  <si>
    <t>Modéré</t>
  </si>
  <si>
    <t>Elevé</t>
  </si>
  <si>
    <t>Critique</t>
  </si>
  <si>
    <t>Impact pt</t>
  </si>
  <si>
    <t>Echel</t>
  </si>
  <si>
    <t>Perte temps</t>
  </si>
  <si>
    <t>Conséquence</t>
  </si>
  <si>
    <t>Mesures prises</t>
  </si>
  <si>
    <t>Moyenne</t>
  </si>
  <si>
    <t>Degré de dommage</t>
  </si>
  <si>
    <t>risque 1</t>
  </si>
  <si>
    <t>risque 2</t>
  </si>
  <si>
    <t>risque 3</t>
  </si>
  <si>
    <t>risque 4</t>
  </si>
  <si>
    <t>risque 5</t>
  </si>
  <si>
    <t>risque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</si>
</sst>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1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textRotation="90"/>
    </xf>
    <xf numFmtId="49" fontId="0" fillId="0" borderId="1" xfId="0" applyNumberFormat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center"/>
    </xf>
    <xf numFmtId="9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vertical="center"/>
    </xf>
    <xf numFmtId="49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4" borderId="1" xfId="0" applyFill="1" applyBorder="1" applyAlignment="1">
      <alignment horizontal="center" vertical="center"/>
    </xf>
    <xf numFmtId="0" fontId="0" fillId="0" borderId="7" xfId="0" applyBorder="1" applyAlignment="1">
      <alignment vertical="center" wrapText="1"/>
    </xf>
    <xf numFmtId="0" fontId="0" fillId="0" borderId="1" xfId="0" applyNumberForma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9" xfId="0" applyBorder="1" applyAlignment="1">
      <alignment vertical="center" wrapText="1"/>
    </xf>
    <xf numFmtId="0" fontId="0" fillId="4" borderId="9" xfId="0" applyFill="1" applyBorder="1" applyAlignment="1">
      <alignment horizontal="center" vertical="center"/>
    </xf>
    <xf numFmtId="0" fontId="0" fillId="0" borderId="10" xfId="0" applyBorder="1" applyAlignment="1">
      <alignment vertical="center" wrapText="1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4F4F"/>
      <color rgb="FFFFFF99"/>
      <color rgb="FFFD7B7B"/>
      <color rgb="FFF27A44"/>
      <color rgb="FFFD6767"/>
      <color rgb="FF85FF9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907577729254432"/>
          <c:y val="1.9108280254777069E-2"/>
          <c:w val="0.83490181374387029"/>
          <c:h val="0.50991323536787203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Feuil2!$E$5</c:f>
              <c:strCache>
                <c:ptCount val="1"/>
                <c:pt idx="0">
                  <c:v>risque 1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Feuil2!$F$5</c:f>
              <c:numCache>
                <c:formatCode>General</c:formatCode>
                <c:ptCount val="1"/>
                <c:pt idx="0">
                  <c:v>3</c:v>
                </c:pt>
              </c:numCache>
            </c:numRef>
          </c:xVal>
          <c:yVal>
            <c:numRef>
              <c:f>Feuil2!$G$5</c:f>
              <c:numCache>
                <c:formatCode>General</c:formatCode>
                <c:ptCount val="1"/>
                <c:pt idx="0">
                  <c:v>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0-5314-4E0C-9B5F-F8AB8DC4E6F7}"/>
            </c:ext>
          </c:extLst>
        </c:ser>
        <c:ser>
          <c:idx val="1"/>
          <c:order val="1"/>
          <c:tx>
            <c:strRef>
              <c:f>Feuil2!$E$6</c:f>
              <c:strCache>
                <c:ptCount val="1"/>
                <c:pt idx="0">
                  <c:v>risque 2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Feuil2!$F$6</c:f>
              <c:numCache>
                <c:formatCode>General</c:formatCode>
                <c:ptCount val="1"/>
                <c:pt idx="0">
                  <c:v>1</c:v>
                </c:pt>
              </c:numCache>
            </c:numRef>
          </c:xVal>
          <c:yVal>
            <c:numRef>
              <c:f>Feuil2!$G$6</c:f>
              <c:numCache>
                <c:formatCode>General</c:formatCode>
                <c:ptCount val="1"/>
                <c:pt idx="0">
                  <c:v>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1-5314-4E0C-9B5F-F8AB8DC4E6F7}"/>
            </c:ext>
          </c:extLst>
        </c:ser>
        <c:ser>
          <c:idx val="2"/>
          <c:order val="2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Feuil2!$F$7</c:f>
              <c:numCache>
                <c:formatCode>General</c:formatCode>
                <c:ptCount val="1"/>
                <c:pt idx="0">
                  <c:v>3</c:v>
                </c:pt>
              </c:numCache>
            </c:numRef>
          </c:xVal>
          <c:yVal>
            <c:numRef>
              <c:f>Feuil2!$G$7</c:f>
              <c:numCache>
                <c:formatCode>General</c:formatCode>
                <c:ptCount val="1"/>
                <c:pt idx="0">
                  <c:v>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2-5314-4E0C-9B5F-F8AB8DC4E6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29898640"/>
        <c:axId val="829895032"/>
        <c:extLst/>
      </c:scatterChart>
      <c:valAx>
        <c:axId val="829898640"/>
        <c:scaling>
          <c:orientation val="minMax"/>
          <c:max val="4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E+00" sourceLinked="0"/>
        <c:majorTickMark val="none"/>
        <c:minorTickMark val="out"/>
        <c:tickLblPos val="none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noFill/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9895032"/>
        <c:crosses val="autoZero"/>
        <c:crossBetween val="midCat"/>
        <c:majorUnit val="1"/>
        <c:minorUnit val="1"/>
      </c:valAx>
      <c:valAx>
        <c:axId val="829895032"/>
        <c:scaling>
          <c:orientation val="minMax"/>
          <c:max val="4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noFill/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9898640"/>
        <c:crosses val="autoZero"/>
        <c:crossBetween val="midCat"/>
        <c:majorUnit val="1"/>
        <c:minorUnit val="1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ln>
                <a:gradFill>
                  <a:gsLst>
                    <a:gs pos="0">
                      <a:schemeClr val="accent1">
                        <a:lumMod val="5000"/>
                        <a:lumOff val="95000"/>
                      </a:schemeClr>
                    </a:gs>
                    <a:gs pos="74000">
                      <a:schemeClr val="accent1">
                        <a:lumMod val="45000"/>
                        <a:lumOff val="55000"/>
                      </a:schemeClr>
                    </a:gs>
                    <a:gs pos="83000">
                      <a:schemeClr val="accent1">
                        <a:lumMod val="45000"/>
                        <a:lumOff val="55000"/>
                      </a:schemeClr>
                    </a:gs>
                    <a:gs pos="100000">
                      <a:schemeClr val="accent1">
                        <a:lumMod val="30000"/>
                        <a:lumOff val="70000"/>
                      </a:schemeClr>
                    </a:gs>
                  </a:gsLst>
                  <a:lin ang="5400000" scaled="1"/>
                </a:gradFill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361949</xdr:colOff>
      <xdr:row>4</xdr:row>
      <xdr:rowOff>647700</xdr:rowOff>
    </xdr:from>
    <xdr:to>
      <xdr:col>8</xdr:col>
      <xdr:colOff>190499</xdr:colOff>
      <xdr:row>19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3CC8D-ADAC-4D15-9C21-2F69968968B0}">
  <sheetPr codeName="Feuil1"/>
  <dimension ref="C1:S14"/>
  <sheetViews>
    <sheetView tabSelected="1" zoomScale="85" zoomScaleNormal="85" workbookViewId="0">
      <selection activeCell="S6" sqref="S6"/>
    </sheetView>
  </sheetViews>
  <sheetFormatPr baseColWidth="10" defaultRowHeight="15" x14ac:dyDescent="0.25"/>
  <cols>
    <col min="4" max="8" width="10.7109375" style="1" customWidth="1"/>
  </cols>
  <sheetData>
    <row r="1" spans="3:19" ht="30" customHeight="1" x14ac:dyDescent="0.25"/>
    <row r="2" spans="3:19" ht="30" customHeight="1" x14ac:dyDescent="0.25"/>
    <row r="3" spans="3:19" ht="30" customHeight="1" x14ac:dyDescent="0.25"/>
    <row r="4" spans="3:19" ht="60" customHeight="1" x14ac:dyDescent="0.25">
      <c r="H4" s="4" t="s">
        <v>2</v>
      </c>
      <c r="I4" t="s">
        <v>1</v>
      </c>
    </row>
    <row r="5" spans="3:19" ht="60" customHeight="1" x14ac:dyDescent="0.25">
      <c r="D5" s="2"/>
      <c r="E5" s="5"/>
      <c r="F5" s="5"/>
      <c r="G5" s="5"/>
      <c r="H5" s="5"/>
    </row>
    <row r="6" spans="3:19" ht="60" customHeight="1" x14ac:dyDescent="0.25">
      <c r="C6" s="11">
        <f>VLOOKUP(D6,Feuil3!$A$5:$E$8,3,TRUE)</f>
        <v>1</v>
      </c>
      <c r="D6" s="1">
        <v>4</v>
      </c>
      <c r="E6" s="8">
        <f>E11*$C$6</f>
        <v>25</v>
      </c>
      <c r="F6" s="8">
        <f t="shared" ref="F6:H6" si="0">F11*$C$6</f>
        <v>50</v>
      </c>
      <c r="G6" s="8">
        <f t="shared" si="0"/>
        <v>75</v>
      </c>
      <c r="H6" s="8">
        <f t="shared" si="0"/>
        <v>100</v>
      </c>
      <c r="O6" t="e">
        <f>VLOOKUP(N1048551,Feuil2!L1048555:R1048575,7,FALSE)</f>
        <v>#N/A</v>
      </c>
      <c r="S6" t="e">
        <f>VLOOKUP(R1048551,Feuil2!P1048555:V1048575,7,FALSE)</f>
        <v>#N/A</v>
      </c>
    </row>
    <row r="7" spans="3:19" ht="60" customHeight="1" x14ac:dyDescent="0.25">
      <c r="C7" s="11">
        <f>VLOOKUP(D7,Feuil3!$A$5:$E$8,3,TRUE)</f>
        <v>0.75</v>
      </c>
      <c r="D7" s="1">
        <v>3</v>
      </c>
      <c r="E7" s="6">
        <f>E11*$C$7</f>
        <v>18.75</v>
      </c>
      <c r="F7" s="6">
        <f t="shared" ref="F7:H7" si="1">F11*$C$7</f>
        <v>37.5</v>
      </c>
      <c r="G7" s="6">
        <f t="shared" si="1"/>
        <v>56.25</v>
      </c>
      <c r="H7" s="6">
        <f t="shared" si="1"/>
        <v>75</v>
      </c>
    </row>
    <row r="8" spans="3:19" ht="60" customHeight="1" x14ac:dyDescent="0.25">
      <c r="C8" s="11">
        <f>VLOOKUP(D8,Feuil3!$A$5:$E$8,3,TRUE)</f>
        <v>0.25</v>
      </c>
      <c r="D8" s="1">
        <v>2</v>
      </c>
      <c r="E8" s="7">
        <f>E11*$C$8</f>
        <v>6.25</v>
      </c>
      <c r="F8" s="7">
        <f t="shared" ref="F8:H8" si="2">F11*$C$8</f>
        <v>12.5</v>
      </c>
      <c r="G8" s="7">
        <f t="shared" si="2"/>
        <v>18.75</v>
      </c>
      <c r="H8" s="7">
        <f t="shared" si="2"/>
        <v>25</v>
      </c>
    </row>
    <row r="9" spans="3:19" ht="60" customHeight="1" x14ac:dyDescent="0.25">
      <c r="C9" s="11">
        <f>VLOOKUP(D9,Feuil3!$A$5:$E$8,3,TRUE)</f>
        <v>0.05</v>
      </c>
      <c r="D9" s="1">
        <v>1</v>
      </c>
      <c r="E9" s="7">
        <f>E11*$C$9</f>
        <v>1.25</v>
      </c>
      <c r="F9" s="7">
        <f t="shared" ref="F9:H9" si="3">F11*$C$9</f>
        <v>2.5</v>
      </c>
      <c r="G9" s="7">
        <f t="shared" si="3"/>
        <v>3.75</v>
      </c>
      <c r="H9" s="7">
        <f t="shared" si="3"/>
        <v>5</v>
      </c>
    </row>
    <row r="10" spans="3:19" ht="30" customHeight="1" x14ac:dyDescent="0.25">
      <c r="C10" s="3" t="s">
        <v>0</v>
      </c>
      <c r="E10" s="1">
        <v>1</v>
      </c>
      <c r="F10" s="1">
        <v>2</v>
      </c>
      <c r="G10" s="1">
        <v>3</v>
      </c>
      <c r="H10" s="1">
        <v>4</v>
      </c>
    </row>
    <row r="11" spans="3:19" ht="30" customHeight="1" x14ac:dyDescent="0.25">
      <c r="E11" s="1">
        <f>VLOOKUP(E10,Feuil3!$A$12:$E$15,3,TRUE)</f>
        <v>25</v>
      </c>
      <c r="F11" s="1">
        <f>VLOOKUP(F10,Feuil3!$A$12:$E$15,3,TRUE)</f>
        <v>50</v>
      </c>
      <c r="G11" s="1">
        <f>VLOOKUP(G10,Feuil3!$A$12:$E$15,3,TRUE)</f>
        <v>75</v>
      </c>
      <c r="H11" s="1">
        <f>VLOOKUP(H10,Feuil3!$A$12:$E$15,3,TRUE)</f>
        <v>100</v>
      </c>
    </row>
    <row r="12" spans="3:19" ht="30" customHeight="1" x14ac:dyDescent="0.25"/>
    <row r="13" spans="3:19" ht="30" customHeight="1" x14ac:dyDescent="0.25"/>
    <row r="14" spans="3:19" x14ac:dyDescent="0.25">
      <c r="G14" s="1">
        <f>E9+E8</f>
        <v>7.5</v>
      </c>
    </row>
  </sheetData>
  <phoneticPr fontId="1" type="noConversion"/>
  <conditionalFormatting sqref="E6:H9">
    <cfRule type="colorScale" priority="1">
      <colorScale>
        <cfvo type="min"/>
        <cfvo type="percentile" val="50"/>
        <cfvo type="max"/>
        <color rgb="FF92D050"/>
        <color theme="7" tint="0.79998168889431442"/>
        <color rgb="FFFD6767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FA47C3-B0D9-462B-A8B2-931BA486FE49}">
  <sheetPr codeName="Feuil2"/>
  <dimension ref="B4:J25"/>
  <sheetViews>
    <sheetView zoomScaleNormal="100" workbookViewId="0">
      <selection activeCell="D7" sqref="D7"/>
    </sheetView>
  </sheetViews>
  <sheetFormatPr baseColWidth="10" defaultRowHeight="15" x14ac:dyDescent="0.25"/>
  <cols>
    <col min="1" max="3" width="11.42578125" style="14"/>
    <col min="4" max="4" width="17.85546875" style="14" customWidth="1"/>
    <col min="5" max="5" width="60.7109375" style="13" customWidth="1"/>
    <col min="6" max="8" width="11.42578125" style="14"/>
    <col min="9" max="9" width="32.5703125" style="13" customWidth="1"/>
    <col min="10" max="10" width="60.7109375" style="13" customWidth="1"/>
    <col min="11" max="16384" width="11.42578125" style="14"/>
  </cols>
  <sheetData>
    <row r="4" spans="2:10" s="3" customFormat="1" ht="30" x14ac:dyDescent="0.25">
      <c r="B4" s="15"/>
      <c r="C4" s="16" t="s">
        <v>3</v>
      </c>
      <c r="D4" s="16" t="s">
        <v>4</v>
      </c>
      <c r="E4" s="16" t="s">
        <v>5</v>
      </c>
      <c r="F4" s="16" t="s">
        <v>6</v>
      </c>
      <c r="G4" s="16" t="s">
        <v>31</v>
      </c>
      <c r="H4" s="16" t="s">
        <v>7</v>
      </c>
      <c r="I4" s="16" t="s">
        <v>28</v>
      </c>
      <c r="J4" s="17" t="s">
        <v>29</v>
      </c>
    </row>
    <row r="5" spans="2:10" x14ac:dyDescent="0.25">
      <c r="B5" s="18">
        <v>1</v>
      </c>
      <c r="C5" s="19"/>
      <c r="D5" s="20"/>
      <c r="E5" s="21" t="s">
        <v>32</v>
      </c>
      <c r="F5" s="20">
        <v>3</v>
      </c>
      <c r="G5" s="20">
        <v>3</v>
      </c>
      <c r="H5" s="22">
        <f>VLOOKUP(F5,Feuil3!$A$11:$E$15,3,FALSE)*VLOOKUP(G5,Feuil3!$A$4:$E$8,3,FALSE)</f>
        <v>56.25</v>
      </c>
      <c r="I5" s="21"/>
      <c r="J5" s="23"/>
    </row>
    <row r="6" spans="2:10" x14ac:dyDescent="0.25">
      <c r="B6" s="18">
        <v>2</v>
      </c>
      <c r="C6" s="19"/>
      <c r="D6" s="20"/>
      <c r="E6" s="21" t="s">
        <v>33</v>
      </c>
      <c r="F6" s="20">
        <v>1</v>
      </c>
      <c r="G6" s="24">
        <v>2</v>
      </c>
      <c r="H6" s="22">
        <f>VLOOKUP(F6,Feuil3!$A$11:$E$15,3,FALSE)*VLOOKUP(G6,Feuil3!$A$4:$E$8,3,FALSE)</f>
        <v>6.25</v>
      </c>
      <c r="I6" s="21"/>
      <c r="J6" s="23"/>
    </row>
    <row r="7" spans="2:10" x14ac:dyDescent="0.25">
      <c r="B7" s="18">
        <v>3</v>
      </c>
      <c r="C7" s="19"/>
      <c r="D7" s="20"/>
      <c r="E7" s="21" t="s">
        <v>34</v>
      </c>
      <c r="F7" s="20">
        <v>3</v>
      </c>
      <c r="G7" s="24">
        <v>4</v>
      </c>
      <c r="H7" s="22">
        <f>VLOOKUP(F7,Feuil3!$A$11:$E$15,3,FALSE)*VLOOKUP(G7,Feuil3!$A$4:$E$8,3,FALSE)</f>
        <v>75</v>
      </c>
      <c r="I7" s="21"/>
      <c r="J7" s="23"/>
    </row>
    <row r="8" spans="2:10" x14ac:dyDescent="0.25">
      <c r="B8" s="18">
        <v>4</v>
      </c>
      <c r="C8" s="19"/>
      <c r="D8" s="20"/>
      <c r="E8" s="21" t="s">
        <v>35</v>
      </c>
      <c r="F8" s="20">
        <v>2</v>
      </c>
      <c r="G8" s="24">
        <v>3</v>
      </c>
      <c r="H8" s="22">
        <f>VLOOKUP(F8,Feuil3!$A$11:$E$15,3,FALSE)*VLOOKUP(G8,Feuil3!$A$4:$E$8,3,FALSE)</f>
        <v>37.5</v>
      </c>
      <c r="I8" s="21"/>
      <c r="J8" s="23"/>
    </row>
    <row r="9" spans="2:10" x14ac:dyDescent="0.25">
      <c r="B9" s="18">
        <v>5</v>
      </c>
      <c r="C9" s="19"/>
      <c r="D9" s="20"/>
      <c r="E9" s="21" t="s">
        <v>36</v>
      </c>
      <c r="F9" s="20">
        <v>4</v>
      </c>
      <c r="G9" s="24">
        <v>3</v>
      </c>
      <c r="H9" s="22">
        <f>VLOOKUP(F9,Feuil3!$A$11:$E$15,3,FALSE)*VLOOKUP(G9,Feuil3!$A$4:$E$8,3,FALSE)</f>
        <v>75</v>
      </c>
      <c r="I9" s="21"/>
      <c r="J9" s="23"/>
    </row>
    <row r="10" spans="2:10" x14ac:dyDescent="0.25">
      <c r="B10" s="18">
        <v>6</v>
      </c>
      <c r="C10" s="20"/>
      <c r="D10" s="20"/>
      <c r="E10" s="21" t="s">
        <v>37</v>
      </c>
      <c r="F10" s="20">
        <v>2</v>
      </c>
      <c r="G10" s="20">
        <v>1</v>
      </c>
      <c r="H10" s="22">
        <f>VLOOKUP(F10,Feuil3!$A$11:$E$15,3,FALSE)*VLOOKUP(G10,Feuil3!$A$4:$E$8,3,FALSE)</f>
        <v>2.5</v>
      </c>
      <c r="I10" s="21"/>
      <c r="J10" s="23"/>
    </row>
    <row r="11" spans="2:10" x14ac:dyDescent="0.25">
      <c r="B11" s="18">
        <v>7</v>
      </c>
      <c r="C11" s="20"/>
      <c r="D11" s="20"/>
      <c r="E11" s="21"/>
      <c r="F11" s="20"/>
      <c r="G11" s="20"/>
      <c r="H11" s="22"/>
      <c r="I11" s="21"/>
      <c r="J11" s="23"/>
    </row>
    <row r="12" spans="2:10" x14ac:dyDescent="0.25">
      <c r="B12" s="18">
        <v>8</v>
      </c>
      <c r="C12" s="20"/>
      <c r="D12" s="20"/>
      <c r="E12" s="21"/>
      <c r="F12" s="20"/>
      <c r="G12" s="20"/>
      <c r="H12" s="22"/>
      <c r="I12" s="21"/>
      <c r="J12" s="23"/>
    </row>
    <row r="13" spans="2:10" x14ac:dyDescent="0.25">
      <c r="B13" s="18">
        <v>9</v>
      </c>
      <c r="C13" s="20"/>
      <c r="D13" s="20"/>
      <c r="E13" s="21"/>
      <c r="F13" s="20"/>
      <c r="G13" s="20"/>
      <c r="H13" s="22"/>
      <c r="I13" s="21"/>
      <c r="J13" s="23"/>
    </row>
    <row r="14" spans="2:10" x14ac:dyDescent="0.25">
      <c r="B14" s="18">
        <v>10</v>
      </c>
      <c r="C14" s="20"/>
      <c r="D14" s="20"/>
      <c r="E14" s="21"/>
      <c r="F14" s="20"/>
      <c r="G14" s="20"/>
      <c r="H14" s="22"/>
      <c r="I14" s="21"/>
      <c r="J14" s="23"/>
    </row>
    <row r="15" spans="2:10" x14ac:dyDescent="0.25">
      <c r="B15" s="18">
        <v>11</v>
      </c>
      <c r="C15" s="20"/>
      <c r="D15" s="20"/>
      <c r="E15" s="21"/>
      <c r="F15" s="20"/>
      <c r="G15" s="20"/>
      <c r="H15" s="22"/>
      <c r="I15" s="21"/>
      <c r="J15" s="23"/>
    </row>
    <row r="16" spans="2:10" x14ac:dyDescent="0.25">
      <c r="B16" s="18">
        <v>12</v>
      </c>
      <c r="C16" s="20"/>
      <c r="D16" s="20"/>
      <c r="E16" s="21"/>
      <c r="F16" s="20"/>
      <c r="G16" s="20"/>
      <c r="H16" s="22"/>
      <c r="I16" s="21"/>
      <c r="J16" s="23"/>
    </row>
    <row r="17" spans="2:10" x14ac:dyDescent="0.25">
      <c r="B17" s="18">
        <v>13</v>
      </c>
      <c r="C17" s="20"/>
      <c r="D17" s="20"/>
      <c r="E17" s="21"/>
      <c r="F17" s="20"/>
      <c r="G17" s="20"/>
      <c r="H17" s="22"/>
      <c r="I17" s="21"/>
      <c r="J17" s="23"/>
    </row>
    <row r="18" spans="2:10" x14ac:dyDescent="0.25">
      <c r="B18" s="18">
        <v>14</v>
      </c>
      <c r="C18" s="20"/>
      <c r="D18" s="20"/>
      <c r="E18" s="21"/>
      <c r="F18" s="20"/>
      <c r="G18" s="20"/>
      <c r="H18" s="22"/>
      <c r="I18" s="21"/>
      <c r="J18" s="23"/>
    </row>
    <row r="19" spans="2:10" x14ac:dyDescent="0.25">
      <c r="B19" s="18">
        <v>15</v>
      </c>
      <c r="C19" s="20"/>
      <c r="D19" s="20"/>
      <c r="E19" s="21"/>
      <c r="F19" s="20"/>
      <c r="G19" s="20"/>
      <c r="H19" s="22"/>
      <c r="I19" s="21"/>
      <c r="J19" s="23"/>
    </row>
    <row r="20" spans="2:10" x14ac:dyDescent="0.25">
      <c r="B20" s="18">
        <v>16</v>
      </c>
      <c r="C20" s="20"/>
      <c r="D20" s="20"/>
      <c r="E20" s="21"/>
      <c r="F20" s="20"/>
      <c r="G20" s="20"/>
      <c r="H20" s="22"/>
      <c r="I20" s="21"/>
      <c r="J20" s="23"/>
    </row>
    <row r="21" spans="2:10" x14ac:dyDescent="0.25">
      <c r="B21" s="18">
        <v>17</v>
      </c>
      <c r="C21" s="20"/>
      <c r="D21" s="20"/>
      <c r="E21" s="21"/>
      <c r="F21" s="20"/>
      <c r="G21" s="20"/>
      <c r="H21" s="22"/>
      <c r="I21" s="21"/>
      <c r="J21" s="23"/>
    </row>
    <row r="22" spans="2:10" x14ac:dyDescent="0.25">
      <c r="B22" s="18">
        <v>18</v>
      </c>
      <c r="C22" s="20"/>
      <c r="D22" s="20"/>
      <c r="E22" s="21"/>
      <c r="F22" s="20"/>
      <c r="G22" s="20"/>
      <c r="H22" s="22"/>
      <c r="I22" s="21"/>
      <c r="J22" s="23"/>
    </row>
    <row r="23" spans="2:10" x14ac:dyDescent="0.25">
      <c r="B23" s="18">
        <v>19</v>
      </c>
      <c r="C23" s="20"/>
      <c r="D23" s="20"/>
      <c r="E23" s="21"/>
      <c r="F23" s="20"/>
      <c r="G23" s="20"/>
      <c r="H23" s="22"/>
      <c r="I23" s="21"/>
      <c r="J23" s="23"/>
    </row>
    <row r="24" spans="2:10" x14ac:dyDescent="0.25">
      <c r="B24" s="18">
        <v>20</v>
      </c>
      <c r="C24" s="20"/>
      <c r="D24" s="20"/>
      <c r="E24" s="21"/>
      <c r="F24" s="20"/>
      <c r="G24" s="20"/>
      <c r="H24" s="22"/>
      <c r="I24" s="21"/>
      <c r="J24" s="23"/>
    </row>
    <row r="25" spans="2:10" x14ac:dyDescent="0.25">
      <c r="B25" s="25">
        <v>21</v>
      </c>
      <c r="C25" s="26"/>
      <c r="D25" s="26"/>
      <c r="E25" s="27"/>
      <c r="F25" s="26"/>
      <c r="G25" s="26"/>
      <c r="H25" s="28"/>
      <c r="I25" s="27"/>
      <c r="J25" s="29"/>
    </row>
  </sheetData>
  <phoneticPr fontId="1" type="noConversion"/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lorScale" priority="1" id="{E4591F32-901A-4552-8695-869725D06C75}">
            <x14:colorScale>
              <x14:cfvo type="percent">
                <xm:f>Feuil1!$E$9</xm:f>
              </x14:cfvo>
              <x14:cfvo type="formula">
                <xm:f>AVERAGE(Feuil1!$E$6:$H$9)</xm:f>
              </x14:cfvo>
              <x14:cfvo type="formula">
                <xm:f>Feuil1!$H$6</xm:f>
              </x14:cfvo>
              <x14:color rgb="FF92D050"/>
              <x14:color rgb="FFFFFF99"/>
              <x14:color rgb="FFFF4F4F"/>
            </x14:colorScale>
          </x14:cfRule>
          <xm:sqref>H5:H25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BA81A0-8570-4FE3-8857-A1C4C9106FAF}">
  <sheetPr codeName="Feuil3"/>
  <dimension ref="A1:I32"/>
  <sheetViews>
    <sheetView workbookViewId="0">
      <selection activeCell="B45" sqref="B45"/>
    </sheetView>
  </sheetViews>
  <sheetFormatPr baseColWidth="10" defaultRowHeight="15" x14ac:dyDescent="0.25"/>
  <cols>
    <col min="2" max="2" width="12.85546875" bestFit="1" customWidth="1"/>
    <col min="5" max="5" width="29.5703125" customWidth="1"/>
  </cols>
  <sheetData>
    <row r="1" spans="1:9" x14ac:dyDescent="0.25">
      <c r="D1">
        <v>4</v>
      </c>
    </row>
    <row r="4" spans="1:9" x14ac:dyDescent="0.25">
      <c r="B4" t="s">
        <v>8</v>
      </c>
      <c r="C4" t="s">
        <v>15</v>
      </c>
      <c r="D4" t="s">
        <v>9</v>
      </c>
      <c r="E4" t="s">
        <v>10</v>
      </c>
    </row>
    <row r="5" spans="1:9" x14ac:dyDescent="0.25">
      <c r="A5">
        <v>1</v>
      </c>
      <c r="B5" t="s">
        <v>11</v>
      </c>
      <c r="C5" s="12">
        <v>0.05</v>
      </c>
      <c r="D5" s="9" t="str">
        <f>"&lt;"&amp;C5&amp;"%"</f>
        <v>&lt;0.05%</v>
      </c>
      <c r="E5" s="1" t="s">
        <v>19</v>
      </c>
      <c r="I5" t="e">
        <f>Feuil2!B5:H26</f>
        <v>#VALUE!</v>
      </c>
    </row>
    <row r="6" spans="1:9" x14ac:dyDescent="0.25">
      <c r="A6">
        <v>2</v>
      </c>
      <c r="B6" t="s">
        <v>12</v>
      </c>
      <c r="C6" s="12">
        <v>0.25</v>
      </c>
      <c r="D6" s="9" t="str">
        <f>C5&amp;"-"&amp;C6&amp;"%"</f>
        <v>0.05-0.25%</v>
      </c>
      <c r="E6" s="1" t="s">
        <v>18</v>
      </c>
    </row>
    <row r="7" spans="1:9" x14ac:dyDescent="0.25">
      <c r="A7">
        <v>3</v>
      </c>
      <c r="B7" t="s">
        <v>13</v>
      </c>
      <c r="C7" s="12">
        <v>0.75</v>
      </c>
      <c r="D7" s="9" t="str">
        <f>C6&amp;"-"&amp;C7&amp;"%"</f>
        <v>0.25-0.75%</v>
      </c>
      <c r="E7" s="1" t="s">
        <v>17</v>
      </c>
    </row>
    <row r="8" spans="1:9" x14ac:dyDescent="0.25">
      <c r="A8">
        <v>4</v>
      </c>
      <c r="B8" t="s">
        <v>14</v>
      </c>
      <c r="C8" s="12">
        <v>1</v>
      </c>
      <c r="D8" s="9" t="str">
        <f>"&gt;"&amp;C8&amp;"%"</f>
        <v>&gt;1%</v>
      </c>
      <c r="E8" s="1" t="s">
        <v>16</v>
      </c>
    </row>
    <row r="11" spans="1:9" x14ac:dyDescent="0.25">
      <c r="B11" t="s">
        <v>20</v>
      </c>
      <c r="C11" t="s">
        <v>25</v>
      </c>
      <c r="D11" t="s">
        <v>26</v>
      </c>
      <c r="E11" s="10" t="s">
        <v>27</v>
      </c>
    </row>
    <row r="12" spans="1:9" x14ac:dyDescent="0.25">
      <c r="A12">
        <v>1</v>
      </c>
      <c r="B12" t="s">
        <v>21</v>
      </c>
      <c r="C12">
        <v>25</v>
      </c>
      <c r="D12">
        <v>25</v>
      </c>
      <c r="E12" s="1" t="s">
        <v>21</v>
      </c>
    </row>
    <row r="13" spans="1:9" x14ac:dyDescent="0.25">
      <c r="A13">
        <v>2</v>
      </c>
      <c r="B13" t="s">
        <v>22</v>
      </c>
      <c r="C13">
        <v>50</v>
      </c>
      <c r="D13">
        <v>50</v>
      </c>
      <c r="E13" s="1" t="s">
        <v>22</v>
      </c>
    </row>
    <row r="14" spans="1:9" x14ac:dyDescent="0.25">
      <c r="A14">
        <v>3</v>
      </c>
      <c r="B14" t="s">
        <v>23</v>
      </c>
      <c r="C14">
        <v>75</v>
      </c>
      <c r="D14">
        <v>75</v>
      </c>
      <c r="E14" s="1" t="s">
        <v>23</v>
      </c>
    </row>
    <row r="15" spans="1:9" x14ac:dyDescent="0.25">
      <c r="A15">
        <v>4</v>
      </c>
      <c r="B15" t="s">
        <v>24</v>
      </c>
      <c r="C15">
        <v>100</v>
      </c>
      <c r="D15">
        <v>100</v>
      </c>
      <c r="E15" s="1" t="s">
        <v>24</v>
      </c>
    </row>
    <row r="18" spans="2:5" x14ac:dyDescent="0.25">
      <c r="B18" t="s">
        <v>30</v>
      </c>
      <c r="C18" s="13">
        <f>AVERAGE(Feuil1!E6:H9)</f>
        <v>32.03125</v>
      </c>
    </row>
    <row r="22" spans="2:5" x14ac:dyDescent="0.25">
      <c r="D22" t="e">
        <f>VLOOKUP(C14,Feuil2!B4:H25,7,FALSE)</f>
        <v>#N/A</v>
      </c>
    </row>
    <row r="32" spans="2:5" x14ac:dyDescent="0.25">
      <c r="E32" s="30">
        <f>VLOOKUP(D1,Feuil2!B5:H25,7,FALSE)</f>
        <v>37.5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 A.</dc:creator>
  <cp:lastModifiedBy>S. A.</cp:lastModifiedBy>
  <dcterms:created xsi:type="dcterms:W3CDTF">2020-06-30T20:51:09Z</dcterms:created>
  <dcterms:modified xsi:type="dcterms:W3CDTF">2020-08-09T19:30:37Z</dcterms:modified>
</cp:coreProperties>
</file>