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10646\Desktop\"/>
    </mc:Choice>
  </mc:AlternateContent>
  <xr:revisionPtr revIDLastSave="0" documentId="13_ncr:1_{FB698081-98EC-4F58-8DEC-30B9D610C1AD}" xr6:coauthVersionLast="47" xr6:coauthVersionMax="47" xr10:uidLastSave="{00000000-0000-0000-0000-000000000000}"/>
  <bookViews>
    <workbookView xWindow="-110" yWindow="-110" windowWidth="19420" windowHeight="10420" activeTab="3" xr2:uid="{00000000-000D-0000-FFFF-FFFF00000000}"/>
  </bookViews>
  <sheets>
    <sheet name="Feuil1" sheetId="1" r:id="rId1"/>
    <sheet name="SEMAINE 8" sheetId="2" r:id="rId2"/>
    <sheet name="SEMAINE 9" sheetId="3" r:id="rId3"/>
    <sheet name="SEMAINE 10" sheetId="4" r:id="rId4"/>
  </sheets>
  <functionGroups builtInGroupCount="19"/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81" i="4" l="1"/>
  <c r="S78" i="4"/>
  <c r="V76" i="4"/>
  <c r="AF76" i="4" s="1"/>
  <c r="AT71" i="4"/>
  <c r="AT70" i="4"/>
  <c r="A70" i="4"/>
  <c r="A69" i="4"/>
  <c r="AT68" i="4"/>
  <c r="A68" i="4"/>
  <c r="AT67" i="4"/>
  <c r="A67" i="4"/>
  <c r="AT66" i="4"/>
  <c r="A66" i="4"/>
  <c r="AV65" i="4"/>
  <c r="AT65" i="4"/>
  <c r="A65" i="4"/>
  <c r="AV64" i="4"/>
  <c r="AU64" i="4"/>
  <c r="AT64" i="4"/>
  <c r="AT61" i="4"/>
  <c r="AT60" i="4"/>
  <c r="A60" i="4"/>
  <c r="AT59" i="4"/>
  <c r="A59" i="4"/>
  <c r="AT58" i="4"/>
  <c r="A58" i="4"/>
  <c r="AT57" i="4"/>
  <c r="A57" i="4"/>
  <c r="AT56" i="4"/>
  <c r="A56" i="4"/>
  <c r="AV55" i="4"/>
  <c r="AT55" i="4"/>
  <c r="A55" i="4"/>
  <c r="AU54" i="4"/>
  <c r="AT54" i="4"/>
  <c r="AT51" i="4"/>
  <c r="AV11" i="4" s="1"/>
  <c r="AT50" i="4"/>
  <c r="A50" i="4"/>
  <c r="AT49" i="4"/>
  <c r="A49" i="4"/>
  <c r="AV48" i="4"/>
  <c r="AT48" i="4"/>
  <c r="A48" i="4"/>
  <c r="AT47" i="4"/>
  <c r="AT46" i="4"/>
  <c r="AV7" i="4" s="1"/>
  <c r="A46" i="4"/>
  <c r="AT45" i="4"/>
  <c r="AU44" i="4"/>
  <c r="AT44" i="4"/>
  <c r="AT40" i="4"/>
  <c r="A40" i="4"/>
  <c r="AT39" i="4"/>
  <c r="A39" i="4"/>
  <c r="AV38" i="4"/>
  <c r="AT38" i="4"/>
  <c r="A38" i="4"/>
  <c r="AT37" i="4"/>
  <c r="A37" i="4"/>
  <c r="AT36" i="4"/>
  <c r="A36" i="4"/>
  <c r="AV35" i="4"/>
  <c r="AT35" i="4"/>
  <c r="A35" i="4"/>
  <c r="AU34" i="4"/>
  <c r="AT34" i="4"/>
  <c r="AT31" i="4"/>
  <c r="AT30" i="4"/>
  <c r="A30" i="4"/>
  <c r="V80" i="4" s="1"/>
  <c r="AF80" i="4" s="1"/>
  <c r="AT29" i="4"/>
  <c r="A29" i="4"/>
  <c r="AV28" i="4"/>
  <c r="AT28" i="4"/>
  <c r="A28" i="4"/>
  <c r="AT27" i="4"/>
  <c r="A27" i="4"/>
  <c r="AT26" i="4"/>
  <c r="A26" i="4"/>
  <c r="AT25" i="4"/>
  <c r="A25" i="4"/>
  <c r="AV24" i="4"/>
  <c r="AV34" i="4" s="1"/>
  <c r="AV44" i="4" s="1"/>
  <c r="AV54" i="4" s="1"/>
  <c r="AU24" i="4"/>
  <c r="AT24" i="4"/>
  <c r="AY21" i="4"/>
  <c r="AT21" i="4"/>
  <c r="AY20" i="4"/>
  <c r="AY30" i="4" s="1"/>
  <c r="AY40" i="4" s="1"/>
  <c r="AY50" i="4" s="1"/>
  <c r="AY60" i="4" s="1"/>
  <c r="AY70" i="4" s="1"/>
  <c r="AT20" i="4"/>
  <c r="A20" i="4"/>
  <c r="AY19" i="4"/>
  <c r="AY29" i="4" s="1"/>
  <c r="AY39" i="4" s="1"/>
  <c r="AY49" i="4" s="1"/>
  <c r="AY59" i="4" s="1"/>
  <c r="AY69" i="4" s="1"/>
  <c r="AT19" i="4"/>
  <c r="A19" i="4"/>
  <c r="AT18" i="4"/>
  <c r="AT17" i="4"/>
  <c r="AT16" i="4"/>
  <c r="A16" i="4"/>
  <c r="AY15" i="4"/>
  <c r="AY25" i="4" s="1"/>
  <c r="AY35" i="4" s="1"/>
  <c r="AY45" i="4" s="1"/>
  <c r="AY55" i="4" s="1"/>
  <c r="AY65" i="4" s="1"/>
  <c r="AV15" i="4"/>
  <c r="AT15" i="4"/>
  <c r="A15" i="4"/>
  <c r="AD94" i="4" s="1"/>
  <c r="AV14" i="4"/>
  <c r="AU14" i="4"/>
  <c r="AT14" i="4"/>
  <c r="AY11" i="4"/>
  <c r="AT11" i="4"/>
  <c r="AY10" i="4"/>
  <c r="AT10" i="4"/>
  <c r="AY9" i="4"/>
  <c r="AT9" i="4"/>
  <c r="S80" i="4" s="1"/>
  <c r="AY8" i="4"/>
  <c r="AY18" i="4" s="1"/>
  <c r="AY28" i="4" s="1"/>
  <c r="AY38" i="4" s="1"/>
  <c r="AY48" i="4" s="1"/>
  <c r="AY58" i="4" s="1"/>
  <c r="AY68" i="4" s="1"/>
  <c r="AV8" i="4"/>
  <c r="AV18" i="4" s="1"/>
  <c r="AT8" i="4"/>
  <c r="S77" i="4" s="1"/>
  <c r="AY7" i="4"/>
  <c r="AY17" i="4" s="1"/>
  <c r="AY27" i="4" s="1"/>
  <c r="AY37" i="4" s="1"/>
  <c r="AY47" i="4" s="1"/>
  <c r="AY57" i="4" s="1"/>
  <c r="AY67" i="4" s="1"/>
  <c r="AT7" i="4"/>
  <c r="S76" i="4" s="1"/>
  <c r="AY6" i="4"/>
  <c r="AY16" i="4" s="1"/>
  <c r="AY26" i="4" s="1"/>
  <c r="AY36" i="4" s="1"/>
  <c r="AY46" i="4" s="1"/>
  <c r="AY56" i="4" s="1"/>
  <c r="AY66" i="4" s="1"/>
  <c r="AT6" i="4"/>
  <c r="AV6" i="4" s="1"/>
  <c r="AY5" i="4"/>
  <c r="AV5" i="4"/>
  <c r="AT5" i="4"/>
  <c r="AU4" i="4"/>
  <c r="AF81" i="3"/>
  <c r="AT71" i="3"/>
  <c r="AT70" i="3"/>
  <c r="A70" i="3"/>
  <c r="A69" i="3"/>
  <c r="AT68" i="3"/>
  <c r="A68" i="3"/>
  <c r="AT67" i="3"/>
  <c r="A67" i="3"/>
  <c r="AT66" i="3"/>
  <c r="A66" i="3"/>
  <c r="AT65" i="3"/>
  <c r="A65" i="3"/>
  <c r="AV64" i="3"/>
  <c r="AU64" i="3"/>
  <c r="AT64" i="3"/>
  <c r="AT61" i="3"/>
  <c r="AT60" i="3"/>
  <c r="A60" i="3"/>
  <c r="AT59" i="3"/>
  <c r="A59" i="3"/>
  <c r="AT58" i="3"/>
  <c r="AV8" i="3" s="1"/>
  <c r="A58" i="3"/>
  <c r="AT57" i="3"/>
  <c r="A57" i="3"/>
  <c r="AT56" i="3"/>
  <c r="AV6" i="3" s="1"/>
  <c r="A56" i="3"/>
  <c r="AT55" i="3"/>
  <c r="A55" i="3"/>
  <c r="AU54" i="3"/>
  <c r="AT54" i="3"/>
  <c r="AT51" i="3"/>
  <c r="AT50" i="3"/>
  <c r="A50" i="3"/>
  <c r="AT49" i="3"/>
  <c r="A49" i="3"/>
  <c r="AT48" i="3"/>
  <c r="A48" i="3"/>
  <c r="AT47" i="3"/>
  <c r="AT46" i="3"/>
  <c r="A46" i="3"/>
  <c r="AT45" i="3"/>
  <c r="AU44" i="3"/>
  <c r="AT44" i="3"/>
  <c r="AT40" i="3"/>
  <c r="A40" i="3"/>
  <c r="AT39" i="3"/>
  <c r="A39" i="3"/>
  <c r="AT38" i="3"/>
  <c r="A38" i="3"/>
  <c r="AT37" i="3"/>
  <c r="A37" i="3"/>
  <c r="AT36" i="3"/>
  <c r="A36" i="3"/>
  <c r="AT35" i="3"/>
  <c r="A35" i="3"/>
  <c r="AU34" i="3"/>
  <c r="AT34" i="3"/>
  <c r="AT31" i="3"/>
  <c r="AT30" i="3"/>
  <c r="A30" i="3"/>
  <c r="AT29" i="3"/>
  <c r="A29" i="3"/>
  <c r="AT28" i="3"/>
  <c r="A28" i="3"/>
  <c r="AT27" i="3"/>
  <c r="A27" i="3"/>
  <c r="AT26" i="3"/>
  <c r="A26" i="3"/>
  <c r="AT25" i="3"/>
  <c r="A25" i="3"/>
  <c r="AU24" i="3"/>
  <c r="AT24" i="3"/>
  <c r="AY21" i="3"/>
  <c r="AT21" i="3"/>
  <c r="AT20" i="3"/>
  <c r="A20" i="3"/>
  <c r="AT19" i="3"/>
  <c r="A19" i="3"/>
  <c r="V77" i="3" s="1"/>
  <c r="AF77" i="3" s="1"/>
  <c r="AT18" i="3"/>
  <c r="AT17" i="3"/>
  <c r="AY16" i="3"/>
  <c r="AY26" i="3" s="1"/>
  <c r="AY36" i="3" s="1"/>
  <c r="AY46" i="3" s="1"/>
  <c r="AY56" i="3" s="1"/>
  <c r="AY66" i="3" s="1"/>
  <c r="AT16" i="3"/>
  <c r="A16" i="3"/>
  <c r="AT15" i="3"/>
  <c r="A15" i="3"/>
  <c r="V76" i="3" s="1"/>
  <c r="AF76" i="3" s="1"/>
  <c r="AV14" i="3"/>
  <c r="AV24" i="3" s="1"/>
  <c r="AV34" i="3" s="1"/>
  <c r="AV44" i="3" s="1"/>
  <c r="AV54" i="3" s="1"/>
  <c r="AU14" i="3"/>
  <c r="AT14" i="3"/>
  <c r="AY11" i="3"/>
  <c r="AT11" i="3"/>
  <c r="AV11" i="3" s="1"/>
  <c r="AY10" i="3"/>
  <c r="AY20" i="3" s="1"/>
  <c r="AY30" i="3" s="1"/>
  <c r="AY40" i="3" s="1"/>
  <c r="AY50" i="3" s="1"/>
  <c r="AY60" i="3" s="1"/>
  <c r="AY70" i="3" s="1"/>
  <c r="AT10" i="3"/>
  <c r="AY9" i="3"/>
  <c r="AY19" i="3" s="1"/>
  <c r="AY29" i="3" s="1"/>
  <c r="AY39" i="3" s="1"/>
  <c r="AY49" i="3" s="1"/>
  <c r="AY59" i="3" s="1"/>
  <c r="AY69" i="3" s="1"/>
  <c r="AV9" i="3"/>
  <c r="AV69" i="3" s="1"/>
  <c r="AT9" i="3"/>
  <c r="S80" i="3" s="1"/>
  <c r="AY8" i="3"/>
  <c r="AY18" i="3" s="1"/>
  <c r="AY28" i="3" s="1"/>
  <c r="AY38" i="3" s="1"/>
  <c r="AY48" i="3" s="1"/>
  <c r="AY58" i="3" s="1"/>
  <c r="AY68" i="3" s="1"/>
  <c r="AT8" i="3"/>
  <c r="S77" i="3" s="1"/>
  <c r="AY7" i="3"/>
  <c r="AY17" i="3" s="1"/>
  <c r="AY27" i="3" s="1"/>
  <c r="AY37" i="3" s="1"/>
  <c r="AY47" i="3" s="1"/>
  <c r="AY57" i="3" s="1"/>
  <c r="AY67" i="3" s="1"/>
  <c r="AT7" i="3"/>
  <c r="AY6" i="3"/>
  <c r="AT6" i="3"/>
  <c r="S79" i="3" s="1"/>
  <c r="AY5" i="3"/>
  <c r="AY15" i="3" s="1"/>
  <c r="AY25" i="3" s="1"/>
  <c r="AY35" i="3" s="1"/>
  <c r="AY45" i="3" s="1"/>
  <c r="AY55" i="3" s="1"/>
  <c r="AY65" i="3" s="1"/>
  <c r="AT5" i="3"/>
  <c r="AV5" i="3" s="1"/>
  <c r="AU4" i="3"/>
  <c r="AY15" i="2"/>
  <c r="AY5" i="2"/>
  <c r="AU68" i="3"/>
  <c r="AZ36" i="3"/>
  <c r="AZ31" i="2"/>
  <c r="AX37" i="3"/>
  <c r="AZ58" i="2"/>
  <c r="AX5" i="4"/>
  <c r="AX46" i="4"/>
  <c r="AZ17" i="3"/>
  <c r="AX57" i="4"/>
  <c r="AX66" i="4"/>
  <c r="AX9" i="3"/>
  <c r="AW29" i="4"/>
  <c r="AU55" i="3"/>
  <c r="AU26" i="4"/>
  <c r="AX68" i="3"/>
  <c r="AU58" i="3"/>
  <c r="AX28" i="3"/>
  <c r="AZ18" i="2"/>
  <c r="AW60" i="4"/>
  <c r="AU66" i="4"/>
  <c r="AZ65" i="2"/>
  <c r="AZ26" i="3"/>
  <c r="AX17" i="3"/>
  <c r="AU37" i="4"/>
  <c r="AW47" i="3"/>
  <c r="AZ45" i="3"/>
  <c r="AW58" i="4"/>
  <c r="AZ27" i="2"/>
  <c r="AZ70" i="2"/>
  <c r="AZ47" i="4"/>
  <c r="AW15" i="4"/>
  <c r="AZ16" i="4"/>
  <c r="AX35" i="4"/>
  <c r="AZ55" i="2"/>
  <c r="AZ25" i="2"/>
  <c r="AW28" i="3"/>
  <c r="AX27" i="4"/>
  <c r="AZ37" i="2"/>
  <c r="AZ69" i="4"/>
  <c r="AW16" i="4"/>
  <c r="AU57" i="4"/>
  <c r="AZ56" i="4"/>
  <c r="AW48" i="3"/>
  <c r="AX19" i="3"/>
  <c r="AU6" i="4"/>
  <c r="AU47" i="3"/>
  <c r="AW25" i="4"/>
  <c r="AU35" i="4"/>
  <c r="AZ18" i="4"/>
  <c r="AZ39" i="2"/>
  <c r="AZ36" i="2"/>
  <c r="AU28" i="3"/>
  <c r="AZ38" i="3"/>
  <c r="AW8" i="4"/>
  <c r="AZ15" i="2"/>
  <c r="AX19" i="4"/>
  <c r="AU39" i="3"/>
  <c r="AX68" i="4"/>
  <c r="AZ27" i="4"/>
  <c r="AW39" i="4"/>
  <c r="AZ7" i="3"/>
  <c r="AW27" i="4"/>
  <c r="AX10" i="4"/>
  <c r="AW66" i="4"/>
  <c r="AX50" i="3"/>
  <c r="AU69" i="3"/>
  <c r="AZ38" i="4"/>
  <c r="AZ46" i="3"/>
  <c r="AX6" i="3"/>
  <c r="AW28" i="4"/>
  <c r="AZ30" i="3"/>
  <c r="AW27" i="3"/>
  <c r="AW67" i="2"/>
  <c r="AW36" i="3"/>
  <c r="AZ48" i="2"/>
  <c r="AZ66" i="4"/>
  <c r="AX58" i="3"/>
  <c r="AU35" i="3"/>
  <c r="AX30" i="4"/>
  <c r="AZ5" i="3"/>
  <c r="AX58" i="4"/>
  <c r="AX25" i="4"/>
  <c r="AW38" i="4"/>
  <c r="AZ7" i="2"/>
  <c r="AU65" i="3"/>
  <c r="AZ31" i="3"/>
  <c r="AZ49" i="4"/>
  <c r="AX69" i="4"/>
  <c r="AW6" i="4"/>
  <c r="AU45" i="4"/>
  <c r="AX27" i="3"/>
  <c r="AW17" i="4"/>
  <c r="AZ21" i="3"/>
  <c r="AZ6" i="4"/>
  <c r="AU65" i="4"/>
  <c r="AU46" i="3"/>
  <c r="AZ40" i="4"/>
  <c r="AZ19" i="3"/>
  <c r="AZ6" i="3"/>
  <c r="AU18" i="3"/>
  <c r="AW37" i="4"/>
  <c r="AZ47" i="2"/>
  <c r="AX37" i="4"/>
  <c r="AZ9" i="3"/>
  <c r="AX39" i="4"/>
  <c r="AX5" i="3"/>
  <c r="AZ66" i="3"/>
  <c r="AZ46" i="2"/>
  <c r="AZ16" i="3"/>
  <c r="AW68" i="4"/>
  <c r="AX5" i="2"/>
  <c r="AU9" i="4"/>
  <c r="AU26" i="3"/>
  <c r="AU65" i="2"/>
  <c r="AX38" i="4"/>
  <c r="AU25" i="3"/>
  <c r="AU67" i="4"/>
  <c r="AU48" i="3"/>
  <c r="AU66" i="3"/>
  <c r="AZ10" i="3"/>
  <c r="AW49" i="3"/>
  <c r="AZ40" i="3"/>
  <c r="AZ5" i="2"/>
  <c r="AZ45" i="2"/>
  <c r="AW46" i="4"/>
  <c r="AX50" i="4"/>
  <c r="AW5" i="4"/>
  <c r="AZ19" i="2"/>
  <c r="AW26" i="4"/>
  <c r="AZ28" i="3"/>
  <c r="AZ21" i="4"/>
  <c r="AZ70" i="4"/>
  <c r="AU18" i="4"/>
  <c r="AU19" i="3"/>
  <c r="AZ20" i="2"/>
  <c r="AW59" i="4"/>
  <c r="AW9" i="4"/>
  <c r="AX45" i="3"/>
  <c r="AW69" i="4"/>
  <c r="AZ60" i="2"/>
  <c r="AX70" i="4"/>
  <c r="AU49" i="3"/>
  <c r="AZ47" i="3"/>
  <c r="AU8" i="3"/>
  <c r="AZ49" i="2"/>
  <c r="AZ11" i="2"/>
  <c r="AU25" i="4"/>
  <c r="AW39" i="3"/>
  <c r="AZ28" i="4"/>
  <c r="AZ68" i="4"/>
  <c r="AW7" i="4"/>
  <c r="AZ55" i="4"/>
  <c r="AX47" i="3"/>
  <c r="AW45" i="3"/>
  <c r="AZ48" i="4"/>
  <c r="AW46" i="3"/>
  <c r="AX10" i="3"/>
  <c r="AZ5" i="4"/>
  <c r="AW58" i="3"/>
  <c r="AW65" i="4"/>
  <c r="AZ49" i="3"/>
  <c r="AZ57" i="4"/>
  <c r="AX28" i="4"/>
  <c r="AX26" i="3"/>
  <c r="AZ11" i="3"/>
  <c r="AZ8" i="3"/>
  <c r="AX39" i="3"/>
  <c r="AZ60" i="4"/>
  <c r="AZ55" i="3"/>
  <c r="AU70" i="4"/>
  <c r="AZ19" i="4"/>
  <c r="AU6" i="3"/>
  <c r="AX16" i="3"/>
  <c r="AZ59" i="3"/>
  <c r="AX29" i="3"/>
  <c r="AW55" i="4"/>
  <c r="AX55" i="3"/>
  <c r="AX29" i="4"/>
  <c r="AU16" i="3"/>
  <c r="AZ39" i="3"/>
  <c r="AW18" i="3"/>
  <c r="AU56" i="4"/>
  <c r="AW47" i="4"/>
  <c r="AX40" i="3"/>
  <c r="AW20" i="4"/>
  <c r="AW7" i="3"/>
  <c r="AU59" i="4"/>
  <c r="AX48" i="3"/>
  <c r="AU7" i="3"/>
  <c r="AU48" i="4"/>
  <c r="AZ25" i="4"/>
  <c r="AX15" i="4"/>
  <c r="AZ37" i="4"/>
  <c r="AW50" i="4"/>
  <c r="AZ25" i="3"/>
  <c r="AX47" i="4"/>
  <c r="AZ66" i="2"/>
  <c r="AU17" i="4"/>
  <c r="AW30" i="3"/>
  <c r="AU67" i="3"/>
  <c r="AU15" i="4"/>
  <c r="AZ39" i="4"/>
  <c r="AZ30" i="2"/>
  <c r="AW36" i="4"/>
  <c r="AX48" i="4"/>
  <c r="AZ30" i="4"/>
  <c r="AX66" i="3"/>
  <c r="AZ20" i="3"/>
  <c r="AZ59" i="2"/>
  <c r="AZ65" i="3"/>
  <c r="AW57" i="4"/>
  <c r="AW26" i="3"/>
  <c r="AX67" i="4"/>
  <c r="AW19" i="4"/>
  <c r="AZ8" i="4"/>
  <c r="AZ8" i="2"/>
  <c r="AX49" i="4"/>
  <c r="AZ69" i="3"/>
  <c r="AZ58" i="4"/>
  <c r="AX18" i="3"/>
  <c r="AW15" i="3"/>
  <c r="AW8" i="3"/>
  <c r="AX8" i="3"/>
  <c r="AX65" i="3"/>
  <c r="AZ21" i="2"/>
  <c r="AW40" i="3"/>
  <c r="AW68" i="3"/>
  <c r="AZ29" i="4"/>
  <c r="AU9" i="3"/>
  <c r="AU19" i="4"/>
  <c r="AX56" i="4"/>
  <c r="AU39" i="4"/>
  <c r="AZ31" i="4"/>
  <c r="AU57" i="3"/>
  <c r="AZ9" i="2"/>
  <c r="AZ26" i="2"/>
  <c r="AZ40" i="2"/>
  <c r="AU55" i="4"/>
  <c r="AX7" i="3"/>
  <c r="AZ67" i="2"/>
  <c r="AX56" i="3"/>
  <c r="AZ58" i="3"/>
  <c r="AW17" i="3"/>
  <c r="AU28" i="4"/>
  <c r="AW10" i="3"/>
  <c r="AW35" i="4"/>
  <c r="AX46" i="3"/>
  <c r="AZ10" i="2"/>
  <c r="AZ20" i="4"/>
  <c r="AX20" i="4"/>
  <c r="AZ15" i="4"/>
  <c r="AX59" i="4"/>
  <c r="AW70" i="4"/>
  <c r="AZ56" i="3"/>
  <c r="AW67" i="4"/>
  <c r="AW29" i="3"/>
  <c r="AZ35" i="2"/>
  <c r="AW6" i="3"/>
  <c r="AW18" i="4"/>
  <c r="AZ35" i="3"/>
  <c r="AU56" i="3"/>
  <c r="AX18" i="4"/>
  <c r="AW59" i="3"/>
  <c r="AZ67" i="4"/>
  <c r="AZ7" i="4"/>
  <c r="AZ60" i="3"/>
  <c r="AU58" i="4"/>
  <c r="AX20" i="3"/>
  <c r="AU27" i="3"/>
  <c r="AX30" i="3"/>
  <c r="AZ26" i="4"/>
  <c r="AZ29" i="2"/>
  <c r="AZ15" i="3"/>
  <c r="AU45" i="3"/>
  <c r="AX6" i="4"/>
  <c r="AZ46" i="4"/>
  <c r="AW55" i="3"/>
  <c r="AU37" i="3"/>
  <c r="AU36" i="3"/>
  <c r="AW25" i="3"/>
  <c r="AW9" i="3"/>
  <c r="AU17" i="3"/>
  <c r="AW48" i="4"/>
  <c r="AU15" i="3"/>
  <c r="AX60" i="4"/>
  <c r="AX45" i="4"/>
  <c r="AX40" i="4"/>
  <c r="AW56" i="4"/>
  <c r="AX16" i="4"/>
  <c r="AZ17" i="2"/>
  <c r="AU49" i="4"/>
  <c r="AW50" i="3"/>
  <c r="AZ28" i="2"/>
  <c r="AX59" i="3"/>
  <c r="AW38" i="3"/>
  <c r="AZ9" i="4"/>
  <c r="AZ68" i="3"/>
  <c r="AW70" i="3"/>
  <c r="AX36" i="4"/>
  <c r="AU27" i="4"/>
  <c r="AX35" i="3"/>
  <c r="AX17" i="4"/>
  <c r="AU69" i="4"/>
  <c r="AZ11" i="4"/>
  <c r="AZ68" i="2"/>
  <c r="AZ65" i="4"/>
  <c r="AZ10" i="4"/>
  <c r="AW5" i="3"/>
  <c r="AX8" i="4"/>
  <c r="AU38" i="3"/>
  <c r="AU59" i="3"/>
  <c r="AX70" i="3"/>
  <c r="AZ50" i="3"/>
  <c r="AW10" i="4"/>
  <c r="AX38" i="3"/>
  <c r="AX57" i="3"/>
  <c r="AX15" i="3"/>
  <c r="AW19" i="3"/>
  <c r="AW35" i="3"/>
  <c r="AU38" i="4"/>
  <c r="AU46" i="4"/>
  <c r="AZ50" i="2"/>
  <c r="AW45" i="4"/>
  <c r="AW66" i="3"/>
  <c r="AZ29" i="3"/>
  <c r="AZ57" i="3"/>
  <c r="AW60" i="3"/>
  <c r="AW37" i="3"/>
  <c r="AU16" i="4"/>
  <c r="AU68" i="4"/>
  <c r="AZ35" i="4"/>
  <c r="AZ18" i="3"/>
  <c r="AX36" i="3"/>
  <c r="AW56" i="3"/>
  <c r="AW30" i="4"/>
  <c r="AW20" i="3"/>
  <c r="AZ17" i="4"/>
  <c r="AX25" i="3"/>
  <c r="AZ50" i="4"/>
  <c r="AX9" i="4"/>
  <c r="AW16" i="3"/>
  <c r="AW57" i="3"/>
  <c r="AZ69" i="2"/>
  <c r="AU8" i="4"/>
  <c r="AW69" i="3"/>
  <c r="AX7" i="4"/>
  <c r="AZ27" i="3"/>
  <c r="AZ45" i="4"/>
  <c r="AU70" i="3"/>
  <c r="AW49" i="4"/>
  <c r="AZ67" i="3"/>
  <c r="AZ16" i="2"/>
  <c r="AZ6" i="2"/>
  <c r="AX65" i="4"/>
  <c r="AW67" i="3"/>
  <c r="AZ59" i="4"/>
  <c r="AZ70" i="3"/>
  <c r="AX49" i="3"/>
  <c r="AU36" i="4"/>
  <c r="AW65" i="3"/>
  <c r="AU47" i="4"/>
  <c r="AW40" i="4"/>
  <c r="AZ37" i="3"/>
  <c r="AZ57" i="2"/>
  <c r="AZ56" i="2"/>
  <c r="AX55" i="4"/>
  <c r="AU7" i="4"/>
  <c r="AX60" i="3"/>
  <c r="AZ36" i="4"/>
  <c r="AX26" i="4"/>
  <c r="AZ48" i="3"/>
  <c r="AX69" i="3"/>
  <c r="AZ38" i="2"/>
  <c r="AX67" i="3"/>
  <c r="AV10" i="3" l="1"/>
  <c r="S81" i="3"/>
  <c r="S81" i="4"/>
  <c r="S76" i="3"/>
  <c r="AD91" i="4"/>
  <c r="E93" i="4"/>
  <c r="AL93" i="4" s="1"/>
  <c r="P89" i="4" a="1"/>
  <c r="P89" i="4" s="1"/>
  <c r="P90" i="4" a="1"/>
  <c r="P90" i="4" s="1"/>
  <c r="P91" i="4" a="1"/>
  <c r="P91" i="4" s="1"/>
  <c r="P92" i="4" a="1"/>
  <c r="P92" i="4" s="1"/>
  <c r="P93" i="4" a="1"/>
  <c r="P93" i="4" s="1"/>
  <c r="P94" i="4" a="1"/>
  <c r="P94" i="4" s="1"/>
  <c r="AD90" i="4"/>
  <c r="P88" i="4" a="1"/>
  <c r="P88" i="4" s="1"/>
  <c r="V91" i="4" a="1"/>
  <c r="V91" i="4" s="1"/>
  <c r="V92" i="4" a="1"/>
  <c r="V92" i="4" s="1"/>
  <c r="V93" i="4" a="1"/>
  <c r="V93" i="4" s="1"/>
  <c r="V94" i="4" a="1"/>
  <c r="V94" i="4" s="1"/>
  <c r="V88" i="4" a="1"/>
  <c r="V88" i="4" s="1"/>
  <c r="V89" i="4" a="1"/>
  <c r="V89" i="4" s="1"/>
  <c r="V90" i="4" a="1"/>
  <c r="V90" i="4" s="1"/>
  <c r="AD93" i="4"/>
  <c r="E90" i="4"/>
  <c r="AL90" i="4" s="1"/>
  <c r="E92" i="4"/>
  <c r="AL92" i="4" s="1"/>
  <c r="E89" i="4"/>
  <c r="AL89" i="4" s="1"/>
  <c r="AD92" i="4"/>
  <c r="E88" i="4"/>
  <c r="AD89" i="4"/>
  <c r="E91" i="4"/>
  <c r="AL91" i="4" s="1"/>
  <c r="AD88" i="4"/>
  <c r="AV71" i="4"/>
  <c r="AV51" i="4"/>
  <c r="AV41" i="4"/>
  <c r="AV31" i="4"/>
  <c r="AV21" i="4"/>
  <c r="AV61" i="4"/>
  <c r="AV57" i="4"/>
  <c r="AV27" i="4"/>
  <c r="AV16" i="4"/>
  <c r="AV67" i="4"/>
  <c r="AV46" i="4"/>
  <c r="AV37" i="4"/>
  <c r="AV17" i="4"/>
  <c r="AV56" i="4"/>
  <c r="AV26" i="4"/>
  <c r="AV66" i="4"/>
  <c r="AV47" i="4"/>
  <c r="AV36" i="4"/>
  <c r="AV45" i="4"/>
  <c r="E94" i="4"/>
  <c r="AL94" i="4" s="1"/>
  <c r="S79" i="4"/>
  <c r="AV10" i="4"/>
  <c r="AV68" i="4"/>
  <c r="V79" i="4"/>
  <c r="AF79" i="4" s="1"/>
  <c r="AV9" i="4"/>
  <c r="V77" i="4"/>
  <c r="AF77" i="4" s="1"/>
  <c r="AV25" i="4"/>
  <c r="AV58" i="4"/>
  <c r="V78" i="4"/>
  <c r="AF78" i="4" s="1"/>
  <c r="V91" i="3" a="1"/>
  <c r="V91" i="3" s="1"/>
  <c r="V92" i="3" a="1"/>
  <c r="V92" i="3" s="1"/>
  <c r="V93" i="3" a="1"/>
  <c r="V93" i="3" s="1"/>
  <c r="V88" i="3" a="1"/>
  <c r="V88" i="3" s="1"/>
  <c r="V94" i="3" a="1"/>
  <c r="V94" i="3" s="1"/>
  <c r="V89" i="3" a="1"/>
  <c r="V89" i="3" s="1"/>
  <c r="V90" i="3" a="1"/>
  <c r="V90" i="3" s="1"/>
  <c r="AD93" i="3"/>
  <c r="P89" i="3" a="1"/>
  <c r="P89" i="3" s="1"/>
  <c r="P90" i="3" a="1"/>
  <c r="P90" i="3" s="1"/>
  <c r="AD90" i="3"/>
  <c r="P91" i="3" a="1"/>
  <c r="P91" i="3" s="1"/>
  <c r="P92" i="3" a="1"/>
  <c r="P92" i="3" s="1"/>
  <c r="P93" i="3" a="1"/>
  <c r="P93" i="3" s="1"/>
  <c r="P94" i="3" a="1"/>
  <c r="P94" i="3" s="1"/>
  <c r="P88" i="3" a="1"/>
  <c r="P88" i="3" s="1"/>
  <c r="E93" i="3"/>
  <c r="AL93" i="3" s="1"/>
  <c r="E92" i="3"/>
  <c r="AL92" i="3" s="1"/>
  <c r="E89" i="3"/>
  <c r="AL89" i="3" s="1"/>
  <c r="AD92" i="3"/>
  <c r="AD89" i="3"/>
  <c r="E88" i="3"/>
  <c r="E91" i="3"/>
  <c r="AD88" i="3"/>
  <c r="E90" i="3"/>
  <c r="AL90" i="3" s="1"/>
  <c r="AD91" i="3"/>
  <c r="AV36" i="3"/>
  <c r="AV17" i="3"/>
  <c r="AV56" i="3"/>
  <c r="AV26" i="3"/>
  <c r="AV66" i="3"/>
  <c r="AV47" i="3"/>
  <c r="AV38" i="3"/>
  <c r="AV18" i="3"/>
  <c r="AV58" i="3"/>
  <c r="AV25" i="3"/>
  <c r="AV45" i="3"/>
  <c r="AV68" i="3"/>
  <c r="AV31" i="3"/>
  <c r="AV71" i="3"/>
  <c r="AV51" i="3"/>
  <c r="AV41" i="3"/>
  <c r="AV61" i="3"/>
  <c r="AV21" i="3"/>
  <c r="AV35" i="3"/>
  <c r="AV15" i="3"/>
  <c r="AV55" i="3"/>
  <c r="AV28" i="3"/>
  <c r="AV65" i="3"/>
  <c r="AV48" i="3"/>
  <c r="AV70" i="3"/>
  <c r="AV50" i="3"/>
  <c r="AV40" i="3"/>
  <c r="AV20" i="3"/>
  <c r="AV60" i="3"/>
  <c r="AV30" i="3"/>
  <c r="V79" i="3"/>
  <c r="AF79" i="3" s="1"/>
  <c r="AV49" i="3"/>
  <c r="E94" i="3"/>
  <c r="AL94" i="3" s="1"/>
  <c r="V80" i="3"/>
  <c r="AF80" i="3" s="1"/>
  <c r="AV29" i="3"/>
  <c r="AV7" i="3"/>
  <c r="AV59" i="3"/>
  <c r="S78" i="3"/>
  <c r="AV19" i="3"/>
  <c r="V78" i="3"/>
  <c r="AF78" i="3" s="1"/>
  <c r="AD94" i="3"/>
  <c r="AV39" i="3"/>
  <c r="AY21" i="2"/>
  <c r="AY6" i="2"/>
  <c r="AY16" i="2" s="1"/>
  <c r="AY26" i="2" s="1"/>
  <c r="AY36" i="2" s="1"/>
  <c r="AY46" i="2" s="1"/>
  <c r="AY56" i="2" s="1"/>
  <c r="AY66" i="2" s="1"/>
  <c r="AY7" i="2"/>
  <c r="AY17" i="2" s="1"/>
  <c r="AY27" i="2" s="1"/>
  <c r="AY37" i="2" s="1"/>
  <c r="AY47" i="2" s="1"/>
  <c r="AY57" i="2" s="1"/>
  <c r="AY67" i="2" s="1"/>
  <c r="AY8" i="2"/>
  <c r="AY18" i="2" s="1"/>
  <c r="AY28" i="2" s="1"/>
  <c r="AY38" i="2" s="1"/>
  <c r="AY48" i="2" s="1"/>
  <c r="AY58" i="2" s="1"/>
  <c r="AY68" i="2" s="1"/>
  <c r="AY9" i="2"/>
  <c r="AY19" i="2" s="1"/>
  <c r="AY29" i="2" s="1"/>
  <c r="AY39" i="2" s="1"/>
  <c r="AY49" i="2" s="1"/>
  <c r="AY59" i="2" s="1"/>
  <c r="AY69" i="2" s="1"/>
  <c r="AY10" i="2"/>
  <c r="AY20" i="2" s="1"/>
  <c r="AY30" i="2" s="1"/>
  <c r="AY40" i="2" s="1"/>
  <c r="AY50" i="2" s="1"/>
  <c r="AY60" i="2" s="1"/>
  <c r="AY70" i="2" s="1"/>
  <c r="AY25" i="2"/>
  <c r="AY35" i="2" s="1"/>
  <c r="AY45" i="2" s="1"/>
  <c r="AY55" i="2" s="1"/>
  <c r="AY65" i="2" s="1"/>
  <c r="AX9" i="2"/>
  <c r="AX30" i="2"/>
  <c r="AX10" i="2"/>
  <c r="AX36" i="2"/>
  <c r="AX37" i="2"/>
  <c r="AX18" i="2"/>
  <c r="AX40" i="2"/>
  <c r="AX67" i="2"/>
  <c r="AX60" i="2"/>
  <c r="AX56" i="2"/>
  <c r="AX48" i="2"/>
  <c r="AX65" i="2"/>
  <c r="AX68" i="2"/>
  <c r="AX28" i="2"/>
  <c r="AX38" i="2"/>
  <c r="AX57" i="2"/>
  <c r="AX8" i="2"/>
  <c r="AX39" i="2"/>
  <c r="AU28" i="2"/>
  <c r="AX35" i="2"/>
  <c r="AX27" i="2"/>
  <c r="AX66" i="2"/>
  <c r="AX17" i="2"/>
  <c r="AX16" i="2"/>
  <c r="AX59" i="2"/>
  <c r="AX50" i="2"/>
  <c r="AX45" i="2"/>
  <c r="AX20" i="2"/>
  <c r="AX19" i="2"/>
  <c r="AX55" i="2"/>
  <c r="AU36" i="2"/>
  <c r="AU25" i="2"/>
  <c r="AX26" i="2"/>
  <c r="AX15" i="2"/>
  <c r="AX49" i="2"/>
  <c r="AX58" i="2"/>
  <c r="AX46" i="2"/>
  <c r="AX29" i="2"/>
  <c r="AX69" i="2"/>
  <c r="AX7" i="2"/>
  <c r="AX6" i="2"/>
  <c r="AX70" i="2"/>
  <c r="AX47" i="2"/>
  <c r="AX25" i="2"/>
  <c r="AL88" i="3" l="1"/>
  <c r="AL88" i="4"/>
  <c r="AV40" i="4"/>
  <c r="AV20" i="4"/>
  <c r="AV50" i="4"/>
  <c r="AV60" i="4"/>
  <c r="AV30" i="4"/>
  <c r="AV70" i="4"/>
  <c r="AV39" i="4"/>
  <c r="AV19" i="4"/>
  <c r="AV59" i="4"/>
  <c r="AV29" i="4"/>
  <c r="AV49" i="4"/>
  <c r="AV69" i="4"/>
  <c r="AL91" i="3"/>
  <c r="AV37" i="3"/>
  <c r="AV16" i="3"/>
  <c r="AV57" i="3"/>
  <c r="AV27" i="3"/>
  <c r="AV46" i="3"/>
  <c r="AV67" i="3"/>
  <c r="AD88" i="2"/>
  <c r="AF81" i="2"/>
  <c r="AT71" i="2"/>
  <c r="AT70" i="2"/>
  <c r="A70" i="2"/>
  <c r="A69" i="2"/>
  <c r="AT68" i="2"/>
  <c r="A68" i="2"/>
  <c r="AT67" i="2"/>
  <c r="A67" i="2"/>
  <c r="AT66" i="2"/>
  <c r="A66" i="2"/>
  <c r="AT65" i="2"/>
  <c r="A65" i="2"/>
  <c r="AV64" i="2"/>
  <c r="AU64" i="2"/>
  <c r="AT64" i="2"/>
  <c r="AT61" i="2"/>
  <c r="AT60" i="2"/>
  <c r="A60" i="2"/>
  <c r="AT59" i="2"/>
  <c r="A59" i="2"/>
  <c r="AT58" i="2"/>
  <c r="A58" i="2"/>
  <c r="AT57" i="2"/>
  <c r="A57" i="2"/>
  <c r="AT56" i="2"/>
  <c r="A56" i="2"/>
  <c r="AT55" i="2"/>
  <c r="A55" i="2"/>
  <c r="AU54" i="2"/>
  <c r="AT54" i="2"/>
  <c r="AT51" i="2"/>
  <c r="AT50" i="2"/>
  <c r="A50" i="2"/>
  <c r="AT49" i="2"/>
  <c r="A49" i="2"/>
  <c r="AT48" i="2"/>
  <c r="A48" i="2"/>
  <c r="AT47" i="2"/>
  <c r="AT46" i="2"/>
  <c r="A46" i="2"/>
  <c r="AT45" i="2"/>
  <c r="AU44" i="2"/>
  <c r="AT44" i="2"/>
  <c r="AT40" i="2"/>
  <c r="A40" i="2"/>
  <c r="AT39" i="2"/>
  <c r="A39" i="2"/>
  <c r="AT38" i="2"/>
  <c r="A38" i="2"/>
  <c r="AT37" i="2"/>
  <c r="A37" i="2"/>
  <c r="AT36" i="2"/>
  <c r="A36" i="2"/>
  <c r="AT35" i="2"/>
  <c r="A35" i="2"/>
  <c r="AU34" i="2"/>
  <c r="AT34" i="2"/>
  <c r="AT31" i="2"/>
  <c r="AT30" i="2"/>
  <c r="A30" i="2"/>
  <c r="AT29" i="2"/>
  <c r="A29" i="2"/>
  <c r="AT28" i="2"/>
  <c r="A28" i="2"/>
  <c r="AT27" i="2"/>
  <c r="A27" i="2"/>
  <c r="AT26" i="2"/>
  <c r="A26" i="2"/>
  <c r="AT25" i="2"/>
  <c r="A25" i="2"/>
  <c r="AU24" i="2"/>
  <c r="AT24" i="2"/>
  <c r="AT21" i="2"/>
  <c r="AT20" i="2"/>
  <c r="A20" i="2"/>
  <c r="AT19" i="2"/>
  <c r="A19" i="2"/>
  <c r="AT18" i="2"/>
  <c r="AT17" i="2"/>
  <c r="AT16" i="2"/>
  <c r="A16" i="2"/>
  <c r="AT15" i="2"/>
  <c r="A15" i="2"/>
  <c r="AD94" i="2" s="1"/>
  <c r="AV14" i="2"/>
  <c r="AV24" i="2" s="1"/>
  <c r="AV34" i="2" s="1"/>
  <c r="AV44" i="2" s="1"/>
  <c r="AV54" i="2" s="1"/>
  <c r="AU14" i="2"/>
  <c r="AT14" i="2"/>
  <c r="AT11" i="2"/>
  <c r="AT10" i="2"/>
  <c r="AT9" i="2"/>
  <c r="AT8" i="2"/>
  <c r="AT7" i="2"/>
  <c r="AT6" i="2"/>
  <c r="AT5" i="2"/>
  <c r="AU4" i="2"/>
  <c r="AY11" i="2"/>
  <c r="AU7" i="2"/>
  <c r="AW20" i="2"/>
  <c r="AU58" i="2"/>
  <c r="AW19" i="2"/>
  <c r="AW6" i="2"/>
  <c r="AU15" i="2"/>
  <c r="AU48" i="2"/>
  <c r="AW65" i="2"/>
  <c r="AW70" i="2"/>
  <c r="AU16" i="2"/>
  <c r="AU45" i="2"/>
  <c r="AU17" i="2"/>
  <c r="AW47" i="2"/>
  <c r="AU68" i="2"/>
  <c r="AW37" i="2"/>
  <c r="AW16" i="2"/>
  <c r="AU55" i="2"/>
  <c r="AW8" i="2"/>
  <c r="AU66" i="2"/>
  <c r="AW36" i="2"/>
  <c r="AW68" i="2"/>
  <c r="AW69" i="2"/>
  <c r="AW55" i="2"/>
  <c r="AU38" i="2"/>
  <c r="AW7" i="2"/>
  <c r="AU69" i="2"/>
  <c r="AW26" i="2"/>
  <c r="AU70" i="2"/>
  <c r="AW59" i="2"/>
  <c r="AW29" i="2"/>
  <c r="AW15" i="2"/>
  <c r="AW9" i="2"/>
  <c r="AW66" i="2"/>
  <c r="AW38" i="2"/>
  <c r="AU67" i="2"/>
  <c r="AW45" i="2"/>
  <c r="AW25" i="2"/>
  <c r="AU49" i="2"/>
  <c r="AU56" i="2"/>
  <c r="AW50" i="2"/>
  <c r="AW27" i="2"/>
  <c r="AW57" i="2"/>
  <c r="AU59" i="2"/>
  <c r="AW30" i="2"/>
  <c r="AU35" i="2"/>
  <c r="AU37" i="2"/>
  <c r="AW46" i="2"/>
  <c r="AW49" i="2"/>
  <c r="AW18" i="2"/>
  <c r="AW10" i="2"/>
  <c r="AW48" i="2"/>
  <c r="AW58" i="2"/>
  <c r="AU57" i="2"/>
  <c r="AU47" i="2"/>
  <c r="AW39" i="2"/>
  <c r="AW40" i="2"/>
  <c r="AW60" i="2"/>
  <c r="AU46" i="2"/>
  <c r="AU39" i="2"/>
  <c r="AW35" i="2"/>
  <c r="AW17" i="2"/>
  <c r="AW5" i="2"/>
  <c r="AW28" i="2"/>
  <c r="AW56" i="2"/>
  <c r="P88" i="2" l="1" a="1"/>
  <c r="P88" i="2" s="1"/>
  <c r="V91" i="2" a="1"/>
  <c r="V91" i="2" s="1"/>
  <c r="V89" i="2" a="1"/>
  <c r="V89" i="2" s="1"/>
  <c r="V93" i="2" a="1"/>
  <c r="V93" i="2" s="1"/>
  <c r="V94" i="2" a="1"/>
  <c r="V94" i="2" s="1"/>
  <c r="V88" i="2" a="1"/>
  <c r="V88" i="2" s="1"/>
  <c r="V90" i="2" a="1"/>
  <c r="V90" i="2" s="1"/>
  <c r="V92" i="2" a="1"/>
  <c r="V92" i="2" s="1"/>
  <c r="AD92" i="2"/>
  <c r="AD89" i="2"/>
  <c r="AD93" i="2"/>
  <c r="AD91" i="2"/>
  <c r="AD90" i="2"/>
  <c r="E94" i="2"/>
  <c r="AL94" i="2" s="1"/>
  <c r="P92" i="2" a="1"/>
  <c r="P92" i="2" s="1"/>
  <c r="P90" i="2" a="1"/>
  <c r="P90" i="2" s="1"/>
  <c r="P94" i="2" a="1"/>
  <c r="P94" i="2" s="1"/>
  <c r="P93" i="2" a="1"/>
  <c r="P93" i="2" s="1"/>
  <c r="P89" i="2" a="1"/>
  <c r="P89" i="2" s="1"/>
  <c r="P91" i="2" a="1"/>
  <c r="P91" i="2" s="1"/>
  <c r="E88" i="2"/>
  <c r="AL88" i="2" s="1"/>
  <c r="E90" i="2"/>
  <c r="AL90" i="2" s="1"/>
  <c r="E89" i="2"/>
  <c r="AL89" i="2" s="1"/>
  <c r="E92" i="2"/>
  <c r="AL92" i="2" s="1"/>
  <c r="E93" i="2"/>
  <c r="AL93" i="2" s="1"/>
  <c r="E91" i="2"/>
  <c r="AV10" i="2"/>
  <c r="AV50" i="2" s="1"/>
  <c r="AV6" i="2"/>
  <c r="AV56" i="2" s="1"/>
  <c r="AV9" i="2"/>
  <c r="AV29" i="2" s="1"/>
  <c r="AV7" i="2"/>
  <c r="AV46" i="2" s="1"/>
  <c r="V80" i="2"/>
  <c r="AF80" i="2" s="1"/>
  <c r="S78" i="2"/>
  <c r="AV11" i="2"/>
  <c r="AV41" i="2" s="1"/>
  <c r="S79" i="2"/>
  <c r="AV5" i="2"/>
  <c r="AV48" i="2" s="1"/>
  <c r="S77" i="2"/>
  <c r="S80" i="2"/>
  <c r="V77" i="2"/>
  <c r="AF77" i="2" s="1"/>
  <c r="V76" i="2"/>
  <c r="AF76" i="2" s="1"/>
  <c r="V78" i="2"/>
  <c r="AF78" i="2" s="1"/>
  <c r="V79" i="2"/>
  <c r="AF79" i="2" s="1"/>
  <c r="AV8" i="2"/>
  <c r="S81" i="2"/>
  <c r="S76" i="2"/>
  <c r="AL91" i="2" l="1"/>
  <c r="AV20" i="2"/>
  <c r="AV67" i="2"/>
  <c r="AV57" i="2"/>
  <c r="AV16" i="2"/>
  <c r="AV19" i="2"/>
  <c r="AV59" i="2"/>
  <c r="AV30" i="2"/>
  <c r="AV60" i="2"/>
  <c r="AV40" i="2"/>
  <c r="AV70" i="2"/>
  <c r="AV49" i="2"/>
  <c r="AV69" i="2"/>
  <c r="AV37" i="2"/>
  <c r="AV36" i="2"/>
  <c r="AV47" i="2"/>
  <c r="AV66" i="2"/>
  <c r="AV26" i="2"/>
  <c r="AV17" i="2"/>
  <c r="AV31" i="2"/>
  <c r="AV71" i="2"/>
  <c r="AV21" i="2"/>
  <c r="AV27" i="2"/>
  <c r="AV39" i="2"/>
  <c r="AV61" i="2"/>
  <c r="AV51" i="2"/>
  <c r="AV65" i="2"/>
  <c r="AV35" i="2"/>
  <c r="AV28" i="2"/>
  <c r="AV15" i="2"/>
  <c r="AV55" i="2"/>
  <c r="AV45" i="2"/>
  <c r="AV58" i="2"/>
  <c r="AV68" i="2"/>
  <c r="AV18" i="2"/>
  <c r="AV38" i="2"/>
  <c r="AV25" i="2"/>
  <c r="AU18" i="2"/>
  <c r="AU27" i="2"/>
  <c r="AU26" i="2"/>
  <c r="AU8" i="2"/>
  <c r="AU6" i="2"/>
  <c r="AU19" i="2"/>
  <c r="AU9" i="2"/>
</calcChain>
</file>

<file path=xl/sharedStrings.xml><?xml version="1.0" encoding="utf-8"?>
<sst xmlns="http://schemas.openxmlformats.org/spreadsheetml/2006/main" count="740" uniqueCount="48">
  <si>
    <t>S8</t>
  </si>
  <si>
    <t>S3</t>
  </si>
  <si>
    <t>8H30</t>
  </si>
  <si>
    <t>9H00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</si>
  <si>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</si>
  <si>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</si>
  <si>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</si>
  <si>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</si>
  <si>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</si>
  <si>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</si>
  <si>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</si>
  <si>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</si>
  <si>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</si>
  <si>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</si>
  <si>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Heure par jour</t>
  </si>
  <si>
    <t xml:space="preserve"> heure semaine</t>
  </si>
  <si>
    <t>REPOS</t>
  </si>
  <si>
    <t xml:space="preserve"> </t>
  </si>
  <si>
    <t>ECOLE</t>
  </si>
  <si>
    <t>MANAGER</t>
  </si>
  <si>
    <t>CONGE</t>
  </si>
  <si>
    <t>REPOS HEBDOMADAIRE</t>
  </si>
  <si>
    <t>REPOS HEBDOMADIRE</t>
  </si>
  <si>
    <t xml:space="preserve">  </t>
  </si>
  <si>
    <t>NOM</t>
  </si>
  <si>
    <t>JOUR DE REPOS</t>
  </si>
  <si>
    <t>TOTAL HEURE</t>
  </si>
  <si>
    <t>NOMBRE DE FERMETURE S08</t>
  </si>
  <si>
    <t>VENDREDI</t>
  </si>
  <si>
    <t>MARDI</t>
  </si>
  <si>
    <t>JEUDI</t>
  </si>
  <si>
    <t>MERCREDI</t>
  </si>
  <si>
    <t>PLANNING</t>
  </si>
  <si>
    <t>JULE</t>
  </si>
  <si>
    <t>LAURE</t>
  </si>
  <si>
    <t>DAVE</t>
  </si>
  <si>
    <t>BET</t>
  </si>
  <si>
    <t>JOHN</t>
  </si>
  <si>
    <t>LISA</t>
  </si>
  <si>
    <t>TOTAL SEMAINE 04,05,06,07</t>
  </si>
  <si>
    <t>Heure Suppl.</t>
  </si>
  <si>
    <t>HEURE SUP TOTAL</t>
  </si>
  <si>
    <t>DATE</t>
  </si>
  <si>
    <t>HEURE DE RECUPERATION</t>
  </si>
  <si>
    <t xml:space="preserve">TEMPS RECUPERER </t>
  </si>
  <si>
    <t>RESTE A RECUPERER</t>
  </si>
  <si>
    <t>Récupération</t>
  </si>
  <si>
    <t>9H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</si>
</sst>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Bauhaus 93"/>
      <family val="5"/>
    </font>
    <font>
      <b/>
      <sz val="6"/>
      <color theme="1"/>
      <name val="Calibri"/>
      <family val="2"/>
      <scheme val="minor"/>
    </font>
    <font>
      <sz val="15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00F48B"/>
        <bgColor indexed="64"/>
      </patternFill>
    </fill>
    <fill>
      <patternFill patternType="solid">
        <fgColor rgb="FF98F73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D43D1"/>
        <bgColor indexed="64"/>
      </patternFill>
    </fill>
  </fills>
  <borders count="27">
    <border>
      <left/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3" fillId="3" borderId="0" xfId="0" applyFont="1" applyFill="1" applyAlignment="1">
      <alignment horizontal="center" vertical="center"/>
    </xf>
    <xf numFmtId="0" fontId="0" fillId="5" borderId="11" xfId="0" applyFill="1" applyBorder="1"/>
    <xf numFmtId="0" fontId="0" fillId="0" borderId="11" xfId="0" applyBorder="1"/>
    <xf numFmtId="0" fontId="4" fillId="6" borderId="11" xfId="0" applyFont="1" applyFill="1" applyBorder="1" applyAlignment="1">
      <alignment horizontal="center" wrapText="1"/>
    </xf>
    <xf numFmtId="164" fontId="0" fillId="7" borderId="0" xfId="0" applyNumberFormat="1" applyFill="1" applyAlignment="1">
      <alignment horizontal="center" vertical="center"/>
    </xf>
    <xf numFmtId="0" fontId="4" fillId="6" borderId="0" xfId="0" applyFont="1" applyFill="1" applyAlignment="1">
      <alignment wrapText="1"/>
    </xf>
    <xf numFmtId="0" fontId="0" fillId="9" borderId="11" xfId="0" applyFill="1" applyBorder="1"/>
    <xf numFmtId="0" fontId="0" fillId="6" borderId="11" xfId="0" applyFill="1" applyBorder="1"/>
    <xf numFmtId="0" fontId="0" fillId="6" borderId="0" xfId="0" applyFill="1"/>
    <xf numFmtId="0" fontId="0" fillId="11" borderId="11" xfId="0" applyFill="1" applyBorder="1"/>
    <xf numFmtId="0" fontId="0" fillId="10" borderId="11" xfId="0" applyFill="1" applyBorder="1"/>
    <xf numFmtId="0" fontId="0" fillId="0" borderId="12" xfId="0" applyBorder="1"/>
    <xf numFmtId="0" fontId="0" fillId="9" borderId="11" xfId="0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11" borderId="13" xfId="0" applyFill="1" applyBorder="1"/>
    <xf numFmtId="0" fontId="0" fillId="9" borderId="13" xfId="0" applyFill="1" applyBorder="1"/>
    <xf numFmtId="0" fontId="0" fillId="9" borderId="14" xfId="0" applyFill="1" applyBorder="1"/>
    <xf numFmtId="0" fontId="0" fillId="11" borderId="14" xfId="0" applyFill="1" applyBorder="1"/>
    <xf numFmtId="0" fontId="0" fillId="9" borderId="12" xfId="0" applyFill="1" applyBorder="1"/>
    <xf numFmtId="0" fontId="0" fillId="11" borderId="12" xfId="0" applyFill="1" applyBorder="1"/>
    <xf numFmtId="0" fontId="0" fillId="0" borderId="18" xfId="0" applyBorder="1"/>
    <xf numFmtId="0" fontId="0" fillId="5" borderId="18" xfId="0" applyFill="1" applyBorder="1"/>
    <xf numFmtId="0" fontId="0" fillId="12" borderId="12" xfId="0" applyFill="1" applyBorder="1"/>
    <xf numFmtId="0" fontId="0" fillId="12" borderId="13" xfId="0" applyFill="1" applyBorder="1"/>
    <xf numFmtId="0" fontId="0" fillId="12" borderId="14" xfId="0" applyFill="1" applyBorder="1"/>
    <xf numFmtId="0" fontId="0" fillId="13" borderId="9" xfId="0" applyFill="1" applyBorder="1"/>
    <xf numFmtId="0" fontId="0" fillId="0" borderId="19" xfId="0" applyBorder="1"/>
    <xf numFmtId="0" fontId="0" fillId="9" borderId="0" xfId="0" applyFill="1"/>
    <xf numFmtId="0" fontId="0" fillId="13" borderId="0" xfId="0" applyFill="1"/>
    <xf numFmtId="0" fontId="0" fillId="13" borderId="20" xfId="0" applyFill="1" applyBorder="1"/>
    <xf numFmtId="0" fontId="0" fillId="0" borderId="21" xfId="0" applyBorder="1"/>
    <xf numFmtId="0" fontId="0" fillId="0" borderId="22" xfId="0" applyBorder="1"/>
    <xf numFmtId="0" fontId="0" fillId="9" borderId="22" xfId="0" applyFill="1" applyBorder="1"/>
    <xf numFmtId="0" fontId="0" fillId="13" borderId="23" xfId="0" applyFill="1" applyBorder="1"/>
    <xf numFmtId="0" fontId="0" fillId="13" borderId="24" xfId="0" applyFill="1" applyBorder="1"/>
    <xf numFmtId="0" fontId="0" fillId="13" borderId="25" xfId="0" applyFill="1" applyBorder="1"/>
    <xf numFmtId="0" fontId="0" fillId="0" borderId="19" xfId="0" applyBorder="1" applyAlignment="1"/>
    <xf numFmtId="0" fontId="0" fillId="0" borderId="0" xfId="0" applyBorder="1" applyAlignment="1"/>
    <xf numFmtId="0" fontId="0" fillId="13" borderId="26" xfId="0" applyFill="1" applyBorder="1"/>
    <xf numFmtId="0" fontId="0" fillId="13" borderId="22" xfId="0" applyFill="1" applyBorder="1"/>
    <xf numFmtId="2" fontId="0" fillId="0" borderId="0" xfId="0" applyNumberFormat="1"/>
    <xf numFmtId="2" fontId="4" fillId="14" borderId="0" xfId="0" applyNumberFormat="1" applyFont="1" applyFill="1" applyAlignment="1">
      <alignment wrapText="1"/>
    </xf>
    <xf numFmtId="0" fontId="0" fillId="13" borderId="19" xfId="0" applyFill="1" applyBorder="1"/>
    <xf numFmtId="0" fontId="0" fillId="15" borderId="12" xfId="0" applyFill="1" applyBorder="1" applyAlignment="1">
      <alignment horizontal="center"/>
    </xf>
    <xf numFmtId="0" fontId="0" fillId="15" borderId="13" xfId="0" applyFill="1" applyBorder="1" applyAlignment="1">
      <alignment horizontal="center"/>
    </xf>
    <xf numFmtId="0" fontId="0" fillId="14" borderId="11" xfId="0" applyFill="1" applyBorder="1"/>
    <xf numFmtId="0" fontId="5" fillId="0" borderId="12" xfId="0" applyFont="1" applyBorder="1" applyAlignment="1"/>
    <xf numFmtId="0" fontId="0" fillId="0" borderId="22" xfId="0" applyBorder="1" applyAlignment="1"/>
    <xf numFmtId="0" fontId="0" fillId="9" borderId="12" xfId="0" applyFill="1" applyBorder="1" applyAlignment="1"/>
    <xf numFmtId="0" fontId="0" fillId="9" borderId="11" xfId="0" applyFill="1" applyBorder="1" applyAlignment="1"/>
    <xf numFmtId="0" fontId="0" fillId="15" borderId="12" xfId="0" applyFill="1" applyBorder="1" applyAlignment="1"/>
    <xf numFmtId="0" fontId="0" fillId="15" borderId="13" xfId="0" applyFill="1" applyBorder="1" applyAlignment="1"/>
    <xf numFmtId="0" fontId="0" fillId="15" borderId="14" xfId="0" applyFill="1" applyBorder="1" applyAlignment="1"/>
    <xf numFmtId="0" fontId="0" fillId="0" borderId="0" xfId="0" applyAlignment="1">
      <alignment vertical="top" wrapText="1"/>
    </xf>
    <xf numFmtId="2" fontId="0" fillId="0" borderId="0" xfId="0" applyNumberFormat="1" applyAlignment="1">
      <alignment vertical="top" wrapText="1"/>
    </xf>
    <xf numFmtId="0" fontId="0" fillId="13" borderId="15" xfId="0" applyFill="1" applyBorder="1" applyAlignment="1"/>
    <xf numFmtId="0" fontId="0" fillId="13" borderId="16" xfId="0" applyFill="1" applyBorder="1" applyAlignment="1"/>
    <xf numFmtId="0" fontId="0" fillId="13" borderId="17" xfId="0" applyFill="1" applyBorder="1" applyAlignment="1"/>
    <xf numFmtId="14" fontId="0" fillId="0" borderId="0" xfId="0" applyNumberFormat="1"/>
    <xf numFmtId="0" fontId="0" fillId="0" borderId="12" xfId="0" applyFill="1" applyBorder="1" applyAlignment="1"/>
    <xf numFmtId="0" fontId="0" fillId="0" borderId="13" xfId="0" applyFill="1" applyBorder="1" applyAlignment="1"/>
    <xf numFmtId="0" fontId="0" fillId="0" borderId="14" xfId="0" applyFill="1" applyBorder="1" applyAlignment="1"/>
    <xf numFmtId="0" fontId="0" fillId="0" borderId="11" xfId="0" applyFill="1" applyBorder="1"/>
    <xf numFmtId="0" fontId="0" fillId="0" borderId="11" xfId="0" applyFill="1" applyBorder="1" applyAlignment="1"/>
    <xf numFmtId="0" fontId="0" fillId="9" borderId="11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5" borderId="15" xfId="0" applyFill="1" applyBorder="1" applyAlignment="1">
      <alignment horizontal="center"/>
    </xf>
    <xf numFmtId="0" fontId="0" fillId="15" borderId="16" xfId="0" applyFill="1" applyBorder="1" applyAlignment="1">
      <alignment horizontal="center"/>
    </xf>
    <xf numFmtId="0" fontId="0" fillId="15" borderId="17" xfId="0" applyFill="1" applyBorder="1" applyAlignment="1">
      <alignment horizontal="center"/>
    </xf>
    <xf numFmtId="0" fontId="0" fillId="14" borderId="12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13" borderId="17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164" fontId="1" fillId="4" borderId="15" xfId="0" applyNumberFormat="1" applyFont="1" applyFill="1" applyBorder="1" applyAlignment="1">
      <alignment horizontal="center"/>
    </xf>
    <xf numFmtId="164" fontId="1" fillId="4" borderId="16" xfId="0" applyNumberFormat="1" applyFont="1" applyFill="1" applyBorder="1" applyAlignment="1">
      <alignment horizontal="center"/>
    </xf>
    <xf numFmtId="164" fontId="1" fillId="4" borderId="17" xfId="0" applyNumberFormat="1" applyFont="1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16" borderId="14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14" xfId="0" applyFill="1" applyBorder="1" applyAlignment="1">
      <alignment horizontal="center"/>
    </xf>
    <xf numFmtId="164" fontId="1" fillId="4" borderId="8" xfId="0" applyNumberFormat="1" applyFont="1" applyFill="1" applyBorder="1" applyAlignment="1">
      <alignment horizontal="center"/>
    </xf>
    <xf numFmtId="164" fontId="1" fillId="4" borderId="9" xfId="0" applyNumberFormat="1" applyFont="1" applyFill="1" applyBorder="1" applyAlignment="1">
      <alignment horizontal="center"/>
    </xf>
    <xf numFmtId="164" fontId="1" fillId="4" borderId="10" xfId="0" applyNumberFormat="1" applyFont="1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14" fontId="0" fillId="0" borderId="12" xfId="0" applyNumberFormat="1" applyBorder="1" applyAlignment="1">
      <alignment horizontal="left"/>
    </xf>
    <xf numFmtId="14" fontId="0" fillId="0" borderId="13" xfId="0" applyNumberFormat="1" applyBorder="1" applyAlignment="1">
      <alignment horizontal="left"/>
    </xf>
    <xf numFmtId="14" fontId="0" fillId="0" borderId="14" xfId="0" applyNumberFormat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12" xfId="0" quotePrefix="1" applyBorder="1" applyAlignment="1">
      <alignment horizontal="center"/>
    </xf>
    <xf numFmtId="0" fontId="0" fillId="0" borderId="13" xfId="0" quotePrefix="1" applyBorder="1" applyAlignment="1">
      <alignment horizontal="center"/>
    </xf>
    <xf numFmtId="0" fontId="0" fillId="0" borderId="14" xfId="0" quotePrefix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15" borderId="11" xfId="0" applyFill="1" applyBorder="1" applyAlignment="1">
      <alignment horizontal="center"/>
    </xf>
    <xf numFmtId="0" fontId="0" fillId="16" borderId="0" xfId="0" applyFill="1" applyAlignment="1">
      <alignment horizontal="center" vertical="top" wrapText="1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D43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PLANNING/planning%20collaborateur%20RElectro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43"/>
      <sheetName val="7"/>
      <sheetName val="SEMAINE 44"/>
      <sheetName val="SEMAINE 45"/>
      <sheetName val="SEMAINE 46"/>
      <sheetName val="3"/>
      <sheetName val="SEMAINE 47"/>
      <sheetName val="SEMAINE 48"/>
      <sheetName val="SEMAINE 49"/>
      <sheetName val="SEMAINE 50"/>
      <sheetName val="SEMAINE 51"/>
      <sheetName val="SEMAINE 52"/>
      <sheetName val="SEMAINE 01"/>
      <sheetName val="SEMAINE 02"/>
      <sheetName val="SEMAINE 03"/>
      <sheetName val="SEMAINE 04"/>
      <sheetName val="SEMAINE 05"/>
      <sheetName val="SEMAINE 06"/>
      <sheetName val="SEMAINE 07"/>
      <sheetName val="SEMAINE 4"/>
      <sheetName val="SEMAINE 5"/>
      <sheetName val="SEMAINE 6"/>
      <sheetName val="SEMAINE 7"/>
      <sheetName val="SEMAINE 8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76">
          <cell r="V76">
            <v>2</v>
          </cell>
        </row>
        <row r="77">
          <cell r="V77">
            <v>2</v>
          </cell>
        </row>
        <row r="78">
          <cell r="V78">
            <v>3</v>
          </cell>
        </row>
        <row r="79">
          <cell r="V79">
            <v>3</v>
          </cell>
        </row>
        <row r="80">
          <cell r="V80">
            <v>2</v>
          </cell>
        </row>
        <row r="81">
          <cell r="V81">
            <v>2</v>
          </cell>
        </row>
      </sheetData>
      <sheetData sheetId="17">
        <row r="76">
          <cell r="V76">
            <v>2</v>
          </cell>
        </row>
        <row r="77">
          <cell r="V77">
            <v>3</v>
          </cell>
        </row>
        <row r="78">
          <cell r="V78">
            <v>2</v>
          </cell>
        </row>
        <row r="79">
          <cell r="V79">
            <v>2</v>
          </cell>
        </row>
        <row r="80">
          <cell r="V80">
            <v>3</v>
          </cell>
        </row>
        <row r="81">
          <cell r="V81">
            <v>0</v>
          </cell>
        </row>
      </sheetData>
      <sheetData sheetId="18">
        <row r="76">
          <cell r="V76">
            <v>3</v>
          </cell>
        </row>
        <row r="77">
          <cell r="V77">
            <v>2</v>
          </cell>
        </row>
        <row r="78">
          <cell r="V78">
            <v>3</v>
          </cell>
        </row>
        <row r="79">
          <cell r="V79">
            <v>3</v>
          </cell>
        </row>
        <row r="80">
          <cell r="V80">
            <v>2</v>
          </cell>
        </row>
        <row r="81">
          <cell r="V81">
            <v>0</v>
          </cell>
        </row>
      </sheetData>
      <sheetData sheetId="19">
        <row r="76">
          <cell r="V76">
            <v>3</v>
          </cell>
        </row>
        <row r="77">
          <cell r="V77">
            <v>3</v>
          </cell>
        </row>
        <row r="78">
          <cell r="V78">
            <v>2</v>
          </cell>
        </row>
        <row r="79">
          <cell r="V79">
            <v>2</v>
          </cell>
        </row>
        <row r="80">
          <cell r="V80">
            <v>3</v>
          </cell>
        </row>
      </sheetData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A1:BA94"/>
  <sheetViews>
    <sheetView showZeros="0" topLeftCell="A69" zoomScale="70" zoomScaleNormal="70" workbookViewId="0">
      <selection activeCell="AP82" sqref="AP82"/>
    </sheetView>
  </sheetViews>
  <sheetFormatPr baseColWidth="10" defaultRowHeight="14.5" outlineLevelRow="1" x14ac:dyDescent="0.35"/>
  <cols>
    <col min="1" max="1" width="14.81640625" bestFit="1" customWidth="1"/>
    <col min="2" max="2" width="9.54296875" bestFit="1" customWidth="1"/>
    <col min="3" max="4" width="4.54296875" customWidth="1"/>
    <col min="5" max="5" width="16" bestFit="1" customWidth="1"/>
    <col min="6" max="6" width="4.453125" customWidth="1"/>
    <col min="7" max="15" width="4.54296875" customWidth="1"/>
    <col min="16" max="16" width="5" customWidth="1"/>
    <col min="17" max="17" width="4.54296875" customWidth="1"/>
    <col min="18" max="18" width="5.26953125" bestFit="1" customWidth="1"/>
    <col min="19" max="26" width="4.54296875" customWidth="1"/>
    <col min="27" max="27" width="5.90625" customWidth="1"/>
    <col min="28" max="43" width="4.54296875" customWidth="1"/>
    <col min="44" max="44" width="4.453125" customWidth="1"/>
    <col min="45" max="45" width="4.26953125" customWidth="1"/>
    <col min="46" max="46" width="5.26953125" customWidth="1"/>
    <col min="47" max="47" width="27.26953125" customWidth="1"/>
    <col min="48" max="48" width="6.81640625" customWidth="1"/>
    <col min="49" max="49" width="6.1796875" style="42" customWidth="1"/>
    <col min="50" max="50" width="8.453125" style="55" customWidth="1"/>
    <col min="51" max="51" width="12.54296875" style="60" bestFit="1" customWidth="1"/>
    <col min="52" max="52" width="35.1796875" bestFit="1" customWidth="1"/>
  </cols>
  <sheetData>
    <row r="1" spans="1:52" ht="14.5" customHeight="1" x14ac:dyDescent="0.35">
      <c r="A1" s="104" t="s">
        <v>0</v>
      </c>
      <c r="B1" s="105" t="s">
        <v>32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7"/>
      <c r="AS1" s="1"/>
    </row>
    <row r="2" spans="1:52" ht="15" customHeight="1" thickBot="1" x14ac:dyDescent="0.4">
      <c r="A2" s="104"/>
      <c r="B2" s="108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10"/>
      <c r="AS2" s="1"/>
    </row>
    <row r="3" spans="1:52" x14ac:dyDescent="0.35">
      <c r="P3" s="96">
        <v>44599</v>
      </c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8"/>
    </row>
    <row r="4" spans="1:52" ht="17.5" x14ac:dyDescent="0.35">
      <c r="A4" t="s">
        <v>1</v>
      </c>
      <c r="B4" s="2" t="s">
        <v>2</v>
      </c>
      <c r="C4" s="2" t="s">
        <v>47</v>
      </c>
      <c r="D4" s="3">
        <v>15</v>
      </c>
      <c r="E4" s="3">
        <v>30</v>
      </c>
      <c r="F4" s="3">
        <v>45</v>
      </c>
      <c r="G4" s="2" t="s">
        <v>4</v>
      </c>
      <c r="H4" s="3">
        <v>15</v>
      </c>
      <c r="I4" s="3">
        <v>30</v>
      </c>
      <c r="J4" s="3">
        <v>45</v>
      </c>
      <c r="K4" s="2" t="s">
        <v>5</v>
      </c>
      <c r="L4" s="3">
        <v>15</v>
      </c>
      <c r="M4" s="3">
        <v>30</v>
      </c>
      <c r="N4" s="3">
        <v>45</v>
      </c>
      <c r="O4" s="2" t="s">
        <v>6</v>
      </c>
      <c r="P4" s="3">
        <v>15</v>
      </c>
      <c r="Q4" s="3">
        <v>30</v>
      </c>
      <c r="R4" s="3">
        <v>45</v>
      </c>
      <c r="S4" s="2" t="s">
        <v>7</v>
      </c>
      <c r="T4" s="3">
        <v>15</v>
      </c>
      <c r="U4" s="3">
        <v>30</v>
      </c>
      <c r="V4" s="3">
        <v>45</v>
      </c>
      <c r="W4" s="2" t="s">
        <v>8</v>
      </c>
      <c r="X4" s="3">
        <v>15</v>
      </c>
      <c r="Y4" s="3">
        <v>30</v>
      </c>
      <c r="Z4" s="3">
        <v>45</v>
      </c>
      <c r="AA4" s="2" t="s">
        <v>9</v>
      </c>
      <c r="AB4" s="3">
        <v>15</v>
      </c>
      <c r="AC4" s="3">
        <v>30</v>
      </c>
      <c r="AD4" s="3">
        <v>45</v>
      </c>
      <c r="AE4" s="2" t="s">
        <v>10</v>
      </c>
      <c r="AF4" s="3">
        <v>15</v>
      </c>
      <c r="AG4" s="3">
        <v>30</v>
      </c>
      <c r="AH4" s="3">
        <v>45</v>
      </c>
      <c r="AI4" s="2" t="s">
        <v>11</v>
      </c>
      <c r="AJ4" s="3">
        <v>15</v>
      </c>
      <c r="AK4" s="3">
        <v>30</v>
      </c>
      <c r="AL4" s="3">
        <v>45</v>
      </c>
      <c r="AM4" s="2" t="s">
        <v>12</v>
      </c>
      <c r="AN4" s="3">
        <v>15</v>
      </c>
      <c r="AO4" s="3">
        <v>30</v>
      </c>
      <c r="AP4" s="3">
        <v>45</v>
      </c>
      <c r="AQ4" s="2" t="s">
        <v>13</v>
      </c>
      <c r="AR4" s="3">
        <v>15</v>
      </c>
      <c r="AS4" s="64">
        <v>30</v>
      </c>
      <c r="AT4" s="4" t="s">
        <v>14</v>
      </c>
      <c r="AU4" s="5">
        <f>P3</f>
        <v>44599</v>
      </c>
      <c r="AV4" s="6" t="s">
        <v>15</v>
      </c>
      <c r="AW4" s="43" t="s">
        <v>40</v>
      </c>
      <c r="AX4" s="118" t="s">
        <v>46</v>
      </c>
      <c r="AY4" s="118"/>
      <c r="AZ4" s="118"/>
    </row>
    <row r="5" spans="1:52" x14ac:dyDescent="0.35">
      <c r="A5" t="s">
        <v>33</v>
      </c>
      <c r="B5" s="80" t="s">
        <v>16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1"/>
      <c r="AH5" s="81"/>
      <c r="AI5" s="81"/>
      <c r="AJ5" s="81"/>
      <c r="AK5" s="81"/>
      <c r="AL5" s="81"/>
      <c r="AM5" s="81"/>
      <c r="AN5" s="81"/>
      <c r="AO5" s="81"/>
      <c r="AP5" s="82"/>
      <c r="AQ5" s="7"/>
      <c r="AR5" s="7"/>
      <c r="AS5" s="7"/>
      <c r="AT5" s="8">
        <f t="shared" ref="AT5:AT10" si="0">SUM(B5:AR5)</f>
        <v>0</v>
      </c>
      <c r="AU5" s="9"/>
      <c r="AV5" s="9">
        <f>SUM(AT5+AT15+AT28+AT35+AT48+AT55+AT65)</f>
        <v>35</v>
      </c>
      <c r="AW5" s="42">
        <f t="shared" ref="AW5:AW10" ca="1" si="1">HeureSup()</f>
        <v>0</v>
      </c>
      <c r="AX5" s="55">
        <f ca="1">HeureRecup()</f>
        <v>0</v>
      </c>
      <c r="AY5" s="60">
        <f>$P$3</f>
        <v>44599</v>
      </c>
      <c r="AZ5" t="str">
        <f ca="1">IF(LEFT(fctHoraireRecup(),2)=" à",RIGHT(fctHoraireRecup(),LEN(fctHoraireRecup())-3),fctHoraireRecup())</f>
        <v/>
      </c>
    </row>
    <row r="6" spans="1:52" x14ac:dyDescent="0.35">
      <c r="A6" t="s">
        <v>34</v>
      </c>
      <c r="B6" s="3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 t="s">
        <v>17</v>
      </c>
      <c r="P6" s="7"/>
      <c r="Q6" s="7"/>
      <c r="R6" s="47">
        <v>0.25</v>
      </c>
      <c r="S6" s="77">
        <v>1</v>
      </c>
      <c r="T6" s="78"/>
      <c r="U6" s="78"/>
      <c r="V6" s="79"/>
      <c r="W6" s="89">
        <v>1</v>
      </c>
      <c r="X6" s="89"/>
      <c r="Y6" s="89"/>
      <c r="Z6" s="89"/>
      <c r="AA6" s="89">
        <v>1</v>
      </c>
      <c r="AB6" s="89"/>
      <c r="AC6" s="89"/>
      <c r="AD6" s="89"/>
      <c r="AE6" s="89">
        <v>1</v>
      </c>
      <c r="AF6" s="89"/>
      <c r="AG6" s="89"/>
      <c r="AH6" s="89"/>
      <c r="AI6" s="89">
        <v>1</v>
      </c>
      <c r="AJ6" s="89"/>
      <c r="AK6" s="89"/>
      <c r="AL6" s="89"/>
      <c r="AM6" s="7" t="s">
        <v>17</v>
      </c>
      <c r="AN6" s="7"/>
      <c r="AO6" s="7"/>
      <c r="AP6" s="7"/>
      <c r="AQ6" s="7"/>
      <c r="AR6" s="7"/>
      <c r="AS6" s="7"/>
      <c r="AT6" s="8">
        <f t="shared" si="0"/>
        <v>5.25</v>
      </c>
      <c r="AU6" s="9" t="str">
        <f ca="1">fctHoraire()</f>
        <v>12H45-18H00</v>
      </c>
      <c r="AV6" s="9">
        <f>SUM(AT6+AT18+AT26+AT36+AT45+AT56+AT66)</f>
        <v>35.5</v>
      </c>
      <c r="AW6" s="42">
        <f t="shared" ca="1" si="1"/>
        <v>0</v>
      </c>
      <c r="AX6" s="55">
        <f t="shared" ref="AX6:AX10" ca="1" si="2">HeureRecup()</f>
        <v>0</v>
      </c>
      <c r="AY6" s="60">
        <f t="shared" ref="AY6:AY10" si="3">$P$3</f>
        <v>44599</v>
      </c>
      <c r="AZ6" t="str">
        <f ca="1">IF(LEFT(fctHoraireRecup(),2)=" à",RIGHT(fctHoraireRecup(),LEN(fctHoraireRecup())-3),fctHoraireRecup())</f>
        <v/>
      </c>
    </row>
    <row r="7" spans="1:52" x14ac:dyDescent="0.35">
      <c r="A7" t="s">
        <v>35</v>
      </c>
      <c r="B7" s="80" t="s">
        <v>16</v>
      </c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2"/>
      <c r="AQ7" s="7"/>
      <c r="AR7" s="7"/>
      <c r="AS7" s="7"/>
      <c r="AT7" s="8">
        <f t="shared" si="0"/>
        <v>0</v>
      </c>
      <c r="AU7" s="9" t="str">
        <f t="shared" ref="AU7:AU9" ca="1" si="4">fctHoraire()</f>
        <v/>
      </c>
      <c r="AV7" s="9">
        <f>SUM(AT7+AT16+AT27+AT37+AT46+AT57+AT67)</f>
        <v>39.5</v>
      </c>
      <c r="AW7" s="42">
        <f t="shared" ca="1" si="1"/>
        <v>0</v>
      </c>
      <c r="AX7" s="55">
        <f t="shared" ca="1" si="2"/>
        <v>0</v>
      </c>
      <c r="AY7" s="60">
        <f t="shared" si="3"/>
        <v>44599</v>
      </c>
      <c r="AZ7" t="str">
        <f ca="1">IF(LEFT(fctHoraireRecup(),2)=" à",RIGHT(fctHoraireRecup(),LEN(fctHoraireRecup())-3),fctHoraireRecup())</f>
        <v/>
      </c>
    </row>
    <row r="8" spans="1:52" x14ac:dyDescent="0.35">
      <c r="A8" t="s">
        <v>36</v>
      </c>
      <c r="B8" s="3"/>
      <c r="C8" s="7"/>
      <c r="D8" s="7"/>
      <c r="E8" s="7"/>
      <c r="F8" s="7"/>
      <c r="G8" s="7" t="s">
        <v>17</v>
      </c>
      <c r="H8" s="7"/>
      <c r="I8" s="7"/>
      <c r="J8" s="7"/>
      <c r="K8" s="7" t="s">
        <v>17</v>
      </c>
      <c r="L8" s="7"/>
      <c r="M8" s="7"/>
      <c r="N8" s="7"/>
      <c r="O8" s="77">
        <v>1</v>
      </c>
      <c r="P8" s="78"/>
      <c r="Q8" s="78"/>
      <c r="R8" s="79"/>
      <c r="S8" s="89">
        <v>1</v>
      </c>
      <c r="T8" s="89"/>
      <c r="U8" s="89"/>
      <c r="V8" s="89"/>
      <c r="W8" s="77">
        <v>1</v>
      </c>
      <c r="X8" s="78"/>
      <c r="Y8" s="78"/>
      <c r="Z8" s="79"/>
      <c r="AA8" s="89">
        <v>1</v>
      </c>
      <c r="AB8" s="89"/>
      <c r="AC8" s="89"/>
      <c r="AD8" s="89"/>
      <c r="AE8" s="89">
        <v>1</v>
      </c>
      <c r="AF8" s="89"/>
      <c r="AG8" s="89"/>
      <c r="AH8" s="89"/>
      <c r="AI8" s="89">
        <v>1</v>
      </c>
      <c r="AJ8" s="89"/>
      <c r="AK8" s="89"/>
      <c r="AL8" s="89"/>
      <c r="AM8" s="89">
        <v>1</v>
      </c>
      <c r="AN8" s="89"/>
      <c r="AO8" s="89"/>
      <c r="AP8" s="89"/>
      <c r="AQ8" s="7"/>
      <c r="AR8" s="7"/>
      <c r="AS8" s="7"/>
      <c r="AT8" s="8">
        <f t="shared" si="0"/>
        <v>7</v>
      </c>
      <c r="AU8" s="9" t="str">
        <f t="shared" ca="1" si="4"/>
        <v>12H00-19H00</v>
      </c>
      <c r="AV8" s="9">
        <f>SUM(AT8+AT17+AT25+AT38+AT47+AT58+AT68)</f>
        <v>35</v>
      </c>
      <c r="AW8" s="42">
        <f t="shared" ca="1" si="1"/>
        <v>0</v>
      </c>
      <c r="AX8" s="55">
        <f t="shared" ca="1" si="2"/>
        <v>0</v>
      </c>
      <c r="AY8" s="60">
        <f t="shared" si="3"/>
        <v>44599</v>
      </c>
      <c r="AZ8" t="str">
        <f ca="1">IF(LEFT(fctHoraireRecup(),2)=" à",RIGHT(fctHoraireRecup(),LEN(fctHoraireRecup())-3),fctHoraireRecup())</f>
        <v/>
      </c>
    </row>
    <row r="9" spans="1:52" x14ac:dyDescent="0.35">
      <c r="A9" t="s">
        <v>37</v>
      </c>
      <c r="B9" s="3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7">
        <v>1</v>
      </c>
      <c r="T9" s="78"/>
      <c r="U9" s="78"/>
      <c r="V9" s="79"/>
      <c r="W9" s="77">
        <v>1</v>
      </c>
      <c r="X9" s="78"/>
      <c r="Y9" s="78"/>
      <c r="Z9" s="79"/>
      <c r="AA9" s="77">
        <v>1</v>
      </c>
      <c r="AB9" s="78"/>
      <c r="AC9" s="78"/>
      <c r="AD9" s="79"/>
      <c r="AE9" s="77">
        <v>1</v>
      </c>
      <c r="AF9" s="78"/>
      <c r="AG9" s="78"/>
      <c r="AH9" s="79"/>
      <c r="AI9" s="77">
        <v>1</v>
      </c>
      <c r="AJ9" s="78"/>
      <c r="AK9" s="78"/>
      <c r="AL9" s="79"/>
      <c r="AM9" s="77">
        <v>1</v>
      </c>
      <c r="AN9" s="78"/>
      <c r="AO9" s="78"/>
      <c r="AP9" s="79"/>
      <c r="AQ9" s="7"/>
      <c r="AR9" s="7"/>
      <c r="AS9" s="7"/>
      <c r="AT9" s="8">
        <f t="shared" si="0"/>
        <v>6</v>
      </c>
      <c r="AU9" s="9" t="str">
        <f t="shared" ca="1" si="4"/>
        <v>13H00-19H00</v>
      </c>
      <c r="AV9" s="9">
        <f>SUM(AT9+AT19+AT29+AT39+AT49+AT59+AT69)</f>
        <v>35</v>
      </c>
      <c r="AW9" s="42">
        <f t="shared" ca="1" si="1"/>
        <v>0</v>
      </c>
      <c r="AX9" s="55">
        <f t="shared" ca="1" si="2"/>
        <v>0</v>
      </c>
      <c r="AY9" s="60">
        <f t="shared" si="3"/>
        <v>44599</v>
      </c>
      <c r="AZ9" t="str">
        <f ca="1">IF(LEFT(fctHoraireRecup(),2)=" à",RIGHT(fctHoraireRecup(),LEN(fctHoraireRecup())-3),fctHoraireRecup())</f>
        <v/>
      </c>
    </row>
    <row r="10" spans="1:52" x14ac:dyDescent="0.35">
      <c r="A10" t="s">
        <v>38</v>
      </c>
      <c r="B10" s="3"/>
      <c r="C10" s="93" t="s">
        <v>18</v>
      </c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94"/>
      <c r="AH10" s="94"/>
      <c r="AI10" s="94"/>
      <c r="AJ10" s="94"/>
      <c r="AK10" s="94"/>
      <c r="AL10" s="95"/>
      <c r="AM10" s="10">
        <v>7</v>
      </c>
      <c r="AN10" s="7"/>
      <c r="AO10" s="7"/>
      <c r="AP10" s="7"/>
      <c r="AQ10" s="7"/>
      <c r="AR10" s="7"/>
      <c r="AS10" s="7"/>
      <c r="AT10" s="8">
        <f t="shared" si="0"/>
        <v>7</v>
      </c>
      <c r="AU10" s="9" t="s">
        <v>17</v>
      </c>
      <c r="AV10" s="9">
        <f>SUM(AT10+AT20+AT30+AT40+AT50+AT60+AT70)</f>
        <v>36.5</v>
      </c>
      <c r="AW10" s="42">
        <f t="shared" ca="1" si="1"/>
        <v>0</v>
      </c>
      <c r="AX10" s="55">
        <f t="shared" ca="1" si="2"/>
        <v>0</v>
      </c>
      <c r="AY10" s="60">
        <f t="shared" si="3"/>
        <v>44599</v>
      </c>
      <c r="AZ10" t="str">
        <f ca="1">IF(LEFT(fctHoraireRecup(),2)=" à",RIGHT(fctHoraireRecup(),LEN(fctHoraireRecup())-3),fctHoraireRecup())</f>
        <v/>
      </c>
    </row>
    <row r="11" spans="1:52" ht="14.15" hidden="1" customHeight="1" outlineLevel="1" x14ac:dyDescent="0.35">
      <c r="A11" t="s">
        <v>19</v>
      </c>
      <c r="B11" s="83" t="s">
        <v>20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/>
      <c r="AB11" s="84"/>
      <c r="AC11" s="84"/>
      <c r="AD11" s="84"/>
      <c r="AE11" s="84"/>
      <c r="AF11" s="84"/>
      <c r="AG11" s="84"/>
      <c r="AH11" s="84"/>
      <c r="AI11" s="84"/>
      <c r="AJ11" s="84"/>
      <c r="AK11" s="84"/>
      <c r="AL11" s="84"/>
      <c r="AM11" s="84"/>
      <c r="AN11" s="84"/>
      <c r="AO11" s="84"/>
      <c r="AP11" s="84"/>
      <c r="AQ11" s="84"/>
      <c r="AR11" s="84"/>
      <c r="AS11" s="85"/>
      <c r="AT11" s="8">
        <f>SUM(C11:AR11)</f>
        <v>0</v>
      </c>
      <c r="AU11" s="9" t="s">
        <v>17</v>
      </c>
      <c r="AV11" s="9">
        <f>SUM(AT11+AT21+AT31+AT41+AT51+AT61+AT71)</f>
        <v>0</v>
      </c>
      <c r="AY11" s="60" t="e">
        <f t="shared" ref="AY11" ca="1" si="5">DateRecup()</f>
        <v>#NAME?</v>
      </c>
      <c r="AZ11" t="str">
        <f t="shared" ref="AZ11" ca="1" si="6">fctHoraireRecup()</f>
        <v/>
      </c>
    </row>
    <row r="12" spans="1:52" ht="15" collapsed="1" thickBot="1" x14ac:dyDescent="0.4"/>
    <row r="13" spans="1:52" x14ac:dyDescent="0.35">
      <c r="P13" s="96">
        <v>44600</v>
      </c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7"/>
      <c r="AC13" s="97"/>
      <c r="AD13" s="97"/>
      <c r="AE13" s="98"/>
    </row>
    <row r="14" spans="1:52" ht="17.5" x14ac:dyDescent="0.35">
      <c r="B14" s="2" t="s">
        <v>2</v>
      </c>
      <c r="C14" s="2" t="s">
        <v>3</v>
      </c>
      <c r="D14" s="3">
        <v>15</v>
      </c>
      <c r="E14" s="3">
        <v>30</v>
      </c>
      <c r="F14" s="3">
        <v>45</v>
      </c>
      <c r="G14" s="2" t="s">
        <v>4</v>
      </c>
      <c r="H14" s="3">
        <v>15</v>
      </c>
      <c r="I14" s="3">
        <v>30</v>
      </c>
      <c r="J14" s="3">
        <v>45</v>
      </c>
      <c r="K14" s="2" t="s">
        <v>5</v>
      </c>
      <c r="L14" s="3">
        <v>15</v>
      </c>
      <c r="M14" s="3">
        <v>30</v>
      </c>
      <c r="N14" s="3">
        <v>45</v>
      </c>
      <c r="O14" s="2" t="s">
        <v>6</v>
      </c>
      <c r="P14" s="3">
        <v>15</v>
      </c>
      <c r="Q14" s="3">
        <v>30</v>
      </c>
      <c r="R14" s="3">
        <v>45</v>
      </c>
      <c r="S14" s="2" t="s">
        <v>7</v>
      </c>
      <c r="T14" s="3">
        <v>15</v>
      </c>
      <c r="U14" s="3">
        <v>30</v>
      </c>
      <c r="V14" s="3">
        <v>45</v>
      </c>
      <c r="W14" s="2" t="s">
        <v>8</v>
      </c>
      <c r="X14" s="3">
        <v>15</v>
      </c>
      <c r="Y14" s="3">
        <v>30</v>
      </c>
      <c r="Z14" s="3">
        <v>45</v>
      </c>
      <c r="AA14" s="2" t="s">
        <v>9</v>
      </c>
      <c r="AB14" s="3">
        <v>15</v>
      </c>
      <c r="AC14" s="3">
        <v>30</v>
      </c>
      <c r="AD14" s="3">
        <v>45</v>
      </c>
      <c r="AE14" s="2" t="s">
        <v>10</v>
      </c>
      <c r="AF14" s="3">
        <v>15</v>
      </c>
      <c r="AG14" s="3">
        <v>30</v>
      </c>
      <c r="AH14" s="3">
        <v>45</v>
      </c>
      <c r="AI14" s="2" t="s">
        <v>11</v>
      </c>
      <c r="AJ14" s="3">
        <v>15</v>
      </c>
      <c r="AK14" s="3">
        <v>30</v>
      </c>
      <c r="AL14" s="3">
        <v>45</v>
      </c>
      <c r="AM14" s="2" t="s">
        <v>12</v>
      </c>
      <c r="AN14" s="3">
        <v>15</v>
      </c>
      <c r="AO14" s="3">
        <v>30</v>
      </c>
      <c r="AP14" s="3">
        <v>45</v>
      </c>
      <c r="AQ14" s="2" t="s">
        <v>13</v>
      </c>
      <c r="AR14" s="3">
        <v>15</v>
      </c>
      <c r="AS14" s="64">
        <v>30</v>
      </c>
      <c r="AT14" s="4" t="str">
        <f>AT4</f>
        <v>Heure par jour</v>
      </c>
      <c r="AU14" s="5">
        <f>P13</f>
        <v>44600</v>
      </c>
      <c r="AV14" s="6" t="str">
        <f>AV4</f>
        <v xml:space="preserve"> heure semaine</v>
      </c>
      <c r="AW14" s="43" t="s">
        <v>40</v>
      </c>
      <c r="AX14" s="118" t="s">
        <v>46</v>
      </c>
      <c r="AY14" s="118"/>
      <c r="AZ14" s="118"/>
    </row>
    <row r="15" spans="1:52" x14ac:dyDescent="0.35">
      <c r="A15" t="str">
        <f>A5</f>
        <v>JULE</v>
      </c>
      <c r="B15" s="3"/>
      <c r="C15" s="89">
        <v>1</v>
      </c>
      <c r="D15" s="89"/>
      <c r="E15" s="89"/>
      <c r="F15" s="89"/>
      <c r="G15" s="89">
        <v>1</v>
      </c>
      <c r="H15" s="89"/>
      <c r="I15" s="89"/>
      <c r="J15" s="89"/>
      <c r="K15" s="89">
        <v>1</v>
      </c>
      <c r="L15" s="89"/>
      <c r="M15" s="89"/>
      <c r="N15" s="89"/>
      <c r="O15" s="3"/>
      <c r="P15" s="3"/>
      <c r="Q15" s="3"/>
      <c r="R15" s="3"/>
      <c r="S15" s="3"/>
      <c r="T15" s="3"/>
      <c r="U15" s="77">
        <v>0.5</v>
      </c>
      <c r="V15" s="79"/>
      <c r="W15" s="77">
        <v>1</v>
      </c>
      <c r="X15" s="78"/>
      <c r="Y15" s="78"/>
      <c r="Z15" s="79"/>
      <c r="AA15" s="77">
        <v>1</v>
      </c>
      <c r="AB15" s="78"/>
      <c r="AC15" s="78"/>
      <c r="AD15" s="79"/>
      <c r="AE15" s="77">
        <v>1</v>
      </c>
      <c r="AF15" s="78"/>
      <c r="AG15" s="78"/>
      <c r="AH15" s="79"/>
      <c r="AI15" s="77">
        <v>1</v>
      </c>
      <c r="AJ15" s="78"/>
      <c r="AK15" s="78"/>
      <c r="AL15" s="79"/>
      <c r="AM15" s="7"/>
      <c r="AN15" s="7"/>
      <c r="AO15" s="7" t="s">
        <v>17</v>
      </c>
      <c r="AP15" s="7"/>
      <c r="AQ15" s="7"/>
      <c r="AR15" s="3"/>
      <c r="AS15" s="3"/>
      <c r="AT15" s="8">
        <f t="shared" ref="AT15:AT21" si="7">SUM(B15:AR15)</f>
        <v>7.5</v>
      </c>
      <c r="AU15" s="9" t="str">
        <f ca="1">fctHoraire()</f>
        <v>9H00-12H00 / 13H30-18H00</v>
      </c>
      <c r="AV15" s="9">
        <f>AV5</f>
        <v>35</v>
      </c>
      <c r="AW15" s="42">
        <f ca="1">HeureSup()</f>
        <v>0</v>
      </c>
      <c r="AX15" s="55">
        <f ca="1">HeureRecup()</f>
        <v>0</v>
      </c>
      <c r="AY15" s="60">
        <f>AY5+1</f>
        <v>44600</v>
      </c>
      <c r="AZ15" t="str">
        <f ca="1">IF(LEFT(fctHoraireRecup(),2)=" à",RIGHT(fctHoraireRecup(),LEN(fctHoraireRecup())-3),fctHoraireRecup())</f>
        <v/>
      </c>
    </row>
    <row r="16" spans="1:52" x14ac:dyDescent="0.35">
      <c r="A16" t="str">
        <f>A7</f>
        <v>DAVE</v>
      </c>
      <c r="B16" s="11">
        <v>0.5</v>
      </c>
      <c r="C16" s="77">
        <v>1</v>
      </c>
      <c r="D16" s="78"/>
      <c r="E16" s="78"/>
      <c r="F16" s="79"/>
      <c r="G16" s="89">
        <v>1</v>
      </c>
      <c r="H16" s="89"/>
      <c r="I16" s="89"/>
      <c r="J16" s="89"/>
      <c r="K16" s="89">
        <v>1</v>
      </c>
      <c r="L16" s="89"/>
      <c r="M16" s="89"/>
      <c r="N16" s="89"/>
      <c r="O16" s="89">
        <v>1</v>
      </c>
      <c r="P16" s="89"/>
      <c r="Q16" s="89"/>
      <c r="R16" s="89"/>
      <c r="S16" s="89">
        <v>0.5</v>
      </c>
      <c r="T16" s="89"/>
      <c r="U16" s="3"/>
      <c r="V16" s="3"/>
      <c r="W16" s="3"/>
      <c r="X16" s="3"/>
      <c r="Y16" s="3"/>
      <c r="Z16" s="3"/>
      <c r="AA16" s="89">
        <v>1</v>
      </c>
      <c r="AB16" s="89"/>
      <c r="AC16" s="89"/>
      <c r="AD16" s="89"/>
      <c r="AE16" s="89">
        <v>1</v>
      </c>
      <c r="AF16" s="89"/>
      <c r="AG16" s="89"/>
      <c r="AH16" s="89"/>
      <c r="AI16" s="89">
        <v>1</v>
      </c>
      <c r="AJ16" s="89"/>
      <c r="AK16" s="89"/>
      <c r="AL16" s="89"/>
      <c r="AM16" s="89">
        <v>1</v>
      </c>
      <c r="AN16" s="89"/>
      <c r="AO16" s="89"/>
      <c r="AP16" s="89"/>
      <c r="AQ16" s="3"/>
      <c r="AR16" s="3"/>
      <c r="AS16" s="3"/>
      <c r="AT16" s="8">
        <f t="shared" si="7"/>
        <v>9</v>
      </c>
      <c r="AU16" s="9" t="str">
        <f ca="1">fctHoraire()</f>
        <v>8H30-13H30 / 15H00-19H00</v>
      </c>
      <c r="AV16" s="9">
        <f>AV7</f>
        <v>39.5</v>
      </c>
      <c r="AW16" s="42">
        <f t="shared" ref="AW16:AW20" ca="1" si="8">HeureSup()</f>
        <v>0</v>
      </c>
      <c r="AX16" s="55">
        <f ca="1">HeureRecup()</f>
        <v>0</v>
      </c>
      <c r="AY16" s="60">
        <f t="shared" ref="AY16:AY20" si="9">AY6+1</f>
        <v>44600</v>
      </c>
      <c r="AZ16" t="str">
        <f ca="1">IF(LEFT(fctHoraireRecup(),2)=" à",RIGHT(fctHoraireRecup(),LEN(fctHoraireRecup())-3),fctHoraireRecup())</f>
        <v/>
      </c>
    </row>
    <row r="17" spans="1:52" x14ac:dyDescent="0.35">
      <c r="A17" t="s">
        <v>36</v>
      </c>
      <c r="B17" s="99" t="s">
        <v>21</v>
      </c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  <c r="AL17" s="99"/>
      <c r="AM17" s="99"/>
      <c r="AN17" s="99"/>
      <c r="AO17" s="99"/>
      <c r="AP17" s="99"/>
      <c r="AQ17" s="7" t="s">
        <v>17</v>
      </c>
      <c r="AR17" s="3"/>
      <c r="AS17" s="3"/>
      <c r="AT17" s="8">
        <f t="shared" si="7"/>
        <v>0</v>
      </c>
      <c r="AU17" s="9" t="str">
        <f t="shared" ref="AU17:AU19" ca="1" si="10">fctHoraire()</f>
        <v/>
      </c>
      <c r="AV17" s="9">
        <f>AV6</f>
        <v>35.5</v>
      </c>
      <c r="AW17" s="42">
        <f t="shared" ca="1" si="8"/>
        <v>0</v>
      </c>
      <c r="AX17" s="55">
        <f t="shared" ref="AX17:AX20" ca="1" si="11">HeureRecup()</f>
        <v>0</v>
      </c>
      <c r="AY17" s="60">
        <f t="shared" si="9"/>
        <v>44600</v>
      </c>
      <c r="AZ17" t="str">
        <f ca="1">IF(LEFT(fctHoraireRecup(),2)=" à",RIGHT(fctHoraireRecup(),LEN(fctHoraireRecup())-3),fctHoraireRecup())</f>
        <v/>
      </c>
    </row>
    <row r="18" spans="1:52" x14ac:dyDescent="0.35">
      <c r="A18" t="s">
        <v>34</v>
      </c>
      <c r="B18" s="3"/>
      <c r="C18" s="7" t="s">
        <v>17</v>
      </c>
      <c r="D18" s="7"/>
      <c r="E18" s="100" t="s">
        <v>17</v>
      </c>
      <c r="F18" s="100"/>
      <c r="G18" s="7" t="s">
        <v>17</v>
      </c>
      <c r="H18" s="7"/>
      <c r="I18" s="7" t="s">
        <v>17</v>
      </c>
      <c r="J18" s="7"/>
      <c r="K18" s="7" t="s">
        <v>17</v>
      </c>
      <c r="L18" s="7"/>
      <c r="M18" s="7"/>
      <c r="N18" s="7"/>
      <c r="O18" s="89">
        <v>1</v>
      </c>
      <c r="P18" s="89"/>
      <c r="Q18" s="89"/>
      <c r="R18" s="89"/>
      <c r="S18" s="89">
        <v>1</v>
      </c>
      <c r="T18" s="89"/>
      <c r="U18" s="89"/>
      <c r="V18" s="89"/>
      <c r="W18" s="77">
        <v>1</v>
      </c>
      <c r="X18" s="78"/>
      <c r="Y18" s="78"/>
      <c r="Z18" s="79"/>
      <c r="AA18" s="77">
        <v>1</v>
      </c>
      <c r="AB18" s="78"/>
      <c r="AC18" s="78"/>
      <c r="AD18" s="79"/>
      <c r="AE18" s="77">
        <v>1</v>
      </c>
      <c r="AF18" s="78"/>
      <c r="AG18" s="78"/>
      <c r="AH18" s="79"/>
      <c r="AI18" s="89">
        <v>1</v>
      </c>
      <c r="AJ18" s="89"/>
      <c r="AK18" s="89"/>
      <c r="AL18" s="89"/>
      <c r="AM18" s="77">
        <v>1</v>
      </c>
      <c r="AN18" s="78"/>
      <c r="AO18" s="78"/>
      <c r="AP18" s="79"/>
      <c r="AQ18" s="3"/>
      <c r="AR18" s="3"/>
      <c r="AS18" s="3"/>
      <c r="AT18" s="8">
        <f t="shared" si="7"/>
        <v>7</v>
      </c>
      <c r="AU18" s="9" t="str">
        <f t="shared" ca="1" si="10"/>
        <v>12H00-19H00</v>
      </c>
      <c r="AV18" s="9">
        <f>AV8</f>
        <v>35</v>
      </c>
      <c r="AW18" s="42">
        <f t="shared" ca="1" si="8"/>
        <v>0</v>
      </c>
      <c r="AX18" s="55">
        <f t="shared" ca="1" si="11"/>
        <v>0</v>
      </c>
      <c r="AY18" s="60">
        <f t="shared" si="9"/>
        <v>44600</v>
      </c>
      <c r="AZ18" t="str">
        <f ca="1">IF(LEFT(fctHoraireRecup(),2)=" à",RIGHT(fctHoraireRecup(),LEN(fctHoraireRecup())-3),fctHoraireRecup())</f>
        <v/>
      </c>
    </row>
    <row r="19" spans="1:52" x14ac:dyDescent="0.35">
      <c r="A19" t="str">
        <f>A9</f>
        <v>JOHN</v>
      </c>
      <c r="B19" s="12"/>
      <c r="C19" s="77">
        <v>1</v>
      </c>
      <c r="D19" s="78"/>
      <c r="E19" s="78"/>
      <c r="F19" s="79"/>
      <c r="G19" s="77">
        <v>1</v>
      </c>
      <c r="H19" s="78"/>
      <c r="I19" s="78"/>
      <c r="J19" s="79"/>
      <c r="K19" s="77">
        <v>1</v>
      </c>
      <c r="L19" s="78"/>
      <c r="M19" s="78"/>
      <c r="N19" s="79"/>
      <c r="O19" s="77">
        <v>1</v>
      </c>
      <c r="P19" s="78"/>
      <c r="Q19" s="78"/>
      <c r="R19" s="79"/>
      <c r="S19" s="7" t="s">
        <v>17</v>
      </c>
      <c r="T19" s="7"/>
      <c r="U19" s="7"/>
      <c r="V19" s="7"/>
      <c r="W19" s="7" t="s">
        <v>17</v>
      </c>
      <c r="X19" s="7"/>
      <c r="Y19" s="7"/>
      <c r="Z19" s="7"/>
      <c r="AA19" s="7" t="s">
        <v>17</v>
      </c>
      <c r="AB19" s="7"/>
      <c r="AC19" s="7"/>
      <c r="AD19" s="7"/>
      <c r="AE19" s="7" t="s">
        <v>17</v>
      </c>
      <c r="AF19" s="7"/>
      <c r="AG19" s="7"/>
      <c r="AH19" s="7"/>
      <c r="AI19" s="7" t="s">
        <v>17</v>
      </c>
      <c r="AJ19" s="7"/>
      <c r="AK19" s="7"/>
      <c r="AL19" s="7"/>
      <c r="AM19" s="13"/>
      <c r="AN19" s="13"/>
      <c r="AO19" s="13"/>
      <c r="AP19" s="13"/>
      <c r="AQ19" s="14"/>
      <c r="AR19" s="15"/>
      <c r="AS19" s="15"/>
      <c r="AT19" s="8">
        <f t="shared" si="7"/>
        <v>4</v>
      </c>
      <c r="AU19" s="9" t="str">
        <f t="shared" ca="1" si="10"/>
        <v>9H00-13H00</v>
      </c>
      <c r="AV19" s="9">
        <f>AV9</f>
        <v>35</v>
      </c>
      <c r="AW19" s="42">
        <f t="shared" ca="1" si="8"/>
        <v>0</v>
      </c>
      <c r="AX19" s="55">
        <f t="shared" ca="1" si="11"/>
        <v>0</v>
      </c>
      <c r="AY19" s="60">
        <f t="shared" si="9"/>
        <v>44600</v>
      </c>
      <c r="AZ19" t="str">
        <f ca="1">IF(LEFT(fctHoraireRecup(),2)=" à",RIGHT(fctHoraireRecup(),LEN(fctHoraireRecup())-3),fctHoraireRecup())</f>
        <v/>
      </c>
    </row>
    <row r="20" spans="1:52" x14ac:dyDescent="0.35">
      <c r="A20" t="str">
        <f>A10</f>
        <v>LISA</v>
      </c>
      <c r="B20" s="93" t="s">
        <v>18</v>
      </c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  <c r="AH20" s="94"/>
      <c r="AI20" s="94"/>
      <c r="AJ20" s="94"/>
      <c r="AK20" s="94"/>
      <c r="AL20" s="94"/>
      <c r="AM20" s="16">
        <v>7</v>
      </c>
      <c r="AN20" s="17"/>
      <c r="AO20" s="17"/>
      <c r="AP20" s="18"/>
      <c r="AQ20" s="16"/>
      <c r="AR20" s="19"/>
      <c r="AS20" s="18"/>
      <c r="AT20" s="8">
        <f>SUM(B20:AR20)</f>
        <v>7</v>
      </c>
      <c r="AU20" s="9" t="s">
        <v>17</v>
      </c>
      <c r="AV20" s="9">
        <f>AV10</f>
        <v>36.5</v>
      </c>
      <c r="AW20" s="42">
        <f t="shared" ca="1" si="8"/>
        <v>0</v>
      </c>
      <c r="AX20" s="55">
        <f t="shared" ca="1" si="11"/>
        <v>0</v>
      </c>
      <c r="AY20" s="60">
        <f t="shared" si="9"/>
        <v>44600</v>
      </c>
      <c r="AZ20" t="str">
        <f ca="1">IF(LEFT(fctHoraireRecup(),2)=" à",RIGHT(fctHoraireRecup(),LEN(fctHoraireRecup())-3),fctHoraireRecup())</f>
        <v/>
      </c>
    </row>
    <row r="21" spans="1:52" ht="14.15" hidden="1" customHeight="1" outlineLevel="1" x14ac:dyDescent="0.35">
      <c r="A21" t="s">
        <v>19</v>
      </c>
      <c r="B21" s="83" t="s">
        <v>20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84"/>
      <c r="AJ21" s="84"/>
      <c r="AK21" s="84"/>
      <c r="AL21" s="84"/>
      <c r="AM21" s="84"/>
      <c r="AN21" s="84"/>
      <c r="AO21" s="84"/>
      <c r="AP21" s="85"/>
      <c r="AQ21" s="3"/>
      <c r="AR21" s="3"/>
      <c r="AS21" s="3"/>
      <c r="AT21" s="8">
        <f t="shared" si="7"/>
        <v>0</v>
      </c>
      <c r="AU21" s="9" t="s">
        <v>17</v>
      </c>
      <c r="AV21" s="9">
        <f>AV11</f>
        <v>0</v>
      </c>
      <c r="AY21" s="60">
        <f t="shared" ref="AY21" si="12">$P$13</f>
        <v>44600</v>
      </c>
      <c r="AZ21" t="str">
        <f t="shared" ref="AZ21" ca="1" si="13">fctHoraireRecup()</f>
        <v/>
      </c>
    </row>
    <row r="22" spans="1:52" ht="15" collapsed="1" thickBot="1" x14ac:dyDescent="0.4"/>
    <row r="23" spans="1:52" x14ac:dyDescent="0.35">
      <c r="P23" s="96">
        <v>44601</v>
      </c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  <c r="AB23" s="97"/>
      <c r="AC23" s="97"/>
      <c r="AD23" s="97"/>
      <c r="AE23" s="98"/>
    </row>
    <row r="24" spans="1:52" ht="17.5" customHeight="1" x14ac:dyDescent="0.35">
      <c r="B24" s="2" t="s">
        <v>2</v>
      </c>
      <c r="C24" s="2" t="s">
        <v>3</v>
      </c>
      <c r="D24" s="3">
        <v>15</v>
      </c>
      <c r="E24" s="3">
        <v>30</v>
      </c>
      <c r="F24" s="3">
        <v>45</v>
      </c>
      <c r="G24" s="2" t="s">
        <v>4</v>
      </c>
      <c r="H24" s="3">
        <v>15</v>
      </c>
      <c r="I24" s="3">
        <v>30</v>
      </c>
      <c r="J24" s="3">
        <v>45</v>
      </c>
      <c r="K24" s="2" t="s">
        <v>5</v>
      </c>
      <c r="L24" s="3">
        <v>15</v>
      </c>
      <c r="M24" s="3">
        <v>30</v>
      </c>
      <c r="N24" s="3">
        <v>45</v>
      </c>
      <c r="O24" s="2" t="s">
        <v>6</v>
      </c>
      <c r="P24" s="3">
        <v>15</v>
      </c>
      <c r="Q24" s="3">
        <v>30</v>
      </c>
      <c r="R24" s="3">
        <v>45</v>
      </c>
      <c r="S24" s="2" t="s">
        <v>7</v>
      </c>
      <c r="T24" s="3">
        <v>15</v>
      </c>
      <c r="U24" s="3">
        <v>30</v>
      </c>
      <c r="V24" s="3">
        <v>45</v>
      </c>
      <c r="W24" s="2" t="s">
        <v>8</v>
      </c>
      <c r="X24" s="3">
        <v>15</v>
      </c>
      <c r="Y24" s="3">
        <v>30</v>
      </c>
      <c r="Z24" s="3">
        <v>45</v>
      </c>
      <c r="AA24" s="2" t="s">
        <v>9</v>
      </c>
      <c r="AB24" s="3">
        <v>15</v>
      </c>
      <c r="AC24" s="3">
        <v>30</v>
      </c>
      <c r="AD24" s="3">
        <v>45</v>
      </c>
      <c r="AE24" s="2" t="s">
        <v>10</v>
      </c>
      <c r="AF24" s="3">
        <v>15</v>
      </c>
      <c r="AG24" s="3">
        <v>30</v>
      </c>
      <c r="AH24" s="3">
        <v>45</v>
      </c>
      <c r="AI24" s="2" t="s">
        <v>11</v>
      </c>
      <c r="AJ24" s="3">
        <v>15</v>
      </c>
      <c r="AK24" s="3">
        <v>30</v>
      </c>
      <c r="AL24" s="3">
        <v>45</v>
      </c>
      <c r="AM24" s="2" t="s">
        <v>12</v>
      </c>
      <c r="AN24" s="3">
        <v>15</v>
      </c>
      <c r="AO24" s="3">
        <v>30</v>
      </c>
      <c r="AP24" s="3">
        <v>45</v>
      </c>
      <c r="AQ24" s="2" t="s">
        <v>13</v>
      </c>
      <c r="AR24" s="3">
        <v>15</v>
      </c>
      <c r="AS24" s="64">
        <v>30</v>
      </c>
      <c r="AT24" s="4" t="str">
        <f>AT4</f>
        <v>Heure par jour</v>
      </c>
      <c r="AU24" s="5">
        <f>P23</f>
        <v>44601</v>
      </c>
      <c r="AV24" s="6" t="str">
        <f>AV14</f>
        <v xml:space="preserve"> heure semaine</v>
      </c>
      <c r="AW24" s="43" t="s">
        <v>40</v>
      </c>
      <c r="AX24" s="118" t="s">
        <v>46</v>
      </c>
      <c r="AY24" s="118"/>
      <c r="AZ24" s="118"/>
    </row>
    <row r="25" spans="1:52" x14ac:dyDescent="0.35">
      <c r="A25" t="str">
        <f>A8</f>
        <v>BET</v>
      </c>
      <c r="B25" s="11">
        <v>0.5</v>
      </c>
      <c r="C25" s="89">
        <v>1</v>
      </c>
      <c r="D25" s="89"/>
      <c r="E25" s="89"/>
      <c r="F25" s="89"/>
      <c r="G25" s="89">
        <v>1</v>
      </c>
      <c r="H25" s="89"/>
      <c r="I25" s="89"/>
      <c r="J25" s="89"/>
      <c r="K25" s="89">
        <v>1</v>
      </c>
      <c r="L25" s="89"/>
      <c r="M25" s="89"/>
      <c r="N25" s="89"/>
      <c r="O25" s="3"/>
      <c r="P25" s="3"/>
      <c r="Q25" s="3"/>
      <c r="R25" s="3"/>
      <c r="S25" s="77">
        <v>1</v>
      </c>
      <c r="T25" s="78"/>
      <c r="U25" s="78"/>
      <c r="V25" s="79"/>
      <c r="W25" s="89">
        <v>1</v>
      </c>
      <c r="X25" s="89"/>
      <c r="Y25" s="89"/>
      <c r="Z25" s="89"/>
      <c r="AA25" s="89">
        <v>1</v>
      </c>
      <c r="AB25" s="89"/>
      <c r="AC25" s="89"/>
      <c r="AD25" s="89"/>
      <c r="AE25" s="89">
        <v>1</v>
      </c>
      <c r="AF25" s="89"/>
      <c r="AG25" s="89"/>
      <c r="AH25" s="89"/>
      <c r="AI25" s="61"/>
      <c r="AJ25" s="62"/>
      <c r="AK25" s="62"/>
      <c r="AL25" s="63"/>
      <c r="AM25" s="61"/>
      <c r="AN25" s="62"/>
      <c r="AO25" s="62"/>
      <c r="AP25" s="63"/>
      <c r="AQ25" s="61"/>
      <c r="AR25" s="63"/>
      <c r="AS25" s="3"/>
      <c r="AT25" s="8">
        <f t="shared" ref="AT25:AT31" si="14">SUM(B25:AR25)</f>
        <v>7.5</v>
      </c>
      <c r="AU25" s="9" t="str">
        <f ca="1">fctHoraire()</f>
        <v>8H30-12H00 / 13H00-17H00</v>
      </c>
      <c r="AV25" s="9">
        <f>AV8</f>
        <v>35</v>
      </c>
      <c r="AW25" s="42">
        <f t="shared" ref="AW25:AW30" ca="1" si="15">HeureSup()</f>
        <v>0</v>
      </c>
      <c r="AX25" s="55">
        <f ca="1">HeureRecup()</f>
        <v>0</v>
      </c>
      <c r="AY25" s="60">
        <f>AY15+1</f>
        <v>44601</v>
      </c>
      <c r="AZ25" t="str">
        <f ca="1">IF(LEFT(fctHoraireRecup(),2)=" à",RIGHT(fctHoraireRecup(),LEN(fctHoraireRecup())-3),fctHoraireRecup())</f>
        <v/>
      </c>
    </row>
    <row r="26" spans="1:52" x14ac:dyDescent="0.35">
      <c r="A26" t="str">
        <f>A6</f>
        <v>LAURE</v>
      </c>
      <c r="B26" s="3"/>
      <c r="C26" s="77">
        <v>1</v>
      </c>
      <c r="D26" s="78"/>
      <c r="E26" s="78"/>
      <c r="F26" s="79"/>
      <c r="G26" s="77">
        <v>1</v>
      </c>
      <c r="H26" s="78"/>
      <c r="I26" s="78"/>
      <c r="J26" s="79"/>
      <c r="K26" s="89">
        <v>1</v>
      </c>
      <c r="L26" s="89"/>
      <c r="M26" s="89"/>
      <c r="N26" s="89"/>
      <c r="O26" s="89">
        <v>1</v>
      </c>
      <c r="P26" s="89"/>
      <c r="Q26" s="89"/>
      <c r="R26" s="89"/>
      <c r="S26" s="89">
        <v>1</v>
      </c>
      <c r="T26" s="89"/>
      <c r="U26" s="89"/>
      <c r="V26" s="89"/>
      <c r="W26" s="3"/>
      <c r="X26" s="3"/>
      <c r="Y26" s="3"/>
      <c r="Z26" s="3"/>
      <c r="AA26" s="72">
        <v>0.5</v>
      </c>
      <c r="AB26" s="74"/>
      <c r="AC26" s="89">
        <v>0.5</v>
      </c>
      <c r="AD26" s="89"/>
      <c r="AE26" s="89">
        <v>1</v>
      </c>
      <c r="AF26" s="89"/>
      <c r="AG26" s="89"/>
      <c r="AH26" s="89"/>
      <c r="AI26" s="89">
        <v>1</v>
      </c>
      <c r="AJ26" s="89"/>
      <c r="AK26" s="89"/>
      <c r="AL26" s="89"/>
      <c r="AM26" s="77">
        <v>1</v>
      </c>
      <c r="AN26" s="78"/>
      <c r="AO26" s="78"/>
      <c r="AP26" s="79"/>
      <c r="AQ26" s="3"/>
      <c r="AR26" s="3"/>
      <c r="AS26" s="3"/>
      <c r="AT26" s="8">
        <f t="shared" si="14"/>
        <v>9</v>
      </c>
      <c r="AU26" s="9" t="str">
        <f t="shared" ref="AU26:AU27" ca="1" si="16">fctHoraire()</f>
        <v>9H00-14H00 / 15H00-19H00</v>
      </c>
      <c r="AV26" s="9">
        <f>AV6</f>
        <v>35.5</v>
      </c>
      <c r="AW26" s="42">
        <f t="shared" ca="1" si="15"/>
        <v>0</v>
      </c>
      <c r="AX26" s="55">
        <f t="shared" ref="AX26:AX30" ca="1" si="17">HeureRecup()</f>
        <v>0</v>
      </c>
      <c r="AY26" s="60">
        <f t="shared" ref="AY26:AY30" si="18">AY16+1</f>
        <v>44601</v>
      </c>
      <c r="AZ26" t="str">
        <f ca="1">IF(LEFT(fctHoraireRecup(),2)=" à",RIGHT(fctHoraireRecup(),LEN(fctHoraireRecup())-3),fctHoraireRecup())</f>
        <v/>
      </c>
    </row>
    <row r="27" spans="1:52" x14ac:dyDescent="0.35">
      <c r="A27" t="str">
        <f>A7</f>
        <v>DAVE</v>
      </c>
      <c r="B27" s="3"/>
      <c r="C27" s="7" t="s">
        <v>17</v>
      </c>
      <c r="D27" s="7"/>
      <c r="E27" s="7"/>
      <c r="F27" s="7"/>
      <c r="G27" s="77">
        <v>1</v>
      </c>
      <c r="H27" s="78"/>
      <c r="I27" s="78"/>
      <c r="J27" s="79"/>
      <c r="K27" s="77">
        <v>1</v>
      </c>
      <c r="L27" s="78"/>
      <c r="M27" s="78"/>
      <c r="N27" s="79"/>
      <c r="O27" s="7" t="s">
        <v>17</v>
      </c>
      <c r="P27" s="7"/>
      <c r="Q27" s="7"/>
      <c r="R27" s="7"/>
      <c r="S27" s="77">
        <v>1</v>
      </c>
      <c r="T27" s="78"/>
      <c r="U27" s="78"/>
      <c r="V27" s="79"/>
      <c r="W27" s="89">
        <v>1</v>
      </c>
      <c r="X27" s="89"/>
      <c r="Y27" s="89"/>
      <c r="Z27" s="89"/>
      <c r="AA27" s="77">
        <v>1</v>
      </c>
      <c r="AB27" s="78"/>
      <c r="AC27" s="78"/>
      <c r="AD27" s="79"/>
      <c r="AE27" s="77">
        <v>1</v>
      </c>
      <c r="AF27" s="78"/>
      <c r="AG27" s="78"/>
      <c r="AH27" s="79"/>
      <c r="AI27" s="89">
        <v>1</v>
      </c>
      <c r="AJ27" s="89"/>
      <c r="AK27" s="89"/>
      <c r="AL27" s="89"/>
      <c r="AM27" s="77">
        <v>1</v>
      </c>
      <c r="AN27" s="78"/>
      <c r="AO27" s="78"/>
      <c r="AP27" s="79"/>
      <c r="AQ27" s="7"/>
      <c r="AR27" s="3"/>
      <c r="AS27" s="3"/>
      <c r="AT27" s="8">
        <f t="shared" si="14"/>
        <v>8</v>
      </c>
      <c r="AU27" s="9" t="str">
        <f t="shared" ca="1" si="16"/>
        <v>10H00-12H00 / 13H00-19H00</v>
      </c>
      <c r="AV27" s="9">
        <f>AV7</f>
        <v>39.5</v>
      </c>
      <c r="AW27" s="42">
        <f t="shared" ca="1" si="15"/>
        <v>0</v>
      </c>
      <c r="AX27" s="55">
        <f t="shared" ca="1" si="17"/>
        <v>0</v>
      </c>
      <c r="AY27" s="60">
        <f t="shared" si="18"/>
        <v>44601</v>
      </c>
      <c r="AZ27" t="str">
        <f ca="1">IF(LEFT(fctHoraireRecup(),2)=" à",RIGHT(fctHoraireRecup(),LEN(fctHoraireRecup())-3),fctHoraireRecup())</f>
        <v/>
      </c>
    </row>
    <row r="28" spans="1:52" x14ac:dyDescent="0.35">
      <c r="A28" t="str">
        <f>A5</f>
        <v>JULE</v>
      </c>
      <c r="B28" s="3"/>
      <c r="C28" s="7" t="s">
        <v>17</v>
      </c>
      <c r="D28" s="7"/>
      <c r="E28" s="7"/>
      <c r="F28" s="7"/>
      <c r="G28" s="77">
        <v>1</v>
      </c>
      <c r="H28" s="78"/>
      <c r="I28" s="78"/>
      <c r="J28" s="79"/>
      <c r="K28" s="77">
        <v>1</v>
      </c>
      <c r="L28" s="78"/>
      <c r="M28" s="78"/>
      <c r="N28" s="79"/>
      <c r="O28" s="77">
        <v>1</v>
      </c>
      <c r="P28" s="78"/>
      <c r="Q28" s="78"/>
      <c r="R28" s="79"/>
      <c r="S28" s="7"/>
      <c r="T28" s="7"/>
      <c r="U28" s="7"/>
      <c r="V28" s="7"/>
      <c r="W28" s="77">
        <v>1</v>
      </c>
      <c r="X28" s="78"/>
      <c r="Y28" s="78"/>
      <c r="Z28" s="79"/>
      <c r="AA28" s="77">
        <v>1</v>
      </c>
      <c r="AB28" s="78"/>
      <c r="AC28" s="78"/>
      <c r="AD28" s="79"/>
      <c r="AE28" s="77">
        <v>1</v>
      </c>
      <c r="AF28" s="78"/>
      <c r="AG28" s="78"/>
      <c r="AH28" s="79"/>
      <c r="AI28" s="77">
        <v>1</v>
      </c>
      <c r="AJ28" s="78"/>
      <c r="AK28" s="78"/>
      <c r="AL28" s="79"/>
      <c r="AM28" s="77">
        <v>1</v>
      </c>
      <c r="AN28" s="78"/>
      <c r="AO28" s="78"/>
      <c r="AP28" s="79"/>
      <c r="AQ28" s="3"/>
      <c r="AR28" s="3"/>
      <c r="AS28" s="3"/>
      <c r="AT28" s="8">
        <f t="shared" si="14"/>
        <v>8</v>
      </c>
      <c r="AU28" s="9" t="str">
        <f ca="1">fctHoraire()</f>
        <v>10H00-13H00 / 14H00-19H00</v>
      </c>
      <c r="AV28" s="9">
        <f>AV5</f>
        <v>35</v>
      </c>
      <c r="AW28" s="42">
        <f t="shared" ca="1" si="15"/>
        <v>0</v>
      </c>
      <c r="AX28" s="55">
        <f t="shared" ca="1" si="17"/>
        <v>0</v>
      </c>
      <c r="AY28" s="60">
        <f t="shared" si="18"/>
        <v>44601</v>
      </c>
      <c r="AZ28" t="str">
        <f ca="1">IF(LEFT(fctHoraireRecup(),2)=" à",RIGHT(fctHoraireRecup(),LEN(fctHoraireRecup())-3),fctHoraireRecup())</f>
        <v/>
      </c>
    </row>
    <row r="29" spans="1:52" x14ac:dyDescent="0.35">
      <c r="A29" t="str">
        <f>A9</f>
        <v>JOHN</v>
      </c>
      <c r="B29" s="20" t="s">
        <v>17</v>
      </c>
      <c r="C29" s="81" t="s">
        <v>21</v>
      </c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2"/>
      <c r="AQ29" s="3"/>
      <c r="AR29" s="3"/>
      <c r="AS29" s="3"/>
      <c r="AT29" s="8">
        <f t="shared" si="14"/>
        <v>0</v>
      </c>
      <c r="AU29" s="9"/>
      <c r="AV29" s="9">
        <f>AV9</f>
        <v>35</v>
      </c>
      <c r="AW29" s="42">
        <f t="shared" ca="1" si="15"/>
        <v>0</v>
      </c>
      <c r="AX29" s="55">
        <f t="shared" ca="1" si="17"/>
        <v>0</v>
      </c>
      <c r="AY29" s="60">
        <f t="shared" si="18"/>
        <v>44601</v>
      </c>
      <c r="AZ29" t="str">
        <f ca="1">IF(LEFT(fctHoraireRecup(),2)=" à",RIGHT(fctHoraireRecup(),LEN(fctHoraireRecup())-3),fctHoraireRecup())</f>
        <v/>
      </c>
    </row>
    <row r="30" spans="1:52" x14ac:dyDescent="0.35">
      <c r="A30" t="str">
        <f>A10</f>
        <v>LISA</v>
      </c>
      <c r="B30" s="7" t="s">
        <v>17</v>
      </c>
      <c r="C30" s="93" t="s">
        <v>18</v>
      </c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5"/>
      <c r="AM30" s="10">
        <v>7</v>
      </c>
      <c r="AN30" s="7"/>
      <c r="AO30" s="7"/>
      <c r="AP30" s="7"/>
      <c r="AQ30" s="7"/>
      <c r="AR30" s="7"/>
      <c r="AS30" s="7"/>
      <c r="AT30" s="8">
        <f t="shared" si="14"/>
        <v>7</v>
      </c>
      <c r="AU30" s="9" t="s">
        <v>17</v>
      </c>
      <c r="AV30" s="9">
        <f>AV10</f>
        <v>36.5</v>
      </c>
      <c r="AW30" s="42">
        <f t="shared" ca="1" si="15"/>
        <v>0</v>
      </c>
      <c r="AX30" s="55">
        <f t="shared" ca="1" si="17"/>
        <v>0</v>
      </c>
      <c r="AY30" s="60">
        <f t="shared" si="18"/>
        <v>44601</v>
      </c>
      <c r="AZ30" t="str">
        <f ca="1">IF(LEFT(fctHoraireRecup(),2)=" à",RIGHT(fctHoraireRecup(),LEN(fctHoraireRecup())-3),fctHoraireRecup())</f>
        <v/>
      </c>
    </row>
    <row r="31" spans="1:52" ht="13.5" hidden="1" customHeight="1" outlineLevel="1" x14ac:dyDescent="0.35">
      <c r="A31" t="s">
        <v>19</v>
      </c>
      <c r="B31" s="83" t="s">
        <v>20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84"/>
      <c r="AB31" s="84"/>
      <c r="AC31" s="84"/>
      <c r="AD31" s="84"/>
      <c r="AE31" s="84"/>
      <c r="AF31" s="84"/>
      <c r="AG31" s="84"/>
      <c r="AH31" s="84"/>
      <c r="AI31" s="84"/>
      <c r="AJ31" s="84"/>
      <c r="AK31" s="84"/>
      <c r="AL31" s="84"/>
      <c r="AM31" s="84"/>
      <c r="AN31" s="84"/>
      <c r="AO31" s="84"/>
      <c r="AP31" s="84"/>
      <c r="AQ31" s="84"/>
      <c r="AR31" s="84"/>
      <c r="AS31" s="85"/>
      <c r="AT31" s="8">
        <f t="shared" si="14"/>
        <v>0</v>
      </c>
      <c r="AU31" s="9" t="s">
        <v>17</v>
      </c>
      <c r="AV31" s="9">
        <f>AV11</f>
        <v>0</v>
      </c>
      <c r="AZ31" t="str">
        <f t="shared" ref="AZ31" ca="1" si="19">fctHoraireRecup()</f>
        <v/>
      </c>
    </row>
    <row r="32" spans="1:52" ht="15" collapsed="1" thickBot="1" x14ac:dyDescent="0.4"/>
    <row r="33" spans="1:52" x14ac:dyDescent="0.35">
      <c r="P33" s="96">
        <v>44602</v>
      </c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8"/>
      <c r="AV33" t="s">
        <v>17</v>
      </c>
    </row>
    <row r="34" spans="1:52" ht="18" customHeight="1" x14ac:dyDescent="0.35">
      <c r="B34" s="2" t="s">
        <v>2</v>
      </c>
      <c r="C34" s="2" t="s">
        <v>3</v>
      </c>
      <c r="D34" s="3">
        <v>15</v>
      </c>
      <c r="E34" s="3">
        <v>30</v>
      </c>
      <c r="F34" s="3">
        <v>45</v>
      </c>
      <c r="G34" s="2" t="s">
        <v>4</v>
      </c>
      <c r="H34" s="3">
        <v>15</v>
      </c>
      <c r="I34" s="3">
        <v>30</v>
      </c>
      <c r="J34" s="3">
        <v>45</v>
      </c>
      <c r="K34" s="2" t="s">
        <v>5</v>
      </c>
      <c r="L34" s="3">
        <v>15</v>
      </c>
      <c r="M34" s="3">
        <v>30</v>
      </c>
      <c r="N34" s="3">
        <v>45</v>
      </c>
      <c r="O34" s="2" t="s">
        <v>6</v>
      </c>
      <c r="P34" s="3">
        <v>15</v>
      </c>
      <c r="Q34" s="3">
        <v>30</v>
      </c>
      <c r="R34" s="3">
        <v>45</v>
      </c>
      <c r="S34" s="2" t="s">
        <v>7</v>
      </c>
      <c r="T34" s="3">
        <v>15</v>
      </c>
      <c r="U34" s="3">
        <v>30</v>
      </c>
      <c r="V34" s="3">
        <v>45</v>
      </c>
      <c r="W34" s="2" t="s">
        <v>8</v>
      </c>
      <c r="X34" s="3">
        <v>15</v>
      </c>
      <c r="Y34" s="3">
        <v>30</v>
      </c>
      <c r="Z34" s="3">
        <v>45</v>
      </c>
      <c r="AA34" s="2" t="s">
        <v>9</v>
      </c>
      <c r="AB34" s="3">
        <v>15</v>
      </c>
      <c r="AC34" s="3">
        <v>30</v>
      </c>
      <c r="AD34" s="3">
        <v>45</v>
      </c>
      <c r="AE34" s="2" t="s">
        <v>10</v>
      </c>
      <c r="AF34" s="3">
        <v>15</v>
      </c>
      <c r="AG34" s="3">
        <v>30</v>
      </c>
      <c r="AH34" s="3">
        <v>45</v>
      </c>
      <c r="AI34" s="2" t="s">
        <v>11</v>
      </c>
      <c r="AJ34" s="3">
        <v>15</v>
      </c>
      <c r="AK34" s="3">
        <v>30</v>
      </c>
      <c r="AL34" s="3">
        <v>45</v>
      </c>
      <c r="AM34" s="2" t="s">
        <v>12</v>
      </c>
      <c r="AN34" s="3">
        <v>15</v>
      </c>
      <c r="AO34" s="3">
        <v>30</v>
      </c>
      <c r="AP34" s="3">
        <v>45</v>
      </c>
      <c r="AQ34" s="2" t="s">
        <v>13</v>
      </c>
      <c r="AR34" s="3">
        <v>15</v>
      </c>
      <c r="AS34" s="64">
        <v>30</v>
      </c>
      <c r="AT34" s="4" t="str">
        <f>AT4</f>
        <v>Heure par jour</v>
      </c>
      <c r="AU34" s="5">
        <f>P33</f>
        <v>44602</v>
      </c>
      <c r="AV34" s="6" t="str">
        <f>AV24</f>
        <v xml:space="preserve"> heure semaine</v>
      </c>
      <c r="AW34" s="43" t="s">
        <v>40</v>
      </c>
      <c r="AX34" s="118" t="s">
        <v>46</v>
      </c>
      <c r="AY34" s="118"/>
      <c r="AZ34" s="118"/>
    </row>
    <row r="35" spans="1:52" x14ac:dyDescent="0.35">
      <c r="A35" t="str">
        <f t="shared" ref="A35:A40" si="20">A5</f>
        <v>JULE</v>
      </c>
      <c r="B35" s="7" t="s">
        <v>17</v>
      </c>
      <c r="C35" s="80" t="s">
        <v>21</v>
      </c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1"/>
      <c r="AH35" s="81"/>
      <c r="AI35" s="81"/>
      <c r="AJ35" s="81"/>
      <c r="AK35" s="81"/>
      <c r="AL35" s="81"/>
      <c r="AM35" s="81"/>
      <c r="AN35" s="81"/>
      <c r="AO35" s="81"/>
      <c r="AP35" s="82"/>
      <c r="AQ35" s="3"/>
      <c r="AR35" s="3"/>
      <c r="AS35" s="3"/>
      <c r="AT35" s="8">
        <f t="shared" ref="AT35:AT40" si="21">SUM(B35:AR35)</f>
        <v>0</v>
      </c>
      <c r="AU35" s="9" t="str">
        <f ca="1">fctHoraire()</f>
        <v/>
      </c>
      <c r="AV35" s="9">
        <f t="shared" ref="AV35:AV41" si="22">AV5</f>
        <v>35</v>
      </c>
      <c r="AW35" s="42">
        <f ca="1">HeureSup()</f>
        <v>0</v>
      </c>
      <c r="AX35" s="55">
        <f ca="1">HeureRecup()</f>
        <v>0</v>
      </c>
      <c r="AY35" s="60">
        <f>AY25+1</f>
        <v>44602</v>
      </c>
      <c r="AZ35" t="str">
        <f ca="1">IF(LEFT(fctHoraireRecup(),2)=" à",RIGHT(fctHoraireRecup(),LEN(fctHoraireRecup())-3),fctHoraireRecup())</f>
        <v/>
      </c>
    </row>
    <row r="36" spans="1:52" x14ac:dyDescent="0.35">
      <c r="A36" t="str">
        <f t="shared" si="20"/>
        <v>LAURE</v>
      </c>
      <c r="B36" s="3"/>
      <c r="C36" s="7" t="s">
        <v>17</v>
      </c>
      <c r="D36" s="7"/>
      <c r="E36" s="7"/>
      <c r="F36" s="7"/>
      <c r="G36" s="50" t="s">
        <v>17</v>
      </c>
      <c r="H36" s="73">
        <v>0.75</v>
      </c>
      <c r="I36" s="73"/>
      <c r="J36" s="74"/>
      <c r="K36" s="72">
        <v>1</v>
      </c>
      <c r="L36" s="73"/>
      <c r="M36" s="73"/>
      <c r="N36" s="74"/>
      <c r="O36" s="77">
        <v>1</v>
      </c>
      <c r="P36" s="78"/>
      <c r="Q36" s="78"/>
      <c r="R36" s="79"/>
      <c r="S36" s="77">
        <v>1</v>
      </c>
      <c r="T36" s="78"/>
      <c r="U36" s="78"/>
      <c r="V36" s="79"/>
      <c r="W36" s="77">
        <v>1</v>
      </c>
      <c r="X36" s="78"/>
      <c r="Y36" s="78"/>
      <c r="Z36" s="79"/>
      <c r="AA36" s="89">
        <v>1</v>
      </c>
      <c r="AB36" s="89"/>
      <c r="AC36" s="89"/>
      <c r="AD36" s="89"/>
      <c r="AE36" s="89">
        <v>1</v>
      </c>
      <c r="AF36" s="89"/>
      <c r="AG36" s="89"/>
      <c r="AH36" s="89"/>
      <c r="AI36" s="89">
        <v>1</v>
      </c>
      <c r="AJ36" s="89"/>
      <c r="AK36" s="89"/>
      <c r="AL36" s="89"/>
      <c r="AM36" s="7" t="s">
        <v>17</v>
      </c>
      <c r="AN36" s="7"/>
      <c r="AO36" s="7"/>
      <c r="AP36" s="7"/>
      <c r="AQ36" s="7"/>
      <c r="AR36" s="7"/>
      <c r="AS36" s="3"/>
      <c r="AT36" s="8">
        <f t="shared" si="21"/>
        <v>7.75</v>
      </c>
      <c r="AU36" s="9" t="str">
        <f ca="1">fctHoraire()</f>
        <v>10H15-18H00</v>
      </c>
      <c r="AV36" s="9">
        <f t="shared" si="22"/>
        <v>35.5</v>
      </c>
      <c r="AW36" s="42">
        <f ca="1">HeureSup()</f>
        <v>0</v>
      </c>
      <c r="AX36" s="55">
        <f t="shared" ref="AX36:AX40" ca="1" si="23">HeureRecup()</f>
        <v>0</v>
      </c>
      <c r="AY36" s="60">
        <f t="shared" ref="AY36:AY40" si="24">AY26+1</f>
        <v>44602</v>
      </c>
      <c r="AZ36" t="str">
        <f ca="1">IF(LEFT(fctHoraireRecup(),2)=" à",RIGHT(fctHoraireRecup(),LEN(fctHoraireRecup())-3),fctHoraireRecup())</f>
        <v/>
      </c>
    </row>
    <row r="37" spans="1:52" x14ac:dyDescent="0.35">
      <c r="A37" t="str">
        <f t="shared" si="20"/>
        <v>DAVE</v>
      </c>
      <c r="B37" s="3"/>
      <c r="C37" s="7" t="s">
        <v>17</v>
      </c>
      <c r="D37" s="7"/>
      <c r="E37" s="7"/>
      <c r="F37" s="7"/>
      <c r="G37" s="77">
        <v>1</v>
      </c>
      <c r="H37" s="78"/>
      <c r="I37" s="78"/>
      <c r="J37" s="79"/>
      <c r="K37" s="77">
        <v>1</v>
      </c>
      <c r="L37" s="78"/>
      <c r="M37" s="78"/>
      <c r="N37" s="79"/>
      <c r="O37" s="77">
        <v>1</v>
      </c>
      <c r="P37" s="78"/>
      <c r="Q37" s="78"/>
      <c r="R37" s="79"/>
      <c r="S37" s="77">
        <v>1</v>
      </c>
      <c r="T37" s="78"/>
      <c r="U37" s="78"/>
      <c r="V37" s="79"/>
      <c r="W37" s="7" t="s">
        <v>17</v>
      </c>
      <c r="X37" s="7"/>
      <c r="Y37" s="7"/>
      <c r="Z37" s="7"/>
      <c r="AA37" s="7" t="s">
        <v>17</v>
      </c>
      <c r="AB37" s="7"/>
      <c r="AC37" s="7"/>
      <c r="AD37" s="7"/>
      <c r="AE37" s="89">
        <v>1</v>
      </c>
      <c r="AF37" s="89"/>
      <c r="AG37" s="89"/>
      <c r="AH37" s="89"/>
      <c r="AI37" s="89">
        <v>1</v>
      </c>
      <c r="AJ37" s="89"/>
      <c r="AK37" s="89"/>
      <c r="AL37" s="89"/>
      <c r="AM37" s="89">
        <v>1</v>
      </c>
      <c r="AN37" s="89"/>
      <c r="AO37" s="89"/>
      <c r="AP37" s="89"/>
      <c r="AQ37" s="7" t="s">
        <v>17</v>
      </c>
      <c r="AR37" s="3"/>
      <c r="AS37" s="3"/>
      <c r="AT37" s="8">
        <f t="shared" si="21"/>
        <v>7</v>
      </c>
      <c r="AU37" s="9" t="str">
        <f t="shared" ref="AU37:AU39" ca="1" si="25">fctHoraire()</f>
        <v>10H00-14H00 / 16H00-19H00</v>
      </c>
      <c r="AV37" s="9">
        <f t="shared" si="22"/>
        <v>39.5</v>
      </c>
      <c r="AW37" s="42">
        <f t="shared" ref="AW37:AW40" ca="1" si="26">HeureSup()</f>
        <v>0</v>
      </c>
      <c r="AX37" s="55">
        <f t="shared" ca="1" si="23"/>
        <v>0</v>
      </c>
      <c r="AY37" s="60">
        <f t="shared" si="24"/>
        <v>44602</v>
      </c>
      <c r="AZ37" t="str">
        <f ca="1">IF(LEFT(fctHoraireRecup(),2)=" à",RIGHT(fctHoraireRecup(),LEN(fctHoraireRecup())-3),fctHoraireRecup())</f>
        <v/>
      </c>
    </row>
    <row r="38" spans="1:52" x14ac:dyDescent="0.35">
      <c r="A38" t="str">
        <f t="shared" si="20"/>
        <v>BET</v>
      </c>
      <c r="B38" s="3"/>
      <c r="C38" s="89">
        <v>1</v>
      </c>
      <c r="D38" s="89"/>
      <c r="E38" s="89"/>
      <c r="F38" s="89"/>
      <c r="G38" s="89">
        <v>1</v>
      </c>
      <c r="H38" s="89"/>
      <c r="I38" s="89"/>
      <c r="J38" s="89"/>
      <c r="K38" s="89">
        <v>1</v>
      </c>
      <c r="L38" s="89"/>
      <c r="M38" s="89"/>
      <c r="N38" s="89"/>
      <c r="O38" s="7" t="s">
        <v>17</v>
      </c>
      <c r="P38" s="7"/>
      <c r="Q38" s="7"/>
      <c r="R38" s="7"/>
      <c r="S38" s="7" t="s">
        <v>17</v>
      </c>
      <c r="T38" s="7"/>
      <c r="U38" s="7"/>
      <c r="V38" s="7"/>
      <c r="W38" s="77">
        <v>1</v>
      </c>
      <c r="X38" s="78"/>
      <c r="Y38" s="78"/>
      <c r="Z38" s="79"/>
      <c r="AA38" s="89">
        <v>1</v>
      </c>
      <c r="AB38" s="89"/>
      <c r="AC38" s="89"/>
      <c r="AD38" s="89"/>
      <c r="AE38" s="77">
        <v>1</v>
      </c>
      <c r="AF38" s="78"/>
      <c r="AG38" s="78"/>
      <c r="AH38" s="79"/>
      <c r="AI38" s="77">
        <v>1</v>
      </c>
      <c r="AJ38" s="78"/>
      <c r="AK38" s="78"/>
      <c r="AL38" s="79"/>
      <c r="AM38" s="77">
        <v>1</v>
      </c>
      <c r="AN38" s="78"/>
      <c r="AO38" s="78"/>
      <c r="AP38" s="79"/>
      <c r="AQ38" s="3"/>
      <c r="AR38" s="3"/>
      <c r="AS38" s="3"/>
      <c r="AT38" s="8">
        <f t="shared" si="21"/>
        <v>8</v>
      </c>
      <c r="AU38" s="9" t="str">
        <f t="shared" ca="1" si="25"/>
        <v>9H00-12H00 / 14H00-19H00</v>
      </c>
      <c r="AV38" s="9">
        <f t="shared" si="22"/>
        <v>35</v>
      </c>
      <c r="AW38" s="42">
        <f t="shared" ca="1" si="26"/>
        <v>0</v>
      </c>
      <c r="AX38" s="55">
        <f t="shared" ca="1" si="23"/>
        <v>0</v>
      </c>
      <c r="AY38" s="60">
        <f t="shared" si="24"/>
        <v>44602</v>
      </c>
      <c r="AZ38" t="str">
        <f ca="1">IF(LEFT(fctHoraireRecup(),2)=" à",RIGHT(fctHoraireRecup(),LEN(fctHoraireRecup())-3),fctHoraireRecup())</f>
        <v/>
      </c>
    </row>
    <row r="39" spans="1:52" x14ac:dyDescent="0.35">
      <c r="A39" t="str">
        <f t="shared" si="20"/>
        <v>JOHN</v>
      </c>
      <c r="B39" s="3"/>
      <c r="C39" s="77">
        <v>1</v>
      </c>
      <c r="D39" s="78"/>
      <c r="E39" s="78"/>
      <c r="F39" s="79"/>
      <c r="G39" s="77">
        <v>1</v>
      </c>
      <c r="H39" s="78"/>
      <c r="I39" s="78"/>
      <c r="J39" s="79"/>
      <c r="K39" s="77">
        <v>1</v>
      </c>
      <c r="L39" s="78"/>
      <c r="M39" s="78"/>
      <c r="N39" s="79"/>
      <c r="O39" s="77">
        <v>1</v>
      </c>
      <c r="P39" s="78"/>
      <c r="Q39" s="78"/>
      <c r="R39" s="79"/>
      <c r="S39" s="7" t="s">
        <v>17</v>
      </c>
      <c r="T39" s="7"/>
      <c r="U39" s="7"/>
      <c r="V39" s="7"/>
      <c r="W39" s="77">
        <v>1</v>
      </c>
      <c r="X39" s="78"/>
      <c r="Y39" s="78"/>
      <c r="Z39" s="79"/>
      <c r="AA39" s="77">
        <v>1</v>
      </c>
      <c r="AB39" s="78"/>
      <c r="AC39" s="78"/>
      <c r="AD39" s="79"/>
      <c r="AE39" s="77">
        <v>1</v>
      </c>
      <c r="AF39" s="78"/>
      <c r="AG39" s="78"/>
      <c r="AH39" s="79"/>
      <c r="AI39" s="77">
        <v>1</v>
      </c>
      <c r="AJ39" s="78"/>
      <c r="AK39" s="78"/>
      <c r="AL39" s="79"/>
      <c r="AM39" s="7"/>
      <c r="AN39" s="7"/>
      <c r="AO39" s="7"/>
      <c r="AP39" s="7"/>
      <c r="AQ39" s="3"/>
      <c r="AR39" s="3"/>
      <c r="AS39" s="3"/>
      <c r="AT39" s="8">
        <f t="shared" si="21"/>
        <v>8</v>
      </c>
      <c r="AU39" s="9" t="str">
        <f t="shared" ca="1" si="25"/>
        <v>9H00-13H00 / 14H00-18H00</v>
      </c>
      <c r="AV39" s="9">
        <f t="shared" si="22"/>
        <v>35</v>
      </c>
      <c r="AW39" s="42">
        <f ca="1">HeureSup()</f>
        <v>0</v>
      </c>
      <c r="AX39" s="55">
        <f t="shared" ca="1" si="23"/>
        <v>0</v>
      </c>
      <c r="AY39" s="60">
        <f t="shared" si="24"/>
        <v>44602</v>
      </c>
      <c r="AZ39" t="str">
        <f ca="1">IF(LEFT(fctHoraireRecup(),2)=" à",RIGHT(fctHoraireRecup(),LEN(fctHoraireRecup())-3),fctHoraireRecup())</f>
        <v/>
      </c>
    </row>
    <row r="40" spans="1:52" x14ac:dyDescent="0.35">
      <c r="A40" t="str">
        <f t="shared" si="20"/>
        <v>LISA</v>
      </c>
      <c r="B40" s="3"/>
      <c r="C40" s="93" t="s">
        <v>18</v>
      </c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  <c r="AH40" s="94"/>
      <c r="AI40" s="94"/>
      <c r="AJ40" s="94"/>
      <c r="AK40" s="94"/>
      <c r="AL40" s="95"/>
      <c r="AM40" s="21">
        <v>7</v>
      </c>
      <c r="AN40" s="18"/>
      <c r="AO40" s="7"/>
      <c r="AP40" s="7"/>
      <c r="AQ40" s="3"/>
      <c r="AR40" s="3"/>
      <c r="AS40" s="3"/>
      <c r="AT40" s="8">
        <f t="shared" si="21"/>
        <v>7</v>
      </c>
      <c r="AU40" s="9" t="s">
        <v>17</v>
      </c>
      <c r="AV40" s="9">
        <f t="shared" si="22"/>
        <v>36.5</v>
      </c>
      <c r="AW40" s="42">
        <f t="shared" ca="1" si="26"/>
        <v>0</v>
      </c>
      <c r="AX40" s="55">
        <f t="shared" ca="1" si="23"/>
        <v>0</v>
      </c>
      <c r="AY40" s="60">
        <f t="shared" si="24"/>
        <v>44602</v>
      </c>
      <c r="AZ40" t="str">
        <f ca="1">IF(LEFT(fctHoraireRecup(),2)=" à",RIGHT(fctHoraireRecup(),LEN(fctHoraireRecup())-3),fctHoraireRecup())</f>
        <v/>
      </c>
    </row>
    <row r="41" spans="1:52" ht="14.5" hidden="1" customHeight="1" outlineLevel="1" x14ac:dyDescent="0.35">
      <c r="A41" t="s">
        <v>19</v>
      </c>
      <c r="B41" s="83" t="s">
        <v>20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4"/>
      <c r="AA41" s="84"/>
      <c r="AB41" s="84"/>
      <c r="AC41" s="84"/>
      <c r="AD41" s="84"/>
      <c r="AE41" s="84"/>
      <c r="AF41" s="84"/>
      <c r="AG41" s="84"/>
      <c r="AH41" s="84"/>
      <c r="AI41" s="84"/>
      <c r="AJ41" s="84"/>
      <c r="AK41" s="84"/>
      <c r="AL41" s="84"/>
      <c r="AM41" s="84"/>
      <c r="AN41" s="84"/>
      <c r="AO41" s="84"/>
      <c r="AP41" s="84"/>
      <c r="AQ41" s="84"/>
      <c r="AR41" s="84"/>
      <c r="AS41" s="85"/>
      <c r="AT41" s="8"/>
      <c r="AU41" s="9"/>
      <c r="AV41" s="9">
        <f t="shared" si="22"/>
        <v>0</v>
      </c>
    </row>
    <row r="42" spans="1:52" ht="15" collapsed="1" thickBot="1" x14ac:dyDescent="0.4"/>
    <row r="43" spans="1:52" x14ac:dyDescent="0.35">
      <c r="P43" s="96">
        <v>44603</v>
      </c>
      <c r="Q43" s="97"/>
      <c r="R43" s="97"/>
      <c r="S43" s="97"/>
      <c r="T43" s="97"/>
      <c r="U43" s="97"/>
      <c r="V43" s="97"/>
      <c r="W43" s="97"/>
      <c r="X43" s="97"/>
      <c r="Y43" s="97"/>
      <c r="Z43" s="97"/>
      <c r="AA43" s="97"/>
      <c r="AB43" s="97"/>
      <c r="AC43" s="97"/>
      <c r="AD43" s="97"/>
      <c r="AE43" s="98"/>
      <c r="AU43" s="3"/>
    </row>
    <row r="44" spans="1:52" ht="21" customHeight="1" x14ac:dyDescent="0.35">
      <c r="B44" s="2" t="s">
        <v>2</v>
      </c>
      <c r="C44" s="2" t="s">
        <v>3</v>
      </c>
      <c r="D44" s="3">
        <v>15</v>
      </c>
      <c r="E44" s="3">
        <v>30</v>
      </c>
      <c r="F44" s="3">
        <v>45</v>
      </c>
      <c r="G44" s="2" t="s">
        <v>4</v>
      </c>
      <c r="H44" s="3">
        <v>15</v>
      </c>
      <c r="I44" s="3">
        <v>30</v>
      </c>
      <c r="J44" s="3">
        <v>45</v>
      </c>
      <c r="K44" s="2" t="s">
        <v>5</v>
      </c>
      <c r="L44" s="3">
        <v>15</v>
      </c>
      <c r="M44" s="3">
        <v>30</v>
      </c>
      <c r="N44" s="3">
        <v>45</v>
      </c>
      <c r="O44" s="2" t="s">
        <v>6</v>
      </c>
      <c r="P44" s="3">
        <v>15</v>
      </c>
      <c r="Q44" s="3">
        <v>30</v>
      </c>
      <c r="R44" s="3">
        <v>45</v>
      </c>
      <c r="S44" s="2" t="s">
        <v>7</v>
      </c>
      <c r="T44" s="3">
        <v>15</v>
      </c>
      <c r="U44" s="3">
        <v>30</v>
      </c>
      <c r="V44" s="3">
        <v>45</v>
      </c>
      <c r="W44" s="2" t="s">
        <v>8</v>
      </c>
      <c r="X44" s="3">
        <v>15</v>
      </c>
      <c r="Y44" s="3">
        <v>30</v>
      </c>
      <c r="Z44" s="3">
        <v>45</v>
      </c>
      <c r="AA44" s="2" t="s">
        <v>9</v>
      </c>
      <c r="AB44" s="3">
        <v>15</v>
      </c>
      <c r="AC44" s="3">
        <v>30</v>
      </c>
      <c r="AD44" s="3">
        <v>45</v>
      </c>
      <c r="AE44" s="2" t="s">
        <v>10</v>
      </c>
      <c r="AF44" s="3">
        <v>15</v>
      </c>
      <c r="AG44" s="3">
        <v>30</v>
      </c>
      <c r="AH44" s="3">
        <v>45</v>
      </c>
      <c r="AI44" s="2" t="s">
        <v>11</v>
      </c>
      <c r="AJ44" s="3">
        <v>15</v>
      </c>
      <c r="AK44" s="3">
        <v>30</v>
      </c>
      <c r="AL44" s="3">
        <v>45</v>
      </c>
      <c r="AM44" s="2" t="s">
        <v>12</v>
      </c>
      <c r="AN44" s="3">
        <v>15</v>
      </c>
      <c r="AO44" s="3">
        <v>30</v>
      </c>
      <c r="AP44" s="3">
        <v>45</v>
      </c>
      <c r="AQ44" s="2" t="s">
        <v>13</v>
      </c>
      <c r="AR44" s="3">
        <v>15</v>
      </c>
      <c r="AS44" s="64">
        <v>30</v>
      </c>
      <c r="AT44" s="4" t="str">
        <f>AT4</f>
        <v>Heure par jour</v>
      </c>
      <c r="AU44" s="5">
        <f>P43</f>
        <v>44603</v>
      </c>
      <c r="AV44" s="6" t="str">
        <f>AV34</f>
        <v xml:space="preserve"> heure semaine</v>
      </c>
      <c r="AW44" s="43" t="s">
        <v>40</v>
      </c>
      <c r="AX44" s="118" t="s">
        <v>46</v>
      </c>
      <c r="AY44" s="118"/>
      <c r="AZ44" s="118"/>
    </row>
    <row r="45" spans="1:52" x14ac:dyDescent="0.35">
      <c r="A45" t="s">
        <v>34</v>
      </c>
      <c r="B45" s="3"/>
      <c r="C45" s="99" t="s">
        <v>22</v>
      </c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3"/>
      <c r="AR45" s="3"/>
      <c r="AS45" s="3"/>
      <c r="AT45" s="8">
        <f t="shared" ref="AT45:AT50" si="27">SUM(B45:AR45)</f>
        <v>0</v>
      </c>
      <c r="AU45" s="9" t="str">
        <f ca="1">fctHoraire()</f>
        <v/>
      </c>
      <c r="AV45" s="9">
        <f>AV8</f>
        <v>35</v>
      </c>
      <c r="AW45" s="42">
        <f t="shared" ref="AW45:AW50" ca="1" si="28">HeureSup()</f>
        <v>0</v>
      </c>
      <c r="AX45" s="55">
        <f ca="1">HeureRecup()</f>
        <v>0</v>
      </c>
      <c r="AY45" s="60">
        <f>AY35+1</f>
        <v>44603</v>
      </c>
      <c r="AZ45" t="str">
        <f ca="1">IF(LEFT(fctHoraireRecup(),2)=" à",RIGHT(fctHoraireRecup(),LEN(fctHoraireRecup())-3),fctHoraireRecup())</f>
        <v/>
      </c>
    </row>
    <row r="46" spans="1:52" x14ac:dyDescent="0.35">
      <c r="A46" t="str">
        <f>A7</f>
        <v>DAVE</v>
      </c>
      <c r="B46" s="3"/>
      <c r="C46" s="99" t="s">
        <v>22</v>
      </c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99"/>
      <c r="AG46" s="99"/>
      <c r="AH46" s="99"/>
      <c r="AI46" s="99"/>
      <c r="AJ46" s="99"/>
      <c r="AK46" s="99"/>
      <c r="AL46" s="99"/>
      <c r="AM46" s="99"/>
      <c r="AN46" s="99"/>
      <c r="AO46" s="99"/>
      <c r="AP46" s="99"/>
      <c r="AQ46" s="3"/>
      <c r="AR46" s="3"/>
      <c r="AS46" s="3"/>
      <c r="AT46" s="8">
        <f t="shared" si="27"/>
        <v>0</v>
      </c>
      <c r="AU46" s="9" t="str">
        <f t="shared" ref="AU46:AU49" ca="1" si="29">fctHoraire()</f>
        <v/>
      </c>
      <c r="AV46" s="9">
        <f>AV7</f>
        <v>39.5</v>
      </c>
      <c r="AW46" s="42">
        <f t="shared" ca="1" si="28"/>
        <v>0</v>
      </c>
      <c r="AX46" s="55">
        <f t="shared" ref="AX46:AX50" ca="1" si="30">HeureRecup()</f>
        <v>0</v>
      </c>
      <c r="AY46" s="60">
        <f t="shared" ref="AY46:AY50" si="31">AY36+1</f>
        <v>44603</v>
      </c>
      <c r="AZ46" t="str">
        <f ca="1">IF(LEFT(fctHoraireRecup(),2)=" à",RIGHT(fctHoraireRecup(),LEN(fctHoraireRecup())-3),fctHoraireRecup())</f>
        <v/>
      </c>
    </row>
    <row r="47" spans="1:52" x14ac:dyDescent="0.35">
      <c r="A47" t="s">
        <v>36</v>
      </c>
      <c r="B47" s="3"/>
      <c r="C47" s="7" t="s">
        <v>17</v>
      </c>
      <c r="D47" s="7"/>
      <c r="E47" s="7"/>
      <c r="F47" s="7"/>
      <c r="G47" s="7" t="s">
        <v>17</v>
      </c>
      <c r="H47" s="7"/>
      <c r="I47" s="7"/>
      <c r="J47" s="7"/>
      <c r="K47" s="77">
        <v>1</v>
      </c>
      <c r="L47" s="78"/>
      <c r="M47" s="78"/>
      <c r="N47" s="79"/>
      <c r="O47" s="77">
        <v>1</v>
      </c>
      <c r="P47" s="78"/>
      <c r="Q47" s="78"/>
      <c r="R47" s="79"/>
      <c r="S47" s="7" t="s">
        <v>17</v>
      </c>
      <c r="T47" s="7"/>
      <c r="U47" s="7"/>
      <c r="V47" s="7"/>
      <c r="W47" s="77">
        <v>1</v>
      </c>
      <c r="X47" s="78"/>
      <c r="Y47" s="78"/>
      <c r="Z47" s="79"/>
      <c r="AA47" s="89">
        <v>1</v>
      </c>
      <c r="AB47" s="89"/>
      <c r="AC47" s="89"/>
      <c r="AD47" s="89"/>
      <c r="AE47" s="89">
        <v>1</v>
      </c>
      <c r="AF47" s="89"/>
      <c r="AG47" s="89"/>
      <c r="AH47" s="89"/>
      <c r="AI47" s="77">
        <v>1</v>
      </c>
      <c r="AJ47" s="78"/>
      <c r="AK47" s="78"/>
      <c r="AL47" s="79"/>
      <c r="AM47" s="7" t="s">
        <v>17</v>
      </c>
      <c r="AN47" s="7"/>
      <c r="AO47" s="7"/>
      <c r="AP47" s="7"/>
      <c r="AQ47" s="7" t="s">
        <v>17</v>
      </c>
      <c r="AR47" s="3"/>
      <c r="AS47" s="3"/>
      <c r="AT47" s="8">
        <f t="shared" si="27"/>
        <v>6</v>
      </c>
      <c r="AU47" s="9" t="str">
        <f t="shared" ca="1" si="29"/>
        <v>11H00-13H00 / 14H00-18H00</v>
      </c>
      <c r="AV47" s="9">
        <f>AV6</f>
        <v>35.5</v>
      </c>
      <c r="AW47" s="42">
        <f t="shared" ca="1" si="28"/>
        <v>0</v>
      </c>
      <c r="AX47" s="55">
        <f t="shared" ca="1" si="30"/>
        <v>0</v>
      </c>
      <c r="AY47" s="60">
        <f t="shared" si="31"/>
        <v>44603</v>
      </c>
      <c r="AZ47" t="str">
        <f ca="1">IF(LEFT(fctHoraireRecup(),2)=" à",RIGHT(fctHoraireRecup(),LEN(fctHoraireRecup())-3),fctHoraireRecup())</f>
        <v/>
      </c>
    </row>
    <row r="48" spans="1:52" x14ac:dyDescent="0.35">
      <c r="A48" t="str">
        <f>A5</f>
        <v>JULE</v>
      </c>
      <c r="B48" s="3"/>
      <c r="C48" s="77">
        <v>1</v>
      </c>
      <c r="D48" s="78"/>
      <c r="E48" s="78"/>
      <c r="F48" s="79"/>
      <c r="G48" s="77">
        <v>1</v>
      </c>
      <c r="H48" s="78"/>
      <c r="I48" s="78"/>
      <c r="J48" s="79"/>
      <c r="K48" s="89">
        <v>1</v>
      </c>
      <c r="L48" s="89"/>
      <c r="M48" s="89"/>
      <c r="N48" s="89"/>
      <c r="O48" s="89">
        <v>1</v>
      </c>
      <c r="P48" s="89"/>
      <c r="Q48" s="89"/>
      <c r="R48" s="89"/>
      <c r="S48" s="89">
        <v>1</v>
      </c>
      <c r="T48" s="89"/>
      <c r="U48" s="89"/>
      <c r="V48" s="89"/>
      <c r="W48" s="7" t="s">
        <v>17</v>
      </c>
      <c r="X48" s="7"/>
      <c r="Y48" s="3"/>
      <c r="Z48" s="3"/>
      <c r="AA48" s="7" t="s">
        <v>17</v>
      </c>
      <c r="AB48" s="17"/>
      <c r="AC48" s="78">
        <v>0.5</v>
      </c>
      <c r="AD48" s="79"/>
      <c r="AE48" s="89">
        <v>1</v>
      </c>
      <c r="AF48" s="89"/>
      <c r="AG48" s="89"/>
      <c r="AH48" s="89"/>
      <c r="AI48" s="89">
        <v>1</v>
      </c>
      <c r="AJ48" s="89"/>
      <c r="AK48" s="89"/>
      <c r="AL48" s="89"/>
      <c r="AM48" s="89">
        <v>1</v>
      </c>
      <c r="AN48" s="89"/>
      <c r="AO48" s="89"/>
      <c r="AP48" s="89"/>
      <c r="AQ48" s="3"/>
      <c r="AR48" s="3"/>
      <c r="AS48" s="3"/>
      <c r="AT48" s="8">
        <f t="shared" si="27"/>
        <v>8.5</v>
      </c>
      <c r="AU48" s="9" t="str">
        <f t="shared" ca="1" si="29"/>
        <v>9H00-14H00 / 15H30-19H00</v>
      </c>
      <c r="AV48" s="9">
        <f>AV5</f>
        <v>35</v>
      </c>
      <c r="AW48" s="42">
        <f t="shared" ca="1" si="28"/>
        <v>0</v>
      </c>
      <c r="AX48" s="55">
        <f ca="1">HeureRecup()</f>
        <v>0</v>
      </c>
      <c r="AY48" s="60">
        <f t="shared" si="31"/>
        <v>44603</v>
      </c>
      <c r="AZ48" t="str">
        <f ca="1">IF(LEFT(fctHoraireRecup(),2)=" à",RIGHT(fctHoraireRecup(),LEN(fctHoraireRecup())-3),fctHoraireRecup())</f>
        <v/>
      </c>
    </row>
    <row r="49" spans="1:52" x14ac:dyDescent="0.35">
      <c r="A49" t="str">
        <f>A9</f>
        <v>JOHN</v>
      </c>
      <c r="B49" s="3"/>
      <c r="C49" s="77">
        <v>1</v>
      </c>
      <c r="D49" s="78"/>
      <c r="E49" s="78"/>
      <c r="F49" s="79"/>
      <c r="G49" s="77">
        <v>1</v>
      </c>
      <c r="H49" s="78"/>
      <c r="I49" s="78"/>
      <c r="J49" s="79"/>
      <c r="K49" s="77">
        <v>1</v>
      </c>
      <c r="L49" s="78"/>
      <c r="M49" s="78"/>
      <c r="N49" s="79"/>
      <c r="O49" s="7" t="s">
        <v>17</v>
      </c>
      <c r="P49" s="7"/>
      <c r="Q49" s="7"/>
      <c r="R49" s="7"/>
      <c r="S49" s="77">
        <v>1</v>
      </c>
      <c r="T49" s="78"/>
      <c r="U49" s="78"/>
      <c r="V49" s="79"/>
      <c r="W49" s="77">
        <v>1</v>
      </c>
      <c r="X49" s="78"/>
      <c r="Y49" s="78"/>
      <c r="Z49" s="79"/>
      <c r="AA49" s="77">
        <v>1</v>
      </c>
      <c r="AB49" s="78"/>
      <c r="AC49" s="78"/>
      <c r="AD49" s="79"/>
      <c r="AE49" s="77">
        <v>1</v>
      </c>
      <c r="AF49" s="78"/>
      <c r="AG49" s="78"/>
      <c r="AH49" s="79"/>
      <c r="AI49" s="77">
        <v>1</v>
      </c>
      <c r="AJ49" s="78"/>
      <c r="AK49" s="78"/>
      <c r="AL49" s="79"/>
      <c r="AM49" s="77">
        <v>1</v>
      </c>
      <c r="AN49" s="78"/>
      <c r="AO49" s="78"/>
      <c r="AP49" s="79"/>
      <c r="AQ49" s="3"/>
      <c r="AR49" s="3"/>
      <c r="AS49" s="3"/>
      <c r="AT49" s="8">
        <f t="shared" si="27"/>
        <v>9</v>
      </c>
      <c r="AU49" s="9" t="str">
        <f t="shared" ca="1" si="29"/>
        <v>9H00-12H00 / 13H00-19H00</v>
      </c>
      <c r="AV49" s="9">
        <f>AV9</f>
        <v>35</v>
      </c>
      <c r="AW49" s="42">
        <f t="shared" ca="1" si="28"/>
        <v>0</v>
      </c>
      <c r="AX49" s="55">
        <f t="shared" ca="1" si="30"/>
        <v>0</v>
      </c>
      <c r="AY49" s="60">
        <f t="shared" si="31"/>
        <v>44603</v>
      </c>
      <c r="AZ49" t="str">
        <f ca="1">IF(LEFT(fctHoraireRecup(),2)=" à",RIGHT(fctHoraireRecup(),LEN(fctHoraireRecup())-3),fctHoraireRecup())</f>
        <v/>
      </c>
    </row>
    <row r="50" spans="1:52" x14ac:dyDescent="0.35">
      <c r="A50" t="str">
        <f>A10</f>
        <v>LISA</v>
      </c>
      <c r="B50" s="3"/>
      <c r="C50" s="93" t="s">
        <v>18</v>
      </c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  <c r="AH50" s="94"/>
      <c r="AI50" s="94"/>
      <c r="AJ50" s="94"/>
      <c r="AK50" s="94"/>
      <c r="AL50" s="95"/>
      <c r="AM50" s="10">
        <v>7</v>
      </c>
      <c r="AN50" s="7"/>
      <c r="AO50" s="7"/>
      <c r="AP50" s="7"/>
      <c r="AQ50" s="3"/>
      <c r="AR50" s="3"/>
      <c r="AS50" s="3"/>
      <c r="AT50" s="8">
        <f t="shared" si="27"/>
        <v>7</v>
      </c>
      <c r="AU50" s="9" t="s">
        <v>17</v>
      </c>
      <c r="AV50" s="9">
        <f>AV10</f>
        <v>36.5</v>
      </c>
      <c r="AW50" s="42">
        <f t="shared" ca="1" si="28"/>
        <v>0</v>
      </c>
      <c r="AX50" s="55">
        <f t="shared" ca="1" si="30"/>
        <v>0</v>
      </c>
      <c r="AY50" s="60">
        <f t="shared" si="31"/>
        <v>44603</v>
      </c>
      <c r="AZ50" t="str">
        <f ca="1">IF(LEFT(fctHoraireRecup(),2)=" à",RIGHT(fctHoraireRecup(),LEN(fctHoraireRecup())-3),fctHoraireRecup())</f>
        <v/>
      </c>
    </row>
    <row r="51" spans="1:52" ht="14.5" hidden="1" customHeight="1" outlineLevel="1" x14ac:dyDescent="0.35">
      <c r="A51" t="s">
        <v>19</v>
      </c>
      <c r="B51" s="83" t="s">
        <v>20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5"/>
      <c r="AQ51" s="3"/>
      <c r="AR51" s="3"/>
      <c r="AS51" s="3"/>
      <c r="AT51" s="8">
        <f>SUM(C51:AR51)</f>
        <v>0</v>
      </c>
      <c r="AU51" s="9" t="s">
        <v>17</v>
      </c>
      <c r="AV51" s="9">
        <f>AV11</f>
        <v>0</v>
      </c>
    </row>
    <row r="52" spans="1:52" ht="15" collapsed="1" thickBot="1" x14ac:dyDescent="0.4">
      <c r="AN52" t="s">
        <v>17</v>
      </c>
    </row>
    <row r="53" spans="1:52" x14ac:dyDescent="0.35">
      <c r="P53" s="96">
        <v>44604</v>
      </c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8"/>
    </row>
    <row r="54" spans="1:52" ht="20.5" customHeight="1" x14ac:dyDescent="0.35">
      <c r="B54" s="2" t="s">
        <v>2</v>
      </c>
      <c r="C54" s="2" t="s">
        <v>3</v>
      </c>
      <c r="D54" s="3">
        <v>15</v>
      </c>
      <c r="E54" s="3">
        <v>30</v>
      </c>
      <c r="F54" s="3">
        <v>45</v>
      </c>
      <c r="G54" s="2" t="s">
        <v>4</v>
      </c>
      <c r="H54" s="3">
        <v>15</v>
      </c>
      <c r="I54" s="3">
        <v>30</v>
      </c>
      <c r="J54" s="3">
        <v>45</v>
      </c>
      <c r="K54" s="2" t="s">
        <v>5</v>
      </c>
      <c r="L54" s="3">
        <v>15</v>
      </c>
      <c r="M54" s="3">
        <v>30</v>
      </c>
      <c r="N54" s="3">
        <v>45</v>
      </c>
      <c r="O54" s="2" t="s">
        <v>6</v>
      </c>
      <c r="P54" s="3">
        <v>15</v>
      </c>
      <c r="Q54" s="3">
        <v>30</v>
      </c>
      <c r="R54" s="3">
        <v>45</v>
      </c>
      <c r="S54" s="2" t="s">
        <v>7</v>
      </c>
      <c r="T54" s="3">
        <v>15</v>
      </c>
      <c r="U54" s="3">
        <v>30</v>
      </c>
      <c r="V54" s="3">
        <v>45</v>
      </c>
      <c r="W54" s="2" t="s">
        <v>8</v>
      </c>
      <c r="X54" s="3">
        <v>15</v>
      </c>
      <c r="Y54" s="3">
        <v>30</v>
      </c>
      <c r="Z54" s="3">
        <v>45</v>
      </c>
      <c r="AA54" s="2" t="s">
        <v>9</v>
      </c>
      <c r="AB54" s="3">
        <v>15</v>
      </c>
      <c r="AC54" s="3">
        <v>30</v>
      </c>
      <c r="AD54" s="3">
        <v>45</v>
      </c>
      <c r="AE54" s="2" t="s">
        <v>10</v>
      </c>
      <c r="AF54" s="3">
        <v>15</v>
      </c>
      <c r="AG54" s="3">
        <v>30</v>
      </c>
      <c r="AH54" s="3">
        <v>45</v>
      </c>
      <c r="AI54" s="2" t="s">
        <v>11</v>
      </c>
      <c r="AJ54" s="3">
        <v>15</v>
      </c>
      <c r="AK54" s="3">
        <v>30</v>
      </c>
      <c r="AL54" s="3">
        <v>45</v>
      </c>
      <c r="AM54" s="2" t="s">
        <v>12</v>
      </c>
      <c r="AN54" s="3">
        <v>15</v>
      </c>
      <c r="AO54" s="3">
        <v>30</v>
      </c>
      <c r="AP54" s="3">
        <v>45</v>
      </c>
      <c r="AQ54" s="2" t="s">
        <v>13</v>
      </c>
      <c r="AR54" s="3">
        <v>15</v>
      </c>
      <c r="AS54" s="64">
        <v>30</v>
      </c>
      <c r="AT54" s="4" t="str">
        <f>AT4</f>
        <v>Heure par jour</v>
      </c>
      <c r="AU54" s="5">
        <f>P53</f>
        <v>44604</v>
      </c>
      <c r="AV54" s="6" t="str">
        <f>AV44</f>
        <v xml:space="preserve"> heure semaine</v>
      </c>
      <c r="AW54" s="43" t="s">
        <v>40</v>
      </c>
      <c r="AX54" s="118" t="s">
        <v>46</v>
      </c>
      <c r="AY54" s="118"/>
      <c r="AZ54" s="118"/>
    </row>
    <row r="55" spans="1:52" x14ac:dyDescent="0.35">
      <c r="A55" t="str">
        <f t="shared" ref="A55:A60" si="32">A5</f>
        <v>JULE</v>
      </c>
      <c r="B55" s="3" t="s">
        <v>17</v>
      </c>
      <c r="C55" s="89">
        <v>1</v>
      </c>
      <c r="D55" s="89"/>
      <c r="E55" s="89"/>
      <c r="F55" s="89"/>
      <c r="G55" s="89">
        <v>1</v>
      </c>
      <c r="H55" s="89"/>
      <c r="I55" s="89"/>
      <c r="J55" s="89"/>
      <c r="K55" s="89">
        <v>1</v>
      </c>
      <c r="L55" s="89"/>
      <c r="M55" s="89"/>
      <c r="N55" s="89"/>
      <c r="O55" s="3"/>
      <c r="P55" s="3"/>
      <c r="Q55" s="3"/>
      <c r="R55" s="3"/>
      <c r="S55" s="77">
        <v>1</v>
      </c>
      <c r="T55" s="78"/>
      <c r="U55" s="78"/>
      <c r="V55" s="79"/>
      <c r="W55" s="77">
        <v>1</v>
      </c>
      <c r="X55" s="78"/>
      <c r="Y55" s="78"/>
      <c r="Z55" s="79"/>
      <c r="AA55" s="77">
        <v>1</v>
      </c>
      <c r="AB55" s="78"/>
      <c r="AC55" s="78"/>
      <c r="AD55" s="79"/>
      <c r="AE55" s="77">
        <v>1</v>
      </c>
      <c r="AF55" s="78"/>
      <c r="AG55" s="78"/>
      <c r="AH55" s="79"/>
      <c r="AI55" s="77">
        <v>1</v>
      </c>
      <c r="AJ55" s="78"/>
      <c r="AK55" s="78"/>
      <c r="AL55" s="79"/>
      <c r="AM55" s="3"/>
      <c r="AN55" s="3"/>
      <c r="AO55" s="3"/>
      <c r="AP55" s="3"/>
      <c r="AQ55" s="3"/>
      <c r="AR55" s="3"/>
      <c r="AS55" s="3"/>
      <c r="AT55" s="8">
        <f t="shared" ref="AT55:AT60" si="33">SUM(B55:AR55)</f>
        <v>8</v>
      </c>
      <c r="AU55" s="9" t="str">
        <f ca="1">fctHoraire()</f>
        <v>9H00-12H00 / 13H00-18H00</v>
      </c>
      <c r="AV55" s="9">
        <f t="shared" ref="AV55:AV61" si="34">AV5</f>
        <v>35</v>
      </c>
      <c r="AW55" s="42">
        <f t="shared" ref="AW55:AW60" ca="1" si="35">HeureSup()</f>
        <v>0</v>
      </c>
      <c r="AX55" s="55">
        <f ca="1">HeureRecup()</f>
        <v>0</v>
      </c>
      <c r="AY55" s="60">
        <f>AY45+1</f>
        <v>44604</v>
      </c>
      <c r="AZ55" t="str">
        <f ca="1">IF(LEFT(fctHoraireRecup(),2)=" à",RIGHT(fctHoraireRecup(),LEN(fctHoraireRecup())-3),fctHoraireRecup())</f>
        <v/>
      </c>
    </row>
    <row r="56" spans="1:52" x14ac:dyDescent="0.35">
      <c r="A56" t="str">
        <f t="shared" si="32"/>
        <v>LAURE</v>
      </c>
      <c r="B56" s="3" t="s">
        <v>17</v>
      </c>
      <c r="C56" s="89">
        <v>1</v>
      </c>
      <c r="D56" s="89"/>
      <c r="E56" s="89"/>
      <c r="F56" s="89"/>
      <c r="G56" s="89">
        <v>1</v>
      </c>
      <c r="H56" s="89"/>
      <c r="I56" s="89"/>
      <c r="J56" s="89"/>
      <c r="K56" s="89">
        <v>1</v>
      </c>
      <c r="L56" s="89"/>
      <c r="M56" s="89"/>
      <c r="N56" s="89"/>
      <c r="O56" s="89">
        <v>1</v>
      </c>
      <c r="P56" s="89"/>
      <c r="Q56" s="89"/>
      <c r="R56" s="89"/>
      <c r="S56" s="7" t="s">
        <v>17</v>
      </c>
      <c r="T56" s="7"/>
      <c r="U56" s="3"/>
      <c r="V56" s="3"/>
      <c r="W56" s="51" t="s">
        <v>17</v>
      </c>
      <c r="X56" s="51"/>
      <c r="Y56" s="77">
        <v>0.5</v>
      </c>
      <c r="Z56" s="79"/>
      <c r="AA56" s="89">
        <v>1</v>
      </c>
      <c r="AB56" s="89"/>
      <c r="AC56" s="89"/>
      <c r="AD56" s="89"/>
      <c r="AE56" s="89">
        <v>1</v>
      </c>
      <c r="AF56" s="89"/>
      <c r="AG56" s="89"/>
      <c r="AH56" s="89"/>
      <c r="AI56" s="65"/>
      <c r="AJ56" s="65"/>
      <c r="AK56" s="65"/>
      <c r="AL56" s="65"/>
      <c r="AM56" s="65"/>
      <c r="AN56" s="65"/>
      <c r="AO56" s="65"/>
      <c r="AP56" s="65"/>
      <c r="AQ56" s="65"/>
      <c r="AR56" s="3"/>
      <c r="AS56" s="3"/>
      <c r="AT56" s="8">
        <f t="shared" si="33"/>
        <v>6.5</v>
      </c>
      <c r="AU56" s="9" t="str">
        <f t="shared" ref="AU56:AU59" ca="1" si="36">fctHoraire()</f>
        <v>9H00-13H00 / 14H30-17H00</v>
      </c>
      <c r="AV56" s="9">
        <f t="shared" si="34"/>
        <v>35.5</v>
      </c>
      <c r="AW56" s="42">
        <f t="shared" ca="1" si="35"/>
        <v>0</v>
      </c>
      <c r="AX56" s="55">
        <f ca="1">HeureRecup()</f>
        <v>0</v>
      </c>
      <c r="AY56" s="60">
        <f t="shared" ref="AY56:AY60" si="37">AY46+1</f>
        <v>44604</v>
      </c>
      <c r="AZ56" t="str">
        <f ca="1">IF(LEFT(fctHoraireRecup(),2)=" à",RIGHT(fctHoraireRecup(),LEN(fctHoraireRecup())-3),fctHoraireRecup())</f>
        <v/>
      </c>
    </row>
    <row r="57" spans="1:52" x14ac:dyDescent="0.35">
      <c r="A57" t="str">
        <f t="shared" si="32"/>
        <v>DAVE</v>
      </c>
      <c r="B57" s="3" t="s">
        <v>17</v>
      </c>
      <c r="C57" s="7" t="s">
        <v>17</v>
      </c>
      <c r="D57" s="7"/>
      <c r="E57" s="77">
        <v>0.5</v>
      </c>
      <c r="F57" s="79"/>
      <c r="G57" s="77">
        <v>1</v>
      </c>
      <c r="H57" s="78"/>
      <c r="I57" s="78"/>
      <c r="J57" s="79"/>
      <c r="K57" s="89">
        <v>1</v>
      </c>
      <c r="L57" s="89"/>
      <c r="M57" s="89"/>
      <c r="N57" s="89"/>
      <c r="O57" s="7" t="s">
        <v>17</v>
      </c>
      <c r="P57" s="7"/>
      <c r="Q57" s="7"/>
      <c r="R57" s="7"/>
      <c r="S57" s="77">
        <v>1</v>
      </c>
      <c r="T57" s="78"/>
      <c r="U57" s="78"/>
      <c r="V57" s="79"/>
      <c r="W57" s="77">
        <v>1</v>
      </c>
      <c r="X57" s="78"/>
      <c r="Y57" s="78"/>
      <c r="Z57" s="79"/>
      <c r="AA57" s="89">
        <v>1</v>
      </c>
      <c r="AB57" s="89"/>
      <c r="AC57" s="89"/>
      <c r="AD57" s="89"/>
      <c r="AE57" s="89">
        <v>1</v>
      </c>
      <c r="AF57" s="89"/>
      <c r="AG57" s="89"/>
      <c r="AH57" s="89"/>
      <c r="AI57" s="89">
        <v>1</v>
      </c>
      <c r="AJ57" s="89"/>
      <c r="AK57" s="89"/>
      <c r="AL57" s="89"/>
      <c r="AM57" s="77">
        <v>0.5</v>
      </c>
      <c r="AN57" s="79"/>
      <c r="AO57" s="7"/>
      <c r="AP57" s="7"/>
      <c r="AQ57" s="7" t="s">
        <v>17</v>
      </c>
      <c r="AR57" s="3"/>
      <c r="AS57" s="3"/>
      <c r="AT57" s="8">
        <f t="shared" si="33"/>
        <v>8</v>
      </c>
      <c r="AU57" s="9" t="str">
        <f t="shared" ca="1" si="36"/>
        <v>9H30-12H00 / 13H00-18H30</v>
      </c>
      <c r="AV57" s="9">
        <f t="shared" si="34"/>
        <v>39.5</v>
      </c>
      <c r="AW57" s="42">
        <f t="shared" ca="1" si="35"/>
        <v>0</v>
      </c>
      <c r="AX57" s="55">
        <f ca="1">HeureRecup()</f>
        <v>0</v>
      </c>
      <c r="AY57" s="60">
        <f t="shared" si="37"/>
        <v>44604</v>
      </c>
      <c r="AZ57" t="str">
        <f ca="1">IF(LEFT(fctHoraireRecup(),2)=" à",RIGHT(fctHoraireRecup(),LEN(fctHoraireRecup())-3),fctHoraireRecup())</f>
        <v/>
      </c>
    </row>
    <row r="58" spans="1:52" x14ac:dyDescent="0.35">
      <c r="A58" t="str">
        <f t="shared" si="32"/>
        <v>BET</v>
      </c>
      <c r="B58" s="3" t="s">
        <v>17</v>
      </c>
      <c r="C58" s="3"/>
      <c r="D58" s="3"/>
      <c r="E58" s="7"/>
      <c r="F58" s="7"/>
      <c r="G58" s="7" t="s">
        <v>17</v>
      </c>
      <c r="H58" s="7"/>
      <c r="I58" s="77">
        <v>0.5</v>
      </c>
      <c r="J58" s="79"/>
      <c r="K58" s="77">
        <v>1</v>
      </c>
      <c r="L58" s="78"/>
      <c r="M58" s="78"/>
      <c r="N58" s="79"/>
      <c r="O58" s="89">
        <v>1</v>
      </c>
      <c r="P58" s="89"/>
      <c r="Q58" s="89"/>
      <c r="R58" s="89"/>
      <c r="S58" s="89">
        <v>1</v>
      </c>
      <c r="T58" s="89"/>
      <c r="U58" s="89"/>
      <c r="V58" s="89"/>
      <c r="W58" s="7" t="s">
        <v>17</v>
      </c>
      <c r="X58" s="7"/>
      <c r="Y58" s="7"/>
      <c r="Z58" s="7"/>
      <c r="AA58" s="77">
        <v>1</v>
      </c>
      <c r="AB58" s="78"/>
      <c r="AC58" s="78"/>
      <c r="AD58" s="79"/>
      <c r="AE58" s="89">
        <v>1</v>
      </c>
      <c r="AF58" s="89"/>
      <c r="AG58" s="89"/>
      <c r="AH58" s="89"/>
      <c r="AI58" s="89">
        <v>1</v>
      </c>
      <c r="AJ58" s="89"/>
      <c r="AK58" s="89"/>
      <c r="AL58" s="89"/>
      <c r="AM58" s="7" t="s">
        <v>17</v>
      </c>
      <c r="AN58" s="7"/>
      <c r="AO58" s="7"/>
      <c r="AP58" s="7"/>
      <c r="AQ58" s="3"/>
      <c r="AR58" s="3"/>
      <c r="AS58" s="3"/>
      <c r="AT58" s="8">
        <f t="shared" si="33"/>
        <v>6.5</v>
      </c>
      <c r="AU58" s="9" t="str">
        <f t="shared" ca="1" si="36"/>
        <v>10H30-14H00 / 15H00-18H00</v>
      </c>
      <c r="AV58" s="9">
        <f t="shared" si="34"/>
        <v>35</v>
      </c>
      <c r="AW58" s="42">
        <f t="shared" ca="1" si="35"/>
        <v>0</v>
      </c>
      <c r="AX58" s="55">
        <f t="shared" ref="AX58:AX60" ca="1" si="38">HeureRecup()</f>
        <v>0</v>
      </c>
      <c r="AY58" s="60">
        <f t="shared" si="37"/>
        <v>44604</v>
      </c>
      <c r="AZ58" t="str">
        <f ca="1">IF(LEFT(fctHoraireRecup(),2)=" à",RIGHT(fctHoraireRecup(),LEN(fctHoraireRecup())-3),fctHoraireRecup())</f>
        <v/>
      </c>
    </row>
    <row r="59" spans="1:52" x14ac:dyDescent="0.35">
      <c r="A59" t="str">
        <f t="shared" si="32"/>
        <v>JOHN</v>
      </c>
      <c r="B59" s="3" t="s">
        <v>17</v>
      </c>
      <c r="C59" s="3"/>
      <c r="D59" s="3"/>
      <c r="E59" s="7"/>
      <c r="F59" s="7"/>
      <c r="G59" s="77">
        <v>1</v>
      </c>
      <c r="H59" s="78"/>
      <c r="I59" s="78"/>
      <c r="J59" s="79"/>
      <c r="K59" s="77">
        <v>1</v>
      </c>
      <c r="L59" s="78"/>
      <c r="M59" s="78"/>
      <c r="N59" s="79"/>
      <c r="O59" s="77">
        <v>1</v>
      </c>
      <c r="P59" s="78"/>
      <c r="Q59" s="78"/>
      <c r="R59" s="79"/>
      <c r="S59" s="13"/>
      <c r="T59" s="13"/>
      <c r="U59" s="13"/>
      <c r="V59" s="13"/>
      <c r="W59" s="77">
        <v>1</v>
      </c>
      <c r="X59" s="78"/>
      <c r="Y59" s="78"/>
      <c r="Z59" s="79"/>
      <c r="AA59" s="77">
        <v>1</v>
      </c>
      <c r="AB59" s="78"/>
      <c r="AC59" s="78"/>
      <c r="AD59" s="79"/>
      <c r="AE59" s="77">
        <v>1</v>
      </c>
      <c r="AF59" s="78"/>
      <c r="AG59" s="78"/>
      <c r="AH59" s="79"/>
      <c r="AI59" s="77">
        <v>1</v>
      </c>
      <c r="AJ59" s="78"/>
      <c r="AK59" s="78"/>
      <c r="AL59" s="79"/>
      <c r="AM59" s="77">
        <v>1</v>
      </c>
      <c r="AN59" s="78"/>
      <c r="AO59" s="78"/>
      <c r="AP59" s="79"/>
      <c r="AQ59" s="3"/>
      <c r="AR59" s="3"/>
      <c r="AS59" s="3"/>
      <c r="AT59" s="8">
        <f t="shared" si="33"/>
        <v>8</v>
      </c>
      <c r="AU59" s="9" t="str">
        <f t="shared" ca="1" si="36"/>
        <v>10H00-13H00 / 14H00-19H00</v>
      </c>
      <c r="AV59" s="9">
        <f t="shared" si="34"/>
        <v>35</v>
      </c>
      <c r="AW59" s="42">
        <f t="shared" ca="1" si="35"/>
        <v>0</v>
      </c>
      <c r="AX59" s="55">
        <f t="shared" ca="1" si="38"/>
        <v>0</v>
      </c>
      <c r="AY59" s="60">
        <f t="shared" si="37"/>
        <v>44604</v>
      </c>
      <c r="AZ59" t="str">
        <f ca="1">IF(LEFT(fctHoraireRecup(),2)=" à",RIGHT(fctHoraireRecup(),LEN(fctHoraireRecup())-3),fctHoraireRecup())</f>
        <v/>
      </c>
    </row>
    <row r="60" spans="1:52" x14ac:dyDescent="0.35">
      <c r="A60" t="str">
        <f t="shared" si="32"/>
        <v>LISA</v>
      </c>
      <c r="B60" s="3" t="s">
        <v>17</v>
      </c>
      <c r="C60" s="80" t="s">
        <v>22</v>
      </c>
      <c r="D60" s="81"/>
      <c r="E60" s="81"/>
      <c r="F60" s="81"/>
      <c r="G60" s="81"/>
      <c r="H60" s="81"/>
      <c r="I60" s="81"/>
      <c r="J60" s="81"/>
      <c r="K60" s="81"/>
      <c r="L60" s="81"/>
      <c r="M60" s="81"/>
      <c r="N60" s="81"/>
      <c r="O60" s="81"/>
      <c r="P60" s="81"/>
      <c r="Q60" s="81"/>
      <c r="R60" s="81"/>
      <c r="S60" s="81"/>
      <c r="T60" s="81"/>
      <c r="U60" s="81"/>
      <c r="V60" s="81"/>
      <c r="W60" s="81"/>
      <c r="X60" s="81"/>
      <c r="Y60" s="81"/>
      <c r="Z60" s="81"/>
      <c r="AA60" s="81"/>
      <c r="AB60" s="81"/>
      <c r="AC60" s="81"/>
      <c r="AD60" s="81"/>
      <c r="AE60" s="81"/>
      <c r="AF60" s="81"/>
      <c r="AG60" s="81"/>
      <c r="AH60" s="81"/>
      <c r="AI60" s="81"/>
      <c r="AJ60" s="81"/>
      <c r="AK60" s="81"/>
      <c r="AL60" s="81"/>
      <c r="AM60" s="81"/>
      <c r="AN60" s="81"/>
      <c r="AO60" s="81"/>
      <c r="AP60" s="82"/>
      <c r="AQ60" s="3"/>
      <c r="AR60" s="3"/>
      <c r="AS60" s="3"/>
      <c r="AT60" s="8">
        <f t="shared" si="33"/>
        <v>0</v>
      </c>
      <c r="AU60" s="9" t="s">
        <v>17</v>
      </c>
      <c r="AV60" s="9">
        <f t="shared" si="34"/>
        <v>36.5</v>
      </c>
      <c r="AW60" s="42">
        <f t="shared" ca="1" si="35"/>
        <v>0</v>
      </c>
      <c r="AX60" s="55">
        <f t="shared" ca="1" si="38"/>
        <v>0</v>
      </c>
      <c r="AY60" s="60">
        <f t="shared" si="37"/>
        <v>44604</v>
      </c>
      <c r="AZ60" t="str">
        <f ca="1">IF(LEFT(fctHoraireRecup(),2)=" à",RIGHT(fctHoraireRecup(),LEN(fctHoraireRecup())-3),fctHoraireRecup())</f>
        <v/>
      </c>
    </row>
    <row r="61" spans="1:52" ht="15.65" hidden="1" customHeight="1" outlineLevel="1" x14ac:dyDescent="0.35">
      <c r="A61" t="s">
        <v>19</v>
      </c>
      <c r="B61" s="83" t="s">
        <v>20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5"/>
      <c r="AQ61" s="7"/>
      <c r="AR61" s="3"/>
      <c r="AS61" s="3"/>
      <c r="AT61" s="8">
        <f>SUM(C61:AR61)</f>
        <v>0</v>
      </c>
      <c r="AU61" s="9" t="s">
        <v>17</v>
      </c>
      <c r="AV61" s="9">
        <f t="shared" si="34"/>
        <v>0</v>
      </c>
    </row>
    <row r="62" spans="1:52" ht="15" collapsed="1" thickBot="1" x14ac:dyDescent="0.4"/>
    <row r="63" spans="1:52" ht="15" thickBot="1" x14ac:dyDescent="0.4">
      <c r="P63" s="86">
        <v>44605</v>
      </c>
      <c r="Q63" s="87"/>
      <c r="R63" s="87"/>
      <c r="S63" s="87"/>
      <c r="T63" s="87"/>
      <c r="U63" s="87"/>
      <c r="V63" s="87"/>
      <c r="W63" s="87"/>
      <c r="X63" s="87"/>
      <c r="Y63" s="87"/>
      <c r="Z63" s="87"/>
      <c r="AA63" s="87"/>
      <c r="AB63" s="87"/>
      <c r="AC63" s="87"/>
      <c r="AD63" s="87"/>
      <c r="AE63" s="88"/>
    </row>
    <row r="64" spans="1:52" ht="19.899999999999999" customHeight="1" x14ac:dyDescent="0.35">
      <c r="B64" s="2" t="s">
        <v>2</v>
      </c>
      <c r="C64" s="2" t="s">
        <v>3</v>
      </c>
      <c r="D64" s="3">
        <v>15</v>
      </c>
      <c r="E64" s="3">
        <v>30</v>
      </c>
      <c r="F64" s="3">
        <v>45</v>
      </c>
      <c r="G64" s="2" t="s">
        <v>4</v>
      </c>
      <c r="H64" s="3">
        <v>15</v>
      </c>
      <c r="I64" s="3">
        <v>30</v>
      </c>
      <c r="J64" s="3">
        <v>45</v>
      </c>
      <c r="K64" s="2" t="s">
        <v>5</v>
      </c>
      <c r="L64" s="3">
        <v>15</v>
      </c>
      <c r="M64" s="3">
        <v>30</v>
      </c>
      <c r="N64" s="3">
        <v>45</v>
      </c>
      <c r="O64" s="2" t="s">
        <v>6</v>
      </c>
      <c r="P64" s="22">
        <v>15</v>
      </c>
      <c r="Q64" s="22">
        <v>30</v>
      </c>
      <c r="R64" s="22">
        <v>45</v>
      </c>
      <c r="S64" s="23" t="s">
        <v>7</v>
      </c>
      <c r="T64" s="22">
        <v>15</v>
      </c>
      <c r="U64" s="22">
        <v>30</v>
      </c>
      <c r="V64" s="22">
        <v>45</v>
      </c>
      <c r="W64" s="23" t="s">
        <v>8</v>
      </c>
      <c r="X64" s="22">
        <v>15</v>
      </c>
      <c r="Y64" s="22">
        <v>30</v>
      </c>
      <c r="Z64" s="22">
        <v>45</v>
      </c>
      <c r="AA64" s="23" t="s">
        <v>9</v>
      </c>
      <c r="AB64" s="22">
        <v>15</v>
      </c>
      <c r="AC64" s="22">
        <v>30</v>
      </c>
      <c r="AD64" s="22">
        <v>45</v>
      </c>
      <c r="AE64" s="23" t="s">
        <v>10</v>
      </c>
      <c r="AF64" s="3">
        <v>15</v>
      </c>
      <c r="AG64" s="3">
        <v>30</v>
      </c>
      <c r="AH64" s="3">
        <v>45</v>
      </c>
      <c r="AI64" s="2" t="s">
        <v>11</v>
      </c>
      <c r="AJ64" s="3">
        <v>15</v>
      </c>
      <c r="AK64" s="3">
        <v>30</v>
      </c>
      <c r="AL64" s="3">
        <v>45</v>
      </c>
      <c r="AM64" s="2" t="s">
        <v>12</v>
      </c>
      <c r="AN64" s="3">
        <v>15</v>
      </c>
      <c r="AO64" s="3">
        <v>30</v>
      </c>
      <c r="AP64" s="3">
        <v>45</v>
      </c>
      <c r="AQ64" s="2" t="s">
        <v>13</v>
      </c>
      <c r="AR64" s="3">
        <v>15</v>
      </c>
      <c r="AS64" s="64">
        <v>30</v>
      </c>
      <c r="AT64" s="4" t="str">
        <f>AT4</f>
        <v>Heure par jour</v>
      </c>
      <c r="AU64" s="5">
        <f>P63</f>
        <v>44605</v>
      </c>
      <c r="AV64" s="6" t="str">
        <f t="shared" ref="AV64:AV71" si="39">AV4</f>
        <v xml:space="preserve"> heure semaine</v>
      </c>
      <c r="AW64" s="43" t="s">
        <v>40</v>
      </c>
      <c r="AX64" s="118" t="s">
        <v>46</v>
      </c>
      <c r="AY64" s="118"/>
      <c r="AZ64" s="118"/>
    </row>
    <row r="65" spans="1:52" x14ac:dyDescent="0.35">
      <c r="A65" t="str">
        <f t="shared" ref="A65:A70" si="40">A5</f>
        <v>JULE</v>
      </c>
      <c r="B65" s="3"/>
      <c r="C65" s="89">
        <v>1</v>
      </c>
      <c r="D65" s="89"/>
      <c r="E65" s="89"/>
      <c r="F65" s="89"/>
      <c r="G65" s="89">
        <v>1</v>
      </c>
      <c r="H65" s="89"/>
      <c r="I65" s="89"/>
      <c r="J65" s="89"/>
      <c r="K65" s="89">
        <v>1</v>
      </c>
      <c r="L65" s="89"/>
      <c r="M65" s="89"/>
      <c r="N65" s="89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3"/>
      <c r="AR65" s="3"/>
      <c r="AS65" s="3"/>
      <c r="AT65" s="8">
        <f>SUM(B65:AR65)</f>
        <v>3</v>
      </c>
      <c r="AU65" s="9" t="str">
        <f ca="1">fctHoraire()</f>
        <v>9H00-12H00</v>
      </c>
      <c r="AV65" s="9">
        <f t="shared" si="39"/>
        <v>35</v>
      </c>
      <c r="AW65" s="42">
        <f t="shared" ref="AW65:AW70" ca="1" si="41">HeureSup()</f>
        <v>0</v>
      </c>
      <c r="AX65" s="55">
        <f ca="1">HeureRecup()</f>
        <v>0</v>
      </c>
      <c r="AY65" s="60">
        <f>AY55+1</f>
        <v>44605</v>
      </c>
      <c r="AZ65" t="str">
        <f ca="1">IF(LEFT(fctHoraireRecup(),2)=" à",RIGHT(fctHoraireRecup(),LEN(fctHoraireRecup())-3),fctHoraireRecup())</f>
        <v/>
      </c>
    </row>
    <row r="66" spans="1:52" x14ac:dyDescent="0.35">
      <c r="A66" t="str">
        <f t="shared" si="40"/>
        <v>LAURE</v>
      </c>
      <c r="B66" s="3"/>
      <c r="C66" s="3"/>
      <c r="D66" s="3"/>
      <c r="E66" s="3"/>
      <c r="F66" s="3"/>
      <c r="G66" s="7" t="s">
        <v>17</v>
      </c>
      <c r="H66" s="7"/>
      <c r="I66" s="7"/>
      <c r="J66" s="7"/>
      <c r="K66" s="7" t="s">
        <v>17</v>
      </c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3"/>
      <c r="AR66" s="3"/>
      <c r="AS66" s="3"/>
      <c r="AT66" s="8">
        <f>SUM(B66:AR66)</f>
        <v>0</v>
      </c>
      <c r="AU66" s="9" t="str">
        <f t="shared" ref="AU66:AU70" ca="1" si="42">fctHoraire()</f>
        <v/>
      </c>
      <c r="AV66" s="9">
        <f t="shared" si="39"/>
        <v>35.5</v>
      </c>
      <c r="AW66" s="42">
        <f t="shared" ca="1" si="41"/>
        <v>0</v>
      </c>
      <c r="AX66" s="55">
        <f t="shared" ref="AX66:AX70" ca="1" si="43">HeureRecup()</f>
        <v>0</v>
      </c>
      <c r="AY66" s="60">
        <f t="shared" ref="AY66:AY70" si="44">AY56+1</f>
        <v>44605</v>
      </c>
      <c r="AZ66" t="str">
        <f ca="1">IF(LEFT(fctHoraireRecup(),2)=" à",RIGHT(fctHoraireRecup(),LEN(fctHoraireRecup())-3),fctHoraireRecup())</f>
        <v/>
      </c>
    </row>
    <row r="67" spans="1:52" x14ac:dyDescent="0.35">
      <c r="A67" t="str">
        <f t="shared" si="40"/>
        <v>DAVE</v>
      </c>
      <c r="B67" s="3"/>
      <c r="C67" s="72">
        <v>1</v>
      </c>
      <c r="D67" s="73"/>
      <c r="E67" s="73"/>
      <c r="F67" s="74"/>
      <c r="G67" s="75">
        <v>1</v>
      </c>
      <c r="H67" s="75"/>
      <c r="I67" s="75"/>
      <c r="J67" s="75"/>
      <c r="K67" s="75">
        <v>1</v>
      </c>
      <c r="L67" s="75"/>
      <c r="M67" s="75"/>
      <c r="N67" s="75"/>
      <c r="O67" s="75">
        <v>1</v>
      </c>
      <c r="P67" s="75"/>
      <c r="Q67" s="75"/>
      <c r="R67" s="75"/>
      <c r="S67" s="75">
        <v>1</v>
      </c>
      <c r="T67" s="75"/>
      <c r="U67" s="75"/>
      <c r="V67" s="75"/>
      <c r="W67" s="75">
        <v>1</v>
      </c>
      <c r="X67" s="75"/>
      <c r="Y67" s="75"/>
      <c r="Z67" s="75"/>
      <c r="AA67" s="47">
        <v>0.5</v>
      </c>
      <c r="AB67" s="47"/>
      <c r="AC67" s="7"/>
      <c r="AD67" s="7"/>
      <c r="AE67" s="7"/>
      <c r="AF67" s="7"/>
      <c r="AG67" s="7"/>
      <c r="AH67" s="7"/>
      <c r="AI67" s="7"/>
      <c r="AJ67" s="7"/>
      <c r="AK67" s="65"/>
      <c r="AL67" s="65"/>
      <c r="AM67" s="90">
        <v>1</v>
      </c>
      <c r="AN67" s="91"/>
      <c r="AO67" s="91"/>
      <c r="AP67" s="92"/>
      <c r="AQ67" s="65"/>
      <c r="AR67" s="65"/>
      <c r="AS67" s="3"/>
      <c r="AT67" s="8">
        <f>SUM(B67:AR67)</f>
        <v>7.5</v>
      </c>
      <c r="AU67" s="9" t="str">
        <f t="shared" ca="1" si="42"/>
        <v>9H00-19H00</v>
      </c>
      <c r="AV67" s="9">
        <f t="shared" si="39"/>
        <v>39.5</v>
      </c>
      <c r="AW67" s="42">
        <f ca="1">HeureSup()</f>
        <v>0</v>
      </c>
      <c r="AX67" s="55">
        <f t="shared" ca="1" si="43"/>
        <v>0</v>
      </c>
      <c r="AY67" s="60">
        <f t="shared" si="44"/>
        <v>44605</v>
      </c>
      <c r="AZ67" t="str">
        <f ca="1">IF(LEFT(fctHoraireRecup(),2)=" à",RIGHT(fctHoraireRecup(),LEN(fctHoraireRecup())-3),fctHoraireRecup())</f>
        <v>18H00 à 18H00</v>
      </c>
    </row>
    <row r="68" spans="1:52" x14ac:dyDescent="0.35">
      <c r="A68" t="str">
        <f t="shared" si="40"/>
        <v>BET</v>
      </c>
      <c r="B68" s="3"/>
      <c r="C68" s="3"/>
      <c r="D68" s="3"/>
      <c r="E68" s="3"/>
      <c r="F68" s="3"/>
      <c r="G68" s="3"/>
      <c r="H68" s="3"/>
      <c r="I68" s="3"/>
      <c r="J68" s="3"/>
      <c r="K68" s="7" t="s">
        <v>23</v>
      </c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3"/>
      <c r="AR68" s="3"/>
      <c r="AS68" s="3"/>
      <c r="AT68" s="8">
        <f>SUM(B68:AR68)</f>
        <v>0</v>
      </c>
      <c r="AU68" s="9" t="str">
        <f t="shared" ca="1" si="42"/>
        <v/>
      </c>
      <c r="AV68" s="9">
        <f t="shared" si="39"/>
        <v>35</v>
      </c>
      <c r="AW68" s="42">
        <f t="shared" ca="1" si="41"/>
        <v>0</v>
      </c>
      <c r="AX68" s="55">
        <f t="shared" ca="1" si="43"/>
        <v>0</v>
      </c>
      <c r="AY68" s="60">
        <f t="shared" si="44"/>
        <v>44605</v>
      </c>
      <c r="AZ68" t="str">
        <f ca="1">IF(LEFT(fctHoraireRecup(),2)=" à",RIGHT(fctHoraireRecup(),LEN(fctHoraireRecup())-3),fctHoraireRecup())</f>
        <v/>
      </c>
    </row>
    <row r="69" spans="1:52" x14ac:dyDescent="0.35">
      <c r="A69" t="str">
        <f t="shared" si="40"/>
        <v>JOHN</v>
      </c>
      <c r="B69" s="3"/>
      <c r="C69" s="3"/>
      <c r="D69" s="3"/>
      <c r="E69" s="3"/>
      <c r="F69" s="3"/>
      <c r="G69" s="3"/>
      <c r="H69" s="3"/>
      <c r="I69" s="3"/>
      <c r="J69" s="3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3"/>
      <c r="AR69" s="3"/>
      <c r="AS69" s="3"/>
      <c r="AT69" s="8"/>
      <c r="AU69" s="9" t="str">
        <f t="shared" ca="1" si="42"/>
        <v/>
      </c>
      <c r="AV69" s="9">
        <f t="shared" si="39"/>
        <v>35</v>
      </c>
      <c r="AW69" s="42">
        <f t="shared" ca="1" si="41"/>
        <v>0</v>
      </c>
      <c r="AX69" s="55">
        <f t="shared" ca="1" si="43"/>
        <v>0</v>
      </c>
      <c r="AY69" s="60">
        <f t="shared" si="44"/>
        <v>44605</v>
      </c>
      <c r="AZ69" t="str">
        <f ca="1">IF(LEFT(fctHoraireRecup(),2)=" à",RIGHT(fctHoraireRecup(),LEN(fctHoraireRecup())-3),fctHoraireRecup())</f>
        <v/>
      </c>
    </row>
    <row r="70" spans="1:52" x14ac:dyDescent="0.35">
      <c r="A70" t="str">
        <f t="shared" si="40"/>
        <v>LISA</v>
      </c>
      <c r="B70" s="3"/>
      <c r="C70" s="3"/>
      <c r="D70" s="65"/>
      <c r="E70" s="65"/>
      <c r="F70" s="65"/>
      <c r="G70" s="65"/>
      <c r="H70" s="65"/>
      <c r="I70" s="65"/>
      <c r="J70" s="65"/>
      <c r="K70" s="65"/>
      <c r="L70" s="7"/>
      <c r="M70" s="7" t="s">
        <v>17</v>
      </c>
      <c r="N70" s="61"/>
      <c r="O70" s="7"/>
      <c r="P70" s="7"/>
      <c r="Q70" s="7"/>
      <c r="R70" s="7"/>
      <c r="S70" s="7"/>
      <c r="T70" s="7"/>
      <c r="U70" s="7"/>
      <c r="V70" s="7"/>
      <c r="W70" s="7"/>
      <c r="X70" s="65"/>
      <c r="Y70" s="90">
        <v>1.5</v>
      </c>
      <c r="Z70" s="91"/>
      <c r="AA70" s="91"/>
      <c r="AB70" s="91"/>
      <c r="AC70" s="91"/>
      <c r="AD70" s="92"/>
      <c r="AE70" s="65"/>
      <c r="AF70" s="65"/>
      <c r="AG70" s="65"/>
      <c r="AH70" s="65"/>
      <c r="AI70" s="65"/>
      <c r="AJ70" s="65"/>
      <c r="AK70" s="65"/>
      <c r="AL70" s="7"/>
      <c r="AM70" s="7"/>
      <c r="AN70" s="7"/>
      <c r="AO70" s="7"/>
      <c r="AP70" s="7"/>
      <c r="AQ70" s="3"/>
      <c r="AR70" s="3"/>
      <c r="AS70" s="3"/>
      <c r="AT70" s="8">
        <f>SUM(D70:AR70)</f>
        <v>1.5</v>
      </c>
      <c r="AU70" s="9" t="str">
        <f t="shared" ca="1" si="42"/>
        <v>-16H00</v>
      </c>
      <c r="AV70" s="9">
        <f t="shared" si="39"/>
        <v>36.5</v>
      </c>
      <c r="AW70" s="42">
        <f t="shared" ca="1" si="41"/>
        <v>0</v>
      </c>
      <c r="AX70" s="55">
        <f t="shared" ca="1" si="43"/>
        <v>0</v>
      </c>
      <c r="AY70" s="60">
        <f t="shared" si="44"/>
        <v>44605</v>
      </c>
      <c r="AZ70" t="str">
        <f ca="1">IF(LEFT(fctHoraireRecup(),2)=" à",RIGHT(fctHoraireRecup(),LEN(fctHoraireRecup())-3),fctHoraireRecup())</f>
        <v>14H30 à 14H30</v>
      </c>
    </row>
    <row r="71" spans="1:52" ht="14.15" hidden="1" customHeight="1" outlineLevel="1" x14ac:dyDescent="0.35">
      <c r="A71" t="s">
        <v>19</v>
      </c>
      <c r="B71" s="24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7"/>
      <c r="S71" s="7"/>
      <c r="T71" s="25"/>
      <c r="U71" s="25"/>
      <c r="V71" s="25"/>
      <c r="W71" s="7"/>
      <c r="X71" s="25"/>
      <c r="Y71" s="7"/>
      <c r="Z71" s="25"/>
      <c r="AA71" s="7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6"/>
      <c r="AT71" s="8">
        <f>SUM(C71:AR71)</f>
        <v>0</v>
      </c>
      <c r="AU71" s="9"/>
      <c r="AV71" s="9">
        <f t="shared" si="39"/>
        <v>0</v>
      </c>
    </row>
    <row r="72" spans="1:52" collapsed="1" x14ac:dyDescent="0.35"/>
    <row r="74" spans="1:52" ht="15" thickBot="1" x14ac:dyDescent="0.4"/>
    <row r="75" spans="1:52" ht="15" thickBot="1" x14ac:dyDescent="0.4">
      <c r="B75" s="67" t="s">
        <v>24</v>
      </c>
      <c r="C75" s="68"/>
      <c r="D75" s="76"/>
      <c r="E75" s="27"/>
      <c r="F75" s="27"/>
      <c r="G75" s="67" t="s">
        <v>25</v>
      </c>
      <c r="H75" s="68"/>
      <c r="I75" s="68"/>
      <c r="J75" s="68"/>
      <c r="K75" s="76"/>
      <c r="L75" s="27"/>
      <c r="M75" s="27"/>
      <c r="N75" s="27"/>
      <c r="O75" s="67" t="s">
        <v>26</v>
      </c>
      <c r="P75" s="68"/>
      <c r="Q75" s="68"/>
      <c r="R75" s="68"/>
      <c r="S75" s="76"/>
      <c r="T75" s="28" t="s">
        <v>17</v>
      </c>
      <c r="U75" t="s">
        <v>17</v>
      </c>
      <c r="V75" s="69" t="s">
        <v>27</v>
      </c>
      <c r="W75" s="70"/>
      <c r="X75" s="70"/>
      <c r="Y75" s="70"/>
      <c r="Z75" s="70"/>
      <c r="AA75" s="70"/>
      <c r="AB75" s="70"/>
      <c r="AC75" s="70"/>
      <c r="AD75" s="71"/>
      <c r="AE75" s="38" t="s">
        <v>17</v>
      </c>
      <c r="AF75" s="69" t="s">
        <v>39</v>
      </c>
      <c r="AG75" s="70"/>
      <c r="AH75" s="70"/>
      <c r="AI75" s="70"/>
      <c r="AJ75" s="70"/>
      <c r="AK75" s="70"/>
      <c r="AL75" s="70"/>
      <c r="AM75" s="71"/>
      <c r="AN75" s="39"/>
      <c r="AQ75" s="42"/>
      <c r="AW75"/>
    </row>
    <row r="76" spans="1:52" x14ac:dyDescent="0.35">
      <c r="B76" s="40" t="s">
        <v>35</v>
      </c>
      <c r="C76" s="30"/>
      <c r="D76" s="30"/>
      <c r="E76" s="30"/>
      <c r="F76" s="30"/>
      <c r="G76" s="30" t="s">
        <v>28</v>
      </c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1">
        <f>SUM(AT7+AT16+AT27+AT37+AT46+AT57+AT67)</f>
        <v>39.5</v>
      </c>
      <c r="V76" s="32">
        <f>COUNTIFS($A$5:$A$70,B76,$AM$5:$AM$70,1)</f>
        <v>4</v>
      </c>
      <c r="W76" s="33"/>
      <c r="AF76" s="22">
        <f>SUM(V76+'[1]SEMAINE 05'!V76+'[1]SEMAINE 06'!V76+'[1]SEMAINE 07'!V76+'[1]SEMAINE 4'!V76)</f>
        <v>14</v>
      </c>
      <c r="AQ76" s="42"/>
      <c r="AW76"/>
    </row>
    <row r="77" spans="1:52" x14ac:dyDescent="0.35">
      <c r="B77" s="41" t="s">
        <v>36</v>
      </c>
      <c r="C77" s="30"/>
      <c r="D77" s="30"/>
      <c r="E77" s="30"/>
      <c r="F77" s="30"/>
      <c r="G77" s="30" t="s">
        <v>29</v>
      </c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1">
        <f>SUM(AT8+AT17+AT25+AT38+AT47+AT58+AT68)</f>
        <v>35</v>
      </c>
      <c r="U77" s="29" t="s">
        <v>17</v>
      </c>
      <c r="V77" s="32">
        <f>COUNTIFS($A$5:$A$70,B77,$AM$5:$AM$70,1)</f>
        <v>2</v>
      </c>
      <c r="W77" s="34"/>
      <c r="X77" s="29"/>
      <c r="Y77" s="29"/>
      <c r="Z77" s="29"/>
      <c r="AA77" s="29"/>
      <c r="AB77" s="29"/>
      <c r="AC77" s="29"/>
      <c r="AD77" s="29"/>
      <c r="AE77" s="29"/>
      <c r="AF77" s="3">
        <f>SUM(V77+'[1]SEMAINE 05'!V77+'[1]SEMAINE 06'!V77+'[1]SEMAINE 07'!V77+'[1]SEMAINE 4'!V77)</f>
        <v>12</v>
      </c>
      <c r="AQ77" s="42"/>
      <c r="AW77"/>
    </row>
    <row r="78" spans="1:52" x14ac:dyDescent="0.35">
      <c r="B78" s="41" t="s">
        <v>33</v>
      </c>
      <c r="C78" s="30"/>
      <c r="D78" s="30"/>
      <c r="E78" s="30"/>
      <c r="F78" s="30"/>
      <c r="G78" s="30" t="s">
        <v>30</v>
      </c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1">
        <f>SUM(AT5+AT15+AT28+AT35+AT48+AT55+AT65)</f>
        <v>35</v>
      </c>
      <c r="V78" s="32">
        <f>COUNTIFS($A$5:$A$70,B78,$AM$5:$AM$70,1)</f>
        <v>2</v>
      </c>
      <c r="W78" s="33"/>
      <c r="AF78" s="3">
        <f>SUM(V78+'[1]SEMAINE 05'!V78+'[1]SEMAINE 06'!V78+'[1]SEMAINE 07'!V78+'[1]SEMAINE 4'!V78)</f>
        <v>12</v>
      </c>
      <c r="AQ78" s="42"/>
      <c r="AW78"/>
    </row>
    <row r="79" spans="1:52" x14ac:dyDescent="0.35">
      <c r="B79" s="41" t="s">
        <v>34</v>
      </c>
      <c r="C79" s="30"/>
      <c r="D79" s="30"/>
      <c r="E79" s="30"/>
      <c r="F79" s="30"/>
      <c r="G79" s="30" t="s">
        <v>28</v>
      </c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1">
        <f>SUM(AT6+AT18+AT26+AT36+AT45+AT56+AT66)</f>
        <v>35.5</v>
      </c>
      <c r="V79" s="32">
        <f>COUNTIFS($A$5:$A$70,B79,$AM$5:$AM$70,1)</f>
        <v>2</v>
      </c>
      <c r="W79" s="33"/>
      <c r="AF79" s="3">
        <f>SUM(V79+'[1]SEMAINE 05'!V79+'[1]SEMAINE 06'!V79+'[1]SEMAINE 07'!V79+'[1]SEMAINE 4'!V79)</f>
        <v>12</v>
      </c>
      <c r="AQ79" s="42"/>
      <c r="AW79"/>
    </row>
    <row r="80" spans="1:52" x14ac:dyDescent="0.35">
      <c r="B80" s="41" t="s">
        <v>37</v>
      </c>
      <c r="C80" s="30"/>
      <c r="D80" s="30"/>
      <c r="E80" s="30"/>
      <c r="F80" s="30"/>
      <c r="G80" s="30" t="s">
        <v>31</v>
      </c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1">
        <f>SUM(AT9+AT19+AT29+AT39+AT49+AT59+AT69)</f>
        <v>35</v>
      </c>
      <c r="V80" s="32">
        <f>COUNTIFS($A$5:$A$70,B80,$AM$5:$AM$70,1)</f>
        <v>3</v>
      </c>
      <c r="W80" s="33"/>
      <c r="AF80" s="3">
        <f>SUM(V80+'[1]SEMAINE 05'!V80+'[1]SEMAINE 06'!V80+'[1]SEMAINE 07'!V80+'[1]SEMAINE 4'!V80)</f>
        <v>13</v>
      </c>
      <c r="AQ80" s="42"/>
      <c r="AW80"/>
    </row>
    <row r="81" spans="2:53" x14ac:dyDescent="0.35">
      <c r="B81" s="41" t="s">
        <v>38</v>
      </c>
      <c r="C81" s="30"/>
      <c r="D81" s="30"/>
      <c r="E81" s="30"/>
      <c r="F81" s="30"/>
      <c r="G81" s="30" t="s">
        <v>30</v>
      </c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1">
        <f>SUM(AT10+AT20+AT30+AT40+AT50+AT60+AT70)</f>
        <v>36.5</v>
      </c>
      <c r="V81" s="12"/>
      <c r="W81" s="33"/>
      <c r="AF81" s="3">
        <f>SUM(V81+'[1]SEMAINE 05'!V81+'[1]SEMAINE 06'!V81+'[1]SEMAINE 07'!V81+'[1]SEMAINE 4'!V81)</f>
        <v>2</v>
      </c>
      <c r="AQ81" s="42"/>
      <c r="AW81"/>
    </row>
    <row r="82" spans="2:53" ht="15" thickBot="1" x14ac:dyDescent="0.4">
      <c r="B82" s="35" t="s">
        <v>19</v>
      </c>
      <c r="C82" s="36"/>
      <c r="D82" s="36"/>
      <c r="E82" s="36"/>
      <c r="F82" s="36"/>
      <c r="G82" s="36" t="s">
        <v>30</v>
      </c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7"/>
    </row>
    <row r="86" spans="2:53" ht="15" thickBot="1" x14ac:dyDescent="0.4"/>
    <row r="87" spans="2:53" ht="15" thickBot="1" x14ac:dyDescent="0.4">
      <c r="B87" s="67" t="s">
        <v>24</v>
      </c>
      <c r="C87" s="68"/>
      <c r="D87" s="68"/>
      <c r="E87" s="57" t="s">
        <v>41</v>
      </c>
      <c r="F87" s="58"/>
      <c r="G87" s="58"/>
      <c r="H87" s="58"/>
      <c r="I87" s="58"/>
      <c r="J87" s="58"/>
      <c r="K87" s="58"/>
      <c r="L87" s="59"/>
      <c r="P87" s="45" t="s">
        <v>42</v>
      </c>
      <c r="Q87" s="46"/>
      <c r="R87" s="46"/>
      <c r="S87" s="46"/>
      <c r="T87" s="46"/>
      <c r="U87" s="46"/>
      <c r="V87" s="52" t="s">
        <v>43</v>
      </c>
      <c r="W87" s="53"/>
      <c r="X87" s="53"/>
      <c r="Y87" s="53"/>
      <c r="Z87" s="53"/>
      <c r="AA87" s="53"/>
      <c r="AB87" s="53"/>
      <c r="AC87" s="54"/>
      <c r="AD87" s="52" t="s">
        <v>44</v>
      </c>
      <c r="AE87" s="53"/>
      <c r="AF87" s="53"/>
      <c r="AG87" s="53"/>
      <c r="AH87" s="53"/>
      <c r="AI87" s="53"/>
      <c r="AJ87" s="53"/>
      <c r="AK87" s="54"/>
      <c r="AL87" s="117" t="s">
        <v>45</v>
      </c>
      <c r="AM87" s="117"/>
      <c r="AN87" s="117"/>
      <c r="AO87" s="117"/>
      <c r="AP87" s="117"/>
      <c r="AQ87" s="117"/>
      <c r="AR87" s="117"/>
      <c r="AS87" s="117"/>
      <c r="AW87"/>
      <c r="AX87"/>
      <c r="AY87"/>
      <c r="AZ87" s="56"/>
      <c r="BA87" s="60"/>
    </row>
    <row r="88" spans="2:53" ht="19.5" x14ac:dyDescent="0.45">
      <c r="B88" s="44" t="s">
        <v>35</v>
      </c>
      <c r="C88" s="30"/>
      <c r="D88" s="30"/>
      <c r="E88" s="48">
        <f t="shared" ref="E88:E90" ca="1" si="45">SUMIF($A$5:$A$70,$B76,$AW$5:$AW$70)</f>
        <v>0</v>
      </c>
      <c r="F88" s="49"/>
      <c r="G88" s="39"/>
      <c r="H88" s="39"/>
      <c r="I88" s="39"/>
      <c r="J88" s="39"/>
      <c r="K88" s="39"/>
      <c r="L88" s="39"/>
      <c r="P88" s="101" t="str">
        <f t="array" aca="1" ref="P88" ca="1">IFERROR(INDEX($A$5:$AY$70,MATCH(1,($A$5:$A$70=$B88)*($AX$5:$AX$70&gt;0),0),51),"")</f>
        <v/>
      </c>
      <c r="Q88" s="102"/>
      <c r="R88" s="102"/>
      <c r="S88" s="102"/>
      <c r="T88" s="102"/>
      <c r="U88" s="103"/>
      <c r="V88" s="111" t="str">
        <f t="array" aca="1" ref="V88" ca="1">IFERROR(INDEX($A$5:$AZ$70,MATCH(1,($A$5:$A$70=$B88)*($AZ$5:$AZ$70&lt;&gt;""),0),52),"")</f>
        <v>18H00 à 18H00</v>
      </c>
      <c r="W88" s="112"/>
      <c r="X88" s="112"/>
      <c r="Y88" s="112"/>
      <c r="Z88" s="112"/>
      <c r="AA88" s="112"/>
      <c r="AB88" s="112"/>
      <c r="AC88" s="113"/>
      <c r="AD88" s="114">
        <f ca="1">SUMIF($A$5:$A$70,$B76,$AX$5:$AX$70)</f>
        <v>0</v>
      </c>
      <c r="AE88" s="115"/>
      <c r="AF88" s="115"/>
      <c r="AG88" s="115"/>
      <c r="AH88" s="115"/>
      <c r="AI88" s="115"/>
      <c r="AJ88" s="115"/>
      <c r="AK88" s="116"/>
      <c r="AL88" s="114" t="str">
        <f ca="1">IF(E88=0,"",IF(E88-AD88&gt;=1,E88-AD88&amp;"h",(E88-AD88)*60&amp;"mn"))</f>
        <v/>
      </c>
      <c r="AM88" s="115"/>
      <c r="AN88" s="115"/>
      <c r="AO88" s="115"/>
      <c r="AP88" s="115"/>
      <c r="AQ88" s="115"/>
      <c r="AR88" s="115"/>
      <c r="AS88" s="116"/>
      <c r="AW88"/>
      <c r="AX88"/>
      <c r="AY88"/>
      <c r="AZ88" s="56"/>
      <c r="BA88" s="60"/>
    </row>
    <row r="89" spans="2:53" ht="19.5" x14ac:dyDescent="0.45">
      <c r="B89" s="44" t="s">
        <v>36</v>
      </c>
      <c r="C89" s="30"/>
      <c r="D89" s="30"/>
      <c r="E89" s="48">
        <f t="shared" ca="1" si="45"/>
        <v>0</v>
      </c>
      <c r="F89" s="49"/>
      <c r="G89" s="39"/>
      <c r="H89" s="39"/>
      <c r="I89" s="39"/>
      <c r="J89" s="39"/>
      <c r="K89" s="39"/>
      <c r="L89" s="39"/>
      <c r="P89" s="101" t="str">
        <f t="array" aca="1" ref="P89" ca="1">IFERROR(INDEX($A$5:$AY$70,MATCH(1,($A$5:$A$70=$B89)*($AX$5:$AX$70&gt;0),0),51),"")</f>
        <v/>
      </c>
      <c r="Q89" s="102"/>
      <c r="R89" s="102"/>
      <c r="S89" s="102"/>
      <c r="T89" s="102"/>
      <c r="U89" s="103"/>
      <c r="V89" s="111" t="str">
        <f t="array" aca="1" ref="V89" ca="1">IFERROR(INDEX($A$5:$AZ$70,MATCH(1,($A$5:$A$70=$B89)*($AZ$5:$AZ$70&lt;&gt;""),0),52),"")</f>
        <v/>
      </c>
      <c r="W89" s="112"/>
      <c r="X89" s="112"/>
      <c r="Y89" s="112"/>
      <c r="Z89" s="112"/>
      <c r="AA89" s="112"/>
      <c r="AB89" s="112"/>
      <c r="AC89" s="113"/>
      <c r="AD89" s="114">
        <f t="shared" ref="AD89:AD94" ca="1" si="46">SUMIF($A$5:$A$70,$B77,$AX$5:$AX$70)</f>
        <v>0</v>
      </c>
      <c r="AE89" s="115"/>
      <c r="AF89" s="115"/>
      <c r="AG89" s="115"/>
      <c r="AH89" s="115"/>
      <c r="AI89" s="115"/>
      <c r="AJ89" s="115"/>
      <c r="AK89" s="116"/>
      <c r="AL89" s="114" t="str">
        <f t="shared" ref="AL89:AL90" ca="1" si="47">IF(E89=0,"",IF(E89-AD89&gt;=1,E89-AD89&amp;"h",(E89-AD89)*60&amp;"mn"))</f>
        <v/>
      </c>
      <c r="AM89" s="115"/>
      <c r="AN89" s="115"/>
      <c r="AO89" s="115"/>
      <c r="AP89" s="115"/>
      <c r="AQ89" s="115"/>
      <c r="AR89" s="115"/>
      <c r="AS89" s="116"/>
      <c r="AW89"/>
      <c r="AX89"/>
      <c r="AY89"/>
      <c r="AZ89" s="56"/>
      <c r="BA89" s="60"/>
    </row>
    <row r="90" spans="2:53" ht="19.5" x14ac:dyDescent="0.45">
      <c r="B90" s="44" t="s">
        <v>33</v>
      </c>
      <c r="C90" s="30"/>
      <c r="D90" s="30"/>
      <c r="E90" s="48">
        <f t="shared" ca="1" si="45"/>
        <v>0</v>
      </c>
      <c r="F90" s="49"/>
      <c r="G90" s="39"/>
      <c r="H90" s="39"/>
      <c r="I90" s="39"/>
      <c r="J90" s="39"/>
      <c r="K90" s="39"/>
      <c r="L90" s="39"/>
      <c r="P90" s="101" t="str">
        <f t="array" aca="1" ref="P90" ca="1">IFERROR(INDEX($A$5:$AY$70,MATCH(1,($A$5:$A$70=$B90)*($AX$5:$AX$70&gt;0),0),51),"")</f>
        <v/>
      </c>
      <c r="Q90" s="102"/>
      <c r="R90" s="102"/>
      <c r="S90" s="102"/>
      <c r="T90" s="102"/>
      <c r="U90" s="103"/>
      <c r="V90" s="111" t="str">
        <f t="array" aca="1" ref="V90" ca="1">IFERROR(INDEX($A$5:$AZ$70,MATCH(1,($A$5:$A$70=$B90)*($AZ$5:$AZ$70&lt;&gt;""),0),52),"")</f>
        <v/>
      </c>
      <c r="W90" s="112"/>
      <c r="X90" s="112"/>
      <c r="Y90" s="112"/>
      <c r="Z90" s="112"/>
      <c r="AA90" s="112"/>
      <c r="AB90" s="112"/>
      <c r="AC90" s="113"/>
      <c r="AD90" s="114">
        <f t="shared" ca="1" si="46"/>
        <v>0</v>
      </c>
      <c r="AE90" s="115"/>
      <c r="AF90" s="115"/>
      <c r="AG90" s="115"/>
      <c r="AH90" s="115"/>
      <c r="AI90" s="115"/>
      <c r="AJ90" s="115"/>
      <c r="AK90" s="116"/>
      <c r="AL90" s="114" t="str">
        <f t="shared" ca="1" si="47"/>
        <v/>
      </c>
      <c r="AM90" s="115"/>
      <c r="AN90" s="115"/>
      <c r="AO90" s="115"/>
      <c r="AP90" s="115"/>
      <c r="AQ90" s="115"/>
      <c r="AR90" s="115"/>
      <c r="AS90" s="116"/>
      <c r="AW90"/>
      <c r="AX90"/>
      <c r="AY90"/>
      <c r="AZ90" s="56"/>
      <c r="BA90" s="60"/>
    </row>
    <row r="91" spans="2:53" ht="19.5" x14ac:dyDescent="0.45">
      <c r="B91" s="44" t="s">
        <v>34</v>
      </c>
      <c r="C91" s="30"/>
      <c r="D91" s="30"/>
      <c r="E91" s="48">
        <f ca="1">SUMIF($A$5:$A$70,$B79,$AW$5:$AW$70)</f>
        <v>0</v>
      </c>
      <c r="F91" s="49"/>
      <c r="G91" s="39"/>
      <c r="H91" s="39"/>
      <c r="I91" s="39"/>
      <c r="J91" s="39"/>
      <c r="K91" s="39"/>
      <c r="L91" s="39"/>
      <c r="P91" s="101" t="str">
        <f t="array" aca="1" ref="P91" ca="1">IFERROR(INDEX($A$5:$AY$70,MATCH(1,($A$5:$A$70=$B91)*($AX$5:$AX$70&gt;0),0),51),"")</f>
        <v/>
      </c>
      <c r="Q91" s="102"/>
      <c r="R91" s="102"/>
      <c r="S91" s="102"/>
      <c r="T91" s="102"/>
      <c r="U91" s="103"/>
      <c r="V91" s="111" t="str">
        <f t="array" aca="1" ref="V91" ca="1">IFERROR(INDEX($A$5:$AZ$70,MATCH(1,($A$5:$A$70=$B91)*($AZ$5:$AZ$70&lt;&gt;""),0),52),"")</f>
        <v/>
      </c>
      <c r="W91" s="112"/>
      <c r="X91" s="112"/>
      <c r="Y91" s="112"/>
      <c r="Z91" s="112"/>
      <c r="AA91" s="112"/>
      <c r="AB91" s="112"/>
      <c r="AC91" s="113"/>
      <c r="AD91" s="114">
        <f t="shared" ca="1" si="46"/>
        <v>0</v>
      </c>
      <c r="AE91" s="115"/>
      <c r="AF91" s="115"/>
      <c r="AG91" s="115"/>
      <c r="AH91" s="115"/>
      <c r="AI91" s="115"/>
      <c r="AJ91" s="115"/>
      <c r="AK91" s="116"/>
      <c r="AL91" s="114" t="str">
        <f ca="1">IF(E91=0,"",IF(E91-AD91&gt;=1,E91-AD91&amp;"h",(E91-AD91)*60&amp;"mn"))</f>
        <v/>
      </c>
      <c r="AM91" s="115"/>
      <c r="AN91" s="115"/>
      <c r="AO91" s="115"/>
      <c r="AP91" s="115"/>
      <c r="AQ91" s="115"/>
      <c r="AR91" s="115"/>
      <c r="AS91" s="116"/>
      <c r="AU91" s="42"/>
      <c r="AW91"/>
      <c r="AX91"/>
      <c r="AY91"/>
      <c r="AZ91" s="56"/>
      <c r="BA91" s="60"/>
    </row>
    <row r="92" spans="2:53" ht="19.5" x14ac:dyDescent="0.45">
      <c r="B92" s="44" t="s">
        <v>37</v>
      </c>
      <c r="C92" s="30"/>
      <c r="D92" s="30"/>
      <c r="E92" s="48">
        <f t="shared" ref="E92:E94" ca="1" si="48">SUMIF($A$5:$A$70,$B80,$AW$5:$AW$70)</f>
        <v>0</v>
      </c>
      <c r="F92" s="49"/>
      <c r="G92" s="39"/>
      <c r="H92" s="39"/>
      <c r="I92" s="39"/>
      <c r="J92" s="39"/>
      <c r="K92" s="39"/>
      <c r="L92" s="39"/>
      <c r="P92" s="101" t="str">
        <f t="array" aca="1" ref="P92" ca="1">IFERROR(INDEX($A$5:$AY$70,MATCH(1,($A$5:$A$70=$B92)*($AX$5:$AX$70&gt;0),0),51),"")</f>
        <v/>
      </c>
      <c r="Q92" s="102"/>
      <c r="R92" s="102"/>
      <c r="S92" s="102"/>
      <c r="T92" s="102"/>
      <c r="U92" s="103"/>
      <c r="V92" s="111" t="str">
        <f t="array" aca="1" ref="V92" ca="1">IFERROR(INDEX($A$5:$AZ$70,MATCH(1,($A$5:$A$70=$B92)*($AZ$5:$AZ$70&lt;&gt;""),0),52),"")</f>
        <v/>
      </c>
      <c r="W92" s="112"/>
      <c r="X92" s="112"/>
      <c r="Y92" s="112"/>
      <c r="Z92" s="112"/>
      <c r="AA92" s="112"/>
      <c r="AB92" s="112"/>
      <c r="AC92" s="113"/>
      <c r="AD92" s="114">
        <f t="shared" ca="1" si="46"/>
        <v>0</v>
      </c>
      <c r="AE92" s="115"/>
      <c r="AF92" s="115"/>
      <c r="AG92" s="115"/>
      <c r="AH92" s="115"/>
      <c r="AI92" s="115"/>
      <c r="AJ92" s="115"/>
      <c r="AK92" s="116"/>
      <c r="AL92" s="114" t="str">
        <f t="shared" ref="AL92:AL94" ca="1" si="49">IF(E92=0,"",IF(E92-AD92&gt;=1,E92-AD92&amp;"h",(E92-AD92)*60&amp;"mn"))</f>
        <v/>
      </c>
      <c r="AM92" s="115"/>
      <c r="AN92" s="115"/>
      <c r="AO92" s="115"/>
      <c r="AP92" s="115"/>
      <c r="AQ92" s="115"/>
      <c r="AR92" s="115"/>
      <c r="AS92" s="116"/>
      <c r="AW92"/>
      <c r="AX92"/>
      <c r="AY92"/>
      <c r="AZ92" s="56"/>
      <c r="BA92" s="60"/>
    </row>
    <row r="93" spans="2:53" ht="19.5" x14ac:dyDescent="0.45">
      <c r="B93" s="44" t="s">
        <v>38</v>
      </c>
      <c r="C93" s="30"/>
      <c r="D93" s="30"/>
      <c r="E93" s="48">
        <f t="shared" ca="1" si="48"/>
        <v>0</v>
      </c>
      <c r="F93" s="49"/>
      <c r="G93" s="39"/>
      <c r="H93" s="39"/>
      <c r="I93" s="39"/>
      <c r="J93" s="39"/>
      <c r="K93" s="39"/>
      <c r="L93" s="39"/>
      <c r="P93" s="101" t="str">
        <f t="array" aca="1" ref="P93" ca="1">IFERROR(INDEX($A$5:$AY$70,MATCH(1,($A$5:$A$70=$B93)*($AX$5:$AX$70&gt;0),0),51),"")</f>
        <v/>
      </c>
      <c r="Q93" s="102"/>
      <c r="R93" s="102"/>
      <c r="S93" s="102"/>
      <c r="T93" s="102"/>
      <c r="U93" s="103"/>
      <c r="V93" s="111" t="str">
        <f t="array" aca="1" ref="V93" ca="1">IFERROR(INDEX($A$5:$AZ$70,MATCH(1,($A$5:$A$70=$B93)*($AZ$5:$AZ$70&lt;&gt;""),0),52),"")</f>
        <v>14H30 à 14H30</v>
      </c>
      <c r="W93" s="112"/>
      <c r="X93" s="112"/>
      <c r="Y93" s="112"/>
      <c r="Z93" s="112"/>
      <c r="AA93" s="112"/>
      <c r="AB93" s="112"/>
      <c r="AC93" s="113"/>
      <c r="AD93" s="114">
        <f t="shared" ca="1" si="46"/>
        <v>0</v>
      </c>
      <c r="AE93" s="115"/>
      <c r="AF93" s="115"/>
      <c r="AG93" s="115"/>
      <c r="AH93" s="115"/>
      <c r="AI93" s="115"/>
      <c r="AJ93" s="115"/>
      <c r="AK93" s="116"/>
      <c r="AL93" s="114" t="str">
        <f t="shared" ca="1" si="49"/>
        <v/>
      </c>
      <c r="AM93" s="115"/>
      <c r="AN93" s="115"/>
      <c r="AO93" s="115"/>
      <c r="AP93" s="115"/>
      <c r="AQ93" s="115"/>
      <c r="AR93" s="115"/>
      <c r="AS93" s="116"/>
      <c r="AW93"/>
      <c r="AX93"/>
      <c r="AY93"/>
      <c r="AZ93" s="56"/>
      <c r="BA93" s="60"/>
    </row>
    <row r="94" spans="2:53" ht="20" thickBot="1" x14ac:dyDescent="0.5">
      <c r="B94" s="35" t="s">
        <v>19</v>
      </c>
      <c r="C94" s="36"/>
      <c r="D94" s="36"/>
      <c r="E94" s="48">
        <f t="shared" si="48"/>
        <v>0</v>
      </c>
      <c r="F94" s="49"/>
      <c r="G94" s="39"/>
      <c r="H94" s="39"/>
      <c r="I94" s="39"/>
      <c r="J94" s="39"/>
      <c r="K94" s="39"/>
      <c r="L94" s="39"/>
      <c r="P94" s="101" t="str">
        <f t="array" aca="1" ref="P94" ca="1">IFERROR(INDEX($A$5:$AY$70,MATCH(1,($A$5:$A$70=$B94)*($AX$5:$AX$70&gt;0),0),51),"")</f>
        <v/>
      </c>
      <c r="Q94" s="102"/>
      <c r="R94" s="102"/>
      <c r="S94" s="102"/>
      <c r="T94" s="102"/>
      <c r="U94" s="103"/>
      <c r="V94" s="111" t="str">
        <f t="array" aca="1" ref="V94" ca="1">IFERROR(INDEX($A$5:$AZ$70,MATCH(1,($A$5:$A$70=$B94)*($AZ$5:$AZ$70&lt;&gt;""),0),52),"")</f>
        <v/>
      </c>
      <c r="W94" s="112"/>
      <c r="X94" s="112"/>
      <c r="Y94" s="112"/>
      <c r="Z94" s="112"/>
      <c r="AA94" s="112"/>
      <c r="AB94" s="112"/>
      <c r="AC94" s="113"/>
      <c r="AD94" s="114">
        <f t="shared" si="46"/>
        <v>0</v>
      </c>
      <c r="AE94" s="115"/>
      <c r="AF94" s="115"/>
      <c r="AG94" s="115"/>
      <c r="AH94" s="115"/>
      <c r="AI94" s="115"/>
      <c r="AJ94" s="115"/>
      <c r="AK94" s="116"/>
      <c r="AL94" s="114" t="str">
        <f t="shared" si="49"/>
        <v/>
      </c>
      <c r="AM94" s="115"/>
      <c r="AN94" s="115"/>
      <c r="AO94" s="115"/>
      <c r="AP94" s="115"/>
      <c r="AQ94" s="115"/>
      <c r="AR94" s="115"/>
      <c r="AS94" s="116"/>
      <c r="AW94"/>
      <c r="AX94"/>
      <c r="AY94"/>
      <c r="AZ94" s="56"/>
      <c r="BA94" s="60"/>
    </row>
  </sheetData>
  <mergeCells count="255">
    <mergeCell ref="Y70:AD70"/>
    <mergeCell ref="AX44:AZ44"/>
    <mergeCell ref="AX4:AZ4"/>
    <mergeCell ref="AX14:AZ14"/>
    <mergeCell ref="AX24:AZ24"/>
    <mergeCell ref="AX34:AZ34"/>
    <mergeCell ref="AX54:AZ54"/>
    <mergeCell ref="AX64:AZ64"/>
    <mergeCell ref="O67:R67"/>
    <mergeCell ref="S67:V67"/>
    <mergeCell ref="W67:Z67"/>
    <mergeCell ref="S8:V8"/>
    <mergeCell ref="W8:Z8"/>
    <mergeCell ref="AA8:AD8"/>
    <mergeCell ref="AE8:AH8"/>
    <mergeCell ref="AI8:AL8"/>
    <mergeCell ref="AM8:AP8"/>
    <mergeCell ref="C10:AL10"/>
    <mergeCell ref="B11:AS11"/>
    <mergeCell ref="P13:AE13"/>
    <mergeCell ref="C15:F15"/>
    <mergeCell ref="G15:J15"/>
    <mergeCell ref="K15:N15"/>
    <mergeCell ref="U15:V15"/>
    <mergeCell ref="AL88:AS88"/>
    <mergeCell ref="AL89:AS89"/>
    <mergeCell ref="AL90:AS90"/>
    <mergeCell ref="AL91:AS91"/>
    <mergeCell ref="AL92:AS92"/>
    <mergeCell ref="AL93:AS93"/>
    <mergeCell ref="AL94:AS94"/>
    <mergeCell ref="AL87:AS87"/>
    <mergeCell ref="AI26:AL26"/>
    <mergeCell ref="AM26:AP26"/>
    <mergeCell ref="C50:AL50"/>
    <mergeCell ref="B51:AP51"/>
    <mergeCell ref="P53:AE53"/>
    <mergeCell ref="C55:F55"/>
    <mergeCell ref="G55:J55"/>
    <mergeCell ref="K55:N55"/>
    <mergeCell ref="S55:V55"/>
    <mergeCell ref="W55:Z55"/>
    <mergeCell ref="E57:F57"/>
    <mergeCell ref="G57:J57"/>
    <mergeCell ref="K57:N57"/>
    <mergeCell ref="S57:V57"/>
    <mergeCell ref="V88:AC88"/>
    <mergeCell ref="V89:AC89"/>
    <mergeCell ref="V90:AC90"/>
    <mergeCell ref="V91:AC91"/>
    <mergeCell ref="V92:AC92"/>
    <mergeCell ref="V93:AC93"/>
    <mergeCell ref="V94:AC94"/>
    <mergeCell ref="AD88:AK88"/>
    <mergeCell ref="AD89:AK89"/>
    <mergeCell ref="AD90:AK90"/>
    <mergeCell ref="AD91:AK91"/>
    <mergeCell ref="AD92:AK92"/>
    <mergeCell ref="AD93:AK93"/>
    <mergeCell ref="AD94:AK94"/>
    <mergeCell ref="P88:U88"/>
    <mergeCell ref="P89:U89"/>
    <mergeCell ref="P90:U90"/>
    <mergeCell ref="P91:U91"/>
    <mergeCell ref="P92:U92"/>
    <mergeCell ref="P93:U93"/>
    <mergeCell ref="P94:U94"/>
    <mergeCell ref="A1:A2"/>
    <mergeCell ref="B1:AR2"/>
    <mergeCell ref="P3:AE3"/>
    <mergeCell ref="B5:AP5"/>
    <mergeCell ref="S6:V6"/>
    <mergeCell ref="W6:Z6"/>
    <mergeCell ref="AA6:AD6"/>
    <mergeCell ref="AE6:AH6"/>
    <mergeCell ref="AI6:AL6"/>
    <mergeCell ref="S9:V9"/>
    <mergeCell ref="W9:Z9"/>
    <mergeCell ref="AA9:AD9"/>
    <mergeCell ref="AE9:AH9"/>
    <mergeCell ref="AI9:AL9"/>
    <mergeCell ref="AM9:AP9"/>
    <mergeCell ref="B7:AP7"/>
    <mergeCell ref="O8:R8"/>
    <mergeCell ref="W15:Z15"/>
    <mergeCell ref="AA15:AD15"/>
    <mergeCell ref="AE15:AH15"/>
    <mergeCell ref="AI15:AL15"/>
    <mergeCell ref="B20:AL20"/>
    <mergeCell ref="B21:AP21"/>
    <mergeCell ref="AM16:AP16"/>
    <mergeCell ref="B17:AP17"/>
    <mergeCell ref="E18:F18"/>
    <mergeCell ref="O18:R18"/>
    <mergeCell ref="S18:V18"/>
    <mergeCell ref="W18:Z18"/>
    <mergeCell ref="AA18:AD18"/>
    <mergeCell ref="AE18:AH18"/>
    <mergeCell ref="AI18:AL18"/>
    <mergeCell ref="AM18:AP18"/>
    <mergeCell ref="C16:F16"/>
    <mergeCell ref="G16:J16"/>
    <mergeCell ref="K16:N16"/>
    <mergeCell ref="O16:R16"/>
    <mergeCell ref="S16:T16"/>
    <mergeCell ref="AA16:AD16"/>
    <mergeCell ref="AE16:AH16"/>
    <mergeCell ref="AI16:AL16"/>
    <mergeCell ref="C19:F19"/>
    <mergeCell ref="G19:J19"/>
    <mergeCell ref="K19:N19"/>
    <mergeCell ref="O19:R19"/>
    <mergeCell ref="C26:F26"/>
    <mergeCell ref="G26:J26"/>
    <mergeCell ref="K26:N26"/>
    <mergeCell ref="O26:R26"/>
    <mergeCell ref="S26:V26"/>
    <mergeCell ref="P23:AE23"/>
    <mergeCell ref="C25:F25"/>
    <mergeCell ref="G25:J25"/>
    <mergeCell ref="K25:N25"/>
    <mergeCell ref="S25:V25"/>
    <mergeCell ref="W25:Z25"/>
    <mergeCell ref="AA25:AD25"/>
    <mergeCell ref="AE25:AH25"/>
    <mergeCell ref="AE26:AH26"/>
    <mergeCell ref="G27:J27"/>
    <mergeCell ref="K27:N27"/>
    <mergeCell ref="S27:V27"/>
    <mergeCell ref="W27:Z27"/>
    <mergeCell ref="AA27:AD27"/>
    <mergeCell ref="AE27:AH27"/>
    <mergeCell ref="AI27:AL27"/>
    <mergeCell ref="AM27:AP27"/>
    <mergeCell ref="AA26:AB26"/>
    <mergeCell ref="AC26:AD26"/>
    <mergeCell ref="G28:J28"/>
    <mergeCell ref="K28:N28"/>
    <mergeCell ref="O28:R28"/>
    <mergeCell ref="W28:Z28"/>
    <mergeCell ref="AA28:AD28"/>
    <mergeCell ref="AE28:AH28"/>
    <mergeCell ref="AI28:AL28"/>
    <mergeCell ref="AM28:AP28"/>
    <mergeCell ref="AI36:AL36"/>
    <mergeCell ref="G37:J37"/>
    <mergeCell ref="K37:N37"/>
    <mergeCell ref="O37:R37"/>
    <mergeCell ref="S37:V37"/>
    <mergeCell ref="AE37:AH37"/>
    <mergeCell ref="AI37:AL37"/>
    <mergeCell ref="C29:AP29"/>
    <mergeCell ref="C30:AL30"/>
    <mergeCell ref="B31:AS31"/>
    <mergeCell ref="P33:AE33"/>
    <mergeCell ref="C35:AP35"/>
    <mergeCell ref="O36:R36"/>
    <mergeCell ref="S36:V36"/>
    <mergeCell ref="W36:Z36"/>
    <mergeCell ref="AA36:AD36"/>
    <mergeCell ref="AE36:AH36"/>
    <mergeCell ref="AM37:AP37"/>
    <mergeCell ref="H36:J36"/>
    <mergeCell ref="C38:F38"/>
    <mergeCell ref="G38:J38"/>
    <mergeCell ref="K38:N38"/>
    <mergeCell ref="W38:Z38"/>
    <mergeCell ref="AA38:AD38"/>
    <mergeCell ref="AE38:AH38"/>
    <mergeCell ref="AI38:AL38"/>
    <mergeCell ref="AM38:AP38"/>
    <mergeCell ref="C46:AP46"/>
    <mergeCell ref="K47:N47"/>
    <mergeCell ref="O47:R47"/>
    <mergeCell ref="W47:Z47"/>
    <mergeCell ref="AA47:AD47"/>
    <mergeCell ref="AE47:AH47"/>
    <mergeCell ref="AI47:AL47"/>
    <mergeCell ref="AE39:AH39"/>
    <mergeCell ref="AI39:AL39"/>
    <mergeCell ref="C40:AL40"/>
    <mergeCell ref="B41:AS41"/>
    <mergeCell ref="P43:AE43"/>
    <mergeCell ref="C45:AP45"/>
    <mergeCell ref="C39:F39"/>
    <mergeCell ref="G39:J39"/>
    <mergeCell ref="K39:N39"/>
    <mergeCell ref="O39:R39"/>
    <mergeCell ref="W39:Z39"/>
    <mergeCell ref="AA39:AD39"/>
    <mergeCell ref="AE48:AH48"/>
    <mergeCell ref="AI48:AL48"/>
    <mergeCell ref="AM48:AP48"/>
    <mergeCell ref="C49:F49"/>
    <mergeCell ref="G49:J49"/>
    <mergeCell ref="K49:N49"/>
    <mergeCell ref="S49:V49"/>
    <mergeCell ref="W49:Z49"/>
    <mergeCell ref="AA49:AD49"/>
    <mergeCell ref="AE49:AH49"/>
    <mergeCell ref="C48:F48"/>
    <mergeCell ref="G48:J48"/>
    <mergeCell ref="K48:N48"/>
    <mergeCell ref="O48:R48"/>
    <mergeCell ref="S48:V48"/>
    <mergeCell ref="AC48:AD48"/>
    <mergeCell ref="AI49:AL49"/>
    <mergeCell ref="AM49:AP49"/>
    <mergeCell ref="AA55:AD55"/>
    <mergeCell ref="AE55:AH55"/>
    <mergeCell ref="AI55:AL55"/>
    <mergeCell ref="C56:F56"/>
    <mergeCell ref="G56:J56"/>
    <mergeCell ref="K56:N56"/>
    <mergeCell ref="O56:R56"/>
    <mergeCell ref="Y56:Z56"/>
    <mergeCell ref="AE56:AH56"/>
    <mergeCell ref="AE59:AH59"/>
    <mergeCell ref="AA56:AD56"/>
    <mergeCell ref="AM57:AN57"/>
    <mergeCell ref="I58:J58"/>
    <mergeCell ref="K58:N58"/>
    <mergeCell ref="O58:R58"/>
    <mergeCell ref="S58:V58"/>
    <mergeCell ref="AA58:AD58"/>
    <mergeCell ref="AE58:AH58"/>
    <mergeCell ref="AI58:AL58"/>
    <mergeCell ref="W57:Z57"/>
    <mergeCell ref="AA57:AD57"/>
    <mergeCell ref="AE57:AH57"/>
    <mergeCell ref="AI57:AL57"/>
    <mergeCell ref="B87:D87"/>
    <mergeCell ref="AF75:AM75"/>
    <mergeCell ref="K36:N36"/>
    <mergeCell ref="V75:AD75"/>
    <mergeCell ref="C67:F67"/>
    <mergeCell ref="G67:J67"/>
    <mergeCell ref="K67:N67"/>
    <mergeCell ref="B75:D75"/>
    <mergeCell ref="G75:K75"/>
    <mergeCell ref="O75:S75"/>
    <mergeCell ref="AI59:AL59"/>
    <mergeCell ref="AM59:AP59"/>
    <mergeCell ref="C60:AP60"/>
    <mergeCell ref="B61:AP61"/>
    <mergeCell ref="P63:AE63"/>
    <mergeCell ref="C65:F65"/>
    <mergeCell ref="G65:J65"/>
    <mergeCell ref="K65:N65"/>
    <mergeCell ref="G59:J59"/>
    <mergeCell ref="K59:N59"/>
    <mergeCell ref="O59:R59"/>
    <mergeCell ref="W59:Z59"/>
    <mergeCell ref="AA59:AD59"/>
    <mergeCell ref="AM67:AP67"/>
  </mergeCells>
  <conditionalFormatting sqref="AZ5:AZ70">
    <cfRule type="expression" dxfId="2" priority="1">
      <formula>$AZ5&lt;&gt;""</formula>
    </cfRule>
  </conditionalFormatting>
  <pageMargins left="0.70866141732283472" right="0.70866141732283472" top="0" bottom="0.59055118110236227" header="0.31496062992125984" footer="0.31496062992125984"/>
  <pageSetup paperSize="9" scale="4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A679C-8443-4A2B-9C9D-D8EF19407360}">
  <sheetPr codeName="Feuil3">
    <tabColor rgb="FF00B050"/>
  </sheetPr>
  <dimension ref="A1:BA94"/>
  <sheetViews>
    <sheetView showZeros="0" topLeftCell="A48" zoomScale="70" zoomScaleNormal="70" workbookViewId="0">
      <selection activeCell="AB66" sqref="AB66"/>
    </sheetView>
  </sheetViews>
  <sheetFormatPr baseColWidth="10" defaultRowHeight="14.5" outlineLevelRow="1" x14ac:dyDescent="0.35"/>
  <cols>
    <col min="1" max="1" width="14.81640625" bestFit="1" customWidth="1"/>
    <col min="2" max="2" width="9.54296875" bestFit="1" customWidth="1"/>
    <col min="3" max="4" width="4.54296875" customWidth="1"/>
    <col min="5" max="5" width="16" bestFit="1" customWidth="1"/>
    <col min="6" max="6" width="4.453125" customWidth="1"/>
    <col min="7" max="15" width="4.54296875" customWidth="1"/>
    <col min="16" max="16" width="5" customWidth="1"/>
    <col min="17" max="17" width="4.54296875" customWidth="1"/>
    <col min="18" max="18" width="5.26953125" bestFit="1" customWidth="1"/>
    <col min="19" max="26" width="4.54296875" customWidth="1"/>
    <col min="27" max="27" width="5.453125" bestFit="1" customWidth="1"/>
    <col min="28" max="43" width="4.54296875" customWidth="1"/>
    <col min="44" max="44" width="4.453125" customWidth="1"/>
    <col min="45" max="45" width="4.26953125" customWidth="1"/>
    <col min="46" max="46" width="5.26953125" customWidth="1"/>
    <col min="47" max="47" width="27.26953125" customWidth="1"/>
    <col min="48" max="48" width="6.81640625" customWidth="1"/>
    <col min="49" max="49" width="6.1796875" style="42" customWidth="1"/>
    <col min="50" max="50" width="8.453125" style="55" customWidth="1"/>
    <col min="51" max="51" width="12.54296875" style="60" bestFit="1" customWidth="1"/>
    <col min="52" max="52" width="35.1796875" bestFit="1" customWidth="1"/>
  </cols>
  <sheetData>
    <row r="1" spans="1:52" ht="14.5" customHeight="1" x14ac:dyDescent="0.35">
      <c r="A1" s="104" t="s">
        <v>0</v>
      </c>
      <c r="B1" s="105" t="s">
        <v>32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7"/>
      <c r="AS1" s="1"/>
    </row>
    <row r="2" spans="1:52" ht="15" customHeight="1" thickBot="1" x14ac:dyDescent="0.4">
      <c r="A2" s="104"/>
      <c r="B2" s="108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10"/>
      <c r="AS2" s="1"/>
    </row>
    <row r="3" spans="1:52" x14ac:dyDescent="0.35">
      <c r="P3" s="96">
        <v>44606</v>
      </c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8"/>
    </row>
    <row r="4" spans="1:52" ht="17.5" x14ac:dyDescent="0.35">
      <c r="A4" t="s">
        <v>1</v>
      </c>
      <c r="B4" s="2" t="s">
        <v>2</v>
      </c>
      <c r="C4" s="2" t="s">
        <v>47</v>
      </c>
      <c r="D4" s="3">
        <v>15</v>
      </c>
      <c r="E4" s="3">
        <v>30</v>
      </c>
      <c r="F4" s="3">
        <v>45</v>
      </c>
      <c r="G4" s="2" t="s">
        <v>4</v>
      </c>
      <c r="H4" s="3">
        <v>15</v>
      </c>
      <c r="I4" s="3">
        <v>30</v>
      </c>
      <c r="J4" s="3">
        <v>45</v>
      </c>
      <c r="K4" s="2" t="s">
        <v>5</v>
      </c>
      <c r="L4" s="3">
        <v>15</v>
      </c>
      <c r="M4" s="3">
        <v>30</v>
      </c>
      <c r="N4" s="3">
        <v>45</v>
      </c>
      <c r="O4" s="2" t="s">
        <v>6</v>
      </c>
      <c r="P4" s="3">
        <v>15</v>
      </c>
      <c r="Q4" s="3">
        <v>30</v>
      </c>
      <c r="R4" s="3">
        <v>45</v>
      </c>
      <c r="S4" s="2" t="s">
        <v>7</v>
      </c>
      <c r="T4" s="3">
        <v>15</v>
      </c>
      <c r="U4" s="3">
        <v>30</v>
      </c>
      <c r="V4" s="3">
        <v>45</v>
      </c>
      <c r="W4" s="2" t="s">
        <v>8</v>
      </c>
      <c r="X4" s="3">
        <v>15</v>
      </c>
      <c r="Y4" s="3">
        <v>30</v>
      </c>
      <c r="Z4" s="3">
        <v>45</v>
      </c>
      <c r="AA4" s="2" t="s">
        <v>9</v>
      </c>
      <c r="AB4" s="3">
        <v>15</v>
      </c>
      <c r="AC4" s="3">
        <v>30</v>
      </c>
      <c r="AD4" s="3">
        <v>45</v>
      </c>
      <c r="AE4" s="2" t="s">
        <v>10</v>
      </c>
      <c r="AF4" s="3">
        <v>15</v>
      </c>
      <c r="AG4" s="3">
        <v>30</v>
      </c>
      <c r="AH4" s="3">
        <v>45</v>
      </c>
      <c r="AI4" s="2" t="s">
        <v>11</v>
      </c>
      <c r="AJ4" s="3">
        <v>15</v>
      </c>
      <c r="AK4" s="3">
        <v>30</v>
      </c>
      <c r="AL4" s="3">
        <v>45</v>
      </c>
      <c r="AM4" s="2" t="s">
        <v>12</v>
      </c>
      <c r="AN4" s="3">
        <v>15</v>
      </c>
      <c r="AO4" s="3">
        <v>30</v>
      </c>
      <c r="AP4" s="3">
        <v>45</v>
      </c>
      <c r="AQ4" s="2" t="s">
        <v>13</v>
      </c>
      <c r="AR4" s="3">
        <v>15</v>
      </c>
      <c r="AS4" s="64">
        <v>30</v>
      </c>
      <c r="AT4" s="4" t="s">
        <v>14</v>
      </c>
      <c r="AU4" s="5">
        <f>P3</f>
        <v>44606</v>
      </c>
      <c r="AV4" s="6" t="s">
        <v>15</v>
      </c>
      <c r="AW4" s="43" t="s">
        <v>40</v>
      </c>
      <c r="AX4" s="118" t="s">
        <v>46</v>
      </c>
      <c r="AY4" s="118"/>
      <c r="AZ4" s="118"/>
    </row>
    <row r="5" spans="1:52" x14ac:dyDescent="0.35">
      <c r="A5" t="s">
        <v>33</v>
      </c>
      <c r="B5" s="80" t="s">
        <v>16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1"/>
      <c r="AH5" s="81"/>
      <c r="AI5" s="81"/>
      <c r="AJ5" s="81"/>
      <c r="AK5" s="81"/>
      <c r="AL5" s="81"/>
      <c r="AM5" s="81"/>
      <c r="AN5" s="81"/>
      <c r="AO5" s="81"/>
      <c r="AP5" s="82"/>
      <c r="AQ5" s="7"/>
      <c r="AR5" s="7"/>
      <c r="AS5" s="7"/>
      <c r="AT5" s="8">
        <f t="shared" ref="AT5:AT10" si="0">SUM(B5:AR5)</f>
        <v>0</v>
      </c>
      <c r="AU5" s="9"/>
      <c r="AV5" s="9">
        <f>SUM(AT5+AT15+AT28+AT35+AT48+AT55+AT65)</f>
        <v>35</v>
      </c>
      <c r="AW5" s="42">
        <f t="shared" ref="AW5:AW10" ca="1" si="1">HeureSup()</f>
        <v>0</v>
      </c>
      <c r="AX5" s="55">
        <f ca="1">HeureRecup()</f>
        <v>0</v>
      </c>
      <c r="AY5" s="60">
        <f>$P$3</f>
        <v>44606</v>
      </c>
      <c r="AZ5" t="str">
        <f ca="1">IF(LEFT(fctHoraireRecup(),2)=" à",RIGHT(fctHoraireRecup(),LEN(fctHoraireRecup())-3),fctHoraireRecup())</f>
        <v/>
      </c>
    </row>
    <row r="6" spans="1:52" x14ac:dyDescent="0.35">
      <c r="A6" t="s">
        <v>34</v>
      </c>
      <c r="B6" s="3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 t="s">
        <v>17</v>
      </c>
      <c r="P6" s="7"/>
      <c r="Q6" s="7"/>
      <c r="R6" s="47">
        <v>0.25</v>
      </c>
      <c r="S6" s="77">
        <v>1</v>
      </c>
      <c r="T6" s="78"/>
      <c r="U6" s="78"/>
      <c r="V6" s="79"/>
      <c r="W6" s="89">
        <v>1</v>
      </c>
      <c r="X6" s="89"/>
      <c r="Y6" s="89"/>
      <c r="Z6" s="89"/>
      <c r="AA6" s="89">
        <v>1</v>
      </c>
      <c r="AB6" s="89"/>
      <c r="AC6" s="89"/>
      <c r="AD6" s="89"/>
      <c r="AE6" s="89">
        <v>1</v>
      </c>
      <c r="AF6" s="89"/>
      <c r="AG6" s="89"/>
      <c r="AH6" s="89"/>
      <c r="AI6" s="89">
        <v>1</v>
      </c>
      <c r="AJ6" s="89"/>
      <c r="AK6" s="89"/>
      <c r="AL6" s="89"/>
      <c r="AM6" s="7" t="s">
        <v>17</v>
      </c>
      <c r="AN6" s="7"/>
      <c r="AO6" s="7"/>
      <c r="AP6" s="7"/>
      <c r="AQ6" s="7"/>
      <c r="AR6" s="7"/>
      <c r="AS6" s="7"/>
      <c r="AT6" s="8">
        <f t="shared" si="0"/>
        <v>5.25</v>
      </c>
      <c r="AU6" s="9" t="str">
        <f ca="1">fctHoraire()</f>
        <v>12H45-18H00</v>
      </c>
      <c r="AV6" s="9">
        <f>SUM(AT6+AT18+AT26+AT36+AT45+AT56+AT66)</f>
        <v>35.5</v>
      </c>
      <c r="AW6" s="42">
        <f t="shared" ca="1" si="1"/>
        <v>0</v>
      </c>
      <c r="AX6" s="55">
        <f t="shared" ref="AX6:AX10" ca="1" si="2">HeureRecup()</f>
        <v>0</v>
      </c>
      <c r="AY6" s="60">
        <f t="shared" ref="AY6:AY10" si="3">$P$3</f>
        <v>44606</v>
      </c>
      <c r="AZ6" t="str">
        <f ca="1">IF(LEFT(fctHoraireRecup(),2)=" à",RIGHT(fctHoraireRecup(),LEN(fctHoraireRecup())-3),fctHoraireRecup())</f>
        <v/>
      </c>
    </row>
    <row r="7" spans="1:52" x14ac:dyDescent="0.35">
      <c r="A7" t="s">
        <v>35</v>
      </c>
      <c r="B7" s="80" t="s">
        <v>16</v>
      </c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2"/>
      <c r="AQ7" s="7"/>
      <c r="AR7" s="7"/>
      <c r="AS7" s="7"/>
      <c r="AT7" s="8">
        <f t="shared" si="0"/>
        <v>0</v>
      </c>
      <c r="AU7" s="9" t="str">
        <f t="shared" ref="AU7:AU9" ca="1" si="4">fctHoraire()</f>
        <v/>
      </c>
      <c r="AV7" s="9">
        <f>SUM(AT7+AT16+AT27+AT37+AT46+AT57+AT67)</f>
        <v>32</v>
      </c>
      <c r="AW7" s="42">
        <f t="shared" ca="1" si="1"/>
        <v>0</v>
      </c>
      <c r="AX7" s="55">
        <f t="shared" ca="1" si="2"/>
        <v>0</v>
      </c>
      <c r="AY7" s="60">
        <f t="shared" si="3"/>
        <v>44606</v>
      </c>
      <c r="AZ7" t="str">
        <f ca="1">IF(LEFT(fctHoraireRecup(),2)=" à",RIGHT(fctHoraireRecup(),LEN(fctHoraireRecup())-3),fctHoraireRecup())</f>
        <v/>
      </c>
    </row>
    <row r="8" spans="1:52" x14ac:dyDescent="0.35">
      <c r="A8" t="s">
        <v>36</v>
      </c>
      <c r="B8" s="3"/>
      <c r="C8" s="7"/>
      <c r="D8" s="7"/>
      <c r="E8" s="7"/>
      <c r="F8" s="7"/>
      <c r="G8" s="7" t="s">
        <v>17</v>
      </c>
      <c r="H8" s="7"/>
      <c r="I8" s="7"/>
      <c r="J8" s="7"/>
      <c r="K8" s="7" t="s">
        <v>17</v>
      </c>
      <c r="L8" s="7"/>
      <c r="M8" s="7"/>
      <c r="N8" s="7"/>
      <c r="O8" s="77">
        <v>1</v>
      </c>
      <c r="P8" s="78"/>
      <c r="Q8" s="78"/>
      <c r="R8" s="79"/>
      <c r="S8" s="89">
        <v>1</v>
      </c>
      <c r="T8" s="89"/>
      <c r="U8" s="89"/>
      <c r="V8" s="89"/>
      <c r="W8" s="77">
        <v>1</v>
      </c>
      <c r="X8" s="78"/>
      <c r="Y8" s="78"/>
      <c r="Z8" s="79"/>
      <c r="AA8" s="89">
        <v>1</v>
      </c>
      <c r="AB8" s="89"/>
      <c r="AC8" s="89"/>
      <c r="AD8" s="89"/>
      <c r="AE8" s="89">
        <v>1</v>
      </c>
      <c r="AF8" s="89"/>
      <c r="AG8" s="89"/>
      <c r="AH8" s="89"/>
      <c r="AI8" s="89">
        <v>1</v>
      </c>
      <c r="AJ8" s="89"/>
      <c r="AK8" s="89"/>
      <c r="AL8" s="89"/>
      <c r="AM8" s="89">
        <v>1</v>
      </c>
      <c r="AN8" s="89"/>
      <c r="AO8" s="89"/>
      <c r="AP8" s="89"/>
      <c r="AQ8" s="7"/>
      <c r="AR8" s="7"/>
      <c r="AS8" s="7"/>
      <c r="AT8" s="8">
        <f t="shared" si="0"/>
        <v>7</v>
      </c>
      <c r="AU8" s="9" t="str">
        <f t="shared" ca="1" si="4"/>
        <v>12H00-19H00</v>
      </c>
      <c r="AV8" s="9">
        <f>SUM(AT8+AT17+AT25+AT38+AT47+AT58+AT68)</f>
        <v>35</v>
      </c>
      <c r="AW8" s="42">
        <f t="shared" ca="1" si="1"/>
        <v>0</v>
      </c>
      <c r="AX8" s="55">
        <f t="shared" ca="1" si="2"/>
        <v>0</v>
      </c>
      <c r="AY8" s="60">
        <f t="shared" si="3"/>
        <v>44606</v>
      </c>
      <c r="AZ8" t="str">
        <f ca="1">IF(LEFT(fctHoraireRecup(),2)=" à",RIGHT(fctHoraireRecup(),LEN(fctHoraireRecup())-3),fctHoraireRecup())</f>
        <v/>
      </c>
    </row>
    <row r="9" spans="1:52" x14ac:dyDescent="0.35">
      <c r="A9" t="s">
        <v>37</v>
      </c>
      <c r="B9" s="3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7">
        <v>1</v>
      </c>
      <c r="T9" s="78"/>
      <c r="U9" s="78"/>
      <c r="V9" s="79"/>
      <c r="W9" s="77">
        <v>1</v>
      </c>
      <c r="X9" s="78"/>
      <c r="Y9" s="78"/>
      <c r="Z9" s="79"/>
      <c r="AA9" s="77">
        <v>1</v>
      </c>
      <c r="AB9" s="78"/>
      <c r="AC9" s="78"/>
      <c r="AD9" s="79"/>
      <c r="AE9" s="77">
        <v>1</v>
      </c>
      <c r="AF9" s="78"/>
      <c r="AG9" s="78"/>
      <c r="AH9" s="79"/>
      <c r="AI9" s="77">
        <v>1</v>
      </c>
      <c r="AJ9" s="78"/>
      <c r="AK9" s="78"/>
      <c r="AL9" s="79"/>
      <c r="AM9" s="77">
        <v>1</v>
      </c>
      <c r="AN9" s="78"/>
      <c r="AO9" s="78"/>
      <c r="AP9" s="79"/>
      <c r="AQ9" s="7"/>
      <c r="AR9" s="7"/>
      <c r="AS9" s="7"/>
      <c r="AT9" s="8">
        <f t="shared" si="0"/>
        <v>6</v>
      </c>
      <c r="AU9" s="9" t="str">
        <f t="shared" ca="1" si="4"/>
        <v>13H00-19H00</v>
      </c>
      <c r="AV9" s="9">
        <f>SUM(AT9+AT19+AT29+AT39+AT49+AT59+AT69)</f>
        <v>35</v>
      </c>
      <c r="AW9" s="42">
        <f t="shared" ca="1" si="1"/>
        <v>0</v>
      </c>
      <c r="AX9" s="55">
        <f t="shared" ca="1" si="2"/>
        <v>0</v>
      </c>
      <c r="AY9" s="60">
        <f t="shared" si="3"/>
        <v>44606</v>
      </c>
      <c r="AZ9" t="str">
        <f ca="1">IF(LEFT(fctHoraireRecup(),2)=" à",RIGHT(fctHoraireRecup(),LEN(fctHoraireRecup())-3),fctHoraireRecup())</f>
        <v/>
      </c>
    </row>
    <row r="10" spans="1:52" x14ac:dyDescent="0.35">
      <c r="A10" t="s">
        <v>38</v>
      </c>
      <c r="B10" s="3"/>
      <c r="C10" s="93" t="s">
        <v>18</v>
      </c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94"/>
      <c r="AH10" s="94"/>
      <c r="AI10" s="94"/>
      <c r="AJ10" s="94"/>
      <c r="AK10" s="94"/>
      <c r="AL10" s="95"/>
      <c r="AM10" s="10">
        <v>7</v>
      </c>
      <c r="AN10" s="7"/>
      <c r="AO10" s="7"/>
      <c r="AP10" s="7"/>
      <c r="AQ10" s="7"/>
      <c r="AR10" s="7"/>
      <c r="AS10" s="7"/>
      <c r="AT10" s="8">
        <f t="shared" si="0"/>
        <v>7</v>
      </c>
      <c r="AU10" s="9" t="s">
        <v>17</v>
      </c>
      <c r="AV10" s="9">
        <f>SUM(AT10+AT20+AT30+AT40+AT50+AT60+AT70)</f>
        <v>35</v>
      </c>
      <c r="AW10" s="42">
        <f t="shared" ca="1" si="1"/>
        <v>0</v>
      </c>
      <c r="AX10" s="55">
        <f t="shared" ca="1" si="2"/>
        <v>0</v>
      </c>
      <c r="AY10" s="60">
        <f t="shared" si="3"/>
        <v>44606</v>
      </c>
      <c r="AZ10" t="str">
        <f ca="1">IF(LEFT(fctHoraireRecup(),2)=" à",RIGHT(fctHoraireRecup(),LEN(fctHoraireRecup())-3),fctHoraireRecup())</f>
        <v/>
      </c>
    </row>
    <row r="11" spans="1:52" ht="14.15" hidden="1" customHeight="1" outlineLevel="1" x14ac:dyDescent="0.35">
      <c r="A11" t="s">
        <v>19</v>
      </c>
      <c r="B11" s="83" t="s">
        <v>20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/>
      <c r="AB11" s="84"/>
      <c r="AC11" s="84"/>
      <c r="AD11" s="84"/>
      <c r="AE11" s="84"/>
      <c r="AF11" s="84"/>
      <c r="AG11" s="84"/>
      <c r="AH11" s="84"/>
      <c r="AI11" s="84"/>
      <c r="AJ11" s="84"/>
      <c r="AK11" s="84"/>
      <c r="AL11" s="84"/>
      <c r="AM11" s="84"/>
      <c r="AN11" s="84"/>
      <c r="AO11" s="84"/>
      <c r="AP11" s="84"/>
      <c r="AQ11" s="84"/>
      <c r="AR11" s="84"/>
      <c r="AS11" s="85"/>
      <c r="AT11" s="8">
        <f>SUM(C11:AR11)</f>
        <v>0</v>
      </c>
      <c r="AU11" s="9" t="s">
        <v>17</v>
      </c>
      <c r="AV11" s="9">
        <f>SUM(AT11+AT21+AT31+AT41+AT51+AT61+AT71)</f>
        <v>0</v>
      </c>
      <c r="AY11" s="60" t="e">
        <f t="shared" ref="AY11" ca="1" si="5">DateRecup()</f>
        <v>#NAME?</v>
      </c>
      <c r="AZ11" t="str">
        <f t="shared" ref="AZ11" ca="1" si="6">fctHoraireRecup()</f>
        <v/>
      </c>
    </row>
    <row r="12" spans="1:52" ht="15" collapsed="1" thickBot="1" x14ac:dyDescent="0.4"/>
    <row r="13" spans="1:52" x14ac:dyDescent="0.35">
      <c r="P13" s="96">
        <v>44607</v>
      </c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7"/>
      <c r="AC13" s="97"/>
      <c r="AD13" s="97"/>
      <c r="AE13" s="98"/>
    </row>
    <row r="14" spans="1:52" ht="17.5" x14ac:dyDescent="0.35">
      <c r="B14" s="2" t="s">
        <v>2</v>
      </c>
      <c r="C14" s="2" t="s">
        <v>3</v>
      </c>
      <c r="D14" s="3">
        <v>15</v>
      </c>
      <c r="E14" s="3">
        <v>30</v>
      </c>
      <c r="F14" s="3">
        <v>45</v>
      </c>
      <c r="G14" s="2" t="s">
        <v>4</v>
      </c>
      <c r="H14" s="3">
        <v>15</v>
      </c>
      <c r="I14" s="3">
        <v>30</v>
      </c>
      <c r="J14" s="3">
        <v>45</v>
      </c>
      <c r="K14" s="2" t="s">
        <v>5</v>
      </c>
      <c r="L14" s="3">
        <v>15</v>
      </c>
      <c r="M14" s="3">
        <v>30</v>
      </c>
      <c r="N14" s="3">
        <v>45</v>
      </c>
      <c r="O14" s="2" t="s">
        <v>6</v>
      </c>
      <c r="P14" s="3">
        <v>15</v>
      </c>
      <c r="Q14" s="3">
        <v>30</v>
      </c>
      <c r="R14" s="3">
        <v>45</v>
      </c>
      <c r="S14" s="2" t="s">
        <v>7</v>
      </c>
      <c r="T14" s="3">
        <v>15</v>
      </c>
      <c r="U14" s="3">
        <v>30</v>
      </c>
      <c r="V14" s="3">
        <v>45</v>
      </c>
      <c r="W14" s="2" t="s">
        <v>8</v>
      </c>
      <c r="X14" s="3">
        <v>15</v>
      </c>
      <c r="Y14" s="3">
        <v>30</v>
      </c>
      <c r="Z14" s="3">
        <v>45</v>
      </c>
      <c r="AA14" s="2" t="s">
        <v>9</v>
      </c>
      <c r="AB14" s="3">
        <v>15</v>
      </c>
      <c r="AC14" s="3">
        <v>30</v>
      </c>
      <c r="AD14" s="3">
        <v>45</v>
      </c>
      <c r="AE14" s="2" t="s">
        <v>10</v>
      </c>
      <c r="AF14" s="3">
        <v>15</v>
      </c>
      <c r="AG14" s="3">
        <v>30</v>
      </c>
      <c r="AH14" s="3">
        <v>45</v>
      </c>
      <c r="AI14" s="2" t="s">
        <v>11</v>
      </c>
      <c r="AJ14" s="3">
        <v>15</v>
      </c>
      <c r="AK14" s="3">
        <v>30</v>
      </c>
      <c r="AL14" s="3">
        <v>45</v>
      </c>
      <c r="AM14" s="2" t="s">
        <v>12</v>
      </c>
      <c r="AN14" s="3">
        <v>15</v>
      </c>
      <c r="AO14" s="3">
        <v>30</v>
      </c>
      <c r="AP14" s="3">
        <v>45</v>
      </c>
      <c r="AQ14" s="2" t="s">
        <v>13</v>
      </c>
      <c r="AR14" s="3">
        <v>15</v>
      </c>
      <c r="AS14" s="64">
        <v>30</v>
      </c>
      <c r="AT14" s="4" t="str">
        <f>AT4</f>
        <v>Heure par jour</v>
      </c>
      <c r="AU14" s="5">
        <f>P13</f>
        <v>44607</v>
      </c>
      <c r="AV14" s="6" t="str">
        <f>AV4</f>
        <v xml:space="preserve"> heure semaine</v>
      </c>
      <c r="AW14" s="43" t="s">
        <v>40</v>
      </c>
      <c r="AX14" s="118" t="s">
        <v>46</v>
      </c>
      <c r="AY14" s="118"/>
      <c r="AZ14" s="118"/>
    </row>
    <row r="15" spans="1:52" x14ac:dyDescent="0.35">
      <c r="A15" t="str">
        <f>A5</f>
        <v>JULE</v>
      </c>
      <c r="B15" s="3"/>
      <c r="C15" s="89">
        <v>1</v>
      </c>
      <c r="D15" s="89"/>
      <c r="E15" s="89"/>
      <c r="F15" s="89"/>
      <c r="G15" s="89">
        <v>1</v>
      </c>
      <c r="H15" s="89"/>
      <c r="I15" s="89"/>
      <c r="J15" s="89"/>
      <c r="K15" s="89">
        <v>1</v>
      </c>
      <c r="L15" s="89"/>
      <c r="M15" s="89"/>
      <c r="N15" s="89"/>
      <c r="O15" s="3"/>
      <c r="P15" s="3"/>
      <c r="Q15" s="3"/>
      <c r="R15" s="3"/>
      <c r="S15" s="3"/>
      <c r="T15" s="3"/>
      <c r="U15" s="77">
        <v>0.5</v>
      </c>
      <c r="V15" s="79"/>
      <c r="W15" s="77">
        <v>1</v>
      </c>
      <c r="X15" s="78"/>
      <c r="Y15" s="78"/>
      <c r="Z15" s="79"/>
      <c r="AA15" s="77">
        <v>1</v>
      </c>
      <c r="AB15" s="78"/>
      <c r="AC15" s="78"/>
      <c r="AD15" s="79"/>
      <c r="AE15" s="77">
        <v>1</v>
      </c>
      <c r="AF15" s="78"/>
      <c r="AG15" s="78"/>
      <c r="AH15" s="79"/>
      <c r="AI15" s="77">
        <v>1</v>
      </c>
      <c r="AJ15" s="78"/>
      <c r="AK15" s="78"/>
      <c r="AL15" s="79"/>
      <c r="AM15" s="7"/>
      <c r="AN15" s="7"/>
      <c r="AO15" s="7" t="s">
        <v>17</v>
      </c>
      <c r="AP15" s="7"/>
      <c r="AQ15" s="7"/>
      <c r="AR15" s="3"/>
      <c r="AS15" s="3"/>
      <c r="AT15" s="8">
        <f t="shared" ref="AT15:AT21" si="7">SUM(B15:AR15)</f>
        <v>7.5</v>
      </c>
      <c r="AU15" s="9" t="str">
        <f ca="1">fctHoraire()</f>
        <v>9H00-12H00 / 13H30-18H00</v>
      </c>
      <c r="AV15" s="9">
        <f>AV5</f>
        <v>35</v>
      </c>
      <c r="AW15" s="42">
        <f ca="1">HeureSup()</f>
        <v>0</v>
      </c>
      <c r="AX15" s="55">
        <f ca="1">HeureRecup()</f>
        <v>0</v>
      </c>
      <c r="AY15" s="60">
        <f>AY5+1</f>
        <v>44607</v>
      </c>
      <c r="AZ15" t="str">
        <f ca="1">IF(LEFT(fctHoraireRecup(),2)=" à",RIGHT(fctHoraireRecup(),LEN(fctHoraireRecup())-3),fctHoraireRecup())</f>
        <v/>
      </c>
    </row>
    <row r="16" spans="1:52" x14ac:dyDescent="0.35">
      <c r="A16" t="str">
        <f>A7</f>
        <v>DAVE</v>
      </c>
      <c r="B16" s="11">
        <v>0.5</v>
      </c>
      <c r="C16" s="77">
        <v>1</v>
      </c>
      <c r="D16" s="78"/>
      <c r="E16" s="78"/>
      <c r="F16" s="79"/>
      <c r="G16" s="89">
        <v>1</v>
      </c>
      <c r="H16" s="89"/>
      <c r="I16" s="89"/>
      <c r="J16" s="89"/>
      <c r="K16" s="89">
        <v>1</v>
      </c>
      <c r="L16" s="89"/>
      <c r="M16" s="89"/>
      <c r="N16" s="89"/>
      <c r="O16" s="89">
        <v>1</v>
      </c>
      <c r="P16" s="89"/>
      <c r="Q16" s="89"/>
      <c r="R16" s="89"/>
      <c r="S16" s="89">
        <v>0.5</v>
      </c>
      <c r="T16" s="89"/>
      <c r="U16" s="3"/>
      <c r="V16" s="3"/>
      <c r="W16" s="3"/>
      <c r="X16" s="3"/>
      <c r="Y16" s="3"/>
      <c r="Z16" s="3"/>
      <c r="AA16" s="89">
        <v>1</v>
      </c>
      <c r="AB16" s="89"/>
      <c r="AC16" s="89"/>
      <c r="AD16" s="89"/>
      <c r="AE16" s="89">
        <v>1</v>
      </c>
      <c r="AF16" s="89"/>
      <c r="AG16" s="89"/>
      <c r="AH16" s="89"/>
      <c r="AI16" s="89">
        <v>1</v>
      </c>
      <c r="AJ16" s="89"/>
      <c r="AK16" s="89"/>
      <c r="AL16" s="89"/>
      <c r="AM16" s="89">
        <v>1</v>
      </c>
      <c r="AN16" s="89"/>
      <c r="AO16" s="89"/>
      <c r="AP16" s="89"/>
      <c r="AQ16" s="3"/>
      <c r="AR16" s="3"/>
      <c r="AS16" s="3"/>
      <c r="AT16" s="8">
        <f t="shared" si="7"/>
        <v>9</v>
      </c>
      <c r="AU16" s="9" t="str">
        <f ca="1">fctHoraire()</f>
        <v>8H30-13H30 / 15H00-19H00</v>
      </c>
      <c r="AV16" s="9">
        <f>AV7</f>
        <v>32</v>
      </c>
      <c r="AW16" s="42">
        <f t="shared" ref="AW16:AW20" ca="1" si="8">HeureSup()</f>
        <v>0</v>
      </c>
      <c r="AX16" s="55">
        <f ca="1">HeureRecup()</f>
        <v>0</v>
      </c>
      <c r="AY16" s="60">
        <f t="shared" ref="AY16:AY20" si="9">AY6+1</f>
        <v>44607</v>
      </c>
      <c r="AZ16" t="str">
        <f ca="1">IF(LEFT(fctHoraireRecup(),2)=" à",RIGHT(fctHoraireRecup(),LEN(fctHoraireRecup())-3),fctHoraireRecup())</f>
        <v/>
      </c>
    </row>
    <row r="17" spans="1:52" x14ac:dyDescent="0.35">
      <c r="A17" t="s">
        <v>36</v>
      </c>
      <c r="B17" s="99" t="s">
        <v>21</v>
      </c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  <c r="AL17" s="99"/>
      <c r="AM17" s="99"/>
      <c r="AN17" s="99"/>
      <c r="AO17" s="99"/>
      <c r="AP17" s="99"/>
      <c r="AQ17" s="7" t="s">
        <v>17</v>
      </c>
      <c r="AR17" s="3"/>
      <c r="AS17" s="3"/>
      <c r="AT17" s="8">
        <f t="shared" si="7"/>
        <v>0</v>
      </c>
      <c r="AU17" s="9" t="str">
        <f t="shared" ref="AU17:AU19" ca="1" si="10">fctHoraire()</f>
        <v/>
      </c>
      <c r="AV17" s="9">
        <f>AV6</f>
        <v>35.5</v>
      </c>
      <c r="AW17" s="42">
        <f t="shared" ca="1" si="8"/>
        <v>0</v>
      </c>
      <c r="AX17" s="55">
        <f t="shared" ref="AX17:AX20" ca="1" si="11">HeureRecup()</f>
        <v>0</v>
      </c>
      <c r="AY17" s="60">
        <f t="shared" si="9"/>
        <v>44607</v>
      </c>
      <c r="AZ17" t="str">
        <f ca="1">IF(LEFT(fctHoraireRecup(),2)=" à",RIGHT(fctHoraireRecup(),LEN(fctHoraireRecup())-3),fctHoraireRecup())</f>
        <v/>
      </c>
    </row>
    <row r="18" spans="1:52" x14ac:dyDescent="0.35">
      <c r="A18" t="s">
        <v>34</v>
      </c>
      <c r="B18" s="3"/>
      <c r="C18" s="7" t="s">
        <v>17</v>
      </c>
      <c r="D18" s="7"/>
      <c r="E18" s="100" t="s">
        <v>17</v>
      </c>
      <c r="F18" s="100"/>
      <c r="G18" s="7" t="s">
        <v>17</v>
      </c>
      <c r="H18" s="7"/>
      <c r="I18" s="7" t="s">
        <v>17</v>
      </c>
      <c r="J18" s="7"/>
      <c r="K18" s="7" t="s">
        <v>17</v>
      </c>
      <c r="L18" s="7"/>
      <c r="M18" s="7"/>
      <c r="N18" s="7"/>
      <c r="O18" s="89">
        <v>1</v>
      </c>
      <c r="P18" s="89"/>
      <c r="Q18" s="89"/>
      <c r="R18" s="89"/>
      <c r="S18" s="89">
        <v>1</v>
      </c>
      <c r="T18" s="89"/>
      <c r="U18" s="89"/>
      <c r="V18" s="89"/>
      <c r="W18" s="77">
        <v>1</v>
      </c>
      <c r="X18" s="78"/>
      <c r="Y18" s="78"/>
      <c r="Z18" s="79"/>
      <c r="AA18" s="77">
        <v>1</v>
      </c>
      <c r="AB18" s="78"/>
      <c r="AC18" s="78"/>
      <c r="AD18" s="79"/>
      <c r="AE18" s="77">
        <v>1</v>
      </c>
      <c r="AF18" s="78"/>
      <c r="AG18" s="78"/>
      <c r="AH18" s="79"/>
      <c r="AI18" s="89">
        <v>1</v>
      </c>
      <c r="AJ18" s="89"/>
      <c r="AK18" s="89"/>
      <c r="AL18" s="89"/>
      <c r="AM18" s="77">
        <v>1</v>
      </c>
      <c r="AN18" s="78"/>
      <c r="AO18" s="78"/>
      <c r="AP18" s="79"/>
      <c r="AQ18" s="3"/>
      <c r="AR18" s="3"/>
      <c r="AS18" s="3"/>
      <c r="AT18" s="8">
        <f t="shared" si="7"/>
        <v>7</v>
      </c>
      <c r="AU18" s="9" t="str">
        <f t="shared" ca="1" si="10"/>
        <v>12H00-19H00</v>
      </c>
      <c r="AV18" s="9">
        <f>AV8</f>
        <v>35</v>
      </c>
      <c r="AW18" s="42">
        <f t="shared" ca="1" si="8"/>
        <v>0</v>
      </c>
      <c r="AX18" s="55">
        <f t="shared" ca="1" si="11"/>
        <v>0</v>
      </c>
      <c r="AY18" s="60">
        <f t="shared" si="9"/>
        <v>44607</v>
      </c>
      <c r="AZ18" t="str">
        <f ca="1">IF(LEFT(fctHoraireRecup(),2)=" à",RIGHT(fctHoraireRecup(),LEN(fctHoraireRecup())-3),fctHoraireRecup())</f>
        <v/>
      </c>
    </row>
    <row r="19" spans="1:52" x14ac:dyDescent="0.35">
      <c r="A19" t="str">
        <f>A9</f>
        <v>JOHN</v>
      </c>
      <c r="B19" s="12"/>
      <c r="C19" s="77">
        <v>1</v>
      </c>
      <c r="D19" s="78"/>
      <c r="E19" s="78"/>
      <c r="F19" s="79"/>
      <c r="G19" s="77">
        <v>1</v>
      </c>
      <c r="H19" s="78"/>
      <c r="I19" s="78"/>
      <c r="J19" s="79"/>
      <c r="K19" s="77">
        <v>1</v>
      </c>
      <c r="L19" s="78"/>
      <c r="M19" s="78"/>
      <c r="N19" s="79"/>
      <c r="O19" s="77">
        <v>1</v>
      </c>
      <c r="P19" s="78"/>
      <c r="Q19" s="78"/>
      <c r="R19" s="79"/>
      <c r="S19" s="7" t="s">
        <v>17</v>
      </c>
      <c r="T19" s="7"/>
      <c r="U19" s="7"/>
      <c r="V19" s="7"/>
      <c r="W19" s="7" t="s">
        <v>17</v>
      </c>
      <c r="X19" s="7"/>
      <c r="Y19" s="7"/>
      <c r="Z19" s="7"/>
      <c r="AA19" s="7" t="s">
        <v>17</v>
      </c>
      <c r="AB19" s="7"/>
      <c r="AC19" s="7"/>
      <c r="AD19" s="7"/>
      <c r="AE19" s="7" t="s">
        <v>17</v>
      </c>
      <c r="AF19" s="7"/>
      <c r="AG19" s="7"/>
      <c r="AH19" s="7"/>
      <c r="AI19" s="7" t="s">
        <v>17</v>
      </c>
      <c r="AJ19" s="7"/>
      <c r="AK19" s="7"/>
      <c r="AL19" s="7"/>
      <c r="AM19" s="66"/>
      <c r="AN19" s="66"/>
      <c r="AO19" s="66"/>
      <c r="AP19" s="66"/>
      <c r="AQ19" s="14"/>
      <c r="AR19" s="15"/>
      <c r="AS19" s="15"/>
      <c r="AT19" s="8">
        <f t="shared" si="7"/>
        <v>4</v>
      </c>
      <c r="AU19" s="9" t="str">
        <f t="shared" ca="1" si="10"/>
        <v>9H00-13H00</v>
      </c>
      <c r="AV19" s="9">
        <f>AV9</f>
        <v>35</v>
      </c>
      <c r="AW19" s="42">
        <f t="shared" ca="1" si="8"/>
        <v>0</v>
      </c>
      <c r="AX19" s="55">
        <f t="shared" ca="1" si="11"/>
        <v>0</v>
      </c>
      <c r="AY19" s="60">
        <f t="shared" si="9"/>
        <v>44607</v>
      </c>
      <c r="AZ19" t="str">
        <f ca="1">IF(LEFT(fctHoraireRecup(),2)=" à",RIGHT(fctHoraireRecup(),LEN(fctHoraireRecup())-3),fctHoraireRecup())</f>
        <v/>
      </c>
    </row>
    <row r="20" spans="1:52" x14ac:dyDescent="0.35">
      <c r="A20" t="str">
        <f>A10</f>
        <v>LISA</v>
      </c>
      <c r="B20" s="93" t="s">
        <v>18</v>
      </c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  <c r="AH20" s="94"/>
      <c r="AI20" s="94"/>
      <c r="AJ20" s="94"/>
      <c r="AK20" s="94"/>
      <c r="AL20" s="94"/>
      <c r="AM20" s="16">
        <v>7</v>
      </c>
      <c r="AN20" s="17"/>
      <c r="AO20" s="17"/>
      <c r="AP20" s="18"/>
      <c r="AQ20" s="16"/>
      <c r="AR20" s="19"/>
      <c r="AS20" s="18"/>
      <c r="AT20" s="8">
        <f>SUM(B20:AR20)</f>
        <v>7</v>
      </c>
      <c r="AU20" s="9" t="s">
        <v>17</v>
      </c>
      <c r="AV20" s="9">
        <f>AV10</f>
        <v>35</v>
      </c>
      <c r="AW20" s="42">
        <f t="shared" ca="1" si="8"/>
        <v>0</v>
      </c>
      <c r="AX20" s="55">
        <f t="shared" ca="1" si="11"/>
        <v>0</v>
      </c>
      <c r="AY20" s="60">
        <f t="shared" si="9"/>
        <v>44607</v>
      </c>
      <c r="AZ20" t="str">
        <f ca="1">IF(LEFT(fctHoraireRecup(),2)=" à",RIGHT(fctHoraireRecup(),LEN(fctHoraireRecup())-3),fctHoraireRecup())</f>
        <v/>
      </c>
    </row>
    <row r="21" spans="1:52" ht="14.15" hidden="1" customHeight="1" outlineLevel="1" x14ac:dyDescent="0.35">
      <c r="A21" t="s">
        <v>19</v>
      </c>
      <c r="B21" s="83" t="s">
        <v>20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84"/>
      <c r="AJ21" s="84"/>
      <c r="AK21" s="84"/>
      <c r="AL21" s="84"/>
      <c r="AM21" s="84"/>
      <c r="AN21" s="84"/>
      <c r="AO21" s="84"/>
      <c r="AP21" s="85"/>
      <c r="AQ21" s="3"/>
      <c r="AR21" s="3"/>
      <c r="AS21" s="3"/>
      <c r="AT21" s="8">
        <f t="shared" si="7"/>
        <v>0</v>
      </c>
      <c r="AU21" s="9" t="s">
        <v>17</v>
      </c>
      <c r="AV21" s="9">
        <f>AV11</f>
        <v>0</v>
      </c>
      <c r="AY21" s="60">
        <f t="shared" ref="AY21" si="12">$P$13</f>
        <v>44607</v>
      </c>
      <c r="AZ21" t="str">
        <f t="shared" ref="AZ21" ca="1" si="13">fctHoraireRecup()</f>
        <v/>
      </c>
    </row>
    <row r="22" spans="1:52" ht="15" collapsed="1" thickBot="1" x14ac:dyDescent="0.4"/>
    <row r="23" spans="1:52" x14ac:dyDescent="0.35">
      <c r="P23" s="96">
        <v>44608</v>
      </c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  <c r="AB23" s="97"/>
      <c r="AC23" s="97"/>
      <c r="AD23" s="97"/>
      <c r="AE23" s="98"/>
    </row>
    <row r="24" spans="1:52" ht="17.5" customHeight="1" x14ac:dyDescent="0.35">
      <c r="B24" s="2" t="s">
        <v>2</v>
      </c>
      <c r="C24" s="2" t="s">
        <v>3</v>
      </c>
      <c r="D24" s="3">
        <v>15</v>
      </c>
      <c r="E24" s="3">
        <v>30</v>
      </c>
      <c r="F24" s="3">
        <v>45</v>
      </c>
      <c r="G24" s="2" t="s">
        <v>4</v>
      </c>
      <c r="H24" s="3">
        <v>15</v>
      </c>
      <c r="I24" s="3">
        <v>30</v>
      </c>
      <c r="J24" s="3">
        <v>45</v>
      </c>
      <c r="K24" s="2" t="s">
        <v>5</v>
      </c>
      <c r="L24" s="3">
        <v>15</v>
      </c>
      <c r="M24" s="3">
        <v>30</v>
      </c>
      <c r="N24" s="3">
        <v>45</v>
      </c>
      <c r="O24" s="2" t="s">
        <v>6</v>
      </c>
      <c r="P24" s="3">
        <v>15</v>
      </c>
      <c r="Q24" s="3">
        <v>30</v>
      </c>
      <c r="R24" s="3">
        <v>45</v>
      </c>
      <c r="S24" s="2" t="s">
        <v>7</v>
      </c>
      <c r="T24" s="3">
        <v>15</v>
      </c>
      <c r="U24" s="3">
        <v>30</v>
      </c>
      <c r="V24" s="3">
        <v>45</v>
      </c>
      <c r="W24" s="2" t="s">
        <v>8</v>
      </c>
      <c r="X24" s="3">
        <v>15</v>
      </c>
      <c r="Y24" s="3">
        <v>30</v>
      </c>
      <c r="Z24" s="3">
        <v>45</v>
      </c>
      <c r="AA24" s="2" t="s">
        <v>9</v>
      </c>
      <c r="AB24" s="3">
        <v>15</v>
      </c>
      <c r="AC24" s="3">
        <v>30</v>
      </c>
      <c r="AD24" s="3">
        <v>45</v>
      </c>
      <c r="AE24" s="2" t="s">
        <v>10</v>
      </c>
      <c r="AF24" s="3">
        <v>15</v>
      </c>
      <c r="AG24" s="3">
        <v>30</v>
      </c>
      <c r="AH24" s="3">
        <v>45</v>
      </c>
      <c r="AI24" s="2" t="s">
        <v>11</v>
      </c>
      <c r="AJ24" s="3">
        <v>15</v>
      </c>
      <c r="AK24" s="3">
        <v>30</v>
      </c>
      <c r="AL24" s="3">
        <v>45</v>
      </c>
      <c r="AM24" s="2" t="s">
        <v>12</v>
      </c>
      <c r="AN24" s="3">
        <v>15</v>
      </c>
      <c r="AO24" s="3">
        <v>30</v>
      </c>
      <c r="AP24" s="3">
        <v>45</v>
      </c>
      <c r="AQ24" s="2" t="s">
        <v>13</v>
      </c>
      <c r="AR24" s="3">
        <v>15</v>
      </c>
      <c r="AS24" s="64">
        <v>30</v>
      </c>
      <c r="AT24" s="4" t="str">
        <f>AT4</f>
        <v>Heure par jour</v>
      </c>
      <c r="AU24" s="5">
        <f>P23</f>
        <v>44608</v>
      </c>
      <c r="AV24" s="6" t="str">
        <f>AV14</f>
        <v xml:space="preserve"> heure semaine</v>
      </c>
      <c r="AW24" s="43" t="s">
        <v>40</v>
      </c>
      <c r="AX24" s="118" t="s">
        <v>46</v>
      </c>
      <c r="AY24" s="118"/>
      <c r="AZ24" s="118"/>
    </row>
    <row r="25" spans="1:52" x14ac:dyDescent="0.35">
      <c r="A25" t="str">
        <f>A8</f>
        <v>BET</v>
      </c>
      <c r="B25" s="11">
        <v>0.5</v>
      </c>
      <c r="C25" s="89">
        <v>1</v>
      </c>
      <c r="D25" s="89"/>
      <c r="E25" s="89"/>
      <c r="F25" s="89"/>
      <c r="G25" s="89">
        <v>1</v>
      </c>
      <c r="H25" s="89"/>
      <c r="I25" s="89"/>
      <c r="J25" s="89"/>
      <c r="K25" s="89">
        <v>1</v>
      </c>
      <c r="L25" s="89"/>
      <c r="M25" s="89"/>
      <c r="N25" s="89"/>
      <c r="O25" s="3"/>
      <c r="P25" s="3"/>
      <c r="Q25" s="3"/>
      <c r="R25" s="3"/>
      <c r="S25" s="77">
        <v>1</v>
      </c>
      <c r="T25" s="78"/>
      <c r="U25" s="78"/>
      <c r="V25" s="79"/>
      <c r="W25" s="89">
        <v>1</v>
      </c>
      <c r="X25" s="89"/>
      <c r="Y25" s="89"/>
      <c r="Z25" s="89"/>
      <c r="AA25" s="89">
        <v>1</v>
      </c>
      <c r="AB25" s="89"/>
      <c r="AC25" s="89"/>
      <c r="AD25" s="89"/>
      <c r="AE25" s="89">
        <v>1</v>
      </c>
      <c r="AF25" s="89"/>
      <c r="AG25" s="89"/>
      <c r="AH25" s="89"/>
      <c r="AI25" s="61"/>
      <c r="AJ25" s="62"/>
      <c r="AK25" s="62"/>
      <c r="AL25" s="63"/>
      <c r="AM25" s="61"/>
      <c r="AN25" s="62"/>
      <c r="AO25" s="62"/>
      <c r="AP25" s="63"/>
      <c r="AQ25" s="61"/>
      <c r="AR25" s="63"/>
      <c r="AS25" s="3"/>
      <c r="AT25" s="8">
        <f t="shared" ref="AT25:AT31" si="14">SUM(B25:AR25)</f>
        <v>7.5</v>
      </c>
      <c r="AU25" s="9" t="str">
        <f ca="1">fctHoraire()</f>
        <v>8H30-12H00 / 13H00-17H00</v>
      </c>
      <c r="AV25" s="9">
        <f>AV8</f>
        <v>35</v>
      </c>
      <c r="AW25" s="42">
        <f t="shared" ref="AW25:AW30" ca="1" si="15">HeureSup()</f>
        <v>0</v>
      </c>
      <c r="AX25" s="55">
        <f ca="1">HeureRecup()</f>
        <v>0</v>
      </c>
      <c r="AY25" s="60">
        <f>AY15+1</f>
        <v>44608</v>
      </c>
      <c r="AZ25" t="str">
        <f ca="1">IF(LEFT(fctHoraireRecup(),2)=" à",RIGHT(fctHoraireRecup(),LEN(fctHoraireRecup())-3),fctHoraireRecup())</f>
        <v/>
      </c>
    </row>
    <row r="26" spans="1:52" x14ac:dyDescent="0.35">
      <c r="A26" t="str">
        <f>A6</f>
        <v>LAURE</v>
      </c>
      <c r="B26" s="3"/>
      <c r="C26" s="77">
        <v>1</v>
      </c>
      <c r="D26" s="78"/>
      <c r="E26" s="78"/>
      <c r="F26" s="79"/>
      <c r="G26" s="77">
        <v>1</v>
      </c>
      <c r="H26" s="78"/>
      <c r="I26" s="78"/>
      <c r="J26" s="79"/>
      <c r="K26" s="89">
        <v>1</v>
      </c>
      <c r="L26" s="89"/>
      <c r="M26" s="89"/>
      <c r="N26" s="89"/>
      <c r="O26" s="89">
        <v>1</v>
      </c>
      <c r="P26" s="89"/>
      <c r="Q26" s="89"/>
      <c r="R26" s="89"/>
      <c r="S26" s="89">
        <v>1</v>
      </c>
      <c r="T26" s="89"/>
      <c r="U26" s="89"/>
      <c r="V26" s="89"/>
      <c r="W26" s="3"/>
      <c r="X26" s="3"/>
      <c r="Y26" s="3"/>
      <c r="Z26" s="3"/>
      <c r="AA26" s="72">
        <v>0.5</v>
      </c>
      <c r="AB26" s="74"/>
      <c r="AC26" s="89">
        <v>0.5</v>
      </c>
      <c r="AD26" s="89"/>
      <c r="AE26" s="89">
        <v>1</v>
      </c>
      <c r="AF26" s="89"/>
      <c r="AG26" s="89"/>
      <c r="AH26" s="89"/>
      <c r="AI26" s="89">
        <v>1</v>
      </c>
      <c r="AJ26" s="89"/>
      <c r="AK26" s="89"/>
      <c r="AL26" s="89"/>
      <c r="AM26" s="77">
        <v>1</v>
      </c>
      <c r="AN26" s="78"/>
      <c r="AO26" s="78"/>
      <c r="AP26" s="79"/>
      <c r="AQ26" s="3"/>
      <c r="AR26" s="3"/>
      <c r="AS26" s="3"/>
      <c r="AT26" s="8">
        <f t="shared" si="14"/>
        <v>9</v>
      </c>
      <c r="AU26" s="9" t="str">
        <f t="shared" ref="AU26:AU27" ca="1" si="16">fctHoraire()</f>
        <v>9H00-14H00 / 15H00-19H00</v>
      </c>
      <c r="AV26" s="9">
        <f>AV6</f>
        <v>35.5</v>
      </c>
      <c r="AW26" s="42">
        <f t="shared" ca="1" si="15"/>
        <v>0</v>
      </c>
      <c r="AX26" s="55">
        <f t="shared" ref="AX26:AX30" ca="1" si="17">HeureRecup()</f>
        <v>0</v>
      </c>
      <c r="AY26" s="60">
        <f t="shared" ref="AY26:AY30" si="18">AY16+1</f>
        <v>44608</v>
      </c>
      <c r="AZ26" t="str">
        <f ca="1">IF(LEFT(fctHoraireRecup(),2)=" à",RIGHT(fctHoraireRecup(),LEN(fctHoraireRecup())-3),fctHoraireRecup())</f>
        <v/>
      </c>
    </row>
    <row r="27" spans="1:52" x14ac:dyDescent="0.35">
      <c r="A27" t="str">
        <f>A7</f>
        <v>DAVE</v>
      </c>
      <c r="B27" s="3"/>
      <c r="C27" s="7" t="s">
        <v>17</v>
      </c>
      <c r="D27" s="7"/>
      <c r="E27" s="7"/>
      <c r="F27" s="7"/>
      <c r="G27" s="77">
        <v>1</v>
      </c>
      <c r="H27" s="78"/>
      <c r="I27" s="78"/>
      <c r="J27" s="79"/>
      <c r="K27" s="77">
        <v>1</v>
      </c>
      <c r="L27" s="78"/>
      <c r="M27" s="78"/>
      <c r="N27" s="79"/>
      <c r="O27" s="7" t="s">
        <v>17</v>
      </c>
      <c r="P27" s="7"/>
      <c r="Q27" s="7"/>
      <c r="R27" s="7"/>
      <c r="S27" s="77">
        <v>1</v>
      </c>
      <c r="T27" s="78"/>
      <c r="U27" s="78"/>
      <c r="V27" s="79"/>
      <c r="W27" s="89">
        <v>1</v>
      </c>
      <c r="X27" s="89"/>
      <c r="Y27" s="89"/>
      <c r="Z27" s="89"/>
      <c r="AA27" s="77">
        <v>1</v>
      </c>
      <c r="AB27" s="78"/>
      <c r="AC27" s="78"/>
      <c r="AD27" s="79"/>
      <c r="AE27" s="77">
        <v>1</v>
      </c>
      <c r="AF27" s="78"/>
      <c r="AG27" s="78"/>
      <c r="AH27" s="79"/>
      <c r="AI27" s="89">
        <v>1</v>
      </c>
      <c r="AJ27" s="89"/>
      <c r="AK27" s="89"/>
      <c r="AL27" s="89"/>
      <c r="AM27" s="77">
        <v>1</v>
      </c>
      <c r="AN27" s="78"/>
      <c r="AO27" s="78"/>
      <c r="AP27" s="79"/>
      <c r="AQ27" s="7"/>
      <c r="AR27" s="3"/>
      <c r="AS27" s="3"/>
      <c r="AT27" s="8">
        <f t="shared" si="14"/>
        <v>8</v>
      </c>
      <c r="AU27" s="9" t="str">
        <f t="shared" ca="1" si="16"/>
        <v>10H00-12H00 / 13H00-19H00</v>
      </c>
      <c r="AV27" s="9">
        <f>AV7</f>
        <v>32</v>
      </c>
      <c r="AW27" s="42">
        <f t="shared" ca="1" si="15"/>
        <v>0</v>
      </c>
      <c r="AX27" s="55">
        <f t="shared" ca="1" si="17"/>
        <v>0</v>
      </c>
      <c r="AY27" s="60">
        <f t="shared" si="18"/>
        <v>44608</v>
      </c>
      <c r="AZ27" t="str">
        <f ca="1">IF(LEFT(fctHoraireRecup(),2)=" à",RIGHT(fctHoraireRecup(),LEN(fctHoraireRecup())-3),fctHoraireRecup())</f>
        <v/>
      </c>
    </row>
    <row r="28" spans="1:52" x14ac:dyDescent="0.35">
      <c r="A28" t="str">
        <f>A5</f>
        <v>JULE</v>
      </c>
      <c r="B28" s="3"/>
      <c r="C28" s="7" t="s">
        <v>17</v>
      </c>
      <c r="D28" s="7"/>
      <c r="E28" s="7"/>
      <c r="F28" s="7"/>
      <c r="G28" s="77">
        <v>1</v>
      </c>
      <c r="H28" s="78"/>
      <c r="I28" s="78"/>
      <c r="J28" s="79"/>
      <c r="K28" s="77">
        <v>1</v>
      </c>
      <c r="L28" s="78"/>
      <c r="M28" s="78"/>
      <c r="N28" s="79"/>
      <c r="O28" s="77">
        <v>1</v>
      </c>
      <c r="P28" s="78"/>
      <c r="Q28" s="78"/>
      <c r="R28" s="79"/>
      <c r="S28" s="7"/>
      <c r="T28" s="7"/>
      <c r="U28" s="7"/>
      <c r="V28" s="7"/>
      <c r="W28" s="77">
        <v>1</v>
      </c>
      <c r="X28" s="78"/>
      <c r="Y28" s="78"/>
      <c r="Z28" s="79"/>
      <c r="AA28" s="77">
        <v>1</v>
      </c>
      <c r="AB28" s="78"/>
      <c r="AC28" s="78"/>
      <c r="AD28" s="79"/>
      <c r="AE28" s="77">
        <v>1</v>
      </c>
      <c r="AF28" s="78"/>
      <c r="AG28" s="78"/>
      <c r="AH28" s="79"/>
      <c r="AI28" s="77">
        <v>1</v>
      </c>
      <c r="AJ28" s="78"/>
      <c r="AK28" s="78"/>
      <c r="AL28" s="79"/>
      <c r="AM28" s="77">
        <v>1</v>
      </c>
      <c r="AN28" s="78"/>
      <c r="AO28" s="78"/>
      <c r="AP28" s="79"/>
      <c r="AQ28" s="3"/>
      <c r="AR28" s="3"/>
      <c r="AS28" s="3"/>
      <c r="AT28" s="8">
        <f t="shared" si="14"/>
        <v>8</v>
      </c>
      <c r="AU28" s="9" t="str">
        <f ca="1">fctHoraire()</f>
        <v>10H00-13H00 / 14H00-19H00</v>
      </c>
      <c r="AV28" s="9">
        <f>AV5</f>
        <v>35</v>
      </c>
      <c r="AW28" s="42">
        <f t="shared" ca="1" si="15"/>
        <v>0</v>
      </c>
      <c r="AX28" s="55">
        <f t="shared" ca="1" si="17"/>
        <v>0</v>
      </c>
      <c r="AY28" s="60">
        <f t="shared" si="18"/>
        <v>44608</v>
      </c>
      <c r="AZ28" t="str">
        <f ca="1">IF(LEFT(fctHoraireRecup(),2)=" à",RIGHT(fctHoraireRecup(),LEN(fctHoraireRecup())-3),fctHoraireRecup())</f>
        <v/>
      </c>
    </row>
    <row r="29" spans="1:52" x14ac:dyDescent="0.35">
      <c r="A29" t="str">
        <f>A9</f>
        <v>JOHN</v>
      </c>
      <c r="B29" s="20" t="s">
        <v>17</v>
      </c>
      <c r="C29" s="81" t="s">
        <v>21</v>
      </c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2"/>
      <c r="AQ29" s="3"/>
      <c r="AR29" s="3"/>
      <c r="AS29" s="3"/>
      <c r="AT29" s="8">
        <f t="shared" si="14"/>
        <v>0</v>
      </c>
      <c r="AU29" s="9"/>
      <c r="AV29" s="9">
        <f>AV9</f>
        <v>35</v>
      </c>
      <c r="AW29" s="42">
        <f t="shared" ca="1" si="15"/>
        <v>0</v>
      </c>
      <c r="AX29" s="55">
        <f t="shared" ca="1" si="17"/>
        <v>0</v>
      </c>
      <c r="AY29" s="60">
        <f t="shared" si="18"/>
        <v>44608</v>
      </c>
      <c r="AZ29" t="str">
        <f ca="1">IF(LEFT(fctHoraireRecup(),2)=" à",RIGHT(fctHoraireRecup(),LEN(fctHoraireRecup())-3),fctHoraireRecup())</f>
        <v/>
      </c>
    </row>
    <row r="30" spans="1:52" x14ac:dyDescent="0.35">
      <c r="A30" t="str">
        <f>A10</f>
        <v>LISA</v>
      </c>
      <c r="B30" s="7" t="s">
        <v>17</v>
      </c>
      <c r="C30" s="93" t="s">
        <v>18</v>
      </c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5"/>
      <c r="AM30" s="10">
        <v>7</v>
      </c>
      <c r="AN30" s="7"/>
      <c r="AO30" s="7"/>
      <c r="AP30" s="7"/>
      <c r="AQ30" s="7"/>
      <c r="AR30" s="7"/>
      <c r="AS30" s="7"/>
      <c r="AT30" s="8">
        <f t="shared" si="14"/>
        <v>7</v>
      </c>
      <c r="AU30" s="9" t="s">
        <v>17</v>
      </c>
      <c r="AV30" s="9">
        <f>AV10</f>
        <v>35</v>
      </c>
      <c r="AW30" s="42">
        <f t="shared" ca="1" si="15"/>
        <v>0</v>
      </c>
      <c r="AX30" s="55">
        <f t="shared" ca="1" si="17"/>
        <v>0</v>
      </c>
      <c r="AY30" s="60">
        <f t="shared" si="18"/>
        <v>44608</v>
      </c>
      <c r="AZ30" t="str">
        <f ca="1">IF(LEFT(fctHoraireRecup(),2)=" à",RIGHT(fctHoraireRecup(),LEN(fctHoraireRecup())-3),fctHoraireRecup())</f>
        <v/>
      </c>
    </row>
    <row r="31" spans="1:52" ht="13.5" hidden="1" customHeight="1" outlineLevel="1" x14ac:dyDescent="0.35">
      <c r="A31" t="s">
        <v>19</v>
      </c>
      <c r="B31" s="83" t="s">
        <v>20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84"/>
      <c r="AB31" s="84"/>
      <c r="AC31" s="84"/>
      <c r="AD31" s="84"/>
      <c r="AE31" s="84"/>
      <c r="AF31" s="84"/>
      <c r="AG31" s="84"/>
      <c r="AH31" s="84"/>
      <c r="AI31" s="84"/>
      <c r="AJ31" s="84"/>
      <c r="AK31" s="84"/>
      <c r="AL31" s="84"/>
      <c r="AM31" s="84"/>
      <c r="AN31" s="84"/>
      <c r="AO31" s="84"/>
      <c r="AP31" s="84"/>
      <c r="AQ31" s="84"/>
      <c r="AR31" s="84"/>
      <c r="AS31" s="85"/>
      <c r="AT31" s="8">
        <f t="shared" si="14"/>
        <v>0</v>
      </c>
      <c r="AU31" s="9" t="s">
        <v>17</v>
      </c>
      <c r="AV31" s="9">
        <f>AV11</f>
        <v>0</v>
      </c>
      <c r="AZ31" t="str">
        <f t="shared" ref="AZ31" ca="1" si="19">fctHoraireRecup()</f>
        <v/>
      </c>
    </row>
    <row r="32" spans="1:52" ht="15" collapsed="1" thickBot="1" x14ac:dyDescent="0.4"/>
    <row r="33" spans="1:52" x14ac:dyDescent="0.35">
      <c r="P33" s="96">
        <v>44609</v>
      </c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8"/>
      <c r="AV33" t="s">
        <v>17</v>
      </c>
    </row>
    <row r="34" spans="1:52" ht="18" customHeight="1" x14ac:dyDescent="0.35">
      <c r="B34" s="2" t="s">
        <v>2</v>
      </c>
      <c r="C34" s="2" t="s">
        <v>3</v>
      </c>
      <c r="D34" s="3">
        <v>15</v>
      </c>
      <c r="E34" s="3">
        <v>30</v>
      </c>
      <c r="F34" s="3">
        <v>45</v>
      </c>
      <c r="G34" s="2" t="s">
        <v>4</v>
      </c>
      <c r="H34" s="3">
        <v>15</v>
      </c>
      <c r="I34" s="3">
        <v>30</v>
      </c>
      <c r="J34" s="3">
        <v>45</v>
      </c>
      <c r="K34" s="2" t="s">
        <v>5</v>
      </c>
      <c r="L34" s="3">
        <v>15</v>
      </c>
      <c r="M34" s="3">
        <v>30</v>
      </c>
      <c r="N34" s="3">
        <v>45</v>
      </c>
      <c r="O34" s="2" t="s">
        <v>6</v>
      </c>
      <c r="P34" s="3">
        <v>15</v>
      </c>
      <c r="Q34" s="3">
        <v>30</v>
      </c>
      <c r="R34" s="3">
        <v>45</v>
      </c>
      <c r="S34" s="2" t="s">
        <v>7</v>
      </c>
      <c r="T34" s="3">
        <v>15</v>
      </c>
      <c r="U34" s="3">
        <v>30</v>
      </c>
      <c r="V34" s="3">
        <v>45</v>
      </c>
      <c r="W34" s="2" t="s">
        <v>8</v>
      </c>
      <c r="X34" s="3">
        <v>15</v>
      </c>
      <c r="Y34" s="3">
        <v>30</v>
      </c>
      <c r="Z34" s="3">
        <v>45</v>
      </c>
      <c r="AA34" s="2" t="s">
        <v>9</v>
      </c>
      <c r="AB34" s="3">
        <v>15</v>
      </c>
      <c r="AC34" s="3">
        <v>30</v>
      </c>
      <c r="AD34" s="3">
        <v>45</v>
      </c>
      <c r="AE34" s="2" t="s">
        <v>10</v>
      </c>
      <c r="AF34" s="3">
        <v>15</v>
      </c>
      <c r="AG34" s="3">
        <v>30</v>
      </c>
      <c r="AH34" s="3">
        <v>45</v>
      </c>
      <c r="AI34" s="2" t="s">
        <v>11</v>
      </c>
      <c r="AJ34" s="3">
        <v>15</v>
      </c>
      <c r="AK34" s="3">
        <v>30</v>
      </c>
      <c r="AL34" s="3">
        <v>45</v>
      </c>
      <c r="AM34" s="2" t="s">
        <v>12</v>
      </c>
      <c r="AN34" s="3">
        <v>15</v>
      </c>
      <c r="AO34" s="3">
        <v>30</v>
      </c>
      <c r="AP34" s="3">
        <v>45</v>
      </c>
      <c r="AQ34" s="2" t="s">
        <v>13</v>
      </c>
      <c r="AR34" s="3">
        <v>15</v>
      </c>
      <c r="AS34" s="64">
        <v>30</v>
      </c>
      <c r="AT34" s="4" t="str">
        <f>AT4</f>
        <v>Heure par jour</v>
      </c>
      <c r="AU34" s="5">
        <f>P33</f>
        <v>44609</v>
      </c>
      <c r="AV34" s="6" t="str">
        <f>AV24</f>
        <v xml:space="preserve"> heure semaine</v>
      </c>
      <c r="AW34" s="43" t="s">
        <v>40</v>
      </c>
      <c r="AX34" s="118" t="s">
        <v>46</v>
      </c>
      <c r="AY34" s="118"/>
      <c r="AZ34" s="118"/>
    </row>
    <row r="35" spans="1:52" x14ac:dyDescent="0.35">
      <c r="A35" t="str">
        <f t="shared" ref="A35:A40" si="20">A5</f>
        <v>JULE</v>
      </c>
      <c r="B35" s="7" t="s">
        <v>17</v>
      </c>
      <c r="C35" s="80" t="s">
        <v>21</v>
      </c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1"/>
      <c r="AH35" s="81"/>
      <c r="AI35" s="81"/>
      <c r="AJ35" s="81"/>
      <c r="AK35" s="81"/>
      <c r="AL35" s="81"/>
      <c r="AM35" s="81"/>
      <c r="AN35" s="81"/>
      <c r="AO35" s="81"/>
      <c r="AP35" s="82"/>
      <c r="AQ35" s="3"/>
      <c r="AR35" s="3"/>
      <c r="AS35" s="3"/>
      <c r="AT35" s="8">
        <f t="shared" ref="AT35:AT40" si="21">SUM(B35:AR35)</f>
        <v>0</v>
      </c>
      <c r="AU35" s="9" t="str">
        <f ca="1">fctHoraire()</f>
        <v/>
      </c>
      <c r="AV35" s="9">
        <f t="shared" ref="AV35:AV41" si="22">AV5</f>
        <v>35</v>
      </c>
      <c r="AW35" s="42">
        <f ca="1">HeureSup()</f>
        <v>0</v>
      </c>
      <c r="AX35" s="55">
        <f ca="1">HeureRecup()</f>
        <v>0</v>
      </c>
      <c r="AY35" s="60">
        <f>AY25+1</f>
        <v>44609</v>
      </c>
      <c r="AZ35" t="str">
        <f ca="1">IF(LEFT(fctHoraireRecup(),2)=" à",RIGHT(fctHoraireRecup(),LEN(fctHoraireRecup())-3),fctHoraireRecup())</f>
        <v/>
      </c>
    </row>
    <row r="36" spans="1:52" x14ac:dyDescent="0.35">
      <c r="A36" t="str">
        <f t="shared" si="20"/>
        <v>LAURE</v>
      </c>
      <c r="B36" s="3"/>
      <c r="C36" s="7" t="s">
        <v>17</v>
      </c>
      <c r="D36" s="7"/>
      <c r="E36" s="7"/>
      <c r="F36" s="7"/>
      <c r="G36" s="50" t="s">
        <v>17</v>
      </c>
      <c r="H36" s="73">
        <v>0.75</v>
      </c>
      <c r="I36" s="73"/>
      <c r="J36" s="74"/>
      <c r="K36" s="72">
        <v>1</v>
      </c>
      <c r="L36" s="73"/>
      <c r="M36" s="73"/>
      <c r="N36" s="74"/>
      <c r="O36" s="77">
        <v>1</v>
      </c>
      <c r="P36" s="78"/>
      <c r="Q36" s="78"/>
      <c r="R36" s="79"/>
      <c r="S36" s="77">
        <v>1</v>
      </c>
      <c r="T36" s="78"/>
      <c r="U36" s="78"/>
      <c r="V36" s="79"/>
      <c r="W36" s="77">
        <v>1</v>
      </c>
      <c r="X36" s="78"/>
      <c r="Y36" s="78"/>
      <c r="Z36" s="79"/>
      <c r="AA36" s="89">
        <v>1</v>
      </c>
      <c r="AB36" s="89"/>
      <c r="AC36" s="89"/>
      <c r="AD36" s="89"/>
      <c r="AE36" s="89">
        <v>1</v>
      </c>
      <c r="AF36" s="89"/>
      <c r="AG36" s="89"/>
      <c r="AH36" s="89"/>
      <c r="AI36" s="89">
        <v>1</v>
      </c>
      <c r="AJ36" s="89"/>
      <c r="AK36" s="89"/>
      <c r="AL36" s="89"/>
      <c r="AM36" s="7" t="s">
        <v>17</v>
      </c>
      <c r="AN36" s="7"/>
      <c r="AO36" s="7"/>
      <c r="AP36" s="7"/>
      <c r="AQ36" s="7"/>
      <c r="AR36" s="7"/>
      <c r="AS36" s="3"/>
      <c r="AT36" s="8">
        <f t="shared" si="21"/>
        <v>7.75</v>
      </c>
      <c r="AU36" s="9" t="str">
        <f ca="1">fctHoraire()</f>
        <v>10H15-18H00</v>
      </c>
      <c r="AV36" s="9">
        <f t="shared" si="22"/>
        <v>35.5</v>
      </c>
      <c r="AW36" s="42">
        <f ca="1">HeureSup()</f>
        <v>0</v>
      </c>
      <c r="AX36" s="55">
        <f t="shared" ref="AX36:AX40" ca="1" si="23">HeureRecup()</f>
        <v>0</v>
      </c>
      <c r="AY36" s="60">
        <f t="shared" ref="AY36:AY40" si="24">AY26+1</f>
        <v>44609</v>
      </c>
      <c r="AZ36" t="str">
        <f ca="1">IF(LEFT(fctHoraireRecup(),2)=" à",RIGHT(fctHoraireRecup(),LEN(fctHoraireRecup())-3),fctHoraireRecup())</f>
        <v/>
      </c>
    </row>
    <row r="37" spans="1:52" x14ac:dyDescent="0.35">
      <c r="A37" t="str">
        <f t="shared" si="20"/>
        <v>DAVE</v>
      </c>
      <c r="B37" s="3"/>
      <c r="C37" s="7" t="s">
        <v>17</v>
      </c>
      <c r="D37" s="7"/>
      <c r="E37" s="7"/>
      <c r="F37" s="7"/>
      <c r="G37" s="77">
        <v>1</v>
      </c>
      <c r="H37" s="78"/>
      <c r="I37" s="78"/>
      <c r="J37" s="79"/>
      <c r="K37" s="77">
        <v>1</v>
      </c>
      <c r="L37" s="78"/>
      <c r="M37" s="78"/>
      <c r="N37" s="79"/>
      <c r="O37" s="77">
        <v>1</v>
      </c>
      <c r="P37" s="78"/>
      <c r="Q37" s="78"/>
      <c r="R37" s="79"/>
      <c r="S37" s="77">
        <v>1</v>
      </c>
      <c r="T37" s="78"/>
      <c r="U37" s="78"/>
      <c r="V37" s="79"/>
      <c r="W37" s="7" t="s">
        <v>17</v>
      </c>
      <c r="X37" s="7"/>
      <c r="Y37" s="7"/>
      <c r="Z37" s="7"/>
      <c r="AA37" s="7" t="s">
        <v>17</v>
      </c>
      <c r="AB37" s="7"/>
      <c r="AC37" s="7"/>
      <c r="AD37" s="7"/>
      <c r="AE37" s="89">
        <v>1</v>
      </c>
      <c r="AF37" s="89"/>
      <c r="AG37" s="89"/>
      <c r="AH37" s="89"/>
      <c r="AI37" s="89">
        <v>1</v>
      </c>
      <c r="AJ37" s="89"/>
      <c r="AK37" s="89"/>
      <c r="AL37" s="89"/>
      <c r="AM37" s="89">
        <v>1</v>
      </c>
      <c r="AN37" s="89"/>
      <c r="AO37" s="89"/>
      <c r="AP37" s="89"/>
      <c r="AQ37" s="7" t="s">
        <v>17</v>
      </c>
      <c r="AR37" s="3"/>
      <c r="AS37" s="3"/>
      <c r="AT37" s="8">
        <f t="shared" si="21"/>
        <v>7</v>
      </c>
      <c r="AU37" s="9" t="str">
        <f t="shared" ref="AU37:AU39" ca="1" si="25">fctHoraire()</f>
        <v>10H00-14H00 / 16H00-19H00</v>
      </c>
      <c r="AV37" s="9">
        <f t="shared" si="22"/>
        <v>32</v>
      </c>
      <c r="AW37" s="42">
        <f t="shared" ref="AW37:AW40" ca="1" si="26">HeureSup()</f>
        <v>0</v>
      </c>
      <c r="AX37" s="55">
        <f t="shared" ca="1" si="23"/>
        <v>0</v>
      </c>
      <c r="AY37" s="60">
        <f t="shared" si="24"/>
        <v>44609</v>
      </c>
      <c r="AZ37" t="str">
        <f ca="1">IF(LEFT(fctHoraireRecup(),2)=" à",RIGHT(fctHoraireRecup(),LEN(fctHoraireRecup())-3),fctHoraireRecup())</f>
        <v/>
      </c>
    </row>
    <row r="38" spans="1:52" x14ac:dyDescent="0.35">
      <c r="A38" t="str">
        <f t="shared" si="20"/>
        <v>BET</v>
      </c>
      <c r="B38" s="3"/>
      <c r="C38" s="89">
        <v>1</v>
      </c>
      <c r="D38" s="89"/>
      <c r="E38" s="89"/>
      <c r="F38" s="89"/>
      <c r="G38" s="89">
        <v>1</v>
      </c>
      <c r="H38" s="89"/>
      <c r="I38" s="89"/>
      <c r="J38" s="89"/>
      <c r="K38" s="89">
        <v>1</v>
      </c>
      <c r="L38" s="89"/>
      <c r="M38" s="89"/>
      <c r="N38" s="89"/>
      <c r="O38" s="7" t="s">
        <v>17</v>
      </c>
      <c r="P38" s="7"/>
      <c r="Q38" s="7"/>
      <c r="R38" s="7"/>
      <c r="S38" s="7" t="s">
        <v>17</v>
      </c>
      <c r="T38" s="7"/>
      <c r="U38" s="7"/>
      <c r="V38" s="7"/>
      <c r="W38" s="77">
        <v>1</v>
      </c>
      <c r="X38" s="78"/>
      <c r="Y38" s="78"/>
      <c r="Z38" s="79"/>
      <c r="AA38" s="89">
        <v>1</v>
      </c>
      <c r="AB38" s="89"/>
      <c r="AC38" s="89"/>
      <c r="AD38" s="89"/>
      <c r="AE38" s="77">
        <v>1</v>
      </c>
      <c r="AF38" s="78"/>
      <c r="AG38" s="78"/>
      <c r="AH38" s="79"/>
      <c r="AI38" s="77">
        <v>1</v>
      </c>
      <c r="AJ38" s="78"/>
      <c r="AK38" s="78"/>
      <c r="AL38" s="79"/>
      <c r="AM38" s="77">
        <v>1</v>
      </c>
      <c r="AN38" s="78"/>
      <c r="AO38" s="78"/>
      <c r="AP38" s="79"/>
      <c r="AQ38" s="3"/>
      <c r="AR38" s="3"/>
      <c r="AS38" s="3"/>
      <c r="AT38" s="8">
        <f t="shared" si="21"/>
        <v>8</v>
      </c>
      <c r="AU38" s="9" t="str">
        <f t="shared" ca="1" si="25"/>
        <v>9H00-12H00 / 14H00-19H00</v>
      </c>
      <c r="AV38" s="9">
        <f t="shared" si="22"/>
        <v>35</v>
      </c>
      <c r="AW38" s="42">
        <f t="shared" ca="1" si="26"/>
        <v>0</v>
      </c>
      <c r="AX38" s="55">
        <f t="shared" ca="1" si="23"/>
        <v>0</v>
      </c>
      <c r="AY38" s="60">
        <f t="shared" si="24"/>
        <v>44609</v>
      </c>
      <c r="AZ38" t="str">
        <f ca="1">IF(LEFT(fctHoraireRecup(),2)=" à",RIGHT(fctHoraireRecup(),LEN(fctHoraireRecup())-3),fctHoraireRecup())</f>
        <v/>
      </c>
    </row>
    <row r="39" spans="1:52" x14ac:dyDescent="0.35">
      <c r="A39" t="str">
        <f t="shared" si="20"/>
        <v>JOHN</v>
      </c>
      <c r="B39" s="3"/>
      <c r="C39" s="77">
        <v>1</v>
      </c>
      <c r="D39" s="78"/>
      <c r="E39" s="78"/>
      <c r="F39" s="79"/>
      <c r="G39" s="77">
        <v>1</v>
      </c>
      <c r="H39" s="78"/>
      <c r="I39" s="78"/>
      <c r="J39" s="79"/>
      <c r="K39" s="77">
        <v>1</v>
      </c>
      <c r="L39" s="78"/>
      <c r="M39" s="78"/>
      <c r="N39" s="79"/>
      <c r="O39" s="77">
        <v>1</v>
      </c>
      <c r="P39" s="78"/>
      <c r="Q39" s="78"/>
      <c r="R39" s="79"/>
      <c r="S39" s="7" t="s">
        <v>17</v>
      </c>
      <c r="T39" s="7"/>
      <c r="U39" s="7"/>
      <c r="V39" s="7"/>
      <c r="W39" s="77">
        <v>1</v>
      </c>
      <c r="X39" s="78"/>
      <c r="Y39" s="78"/>
      <c r="Z39" s="79"/>
      <c r="AA39" s="77">
        <v>1</v>
      </c>
      <c r="AB39" s="78"/>
      <c r="AC39" s="78"/>
      <c r="AD39" s="79"/>
      <c r="AE39" s="77">
        <v>1</v>
      </c>
      <c r="AF39" s="78"/>
      <c r="AG39" s="78"/>
      <c r="AH39" s="79"/>
      <c r="AI39" s="77">
        <v>1</v>
      </c>
      <c r="AJ39" s="78"/>
      <c r="AK39" s="78"/>
      <c r="AL39" s="79"/>
      <c r="AM39" s="7"/>
      <c r="AN39" s="7"/>
      <c r="AO39" s="7"/>
      <c r="AP39" s="7"/>
      <c r="AQ39" s="3"/>
      <c r="AR39" s="3"/>
      <c r="AS39" s="3"/>
      <c r="AT39" s="8">
        <f t="shared" si="21"/>
        <v>8</v>
      </c>
      <c r="AU39" s="9" t="str">
        <f t="shared" ca="1" si="25"/>
        <v>9H00-13H00 / 14H00-18H00</v>
      </c>
      <c r="AV39" s="9">
        <f t="shared" si="22"/>
        <v>35</v>
      </c>
      <c r="AW39" s="42">
        <f ca="1">HeureSup()</f>
        <v>0</v>
      </c>
      <c r="AX39" s="55">
        <f t="shared" ca="1" si="23"/>
        <v>0</v>
      </c>
      <c r="AY39" s="60">
        <f t="shared" si="24"/>
        <v>44609</v>
      </c>
      <c r="AZ39" t="str">
        <f ca="1">IF(LEFT(fctHoraireRecup(),2)=" à",RIGHT(fctHoraireRecup(),LEN(fctHoraireRecup())-3),fctHoraireRecup())</f>
        <v/>
      </c>
    </row>
    <row r="40" spans="1:52" x14ac:dyDescent="0.35">
      <c r="A40" t="str">
        <f t="shared" si="20"/>
        <v>LISA</v>
      </c>
      <c r="B40" s="3"/>
      <c r="C40" s="93" t="s">
        <v>18</v>
      </c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  <c r="AH40" s="94"/>
      <c r="AI40" s="94"/>
      <c r="AJ40" s="94"/>
      <c r="AK40" s="94"/>
      <c r="AL40" s="95"/>
      <c r="AM40" s="21">
        <v>7</v>
      </c>
      <c r="AN40" s="18"/>
      <c r="AO40" s="7"/>
      <c r="AP40" s="7"/>
      <c r="AQ40" s="3"/>
      <c r="AR40" s="3"/>
      <c r="AS40" s="3"/>
      <c r="AT40" s="8">
        <f t="shared" si="21"/>
        <v>7</v>
      </c>
      <c r="AU40" s="9" t="s">
        <v>17</v>
      </c>
      <c r="AV40" s="9">
        <f t="shared" si="22"/>
        <v>35</v>
      </c>
      <c r="AW40" s="42">
        <f t="shared" ca="1" si="26"/>
        <v>0</v>
      </c>
      <c r="AX40" s="55">
        <f t="shared" ca="1" si="23"/>
        <v>0</v>
      </c>
      <c r="AY40" s="60">
        <f t="shared" si="24"/>
        <v>44609</v>
      </c>
      <c r="AZ40" t="str">
        <f ca="1">IF(LEFT(fctHoraireRecup(),2)=" à",RIGHT(fctHoraireRecup(),LEN(fctHoraireRecup())-3),fctHoraireRecup())</f>
        <v/>
      </c>
    </row>
    <row r="41" spans="1:52" ht="14.5" hidden="1" customHeight="1" outlineLevel="1" x14ac:dyDescent="0.35">
      <c r="A41" t="s">
        <v>19</v>
      </c>
      <c r="B41" s="83" t="s">
        <v>20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4"/>
      <c r="AA41" s="84"/>
      <c r="AB41" s="84"/>
      <c r="AC41" s="84"/>
      <c r="AD41" s="84"/>
      <c r="AE41" s="84"/>
      <c r="AF41" s="84"/>
      <c r="AG41" s="84"/>
      <c r="AH41" s="84"/>
      <c r="AI41" s="84"/>
      <c r="AJ41" s="84"/>
      <c r="AK41" s="84"/>
      <c r="AL41" s="84"/>
      <c r="AM41" s="84"/>
      <c r="AN41" s="84"/>
      <c r="AO41" s="84"/>
      <c r="AP41" s="84"/>
      <c r="AQ41" s="84"/>
      <c r="AR41" s="84"/>
      <c r="AS41" s="85"/>
      <c r="AT41" s="8"/>
      <c r="AU41" s="9"/>
      <c r="AV41" s="9">
        <f t="shared" si="22"/>
        <v>0</v>
      </c>
    </row>
    <row r="42" spans="1:52" ht="15" collapsed="1" thickBot="1" x14ac:dyDescent="0.4"/>
    <row r="43" spans="1:52" x14ac:dyDescent="0.35">
      <c r="P43" s="96">
        <v>44610</v>
      </c>
      <c r="Q43" s="97"/>
      <c r="R43" s="97"/>
      <c r="S43" s="97"/>
      <c r="T43" s="97"/>
      <c r="U43" s="97"/>
      <c r="V43" s="97"/>
      <c r="W43" s="97"/>
      <c r="X43" s="97"/>
      <c r="Y43" s="97"/>
      <c r="Z43" s="97"/>
      <c r="AA43" s="97"/>
      <c r="AB43" s="97"/>
      <c r="AC43" s="97"/>
      <c r="AD43" s="97"/>
      <c r="AE43" s="98"/>
      <c r="AU43" s="3"/>
    </row>
    <row r="44" spans="1:52" ht="21" customHeight="1" x14ac:dyDescent="0.35">
      <c r="B44" s="2" t="s">
        <v>2</v>
      </c>
      <c r="C44" s="2" t="s">
        <v>3</v>
      </c>
      <c r="D44" s="3">
        <v>15</v>
      </c>
      <c r="E44" s="3">
        <v>30</v>
      </c>
      <c r="F44" s="3">
        <v>45</v>
      </c>
      <c r="G44" s="2" t="s">
        <v>4</v>
      </c>
      <c r="H44" s="3">
        <v>15</v>
      </c>
      <c r="I44" s="3">
        <v>30</v>
      </c>
      <c r="J44" s="3">
        <v>45</v>
      </c>
      <c r="K44" s="2" t="s">
        <v>5</v>
      </c>
      <c r="L44" s="3">
        <v>15</v>
      </c>
      <c r="M44" s="3">
        <v>30</v>
      </c>
      <c r="N44" s="3">
        <v>45</v>
      </c>
      <c r="O44" s="2" t="s">
        <v>6</v>
      </c>
      <c r="P44" s="3">
        <v>15</v>
      </c>
      <c r="Q44" s="3">
        <v>30</v>
      </c>
      <c r="R44" s="3">
        <v>45</v>
      </c>
      <c r="S44" s="2" t="s">
        <v>7</v>
      </c>
      <c r="T44" s="3">
        <v>15</v>
      </c>
      <c r="U44" s="3">
        <v>30</v>
      </c>
      <c r="V44" s="3">
        <v>45</v>
      </c>
      <c r="W44" s="2" t="s">
        <v>8</v>
      </c>
      <c r="X44" s="3">
        <v>15</v>
      </c>
      <c r="Y44" s="3">
        <v>30</v>
      </c>
      <c r="Z44" s="3">
        <v>45</v>
      </c>
      <c r="AA44" s="2" t="s">
        <v>9</v>
      </c>
      <c r="AB44" s="3">
        <v>15</v>
      </c>
      <c r="AC44" s="3">
        <v>30</v>
      </c>
      <c r="AD44" s="3">
        <v>45</v>
      </c>
      <c r="AE44" s="2" t="s">
        <v>10</v>
      </c>
      <c r="AF44" s="3">
        <v>15</v>
      </c>
      <c r="AG44" s="3">
        <v>30</v>
      </c>
      <c r="AH44" s="3">
        <v>45</v>
      </c>
      <c r="AI44" s="2" t="s">
        <v>11</v>
      </c>
      <c r="AJ44" s="3">
        <v>15</v>
      </c>
      <c r="AK44" s="3">
        <v>30</v>
      </c>
      <c r="AL44" s="3">
        <v>45</v>
      </c>
      <c r="AM44" s="2" t="s">
        <v>12</v>
      </c>
      <c r="AN44" s="3">
        <v>15</v>
      </c>
      <c r="AO44" s="3">
        <v>30</v>
      </c>
      <c r="AP44" s="3">
        <v>45</v>
      </c>
      <c r="AQ44" s="2" t="s">
        <v>13</v>
      </c>
      <c r="AR44" s="3">
        <v>15</v>
      </c>
      <c r="AS44" s="64">
        <v>30</v>
      </c>
      <c r="AT44" s="4" t="str">
        <f>AT4</f>
        <v>Heure par jour</v>
      </c>
      <c r="AU44" s="5">
        <f>P43</f>
        <v>44610</v>
      </c>
      <c r="AV44" s="6" t="str">
        <f>AV34</f>
        <v xml:space="preserve"> heure semaine</v>
      </c>
      <c r="AW44" s="43" t="s">
        <v>40</v>
      </c>
      <c r="AX44" s="118" t="s">
        <v>46</v>
      </c>
      <c r="AY44" s="118"/>
      <c r="AZ44" s="118"/>
    </row>
    <row r="45" spans="1:52" x14ac:dyDescent="0.35">
      <c r="A45" t="s">
        <v>34</v>
      </c>
      <c r="B45" s="3"/>
      <c r="C45" s="99" t="s">
        <v>22</v>
      </c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3"/>
      <c r="AR45" s="3"/>
      <c r="AS45" s="3"/>
      <c r="AT45" s="8">
        <f t="shared" ref="AT45:AT50" si="27">SUM(B45:AR45)</f>
        <v>0</v>
      </c>
      <c r="AU45" s="9" t="str">
        <f ca="1">fctHoraire()</f>
        <v/>
      </c>
      <c r="AV45" s="9">
        <f>AV8</f>
        <v>35</v>
      </c>
      <c r="AW45" s="42">
        <f t="shared" ref="AW45:AW50" ca="1" si="28">HeureSup()</f>
        <v>0</v>
      </c>
      <c r="AX45" s="55">
        <f ca="1">HeureRecup()</f>
        <v>0</v>
      </c>
      <c r="AY45" s="60">
        <f>AY35+1</f>
        <v>44610</v>
      </c>
      <c r="AZ45" t="str">
        <f ca="1">IF(LEFT(fctHoraireRecup(),2)=" à",RIGHT(fctHoraireRecup(),LEN(fctHoraireRecup())-3),fctHoraireRecup())</f>
        <v/>
      </c>
    </row>
    <row r="46" spans="1:52" x14ac:dyDescent="0.35">
      <c r="A46" t="str">
        <f>A7</f>
        <v>DAVE</v>
      </c>
      <c r="B46" s="3"/>
      <c r="C46" s="99" t="s">
        <v>22</v>
      </c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99"/>
      <c r="AG46" s="99"/>
      <c r="AH46" s="99"/>
      <c r="AI46" s="99"/>
      <c r="AJ46" s="99"/>
      <c r="AK46" s="99"/>
      <c r="AL46" s="99"/>
      <c r="AM46" s="99"/>
      <c r="AN46" s="99"/>
      <c r="AO46" s="99"/>
      <c r="AP46" s="99"/>
      <c r="AQ46" s="3"/>
      <c r="AR46" s="3"/>
      <c r="AS46" s="3"/>
      <c r="AT46" s="8">
        <f t="shared" si="27"/>
        <v>0</v>
      </c>
      <c r="AU46" s="9" t="str">
        <f t="shared" ref="AU46:AU49" ca="1" si="29">fctHoraire()</f>
        <v/>
      </c>
      <c r="AV46" s="9">
        <f>AV7</f>
        <v>32</v>
      </c>
      <c r="AW46" s="42">
        <f t="shared" ca="1" si="28"/>
        <v>0</v>
      </c>
      <c r="AX46" s="55">
        <f t="shared" ref="AX46:AX50" ca="1" si="30">HeureRecup()</f>
        <v>0</v>
      </c>
      <c r="AY46" s="60">
        <f t="shared" ref="AY46:AY50" si="31">AY36+1</f>
        <v>44610</v>
      </c>
      <c r="AZ46" t="str">
        <f ca="1">IF(LEFT(fctHoraireRecup(),2)=" à",RIGHT(fctHoraireRecup(),LEN(fctHoraireRecup())-3),fctHoraireRecup())</f>
        <v/>
      </c>
    </row>
    <row r="47" spans="1:52" x14ac:dyDescent="0.35">
      <c r="A47" t="s">
        <v>36</v>
      </c>
      <c r="B47" s="3"/>
      <c r="C47" s="7" t="s">
        <v>17</v>
      </c>
      <c r="D47" s="7"/>
      <c r="E47" s="7"/>
      <c r="F47" s="7"/>
      <c r="G47" s="7" t="s">
        <v>17</v>
      </c>
      <c r="H47" s="7"/>
      <c r="I47" s="7"/>
      <c r="J47" s="7"/>
      <c r="K47" s="77">
        <v>1</v>
      </c>
      <c r="L47" s="78"/>
      <c r="M47" s="78"/>
      <c r="N47" s="79"/>
      <c r="O47" s="77">
        <v>1</v>
      </c>
      <c r="P47" s="78"/>
      <c r="Q47" s="78"/>
      <c r="R47" s="79"/>
      <c r="S47" s="7" t="s">
        <v>17</v>
      </c>
      <c r="T47" s="7"/>
      <c r="U47" s="7"/>
      <c r="V47" s="7"/>
      <c r="W47" s="77">
        <v>1</v>
      </c>
      <c r="X47" s="78"/>
      <c r="Y47" s="78"/>
      <c r="Z47" s="79"/>
      <c r="AA47" s="89">
        <v>1</v>
      </c>
      <c r="AB47" s="89"/>
      <c r="AC47" s="89"/>
      <c r="AD47" s="89"/>
      <c r="AE47" s="89">
        <v>1</v>
      </c>
      <c r="AF47" s="89"/>
      <c r="AG47" s="89"/>
      <c r="AH47" s="89"/>
      <c r="AI47" s="77">
        <v>1</v>
      </c>
      <c r="AJ47" s="78"/>
      <c r="AK47" s="78"/>
      <c r="AL47" s="79"/>
      <c r="AM47" s="7" t="s">
        <v>17</v>
      </c>
      <c r="AN47" s="7"/>
      <c r="AO47" s="7"/>
      <c r="AP47" s="7"/>
      <c r="AQ47" s="7" t="s">
        <v>17</v>
      </c>
      <c r="AR47" s="3"/>
      <c r="AS47" s="3"/>
      <c r="AT47" s="8">
        <f t="shared" si="27"/>
        <v>6</v>
      </c>
      <c r="AU47" s="9" t="str">
        <f t="shared" ca="1" si="29"/>
        <v>11H00-13H00 / 14H00-18H00</v>
      </c>
      <c r="AV47" s="9">
        <f>AV6</f>
        <v>35.5</v>
      </c>
      <c r="AW47" s="42">
        <f t="shared" ca="1" si="28"/>
        <v>0</v>
      </c>
      <c r="AX47" s="55">
        <f t="shared" ca="1" si="30"/>
        <v>0</v>
      </c>
      <c r="AY47" s="60">
        <f t="shared" si="31"/>
        <v>44610</v>
      </c>
      <c r="AZ47" t="str">
        <f ca="1">IF(LEFT(fctHoraireRecup(),2)=" à",RIGHT(fctHoraireRecup(),LEN(fctHoraireRecup())-3),fctHoraireRecup())</f>
        <v/>
      </c>
    </row>
    <row r="48" spans="1:52" x14ac:dyDescent="0.35">
      <c r="A48" t="str">
        <f>A5</f>
        <v>JULE</v>
      </c>
      <c r="B48" s="3"/>
      <c r="C48" s="77">
        <v>1</v>
      </c>
      <c r="D48" s="78"/>
      <c r="E48" s="78"/>
      <c r="F48" s="79"/>
      <c r="G48" s="77">
        <v>1</v>
      </c>
      <c r="H48" s="78"/>
      <c r="I48" s="78"/>
      <c r="J48" s="79"/>
      <c r="K48" s="89">
        <v>1</v>
      </c>
      <c r="L48" s="89"/>
      <c r="M48" s="89"/>
      <c r="N48" s="89"/>
      <c r="O48" s="89">
        <v>1</v>
      </c>
      <c r="P48" s="89"/>
      <c r="Q48" s="89"/>
      <c r="R48" s="89"/>
      <c r="S48" s="89">
        <v>1</v>
      </c>
      <c r="T48" s="89"/>
      <c r="U48" s="89"/>
      <c r="V48" s="89"/>
      <c r="W48" s="7" t="s">
        <v>17</v>
      </c>
      <c r="X48" s="7"/>
      <c r="Y48" s="3"/>
      <c r="Z48" s="3"/>
      <c r="AA48" s="7" t="s">
        <v>17</v>
      </c>
      <c r="AB48" s="17"/>
      <c r="AC48" s="78">
        <v>0.5</v>
      </c>
      <c r="AD48" s="79"/>
      <c r="AE48" s="89">
        <v>1</v>
      </c>
      <c r="AF48" s="89"/>
      <c r="AG48" s="89"/>
      <c r="AH48" s="89"/>
      <c r="AI48" s="89">
        <v>1</v>
      </c>
      <c r="AJ48" s="89"/>
      <c r="AK48" s="89"/>
      <c r="AL48" s="89"/>
      <c r="AM48" s="89">
        <v>1</v>
      </c>
      <c r="AN48" s="89"/>
      <c r="AO48" s="89"/>
      <c r="AP48" s="89"/>
      <c r="AQ48" s="3"/>
      <c r="AR48" s="3"/>
      <c r="AS48" s="3"/>
      <c r="AT48" s="8">
        <f t="shared" si="27"/>
        <v>8.5</v>
      </c>
      <c r="AU48" s="9" t="str">
        <f t="shared" ca="1" si="29"/>
        <v>9H00-14H00 / 15H30-19H00</v>
      </c>
      <c r="AV48" s="9">
        <f>AV5</f>
        <v>35</v>
      </c>
      <c r="AW48" s="42">
        <f t="shared" ca="1" si="28"/>
        <v>0</v>
      </c>
      <c r="AX48" s="55">
        <f ca="1">HeureRecup()</f>
        <v>0</v>
      </c>
      <c r="AY48" s="60">
        <f t="shared" si="31"/>
        <v>44610</v>
      </c>
      <c r="AZ48" t="str">
        <f ca="1">IF(LEFT(fctHoraireRecup(),2)=" à",RIGHT(fctHoraireRecup(),LEN(fctHoraireRecup())-3),fctHoraireRecup())</f>
        <v/>
      </c>
    </row>
    <row r="49" spans="1:52" x14ac:dyDescent="0.35">
      <c r="A49" t="str">
        <f>A9</f>
        <v>JOHN</v>
      </c>
      <c r="B49" s="3"/>
      <c r="C49" s="77">
        <v>1</v>
      </c>
      <c r="D49" s="78"/>
      <c r="E49" s="78"/>
      <c r="F49" s="79"/>
      <c r="G49" s="77">
        <v>1</v>
      </c>
      <c r="H49" s="78"/>
      <c r="I49" s="78"/>
      <c r="J49" s="79"/>
      <c r="K49" s="77">
        <v>1</v>
      </c>
      <c r="L49" s="78"/>
      <c r="M49" s="78"/>
      <c r="N49" s="79"/>
      <c r="O49" s="7" t="s">
        <v>17</v>
      </c>
      <c r="P49" s="7"/>
      <c r="Q49" s="7"/>
      <c r="R49" s="7"/>
      <c r="S49" s="77">
        <v>1</v>
      </c>
      <c r="T49" s="78"/>
      <c r="U49" s="78"/>
      <c r="V49" s="79"/>
      <c r="W49" s="77">
        <v>1</v>
      </c>
      <c r="X49" s="78"/>
      <c r="Y49" s="78"/>
      <c r="Z49" s="79"/>
      <c r="AA49" s="77">
        <v>1</v>
      </c>
      <c r="AB49" s="78"/>
      <c r="AC49" s="78"/>
      <c r="AD49" s="79"/>
      <c r="AE49" s="77">
        <v>1</v>
      </c>
      <c r="AF49" s="78"/>
      <c r="AG49" s="78"/>
      <c r="AH49" s="79"/>
      <c r="AI49" s="77">
        <v>1</v>
      </c>
      <c r="AJ49" s="78"/>
      <c r="AK49" s="78"/>
      <c r="AL49" s="79"/>
      <c r="AM49" s="77">
        <v>1</v>
      </c>
      <c r="AN49" s="78"/>
      <c r="AO49" s="78"/>
      <c r="AP49" s="79"/>
      <c r="AQ49" s="3"/>
      <c r="AR49" s="3"/>
      <c r="AS49" s="3"/>
      <c r="AT49" s="8">
        <f t="shared" si="27"/>
        <v>9</v>
      </c>
      <c r="AU49" s="9" t="str">
        <f t="shared" ca="1" si="29"/>
        <v>9H00-12H00 / 13H00-19H00</v>
      </c>
      <c r="AV49" s="9">
        <f>AV9</f>
        <v>35</v>
      </c>
      <c r="AW49" s="42">
        <f t="shared" ca="1" si="28"/>
        <v>0</v>
      </c>
      <c r="AX49" s="55">
        <f t="shared" ca="1" si="30"/>
        <v>0</v>
      </c>
      <c r="AY49" s="60">
        <f t="shared" si="31"/>
        <v>44610</v>
      </c>
      <c r="AZ49" t="str">
        <f ca="1">IF(LEFT(fctHoraireRecup(),2)=" à",RIGHT(fctHoraireRecup(),LEN(fctHoraireRecup())-3),fctHoraireRecup())</f>
        <v/>
      </c>
    </row>
    <row r="50" spans="1:52" x14ac:dyDescent="0.35">
      <c r="A50" t="str">
        <f>A10</f>
        <v>LISA</v>
      </c>
      <c r="B50" s="3"/>
      <c r="C50" s="93" t="s">
        <v>18</v>
      </c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  <c r="AH50" s="94"/>
      <c r="AI50" s="94"/>
      <c r="AJ50" s="94"/>
      <c r="AK50" s="94"/>
      <c r="AL50" s="95"/>
      <c r="AM50" s="10">
        <v>7</v>
      </c>
      <c r="AN50" s="7"/>
      <c r="AO50" s="7"/>
      <c r="AP50" s="7"/>
      <c r="AQ50" s="3"/>
      <c r="AR50" s="3"/>
      <c r="AS50" s="3"/>
      <c r="AT50" s="8">
        <f t="shared" si="27"/>
        <v>7</v>
      </c>
      <c r="AU50" s="9" t="s">
        <v>17</v>
      </c>
      <c r="AV50" s="9">
        <f>AV10</f>
        <v>35</v>
      </c>
      <c r="AW50" s="42">
        <f t="shared" ca="1" si="28"/>
        <v>0</v>
      </c>
      <c r="AX50" s="55">
        <f t="shared" ca="1" si="30"/>
        <v>0</v>
      </c>
      <c r="AY50" s="60">
        <f t="shared" si="31"/>
        <v>44610</v>
      </c>
      <c r="AZ50" t="str">
        <f ca="1">IF(LEFT(fctHoraireRecup(),2)=" à",RIGHT(fctHoraireRecup(),LEN(fctHoraireRecup())-3),fctHoraireRecup())</f>
        <v/>
      </c>
    </row>
    <row r="51" spans="1:52" ht="14.5" hidden="1" customHeight="1" outlineLevel="1" x14ac:dyDescent="0.35">
      <c r="A51" t="s">
        <v>19</v>
      </c>
      <c r="B51" s="83" t="s">
        <v>20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5"/>
      <c r="AQ51" s="3"/>
      <c r="AR51" s="3"/>
      <c r="AS51" s="3"/>
      <c r="AT51" s="8">
        <f>SUM(C51:AR51)</f>
        <v>0</v>
      </c>
      <c r="AU51" s="9" t="s">
        <v>17</v>
      </c>
      <c r="AV51" s="9">
        <f>AV11</f>
        <v>0</v>
      </c>
    </row>
    <row r="52" spans="1:52" ht="15" collapsed="1" thickBot="1" x14ac:dyDescent="0.4">
      <c r="AN52" t="s">
        <v>17</v>
      </c>
    </row>
    <row r="53" spans="1:52" x14ac:dyDescent="0.35">
      <c r="P53" s="96">
        <v>44611</v>
      </c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8"/>
    </row>
    <row r="54" spans="1:52" ht="20.5" customHeight="1" x14ac:dyDescent="0.35">
      <c r="B54" s="2" t="s">
        <v>2</v>
      </c>
      <c r="C54" s="2" t="s">
        <v>3</v>
      </c>
      <c r="D54" s="3">
        <v>15</v>
      </c>
      <c r="E54" s="3">
        <v>30</v>
      </c>
      <c r="F54" s="3">
        <v>45</v>
      </c>
      <c r="G54" s="2" t="s">
        <v>4</v>
      </c>
      <c r="H54" s="3">
        <v>15</v>
      </c>
      <c r="I54" s="3">
        <v>30</v>
      </c>
      <c r="J54" s="3">
        <v>45</v>
      </c>
      <c r="K54" s="2" t="s">
        <v>5</v>
      </c>
      <c r="L54" s="3">
        <v>15</v>
      </c>
      <c r="M54" s="3">
        <v>30</v>
      </c>
      <c r="N54" s="3">
        <v>45</v>
      </c>
      <c r="O54" s="2" t="s">
        <v>6</v>
      </c>
      <c r="P54" s="3">
        <v>15</v>
      </c>
      <c r="Q54" s="3">
        <v>30</v>
      </c>
      <c r="R54" s="3">
        <v>45</v>
      </c>
      <c r="S54" s="2" t="s">
        <v>7</v>
      </c>
      <c r="T54" s="3">
        <v>15</v>
      </c>
      <c r="U54" s="3">
        <v>30</v>
      </c>
      <c r="V54" s="3">
        <v>45</v>
      </c>
      <c r="W54" s="2" t="s">
        <v>8</v>
      </c>
      <c r="X54" s="3">
        <v>15</v>
      </c>
      <c r="Y54" s="3">
        <v>30</v>
      </c>
      <c r="Z54" s="3">
        <v>45</v>
      </c>
      <c r="AA54" s="2" t="s">
        <v>9</v>
      </c>
      <c r="AB54" s="3">
        <v>15</v>
      </c>
      <c r="AC54" s="3">
        <v>30</v>
      </c>
      <c r="AD54" s="3">
        <v>45</v>
      </c>
      <c r="AE54" s="2" t="s">
        <v>10</v>
      </c>
      <c r="AF54" s="3">
        <v>15</v>
      </c>
      <c r="AG54" s="3">
        <v>30</v>
      </c>
      <c r="AH54" s="3">
        <v>45</v>
      </c>
      <c r="AI54" s="2" t="s">
        <v>11</v>
      </c>
      <c r="AJ54" s="3">
        <v>15</v>
      </c>
      <c r="AK54" s="3">
        <v>30</v>
      </c>
      <c r="AL54" s="3">
        <v>45</v>
      </c>
      <c r="AM54" s="2" t="s">
        <v>12</v>
      </c>
      <c r="AN54" s="3">
        <v>15</v>
      </c>
      <c r="AO54" s="3">
        <v>30</v>
      </c>
      <c r="AP54" s="3">
        <v>45</v>
      </c>
      <c r="AQ54" s="2" t="s">
        <v>13</v>
      </c>
      <c r="AR54" s="3">
        <v>15</v>
      </c>
      <c r="AS54" s="64">
        <v>30</v>
      </c>
      <c r="AT54" s="4" t="str">
        <f>AT4</f>
        <v>Heure par jour</v>
      </c>
      <c r="AU54" s="5">
        <f>P53</f>
        <v>44611</v>
      </c>
      <c r="AV54" s="6" t="str">
        <f>AV44</f>
        <v xml:space="preserve"> heure semaine</v>
      </c>
      <c r="AW54" s="43" t="s">
        <v>40</v>
      </c>
      <c r="AX54" s="118" t="s">
        <v>46</v>
      </c>
      <c r="AY54" s="118"/>
      <c r="AZ54" s="118"/>
    </row>
    <row r="55" spans="1:52" x14ac:dyDescent="0.35">
      <c r="A55" t="str">
        <f t="shared" ref="A55:A60" si="32">A5</f>
        <v>JULE</v>
      </c>
      <c r="B55" s="3" t="s">
        <v>17</v>
      </c>
      <c r="C55" s="89">
        <v>1</v>
      </c>
      <c r="D55" s="89"/>
      <c r="E55" s="89"/>
      <c r="F55" s="89"/>
      <c r="G55" s="89">
        <v>1</v>
      </c>
      <c r="H55" s="89"/>
      <c r="I55" s="89"/>
      <c r="J55" s="89"/>
      <c r="K55" s="89">
        <v>1</v>
      </c>
      <c r="L55" s="89"/>
      <c r="M55" s="89"/>
      <c r="N55" s="89"/>
      <c r="O55" s="3"/>
      <c r="P55" s="3"/>
      <c r="Q55" s="3"/>
      <c r="R55" s="3"/>
      <c r="S55" s="77">
        <v>1</v>
      </c>
      <c r="T55" s="78"/>
      <c r="U55" s="78"/>
      <c r="V55" s="79"/>
      <c r="W55" s="77">
        <v>1</v>
      </c>
      <c r="X55" s="78"/>
      <c r="Y55" s="78"/>
      <c r="Z55" s="79"/>
      <c r="AA55" s="77">
        <v>1</v>
      </c>
      <c r="AB55" s="78"/>
      <c r="AC55" s="78"/>
      <c r="AD55" s="79"/>
      <c r="AE55" s="77">
        <v>1</v>
      </c>
      <c r="AF55" s="78"/>
      <c r="AG55" s="78"/>
      <c r="AH55" s="79"/>
      <c r="AI55" s="77">
        <v>1</v>
      </c>
      <c r="AJ55" s="78"/>
      <c r="AK55" s="78"/>
      <c r="AL55" s="79"/>
      <c r="AM55" s="3"/>
      <c r="AN55" s="3"/>
      <c r="AO55" s="3"/>
      <c r="AP55" s="3"/>
      <c r="AQ55" s="3"/>
      <c r="AR55" s="3"/>
      <c r="AS55" s="3"/>
      <c r="AT55" s="8">
        <f t="shared" ref="AT55:AT60" si="33">SUM(B55:AR55)</f>
        <v>8</v>
      </c>
      <c r="AU55" s="9" t="str">
        <f ca="1">fctHoraire()</f>
        <v>9H00-12H00 / 13H00-18H00</v>
      </c>
      <c r="AV55" s="9">
        <f t="shared" ref="AV55:AV61" si="34">AV5</f>
        <v>35</v>
      </c>
      <c r="AW55" s="42">
        <f t="shared" ref="AW55:AW60" ca="1" si="35">HeureSup()</f>
        <v>0</v>
      </c>
      <c r="AX55" s="55">
        <f ca="1">HeureRecup()</f>
        <v>0</v>
      </c>
      <c r="AY55" s="60">
        <f>AY45+1</f>
        <v>44611</v>
      </c>
      <c r="AZ55" t="str">
        <f ca="1">IF(LEFT(fctHoraireRecup(),2)=" à",RIGHT(fctHoraireRecup(),LEN(fctHoraireRecup())-3),fctHoraireRecup())</f>
        <v/>
      </c>
    </row>
    <row r="56" spans="1:52" x14ac:dyDescent="0.35">
      <c r="A56" t="str">
        <f t="shared" si="32"/>
        <v>LAURE</v>
      </c>
      <c r="B56" s="3" t="s">
        <v>17</v>
      </c>
      <c r="C56" s="89">
        <v>1</v>
      </c>
      <c r="D56" s="89"/>
      <c r="E56" s="89"/>
      <c r="F56" s="89"/>
      <c r="G56" s="89">
        <v>1</v>
      </c>
      <c r="H56" s="89"/>
      <c r="I56" s="89"/>
      <c r="J56" s="89"/>
      <c r="K56" s="89">
        <v>1</v>
      </c>
      <c r="L56" s="89"/>
      <c r="M56" s="89"/>
      <c r="N56" s="89"/>
      <c r="O56" s="89">
        <v>1</v>
      </c>
      <c r="P56" s="89"/>
      <c r="Q56" s="89"/>
      <c r="R56" s="89"/>
      <c r="S56" s="7" t="s">
        <v>17</v>
      </c>
      <c r="T56" s="7"/>
      <c r="U56" s="3"/>
      <c r="V56" s="3"/>
      <c r="W56" s="51" t="s">
        <v>17</v>
      </c>
      <c r="X56" s="51"/>
      <c r="Y56" s="77">
        <v>0.5</v>
      </c>
      <c r="Z56" s="79"/>
      <c r="AA56" s="89">
        <v>1</v>
      </c>
      <c r="AB56" s="89"/>
      <c r="AC56" s="89"/>
      <c r="AD56" s="89"/>
      <c r="AE56" s="89">
        <v>1</v>
      </c>
      <c r="AF56" s="89"/>
      <c r="AG56" s="89"/>
      <c r="AH56" s="89"/>
      <c r="AI56" s="65"/>
      <c r="AJ56" s="65"/>
      <c r="AK56" s="65"/>
      <c r="AL56" s="65"/>
      <c r="AM56" s="65"/>
      <c r="AN56" s="65"/>
      <c r="AO56" s="65"/>
      <c r="AP56" s="65"/>
      <c r="AQ56" s="65"/>
      <c r="AR56" s="3"/>
      <c r="AS56" s="3"/>
      <c r="AT56" s="8">
        <f t="shared" si="33"/>
        <v>6.5</v>
      </c>
      <c r="AU56" s="9" t="str">
        <f t="shared" ref="AU56:AU59" ca="1" si="36">fctHoraire()</f>
        <v>9H00-13H00 / 14H30-17H00</v>
      </c>
      <c r="AV56" s="9">
        <f t="shared" si="34"/>
        <v>35.5</v>
      </c>
      <c r="AW56" s="42">
        <f t="shared" ca="1" si="35"/>
        <v>0</v>
      </c>
      <c r="AX56" s="55">
        <f ca="1">HeureRecup()</f>
        <v>0</v>
      </c>
      <c r="AY56" s="60">
        <f t="shared" ref="AY56:AY60" si="37">AY46+1</f>
        <v>44611</v>
      </c>
      <c r="AZ56" t="str">
        <f ca="1">IF(LEFT(fctHoraireRecup(),2)=" à",RIGHT(fctHoraireRecup(),LEN(fctHoraireRecup())-3),fctHoraireRecup())</f>
        <v/>
      </c>
    </row>
    <row r="57" spans="1:52" x14ac:dyDescent="0.35">
      <c r="A57" t="str">
        <f t="shared" si="32"/>
        <v>DAVE</v>
      </c>
      <c r="B57" s="3" t="s">
        <v>17</v>
      </c>
      <c r="C57" s="7" t="s">
        <v>17</v>
      </c>
      <c r="D57" s="7"/>
      <c r="E57" s="77">
        <v>0.5</v>
      </c>
      <c r="F57" s="79"/>
      <c r="G57" s="77">
        <v>1</v>
      </c>
      <c r="H57" s="78"/>
      <c r="I57" s="78"/>
      <c r="J57" s="79"/>
      <c r="K57" s="89">
        <v>1</v>
      </c>
      <c r="L57" s="89"/>
      <c r="M57" s="89"/>
      <c r="N57" s="89"/>
      <c r="O57" s="7" t="s">
        <v>17</v>
      </c>
      <c r="P57" s="7"/>
      <c r="Q57" s="7"/>
      <c r="R57" s="7"/>
      <c r="S57" s="77">
        <v>1</v>
      </c>
      <c r="T57" s="78"/>
      <c r="U57" s="78"/>
      <c r="V57" s="79"/>
      <c r="W57" s="77">
        <v>1</v>
      </c>
      <c r="X57" s="78"/>
      <c r="Y57" s="78"/>
      <c r="Z57" s="79"/>
      <c r="AA57" s="89">
        <v>1</v>
      </c>
      <c r="AB57" s="89"/>
      <c r="AC57" s="89"/>
      <c r="AD57" s="89"/>
      <c r="AE57" s="89">
        <v>1</v>
      </c>
      <c r="AF57" s="89"/>
      <c r="AG57" s="89"/>
      <c r="AH57" s="89"/>
      <c r="AI57" s="89">
        <v>1</v>
      </c>
      <c r="AJ57" s="89"/>
      <c r="AK57" s="89"/>
      <c r="AL57" s="89"/>
      <c r="AM57" s="77">
        <v>0.5</v>
      </c>
      <c r="AN57" s="79"/>
      <c r="AO57" s="7"/>
      <c r="AP57" s="7"/>
      <c r="AQ57" s="7" t="s">
        <v>17</v>
      </c>
      <c r="AR57" s="3"/>
      <c r="AS57" s="3"/>
      <c r="AT57" s="8">
        <f t="shared" si="33"/>
        <v>8</v>
      </c>
      <c r="AU57" s="9" t="str">
        <f t="shared" ca="1" si="36"/>
        <v>9H30-12H00 / 13H00-18H30</v>
      </c>
      <c r="AV57" s="9">
        <f t="shared" si="34"/>
        <v>32</v>
      </c>
      <c r="AW57" s="42">
        <f t="shared" ca="1" si="35"/>
        <v>0</v>
      </c>
      <c r="AX57" s="55">
        <f ca="1">HeureRecup()</f>
        <v>0</v>
      </c>
      <c r="AY57" s="60">
        <f t="shared" si="37"/>
        <v>44611</v>
      </c>
      <c r="AZ57" t="str">
        <f ca="1">IF(LEFT(fctHoraireRecup(),2)=" à",RIGHT(fctHoraireRecup(),LEN(fctHoraireRecup())-3),fctHoraireRecup())</f>
        <v/>
      </c>
    </row>
    <row r="58" spans="1:52" x14ac:dyDescent="0.35">
      <c r="A58" t="str">
        <f t="shared" si="32"/>
        <v>BET</v>
      </c>
      <c r="B58" s="3" t="s">
        <v>17</v>
      </c>
      <c r="C58" s="3"/>
      <c r="D58" s="3"/>
      <c r="E58" s="7"/>
      <c r="F58" s="7"/>
      <c r="G58" s="7" t="s">
        <v>17</v>
      </c>
      <c r="H58" s="7"/>
      <c r="I58" s="77">
        <v>0.5</v>
      </c>
      <c r="J58" s="79"/>
      <c r="K58" s="77">
        <v>1</v>
      </c>
      <c r="L58" s="78"/>
      <c r="M58" s="78"/>
      <c r="N58" s="79"/>
      <c r="O58" s="89">
        <v>1</v>
      </c>
      <c r="P58" s="89"/>
      <c r="Q58" s="89"/>
      <c r="R58" s="89"/>
      <c r="S58" s="89">
        <v>1</v>
      </c>
      <c r="T58" s="89"/>
      <c r="U58" s="89"/>
      <c r="V58" s="89"/>
      <c r="W58" s="7" t="s">
        <v>17</v>
      </c>
      <c r="X58" s="7"/>
      <c r="Y58" s="7"/>
      <c r="Z58" s="7"/>
      <c r="AA58" s="77">
        <v>1</v>
      </c>
      <c r="AB58" s="78"/>
      <c r="AC58" s="78"/>
      <c r="AD58" s="79"/>
      <c r="AE58" s="89">
        <v>1</v>
      </c>
      <c r="AF58" s="89"/>
      <c r="AG58" s="89"/>
      <c r="AH58" s="89"/>
      <c r="AI58" s="89">
        <v>1</v>
      </c>
      <c r="AJ58" s="89"/>
      <c r="AK58" s="89"/>
      <c r="AL58" s="89"/>
      <c r="AM58" s="7" t="s">
        <v>17</v>
      </c>
      <c r="AN58" s="7"/>
      <c r="AO58" s="7"/>
      <c r="AP58" s="7"/>
      <c r="AQ58" s="3"/>
      <c r="AR58" s="3"/>
      <c r="AS58" s="3"/>
      <c r="AT58" s="8">
        <f t="shared" si="33"/>
        <v>6.5</v>
      </c>
      <c r="AU58" s="9" t="str">
        <f t="shared" ca="1" si="36"/>
        <v>10H30-14H00 / 15H00-18H00</v>
      </c>
      <c r="AV58" s="9">
        <f t="shared" si="34"/>
        <v>35</v>
      </c>
      <c r="AW58" s="42">
        <f t="shared" ca="1" si="35"/>
        <v>0</v>
      </c>
      <c r="AX58" s="55">
        <f t="shared" ref="AX58:AX60" ca="1" si="38">HeureRecup()</f>
        <v>0</v>
      </c>
      <c r="AY58" s="60">
        <f t="shared" si="37"/>
        <v>44611</v>
      </c>
      <c r="AZ58" t="str">
        <f ca="1">IF(LEFT(fctHoraireRecup(),2)=" à",RIGHT(fctHoraireRecup(),LEN(fctHoraireRecup())-3),fctHoraireRecup())</f>
        <v/>
      </c>
    </row>
    <row r="59" spans="1:52" x14ac:dyDescent="0.35">
      <c r="A59" t="str">
        <f t="shared" si="32"/>
        <v>JOHN</v>
      </c>
      <c r="B59" s="3" t="s">
        <v>17</v>
      </c>
      <c r="C59" s="3"/>
      <c r="D59" s="3"/>
      <c r="E59" s="7"/>
      <c r="F59" s="7"/>
      <c r="G59" s="77">
        <v>1</v>
      </c>
      <c r="H59" s="78"/>
      <c r="I59" s="78"/>
      <c r="J59" s="79"/>
      <c r="K59" s="77">
        <v>1</v>
      </c>
      <c r="L59" s="78"/>
      <c r="M59" s="78"/>
      <c r="N59" s="79"/>
      <c r="O59" s="77">
        <v>1</v>
      </c>
      <c r="P59" s="78"/>
      <c r="Q59" s="78"/>
      <c r="R59" s="79"/>
      <c r="S59" s="66"/>
      <c r="T59" s="66"/>
      <c r="U59" s="66"/>
      <c r="V59" s="66"/>
      <c r="W59" s="77">
        <v>1</v>
      </c>
      <c r="X59" s="78"/>
      <c r="Y59" s="78"/>
      <c r="Z59" s="79"/>
      <c r="AA59" s="77">
        <v>1</v>
      </c>
      <c r="AB59" s="78"/>
      <c r="AC59" s="78"/>
      <c r="AD59" s="79"/>
      <c r="AE59" s="77">
        <v>1</v>
      </c>
      <c r="AF59" s="78"/>
      <c r="AG59" s="78"/>
      <c r="AH59" s="79"/>
      <c r="AI59" s="77">
        <v>1</v>
      </c>
      <c r="AJ59" s="78"/>
      <c r="AK59" s="78"/>
      <c r="AL59" s="79"/>
      <c r="AM59" s="77">
        <v>1</v>
      </c>
      <c r="AN59" s="78"/>
      <c r="AO59" s="78"/>
      <c r="AP59" s="79"/>
      <c r="AQ59" s="3"/>
      <c r="AR59" s="3"/>
      <c r="AS59" s="3"/>
      <c r="AT59" s="8">
        <f t="shared" si="33"/>
        <v>8</v>
      </c>
      <c r="AU59" s="9" t="str">
        <f t="shared" ca="1" si="36"/>
        <v>10H00-13H00 / 14H00-19H00</v>
      </c>
      <c r="AV59" s="9">
        <f t="shared" si="34"/>
        <v>35</v>
      </c>
      <c r="AW59" s="42">
        <f t="shared" ca="1" si="35"/>
        <v>0</v>
      </c>
      <c r="AX59" s="55">
        <f t="shared" ca="1" si="38"/>
        <v>0</v>
      </c>
      <c r="AY59" s="60">
        <f t="shared" si="37"/>
        <v>44611</v>
      </c>
      <c r="AZ59" t="str">
        <f ca="1">IF(LEFT(fctHoraireRecup(),2)=" à",RIGHT(fctHoraireRecup(),LEN(fctHoraireRecup())-3),fctHoraireRecup())</f>
        <v/>
      </c>
    </row>
    <row r="60" spans="1:52" x14ac:dyDescent="0.35">
      <c r="A60" t="str">
        <f t="shared" si="32"/>
        <v>LISA</v>
      </c>
      <c r="B60" s="3" t="s">
        <v>17</v>
      </c>
      <c r="C60" s="80" t="s">
        <v>22</v>
      </c>
      <c r="D60" s="81"/>
      <c r="E60" s="81"/>
      <c r="F60" s="81"/>
      <c r="G60" s="81"/>
      <c r="H60" s="81"/>
      <c r="I60" s="81"/>
      <c r="J60" s="81"/>
      <c r="K60" s="81"/>
      <c r="L60" s="81"/>
      <c r="M60" s="81"/>
      <c r="N60" s="81"/>
      <c r="O60" s="81"/>
      <c r="P60" s="81"/>
      <c r="Q60" s="81"/>
      <c r="R60" s="81"/>
      <c r="S60" s="81"/>
      <c r="T60" s="81"/>
      <c r="U60" s="81"/>
      <c r="V60" s="81"/>
      <c r="W60" s="81"/>
      <c r="X60" s="81"/>
      <c r="Y60" s="81"/>
      <c r="Z60" s="81"/>
      <c r="AA60" s="81"/>
      <c r="AB60" s="81"/>
      <c r="AC60" s="81"/>
      <c r="AD60" s="81"/>
      <c r="AE60" s="81"/>
      <c r="AF60" s="81"/>
      <c r="AG60" s="81"/>
      <c r="AH60" s="81"/>
      <c r="AI60" s="81"/>
      <c r="AJ60" s="81"/>
      <c r="AK60" s="81"/>
      <c r="AL60" s="81"/>
      <c r="AM60" s="81"/>
      <c r="AN60" s="81"/>
      <c r="AO60" s="81"/>
      <c r="AP60" s="82"/>
      <c r="AQ60" s="3"/>
      <c r="AR60" s="3"/>
      <c r="AS60" s="3"/>
      <c r="AT60" s="8">
        <f t="shared" si="33"/>
        <v>0</v>
      </c>
      <c r="AU60" s="9" t="s">
        <v>17</v>
      </c>
      <c r="AV60" s="9">
        <f t="shared" si="34"/>
        <v>35</v>
      </c>
      <c r="AW60" s="42">
        <f t="shared" ca="1" si="35"/>
        <v>0</v>
      </c>
      <c r="AX60" s="55">
        <f t="shared" ca="1" si="38"/>
        <v>0</v>
      </c>
      <c r="AY60" s="60">
        <f t="shared" si="37"/>
        <v>44611</v>
      </c>
      <c r="AZ60" t="str">
        <f ca="1">IF(LEFT(fctHoraireRecup(),2)=" à",RIGHT(fctHoraireRecup(),LEN(fctHoraireRecup())-3),fctHoraireRecup())</f>
        <v/>
      </c>
    </row>
    <row r="61" spans="1:52" ht="15.65" hidden="1" customHeight="1" outlineLevel="1" x14ac:dyDescent="0.35">
      <c r="A61" t="s">
        <v>19</v>
      </c>
      <c r="B61" s="83" t="s">
        <v>20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5"/>
      <c r="AQ61" s="7"/>
      <c r="AR61" s="3"/>
      <c r="AS61" s="3"/>
      <c r="AT61" s="8">
        <f>SUM(C61:AR61)</f>
        <v>0</v>
      </c>
      <c r="AU61" s="9" t="s">
        <v>17</v>
      </c>
      <c r="AV61" s="9">
        <f t="shared" si="34"/>
        <v>0</v>
      </c>
    </row>
    <row r="62" spans="1:52" ht="15" collapsed="1" thickBot="1" x14ac:dyDescent="0.4"/>
    <row r="63" spans="1:52" ht="15" thickBot="1" x14ac:dyDescent="0.4">
      <c r="P63" s="86">
        <v>44612</v>
      </c>
      <c r="Q63" s="87"/>
      <c r="R63" s="87"/>
      <c r="S63" s="87"/>
      <c r="T63" s="87"/>
      <c r="U63" s="87"/>
      <c r="V63" s="87"/>
      <c r="W63" s="87"/>
      <c r="X63" s="87"/>
      <c r="Y63" s="87"/>
      <c r="Z63" s="87"/>
      <c r="AA63" s="87"/>
      <c r="AB63" s="87"/>
      <c r="AC63" s="87"/>
      <c r="AD63" s="87"/>
      <c r="AE63" s="88"/>
    </row>
    <row r="64" spans="1:52" ht="19.899999999999999" customHeight="1" x14ac:dyDescent="0.35">
      <c r="B64" s="2" t="s">
        <v>2</v>
      </c>
      <c r="C64" s="2" t="s">
        <v>3</v>
      </c>
      <c r="D64" s="3">
        <v>15</v>
      </c>
      <c r="E64" s="3">
        <v>30</v>
      </c>
      <c r="F64" s="3">
        <v>45</v>
      </c>
      <c r="G64" s="2" t="s">
        <v>4</v>
      </c>
      <c r="H64" s="3">
        <v>15</v>
      </c>
      <c r="I64" s="3">
        <v>30</v>
      </c>
      <c r="J64" s="3">
        <v>45</v>
      </c>
      <c r="K64" s="2" t="s">
        <v>5</v>
      </c>
      <c r="L64" s="3">
        <v>15</v>
      </c>
      <c r="M64" s="3">
        <v>30</v>
      </c>
      <c r="N64" s="3">
        <v>45</v>
      </c>
      <c r="O64" s="2" t="s">
        <v>6</v>
      </c>
      <c r="P64" s="22">
        <v>15</v>
      </c>
      <c r="Q64" s="22">
        <v>30</v>
      </c>
      <c r="R64" s="22">
        <v>45</v>
      </c>
      <c r="S64" s="23" t="s">
        <v>7</v>
      </c>
      <c r="T64" s="22">
        <v>15</v>
      </c>
      <c r="U64" s="22">
        <v>30</v>
      </c>
      <c r="V64" s="22">
        <v>45</v>
      </c>
      <c r="W64" s="23" t="s">
        <v>8</v>
      </c>
      <c r="X64" s="22">
        <v>15</v>
      </c>
      <c r="Y64" s="22">
        <v>30</v>
      </c>
      <c r="Z64" s="22">
        <v>45</v>
      </c>
      <c r="AA64" s="23" t="s">
        <v>9</v>
      </c>
      <c r="AB64" s="22">
        <v>15</v>
      </c>
      <c r="AC64" s="22">
        <v>30</v>
      </c>
      <c r="AD64" s="22">
        <v>45</v>
      </c>
      <c r="AE64" s="23" t="s">
        <v>10</v>
      </c>
      <c r="AF64" s="3">
        <v>15</v>
      </c>
      <c r="AG64" s="3">
        <v>30</v>
      </c>
      <c r="AH64" s="3">
        <v>45</v>
      </c>
      <c r="AI64" s="2" t="s">
        <v>11</v>
      </c>
      <c r="AJ64" s="3">
        <v>15</v>
      </c>
      <c r="AK64" s="3">
        <v>30</v>
      </c>
      <c r="AL64" s="3">
        <v>45</v>
      </c>
      <c r="AM64" s="2" t="s">
        <v>12</v>
      </c>
      <c r="AN64" s="3">
        <v>15</v>
      </c>
      <c r="AO64" s="3">
        <v>30</v>
      </c>
      <c r="AP64" s="3">
        <v>45</v>
      </c>
      <c r="AQ64" s="2" t="s">
        <v>13</v>
      </c>
      <c r="AR64" s="3">
        <v>15</v>
      </c>
      <c r="AS64" s="64">
        <v>30</v>
      </c>
      <c r="AT64" s="4" t="str">
        <f>AT4</f>
        <v>Heure par jour</v>
      </c>
      <c r="AU64" s="5">
        <f>P63</f>
        <v>44612</v>
      </c>
      <c r="AV64" s="6" t="str">
        <f t="shared" ref="AV64:AV71" si="39">AV4</f>
        <v xml:space="preserve"> heure semaine</v>
      </c>
      <c r="AW64" s="43" t="s">
        <v>40</v>
      </c>
      <c r="AX64" s="118" t="s">
        <v>46</v>
      </c>
      <c r="AY64" s="118"/>
      <c r="AZ64" s="118"/>
    </row>
    <row r="65" spans="1:52" x14ac:dyDescent="0.35">
      <c r="A65" t="str">
        <f t="shared" ref="A65:A70" si="40">A5</f>
        <v>JULE</v>
      </c>
      <c r="B65" s="3"/>
      <c r="C65" s="89">
        <v>1</v>
      </c>
      <c r="D65" s="89"/>
      <c r="E65" s="89"/>
      <c r="F65" s="89"/>
      <c r="G65" s="89">
        <v>1</v>
      </c>
      <c r="H65" s="89"/>
      <c r="I65" s="89"/>
      <c r="J65" s="89"/>
      <c r="K65" s="89">
        <v>1</v>
      </c>
      <c r="L65" s="89"/>
      <c r="M65" s="89"/>
      <c r="N65" s="89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3"/>
      <c r="AR65" s="3"/>
      <c r="AS65" s="3"/>
      <c r="AT65" s="8">
        <f>SUM(B65:AR65)</f>
        <v>3</v>
      </c>
      <c r="AU65" s="9" t="str">
        <f ca="1">fctHoraire()</f>
        <v>9H00-12H00</v>
      </c>
      <c r="AV65" s="9">
        <f t="shared" si="39"/>
        <v>35</v>
      </c>
      <c r="AW65" s="42">
        <f t="shared" ref="AW65:AW70" ca="1" si="41">HeureSup()</f>
        <v>0</v>
      </c>
      <c r="AX65" s="55">
        <f ca="1">HeureRecup()</f>
        <v>0</v>
      </c>
      <c r="AY65" s="60">
        <f>AY55+1</f>
        <v>44612</v>
      </c>
      <c r="AZ65" t="str">
        <f ca="1">IF(LEFT(fctHoraireRecup(),2)=" à",RIGHT(fctHoraireRecup(),LEN(fctHoraireRecup())-3),fctHoraireRecup())</f>
        <v/>
      </c>
    </row>
    <row r="66" spans="1:52" x14ac:dyDescent="0.35">
      <c r="A66" t="str">
        <f t="shared" si="40"/>
        <v>LAURE</v>
      </c>
      <c r="B66" s="3"/>
      <c r="C66" s="3"/>
      <c r="D66" s="3"/>
      <c r="E66" s="3"/>
      <c r="F66" s="3"/>
      <c r="G66" s="7" t="s">
        <v>17</v>
      </c>
      <c r="H66" s="7"/>
      <c r="I66" s="7"/>
      <c r="J66" s="7"/>
      <c r="K66" s="7" t="s">
        <v>17</v>
      </c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3"/>
      <c r="AR66" s="3"/>
      <c r="AS66" s="3"/>
      <c r="AT66" s="8">
        <f>SUM(B66:AR66)</f>
        <v>0</v>
      </c>
      <c r="AU66" s="9" t="str">
        <f t="shared" ref="AU66:AU70" ca="1" si="42">fctHoraire()</f>
        <v/>
      </c>
      <c r="AV66" s="9">
        <f t="shared" si="39"/>
        <v>35.5</v>
      </c>
      <c r="AW66" s="42">
        <f t="shared" ca="1" si="41"/>
        <v>0</v>
      </c>
      <c r="AX66" s="55">
        <f t="shared" ref="AX66:AX70" ca="1" si="43">HeureRecup()</f>
        <v>0</v>
      </c>
      <c r="AY66" s="60">
        <f t="shared" ref="AY66:AY70" si="44">AY56+1</f>
        <v>44612</v>
      </c>
      <c r="AZ66" t="str">
        <f ca="1">IF(LEFT(fctHoraireRecup(),2)=" à",RIGHT(fctHoraireRecup(),LEN(fctHoraireRecup())-3),fctHoraireRecup())</f>
        <v/>
      </c>
    </row>
    <row r="67" spans="1:52" x14ac:dyDescent="0.35">
      <c r="A67" t="str">
        <f t="shared" si="40"/>
        <v>DAVE</v>
      </c>
      <c r="B67" s="3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65"/>
      <c r="AL67" s="65"/>
      <c r="AM67" s="65"/>
      <c r="AN67" s="65"/>
      <c r="AO67" s="65"/>
      <c r="AP67" s="65"/>
      <c r="AQ67" s="65"/>
      <c r="AR67" s="65"/>
      <c r="AS67" s="3"/>
      <c r="AT67" s="8">
        <f>SUM(B67:AR67)</f>
        <v>0</v>
      </c>
      <c r="AU67" s="9" t="str">
        <f t="shared" ca="1" si="42"/>
        <v/>
      </c>
      <c r="AV67" s="9">
        <f t="shared" si="39"/>
        <v>32</v>
      </c>
      <c r="AW67" s="42">
        <f ca="1">HeureSup()</f>
        <v>0</v>
      </c>
      <c r="AX67" s="55">
        <f t="shared" ca="1" si="43"/>
        <v>0</v>
      </c>
      <c r="AY67" s="60">
        <f t="shared" si="44"/>
        <v>44612</v>
      </c>
      <c r="AZ67" t="str">
        <f ca="1">IF(LEFT(fctHoraireRecup(),2)=" à",RIGHT(fctHoraireRecup(),LEN(fctHoraireRecup())-3),fctHoraireRecup())</f>
        <v/>
      </c>
    </row>
    <row r="68" spans="1:52" x14ac:dyDescent="0.35">
      <c r="A68" t="str">
        <f t="shared" si="40"/>
        <v>BET</v>
      </c>
      <c r="B68" s="3"/>
      <c r="C68" s="3"/>
      <c r="D68" s="3"/>
      <c r="E68" s="3"/>
      <c r="F68" s="3"/>
      <c r="G68" s="3"/>
      <c r="H68" s="3"/>
      <c r="I68" s="3"/>
      <c r="J68" s="3"/>
      <c r="K68" s="7" t="s">
        <v>23</v>
      </c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3"/>
      <c r="AR68" s="3"/>
      <c r="AS68" s="3"/>
      <c r="AT68" s="8">
        <f>SUM(B68:AR68)</f>
        <v>0</v>
      </c>
      <c r="AU68" s="9" t="str">
        <f t="shared" ca="1" si="42"/>
        <v/>
      </c>
      <c r="AV68" s="9">
        <f t="shared" si="39"/>
        <v>35</v>
      </c>
      <c r="AW68" s="42">
        <f t="shared" ca="1" si="41"/>
        <v>0</v>
      </c>
      <c r="AX68" s="55">
        <f t="shared" ca="1" si="43"/>
        <v>0</v>
      </c>
      <c r="AY68" s="60">
        <f t="shared" si="44"/>
        <v>44612</v>
      </c>
      <c r="AZ68" t="str">
        <f ca="1">IF(LEFT(fctHoraireRecup(),2)=" à",RIGHT(fctHoraireRecup(),LEN(fctHoraireRecup())-3),fctHoraireRecup())</f>
        <v/>
      </c>
    </row>
    <row r="69" spans="1:52" x14ac:dyDescent="0.35">
      <c r="A69" t="str">
        <f t="shared" si="40"/>
        <v>JOHN</v>
      </c>
      <c r="B69" s="3"/>
      <c r="C69" s="3"/>
      <c r="D69" s="3"/>
      <c r="E69" s="3"/>
      <c r="F69" s="3"/>
      <c r="G69" s="3"/>
      <c r="H69" s="3"/>
      <c r="I69" s="3"/>
      <c r="J69" s="3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3"/>
      <c r="AR69" s="3"/>
      <c r="AS69" s="3"/>
      <c r="AT69" s="8"/>
      <c r="AU69" s="9" t="str">
        <f t="shared" ca="1" si="42"/>
        <v/>
      </c>
      <c r="AV69" s="9">
        <f t="shared" si="39"/>
        <v>35</v>
      </c>
      <c r="AW69" s="42">
        <f t="shared" ca="1" si="41"/>
        <v>0</v>
      </c>
      <c r="AX69" s="55">
        <f t="shared" ca="1" si="43"/>
        <v>0</v>
      </c>
      <c r="AY69" s="60">
        <f t="shared" si="44"/>
        <v>44612</v>
      </c>
      <c r="AZ69" t="str">
        <f ca="1">IF(LEFT(fctHoraireRecup(),2)=" à",RIGHT(fctHoraireRecup(),LEN(fctHoraireRecup())-3),fctHoraireRecup())</f>
        <v/>
      </c>
    </row>
    <row r="70" spans="1:52" x14ac:dyDescent="0.35">
      <c r="A70" t="str">
        <f t="shared" si="40"/>
        <v>LISA</v>
      </c>
      <c r="B70" s="3"/>
      <c r="C70" s="3"/>
      <c r="D70" s="65"/>
      <c r="E70" s="65"/>
      <c r="F70" s="65"/>
      <c r="G70" s="65"/>
      <c r="H70" s="65"/>
      <c r="I70" s="65"/>
      <c r="J70" s="65"/>
      <c r="K70" s="65"/>
      <c r="L70" s="7"/>
      <c r="M70" s="7" t="s">
        <v>17</v>
      </c>
      <c r="N70" s="61"/>
      <c r="O70" s="7"/>
      <c r="P70" s="7"/>
      <c r="Q70" s="7"/>
      <c r="R70" s="7"/>
      <c r="S70" s="7"/>
      <c r="T70" s="7"/>
      <c r="U70" s="7"/>
      <c r="V70" s="7"/>
      <c r="W70" s="7"/>
      <c r="X70" s="65"/>
      <c r="Y70" s="51" t="s">
        <v>17</v>
      </c>
      <c r="Z70" s="51"/>
      <c r="AA70" s="51"/>
      <c r="AB70" s="51"/>
      <c r="AC70" s="51"/>
      <c r="AD70" s="51"/>
      <c r="AE70" s="65"/>
      <c r="AF70" s="65"/>
      <c r="AG70" s="65"/>
      <c r="AH70" s="65"/>
      <c r="AI70" s="65"/>
      <c r="AJ70" s="65"/>
      <c r="AK70" s="65"/>
      <c r="AL70" s="7"/>
      <c r="AM70" s="7"/>
      <c r="AN70" s="7"/>
      <c r="AO70" s="7"/>
      <c r="AP70" s="7"/>
      <c r="AQ70" s="3"/>
      <c r="AR70" s="3"/>
      <c r="AS70" s="3"/>
      <c r="AT70" s="8">
        <f>SUM(D70:AR70)</f>
        <v>0</v>
      </c>
      <c r="AU70" s="9" t="str">
        <f t="shared" ca="1" si="42"/>
        <v/>
      </c>
      <c r="AV70" s="9">
        <f t="shared" si="39"/>
        <v>35</v>
      </c>
      <c r="AW70" s="42">
        <f t="shared" ca="1" si="41"/>
        <v>0</v>
      </c>
      <c r="AX70" s="55">
        <f t="shared" ca="1" si="43"/>
        <v>0</v>
      </c>
      <c r="AY70" s="60">
        <f t="shared" si="44"/>
        <v>44612</v>
      </c>
      <c r="AZ70" t="str">
        <f ca="1">IF(LEFT(fctHoraireRecup(),2)=" à",RIGHT(fctHoraireRecup(),LEN(fctHoraireRecup())-3),fctHoraireRecup())</f>
        <v/>
      </c>
    </row>
    <row r="71" spans="1:52" ht="14.15" hidden="1" customHeight="1" outlineLevel="1" x14ac:dyDescent="0.35">
      <c r="A71" t="s">
        <v>19</v>
      </c>
      <c r="B71" s="24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7"/>
      <c r="S71" s="7"/>
      <c r="T71" s="25"/>
      <c r="U71" s="25"/>
      <c r="V71" s="25"/>
      <c r="W71" s="7"/>
      <c r="X71" s="25"/>
      <c r="Y71" s="7"/>
      <c r="Z71" s="25"/>
      <c r="AA71" s="7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6"/>
      <c r="AT71" s="8">
        <f>SUM(C71:AR71)</f>
        <v>0</v>
      </c>
      <c r="AU71" s="9"/>
      <c r="AV71" s="9">
        <f t="shared" si="39"/>
        <v>0</v>
      </c>
    </row>
    <row r="72" spans="1:52" collapsed="1" x14ac:dyDescent="0.35"/>
    <row r="74" spans="1:52" ht="15" thickBot="1" x14ac:dyDescent="0.4"/>
    <row r="75" spans="1:52" ht="15" thickBot="1" x14ac:dyDescent="0.4">
      <c r="B75" s="67" t="s">
        <v>24</v>
      </c>
      <c r="C75" s="68"/>
      <c r="D75" s="76"/>
      <c r="E75" s="27"/>
      <c r="F75" s="27"/>
      <c r="G75" s="67" t="s">
        <v>25</v>
      </c>
      <c r="H75" s="68"/>
      <c r="I75" s="68"/>
      <c r="J75" s="68"/>
      <c r="K75" s="76"/>
      <c r="L75" s="27"/>
      <c r="M75" s="27"/>
      <c r="N75" s="27"/>
      <c r="O75" s="67" t="s">
        <v>26</v>
      </c>
      <c r="P75" s="68"/>
      <c r="Q75" s="68"/>
      <c r="R75" s="68"/>
      <c r="S75" s="76"/>
      <c r="T75" s="28" t="s">
        <v>17</v>
      </c>
      <c r="U75" t="s">
        <v>17</v>
      </c>
      <c r="V75" s="69" t="s">
        <v>27</v>
      </c>
      <c r="W75" s="70"/>
      <c r="X75" s="70"/>
      <c r="Y75" s="70"/>
      <c r="Z75" s="70"/>
      <c r="AA75" s="70"/>
      <c r="AB75" s="70"/>
      <c r="AC75" s="70"/>
      <c r="AD75" s="71"/>
      <c r="AE75" s="38" t="s">
        <v>17</v>
      </c>
      <c r="AF75" s="69" t="s">
        <v>39</v>
      </c>
      <c r="AG75" s="70"/>
      <c r="AH75" s="70"/>
      <c r="AI75" s="70"/>
      <c r="AJ75" s="70"/>
      <c r="AK75" s="70"/>
      <c r="AL75" s="70"/>
      <c r="AM75" s="71"/>
      <c r="AN75" s="39"/>
      <c r="AQ75" s="42"/>
      <c r="AW75"/>
    </row>
    <row r="76" spans="1:52" x14ac:dyDescent="0.35">
      <c r="B76" s="40" t="s">
        <v>35</v>
      </c>
      <c r="C76" s="30"/>
      <c r="D76" s="30"/>
      <c r="E76" s="30"/>
      <c r="F76" s="30"/>
      <c r="G76" s="30" t="s">
        <v>28</v>
      </c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1">
        <f>SUM(AT7+AT16+AT27+AT37+AT46+AT57+AT67)</f>
        <v>32</v>
      </c>
      <c r="V76" s="32">
        <f>COUNTIFS($A$5:$A$70,B76,$AM$5:$AM$70,1)</f>
        <v>3</v>
      </c>
      <c r="W76" s="33"/>
      <c r="AF76" s="22">
        <f>SUM(V76+'[1]SEMAINE 05'!V76+'[1]SEMAINE 06'!V76+'[1]SEMAINE 07'!V76+'[1]SEMAINE 4'!V76)</f>
        <v>13</v>
      </c>
      <c r="AQ76" s="42"/>
      <c r="AW76"/>
    </row>
    <row r="77" spans="1:52" x14ac:dyDescent="0.35">
      <c r="B77" s="41" t="s">
        <v>36</v>
      </c>
      <c r="C77" s="30"/>
      <c r="D77" s="30"/>
      <c r="E77" s="30"/>
      <c r="F77" s="30"/>
      <c r="G77" s="30" t="s">
        <v>29</v>
      </c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1">
        <f>SUM(AT8+AT17+AT25+AT38+AT47+AT58+AT68)</f>
        <v>35</v>
      </c>
      <c r="U77" s="29" t="s">
        <v>17</v>
      </c>
      <c r="V77" s="32">
        <f>COUNTIFS($A$5:$A$70,B77,$AM$5:$AM$70,1)</f>
        <v>2</v>
      </c>
      <c r="W77" s="34"/>
      <c r="X77" s="29"/>
      <c r="Y77" s="29"/>
      <c r="Z77" s="29"/>
      <c r="AA77" s="29"/>
      <c r="AB77" s="29"/>
      <c r="AC77" s="29"/>
      <c r="AD77" s="29"/>
      <c r="AE77" s="29"/>
      <c r="AF77" s="3">
        <f>SUM(V77+'[1]SEMAINE 05'!V77+'[1]SEMAINE 06'!V77+'[1]SEMAINE 07'!V77+'[1]SEMAINE 4'!V77)</f>
        <v>12</v>
      </c>
      <c r="AQ77" s="42"/>
      <c r="AW77"/>
    </row>
    <row r="78" spans="1:52" x14ac:dyDescent="0.35">
      <c r="B78" s="41" t="s">
        <v>33</v>
      </c>
      <c r="C78" s="30"/>
      <c r="D78" s="30"/>
      <c r="E78" s="30"/>
      <c r="F78" s="30"/>
      <c r="G78" s="30" t="s">
        <v>30</v>
      </c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1">
        <f>SUM(AT5+AT15+AT28+AT35+AT48+AT55+AT65)</f>
        <v>35</v>
      </c>
      <c r="V78" s="32">
        <f>COUNTIFS($A$5:$A$70,B78,$AM$5:$AM$70,1)</f>
        <v>2</v>
      </c>
      <c r="W78" s="33"/>
      <c r="AF78" s="3">
        <f>SUM(V78+'[1]SEMAINE 05'!V78+'[1]SEMAINE 06'!V78+'[1]SEMAINE 07'!V78+'[1]SEMAINE 4'!V78)</f>
        <v>12</v>
      </c>
      <c r="AQ78" s="42"/>
      <c r="AW78"/>
    </row>
    <row r="79" spans="1:52" x14ac:dyDescent="0.35">
      <c r="B79" s="41" t="s">
        <v>34</v>
      </c>
      <c r="C79" s="30"/>
      <c r="D79" s="30"/>
      <c r="E79" s="30"/>
      <c r="F79" s="30"/>
      <c r="G79" s="30" t="s">
        <v>28</v>
      </c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1">
        <f>SUM(AT6+AT18+AT26+AT36+AT45+AT56+AT66)</f>
        <v>35.5</v>
      </c>
      <c r="V79" s="32">
        <f>COUNTIFS($A$5:$A$70,B79,$AM$5:$AM$70,1)</f>
        <v>2</v>
      </c>
      <c r="W79" s="33"/>
      <c r="AF79" s="3">
        <f>SUM(V79+'[1]SEMAINE 05'!V79+'[1]SEMAINE 06'!V79+'[1]SEMAINE 07'!V79+'[1]SEMAINE 4'!V79)</f>
        <v>12</v>
      </c>
      <c r="AQ79" s="42"/>
      <c r="AW79"/>
    </row>
    <row r="80" spans="1:52" x14ac:dyDescent="0.35">
      <c r="B80" s="41" t="s">
        <v>37</v>
      </c>
      <c r="C80" s="30"/>
      <c r="D80" s="30"/>
      <c r="E80" s="30"/>
      <c r="F80" s="30"/>
      <c r="G80" s="30" t="s">
        <v>31</v>
      </c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1">
        <f>SUM(AT9+AT19+AT29+AT39+AT49+AT59+AT69)</f>
        <v>35</v>
      </c>
      <c r="V80" s="32">
        <f>COUNTIFS($A$5:$A$70,B80,$AM$5:$AM$70,1)</f>
        <v>3</v>
      </c>
      <c r="W80" s="33"/>
      <c r="AF80" s="3">
        <f>SUM(V80+'[1]SEMAINE 05'!V80+'[1]SEMAINE 06'!V80+'[1]SEMAINE 07'!V80+'[1]SEMAINE 4'!V80)</f>
        <v>13</v>
      </c>
      <c r="AQ80" s="42"/>
      <c r="AW80"/>
    </row>
    <row r="81" spans="2:53" x14ac:dyDescent="0.35">
      <c r="B81" s="41" t="s">
        <v>38</v>
      </c>
      <c r="C81" s="30"/>
      <c r="D81" s="30"/>
      <c r="E81" s="30"/>
      <c r="F81" s="30"/>
      <c r="G81" s="30" t="s">
        <v>30</v>
      </c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1">
        <f>SUM(AT10+AT20+AT30+AT40+AT50+AT60+AT70)</f>
        <v>35</v>
      </c>
      <c r="V81" s="12"/>
      <c r="W81" s="33"/>
      <c r="AF81" s="3">
        <f>SUM(V81+'[1]SEMAINE 05'!V81+'[1]SEMAINE 06'!V81+'[1]SEMAINE 07'!V81+'[1]SEMAINE 4'!V81)</f>
        <v>2</v>
      </c>
      <c r="AQ81" s="42"/>
      <c r="AW81"/>
    </row>
    <row r="82" spans="2:53" ht="15" thickBot="1" x14ac:dyDescent="0.4">
      <c r="B82" s="35" t="s">
        <v>19</v>
      </c>
      <c r="C82" s="36"/>
      <c r="D82" s="36"/>
      <c r="E82" s="36"/>
      <c r="F82" s="36"/>
      <c r="G82" s="36" t="s">
        <v>30</v>
      </c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7"/>
    </row>
    <row r="86" spans="2:53" ht="15" thickBot="1" x14ac:dyDescent="0.4"/>
    <row r="87" spans="2:53" ht="15" thickBot="1" x14ac:dyDescent="0.4">
      <c r="B87" s="67" t="s">
        <v>24</v>
      </c>
      <c r="C87" s="68"/>
      <c r="D87" s="68"/>
      <c r="E87" s="57" t="s">
        <v>41</v>
      </c>
      <c r="F87" s="58"/>
      <c r="G87" s="58"/>
      <c r="H87" s="58"/>
      <c r="I87" s="58"/>
      <c r="J87" s="58"/>
      <c r="K87" s="58"/>
      <c r="L87" s="59"/>
      <c r="P87" s="45" t="s">
        <v>42</v>
      </c>
      <c r="Q87" s="46"/>
      <c r="R87" s="46"/>
      <c r="S87" s="46"/>
      <c r="T87" s="46"/>
      <c r="U87" s="46"/>
      <c r="V87" s="52" t="s">
        <v>43</v>
      </c>
      <c r="W87" s="53"/>
      <c r="X87" s="53"/>
      <c r="Y87" s="53"/>
      <c r="Z87" s="53"/>
      <c r="AA87" s="53"/>
      <c r="AB87" s="53"/>
      <c r="AC87" s="54"/>
      <c r="AD87" s="52" t="s">
        <v>44</v>
      </c>
      <c r="AE87" s="53"/>
      <c r="AF87" s="53"/>
      <c r="AG87" s="53"/>
      <c r="AH87" s="53"/>
      <c r="AI87" s="53"/>
      <c r="AJ87" s="53"/>
      <c r="AK87" s="54"/>
      <c r="AL87" s="117" t="s">
        <v>45</v>
      </c>
      <c r="AM87" s="117"/>
      <c r="AN87" s="117"/>
      <c r="AO87" s="117"/>
      <c r="AP87" s="117"/>
      <c r="AQ87" s="117"/>
      <c r="AR87" s="117"/>
      <c r="AS87" s="117"/>
      <c r="AW87"/>
      <c r="AX87"/>
      <c r="AY87"/>
      <c r="AZ87" s="56"/>
      <c r="BA87" s="60"/>
    </row>
    <row r="88" spans="2:53" ht="19.5" x14ac:dyDescent="0.45">
      <c r="B88" s="44" t="s">
        <v>35</v>
      </c>
      <c r="C88" s="30"/>
      <c r="D88" s="30"/>
      <c r="E88" s="48">
        <f t="shared" ref="E88:E90" ca="1" si="45">SUMIF($A$5:$A$70,$B76,$AW$5:$AW$70)</f>
        <v>0</v>
      </c>
      <c r="F88" s="49"/>
      <c r="G88" s="39"/>
      <c r="H88" s="39"/>
      <c r="I88" s="39"/>
      <c r="J88" s="39"/>
      <c r="K88" s="39"/>
      <c r="L88" s="39"/>
      <c r="P88" s="101" t="str">
        <f t="array" aca="1" ref="P88" ca="1">IFERROR(INDEX($A$5:$AY$70,MATCH(1,($A$5:$A$70=$B88)*($AX$5:$AX$70&gt;0),0),51),"")</f>
        <v/>
      </c>
      <c r="Q88" s="102"/>
      <c r="R88" s="102"/>
      <c r="S88" s="102"/>
      <c r="T88" s="102"/>
      <c r="U88" s="103"/>
      <c r="V88" s="111" t="str">
        <f t="array" aca="1" ref="V88" ca="1">IFERROR(INDEX($A$5:$AZ$70,MATCH(1,($A$5:$A$70=$B88)*($AZ$5:$AZ$70&lt;&gt;""),0),52),"")</f>
        <v/>
      </c>
      <c r="W88" s="112"/>
      <c r="X88" s="112"/>
      <c r="Y88" s="112"/>
      <c r="Z88" s="112"/>
      <c r="AA88" s="112"/>
      <c r="AB88" s="112"/>
      <c r="AC88" s="113"/>
      <c r="AD88" s="114">
        <f ca="1">SUMIF($A$5:$A$70,$B76,$AX$5:$AX$70)</f>
        <v>0</v>
      </c>
      <c r="AE88" s="115"/>
      <c r="AF88" s="115"/>
      <c r="AG88" s="115"/>
      <c r="AH88" s="115"/>
      <c r="AI88" s="115"/>
      <c r="AJ88" s="115"/>
      <c r="AK88" s="116"/>
      <c r="AL88" s="114" t="str">
        <f ca="1">IF(E88=0,"",IF(E88-AD88&gt;=1,E88-AD88&amp;"h",(E88-AD88)*60&amp;"mn"))</f>
        <v/>
      </c>
      <c r="AM88" s="115"/>
      <c r="AN88" s="115"/>
      <c r="AO88" s="115"/>
      <c r="AP88" s="115"/>
      <c r="AQ88" s="115"/>
      <c r="AR88" s="115"/>
      <c r="AS88" s="116"/>
      <c r="AW88"/>
      <c r="AX88"/>
      <c r="AY88"/>
      <c r="AZ88" s="56"/>
      <c r="BA88" s="60"/>
    </row>
    <row r="89" spans="2:53" ht="19.5" x14ac:dyDescent="0.45">
      <c r="B89" s="44" t="s">
        <v>36</v>
      </c>
      <c r="C89" s="30"/>
      <c r="D89" s="30"/>
      <c r="E89" s="48">
        <f t="shared" ca="1" si="45"/>
        <v>0</v>
      </c>
      <c r="F89" s="49"/>
      <c r="G89" s="39"/>
      <c r="H89" s="39"/>
      <c r="I89" s="39"/>
      <c r="J89" s="39"/>
      <c r="K89" s="39"/>
      <c r="L89" s="39"/>
      <c r="P89" s="101" t="str">
        <f t="array" aca="1" ref="P89" ca="1">IFERROR(INDEX($A$5:$AY$70,MATCH(1,($A$5:$A$70=$B89)*($AX$5:$AX$70&gt;0),0),51),"")</f>
        <v/>
      </c>
      <c r="Q89" s="102"/>
      <c r="R89" s="102"/>
      <c r="S89" s="102"/>
      <c r="T89" s="102"/>
      <c r="U89" s="103"/>
      <c r="V89" s="111" t="str">
        <f t="array" aca="1" ref="V89" ca="1">IFERROR(INDEX($A$5:$AZ$70,MATCH(1,($A$5:$A$70=$B89)*($AZ$5:$AZ$70&lt;&gt;""),0),52),"")</f>
        <v/>
      </c>
      <c r="W89" s="112"/>
      <c r="X89" s="112"/>
      <c r="Y89" s="112"/>
      <c r="Z89" s="112"/>
      <c r="AA89" s="112"/>
      <c r="AB89" s="112"/>
      <c r="AC89" s="113"/>
      <c r="AD89" s="114">
        <f t="shared" ref="AD89:AD94" ca="1" si="46">SUMIF($A$5:$A$70,$B77,$AX$5:$AX$70)</f>
        <v>0</v>
      </c>
      <c r="AE89" s="115"/>
      <c r="AF89" s="115"/>
      <c r="AG89" s="115"/>
      <c r="AH89" s="115"/>
      <c r="AI89" s="115"/>
      <c r="AJ89" s="115"/>
      <c r="AK89" s="116"/>
      <c r="AL89" s="114" t="str">
        <f t="shared" ref="AL89:AL90" ca="1" si="47">IF(E89=0,"",IF(E89-AD89&gt;=1,E89-AD89&amp;"h",(E89-AD89)*60&amp;"mn"))</f>
        <v/>
      </c>
      <c r="AM89" s="115"/>
      <c r="AN89" s="115"/>
      <c r="AO89" s="115"/>
      <c r="AP89" s="115"/>
      <c r="AQ89" s="115"/>
      <c r="AR89" s="115"/>
      <c r="AS89" s="116"/>
      <c r="AW89"/>
      <c r="AX89"/>
      <c r="AY89"/>
      <c r="AZ89" s="56"/>
      <c r="BA89" s="60"/>
    </row>
    <row r="90" spans="2:53" ht="19.5" x14ac:dyDescent="0.45">
      <c r="B90" s="44" t="s">
        <v>33</v>
      </c>
      <c r="C90" s="30"/>
      <c r="D90" s="30"/>
      <c r="E90" s="48">
        <f t="shared" ca="1" si="45"/>
        <v>0</v>
      </c>
      <c r="F90" s="49"/>
      <c r="G90" s="39"/>
      <c r="H90" s="39"/>
      <c r="I90" s="39"/>
      <c r="J90" s="39"/>
      <c r="K90" s="39"/>
      <c r="L90" s="39"/>
      <c r="P90" s="101" t="str">
        <f t="array" aca="1" ref="P90" ca="1">IFERROR(INDEX($A$5:$AY$70,MATCH(1,($A$5:$A$70=$B90)*($AX$5:$AX$70&gt;0),0),51),"")</f>
        <v/>
      </c>
      <c r="Q90" s="102"/>
      <c r="R90" s="102"/>
      <c r="S90" s="102"/>
      <c r="T90" s="102"/>
      <c r="U90" s="103"/>
      <c r="V90" s="111" t="str">
        <f t="array" aca="1" ref="V90" ca="1">IFERROR(INDEX($A$5:$AZ$70,MATCH(1,($A$5:$A$70=$B90)*($AZ$5:$AZ$70&lt;&gt;""),0),52),"")</f>
        <v/>
      </c>
      <c r="W90" s="112"/>
      <c r="X90" s="112"/>
      <c r="Y90" s="112"/>
      <c r="Z90" s="112"/>
      <c r="AA90" s="112"/>
      <c r="AB90" s="112"/>
      <c r="AC90" s="113"/>
      <c r="AD90" s="114">
        <f t="shared" ca="1" si="46"/>
        <v>0</v>
      </c>
      <c r="AE90" s="115"/>
      <c r="AF90" s="115"/>
      <c r="AG90" s="115"/>
      <c r="AH90" s="115"/>
      <c r="AI90" s="115"/>
      <c r="AJ90" s="115"/>
      <c r="AK90" s="116"/>
      <c r="AL90" s="114" t="str">
        <f t="shared" ca="1" si="47"/>
        <v/>
      </c>
      <c r="AM90" s="115"/>
      <c r="AN90" s="115"/>
      <c r="AO90" s="115"/>
      <c r="AP90" s="115"/>
      <c r="AQ90" s="115"/>
      <c r="AR90" s="115"/>
      <c r="AS90" s="116"/>
      <c r="AW90"/>
      <c r="AX90"/>
      <c r="AY90"/>
      <c r="AZ90" s="56"/>
      <c r="BA90" s="60"/>
    </row>
    <row r="91" spans="2:53" ht="19.5" x14ac:dyDescent="0.45">
      <c r="B91" s="44" t="s">
        <v>34</v>
      </c>
      <c r="C91" s="30"/>
      <c r="D91" s="30"/>
      <c r="E91" s="48">
        <f ca="1">SUMIF($A$5:$A$70,$B79,$AW$5:$AW$70)</f>
        <v>0</v>
      </c>
      <c r="F91" s="49"/>
      <c r="G91" s="39"/>
      <c r="H91" s="39"/>
      <c r="I91" s="39"/>
      <c r="J91" s="39"/>
      <c r="K91" s="39"/>
      <c r="L91" s="39"/>
      <c r="P91" s="101" t="str">
        <f t="array" aca="1" ref="P91" ca="1">IFERROR(INDEX($A$5:$AY$70,MATCH(1,($A$5:$A$70=$B91)*($AX$5:$AX$70&gt;0),0),51),"")</f>
        <v/>
      </c>
      <c r="Q91" s="102"/>
      <c r="R91" s="102"/>
      <c r="S91" s="102"/>
      <c r="T91" s="102"/>
      <c r="U91" s="103"/>
      <c r="V91" s="111" t="str">
        <f t="array" aca="1" ref="V91" ca="1">IFERROR(INDEX($A$5:$AZ$70,MATCH(1,($A$5:$A$70=$B91)*($AZ$5:$AZ$70&lt;&gt;""),0),52),"")</f>
        <v/>
      </c>
      <c r="W91" s="112"/>
      <c r="X91" s="112"/>
      <c r="Y91" s="112"/>
      <c r="Z91" s="112"/>
      <c r="AA91" s="112"/>
      <c r="AB91" s="112"/>
      <c r="AC91" s="113"/>
      <c r="AD91" s="114">
        <f t="shared" ca="1" si="46"/>
        <v>0</v>
      </c>
      <c r="AE91" s="115"/>
      <c r="AF91" s="115"/>
      <c r="AG91" s="115"/>
      <c r="AH91" s="115"/>
      <c r="AI91" s="115"/>
      <c r="AJ91" s="115"/>
      <c r="AK91" s="116"/>
      <c r="AL91" s="114" t="str">
        <f ca="1">IF(E91=0,"",IF(E91-AD91&gt;=1,E91-AD91&amp;"h",(E91-AD91)*60&amp;"mn"))</f>
        <v/>
      </c>
      <c r="AM91" s="115"/>
      <c r="AN91" s="115"/>
      <c r="AO91" s="115"/>
      <c r="AP91" s="115"/>
      <c r="AQ91" s="115"/>
      <c r="AR91" s="115"/>
      <c r="AS91" s="116"/>
      <c r="AU91" s="42"/>
      <c r="AW91"/>
      <c r="AX91"/>
      <c r="AY91"/>
      <c r="AZ91" s="56"/>
      <c r="BA91" s="60"/>
    </row>
    <row r="92" spans="2:53" ht="19.5" x14ac:dyDescent="0.45">
      <c r="B92" s="44" t="s">
        <v>37</v>
      </c>
      <c r="C92" s="30"/>
      <c r="D92" s="30"/>
      <c r="E92" s="48">
        <f t="shared" ref="E92:E94" ca="1" si="48">SUMIF($A$5:$A$70,$B80,$AW$5:$AW$70)</f>
        <v>0</v>
      </c>
      <c r="F92" s="49"/>
      <c r="G92" s="39"/>
      <c r="H92" s="39"/>
      <c r="I92" s="39"/>
      <c r="J92" s="39"/>
      <c r="K92" s="39"/>
      <c r="L92" s="39"/>
      <c r="P92" s="101" t="str">
        <f t="array" aca="1" ref="P92" ca="1">IFERROR(INDEX($A$5:$AY$70,MATCH(1,($A$5:$A$70=$B92)*($AX$5:$AX$70&gt;0),0),51),"")</f>
        <v/>
      </c>
      <c r="Q92" s="102"/>
      <c r="R92" s="102"/>
      <c r="S92" s="102"/>
      <c r="T92" s="102"/>
      <c r="U92" s="103"/>
      <c r="V92" s="111" t="str">
        <f t="array" aca="1" ref="V92" ca="1">IFERROR(INDEX($A$5:$AZ$70,MATCH(1,($A$5:$A$70=$B92)*($AZ$5:$AZ$70&lt;&gt;""),0),52),"")</f>
        <v/>
      </c>
      <c r="W92" s="112"/>
      <c r="X92" s="112"/>
      <c r="Y92" s="112"/>
      <c r="Z92" s="112"/>
      <c r="AA92" s="112"/>
      <c r="AB92" s="112"/>
      <c r="AC92" s="113"/>
      <c r="AD92" s="114">
        <f t="shared" ca="1" si="46"/>
        <v>0</v>
      </c>
      <c r="AE92" s="115"/>
      <c r="AF92" s="115"/>
      <c r="AG92" s="115"/>
      <c r="AH92" s="115"/>
      <c r="AI92" s="115"/>
      <c r="AJ92" s="115"/>
      <c r="AK92" s="116"/>
      <c r="AL92" s="114" t="str">
        <f t="shared" ref="AL92:AL94" ca="1" si="49">IF(E92=0,"",IF(E92-AD92&gt;=1,E92-AD92&amp;"h",(E92-AD92)*60&amp;"mn"))</f>
        <v/>
      </c>
      <c r="AM92" s="115"/>
      <c r="AN92" s="115"/>
      <c r="AO92" s="115"/>
      <c r="AP92" s="115"/>
      <c r="AQ92" s="115"/>
      <c r="AR92" s="115"/>
      <c r="AS92" s="116"/>
      <c r="AW92"/>
      <c r="AX92"/>
      <c r="AY92"/>
      <c r="AZ92" s="56"/>
      <c r="BA92" s="60"/>
    </row>
    <row r="93" spans="2:53" ht="19.5" x14ac:dyDescent="0.45">
      <c r="B93" s="44" t="s">
        <v>38</v>
      </c>
      <c r="C93" s="30"/>
      <c r="D93" s="30"/>
      <c r="E93" s="48">
        <f t="shared" ca="1" si="48"/>
        <v>0</v>
      </c>
      <c r="F93" s="49"/>
      <c r="G93" s="39"/>
      <c r="H93" s="39"/>
      <c r="I93" s="39"/>
      <c r="J93" s="39"/>
      <c r="K93" s="39"/>
      <c r="L93" s="39"/>
      <c r="P93" s="101" t="str">
        <f t="array" aca="1" ref="P93" ca="1">IFERROR(INDEX($A$5:$AY$70,MATCH(1,($A$5:$A$70=$B93)*($AX$5:$AX$70&gt;0),0),51),"")</f>
        <v/>
      </c>
      <c r="Q93" s="102"/>
      <c r="R93" s="102"/>
      <c r="S93" s="102"/>
      <c r="T93" s="102"/>
      <c r="U93" s="103"/>
      <c r="V93" s="111" t="str">
        <f t="array" aca="1" ref="V93" ca="1">IFERROR(INDEX($A$5:$AZ$70,MATCH(1,($A$5:$A$70=$B93)*($AZ$5:$AZ$70&lt;&gt;""),0),52),"")</f>
        <v/>
      </c>
      <c r="W93" s="112"/>
      <c r="X93" s="112"/>
      <c r="Y93" s="112"/>
      <c r="Z93" s="112"/>
      <c r="AA93" s="112"/>
      <c r="AB93" s="112"/>
      <c r="AC93" s="113"/>
      <c r="AD93" s="114">
        <f t="shared" ca="1" si="46"/>
        <v>0</v>
      </c>
      <c r="AE93" s="115"/>
      <c r="AF93" s="115"/>
      <c r="AG93" s="115"/>
      <c r="AH93" s="115"/>
      <c r="AI93" s="115"/>
      <c r="AJ93" s="115"/>
      <c r="AK93" s="116"/>
      <c r="AL93" s="114" t="str">
        <f t="shared" ca="1" si="49"/>
        <v/>
      </c>
      <c r="AM93" s="115"/>
      <c r="AN93" s="115"/>
      <c r="AO93" s="115"/>
      <c r="AP93" s="115"/>
      <c r="AQ93" s="115"/>
      <c r="AR93" s="115"/>
      <c r="AS93" s="116"/>
      <c r="AW93"/>
      <c r="AX93"/>
      <c r="AY93"/>
      <c r="AZ93" s="56"/>
      <c r="BA93" s="60"/>
    </row>
    <row r="94" spans="2:53" ht="20" thickBot="1" x14ac:dyDescent="0.5">
      <c r="B94" s="35" t="s">
        <v>19</v>
      </c>
      <c r="C94" s="36"/>
      <c r="D94" s="36"/>
      <c r="E94" s="48">
        <f t="shared" si="48"/>
        <v>0</v>
      </c>
      <c r="F94" s="49"/>
      <c r="G94" s="39"/>
      <c r="H94" s="39"/>
      <c r="I94" s="39"/>
      <c r="J94" s="39"/>
      <c r="K94" s="39"/>
      <c r="L94" s="39"/>
      <c r="P94" s="101" t="str">
        <f t="array" aca="1" ref="P94" ca="1">IFERROR(INDEX($A$5:$AY$70,MATCH(1,($A$5:$A$70=$B94)*($AX$5:$AX$70&gt;0),0),51),"")</f>
        <v/>
      </c>
      <c r="Q94" s="102"/>
      <c r="R94" s="102"/>
      <c r="S94" s="102"/>
      <c r="T94" s="102"/>
      <c r="U94" s="103"/>
      <c r="V94" s="111" t="str">
        <f t="array" aca="1" ref="V94" ca="1">IFERROR(INDEX($A$5:$AZ$70,MATCH(1,($A$5:$A$70=$B94)*($AZ$5:$AZ$70&lt;&gt;""),0),52),"")</f>
        <v/>
      </c>
      <c r="W94" s="112"/>
      <c r="X94" s="112"/>
      <c r="Y94" s="112"/>
      <c r="Z94" s="112"/>
      <c r="AA94" s="112"/>
      <c r="AB94" s="112"/>
      <c r="AC94" s="113"/>
      <c r="AD94" s="114">
        <f t="shared" si="46"/>
        <v>0</v>
      </c>
      <c r="AE94" s="115"/>
      <c r="AF94" s="115"/>
      <c r="AG94" s="115"/>
      <c r="AH94" s="115"/>
      <c r="AI94" s="115"/>
      <c r="AJ94" s="115"/>
      <c r="AK94" s="116"/>
      <c r="AL94" s="114" t="str">
        <f t="shared" si="49"/>
        <v/>
      </c>
      <c r="AM94" s="115"/>
      <c r="AN94" s="115"/>
      <c r="AO94" s="115"/>
      <c r="AP94" s="115"/>
      <c r="AQ94" s="115"/>
      <c r="AR94" s="115"/>
      <c r="AS94" s="116"/>
      <c r="AW94"/>
      <c r="AX94"/>
      <c r="AY94"/>
      <c r="AZ94" s="56"/>
      <c r="BA94" s="60"/>
    </row>
  </sheetData>
  <mergeCells count="247">
    <mergeCell ref="A1:A2"/>
    <mergeCell ref="B1:AR2"/>
    <mergeCell ref="P3:AE3"/>
    <mergeCell ref="AX4:AZ4"/>
    <mergeCell ref="B5:AP5"/>
    <mergeCell ref="S6:V6"/>
    <mergeCell ref="W6:Z6"/>
    <mergeCell ref="AA6:AD6"/>
    <mergeCell ref="AE6:AH6"/>
    <mergeCell ref="AI6:AL6"/>
    <mergeCell ref="S9:V9"/>
    <mergeCell ref="W9:Z9"/>
    <mergeCell ref="AA9:AD9"/>
    <mergeCell ref="AE9:AH9"/>
    <mergeCell ref="AI9:AL9"/>
    <mergeCell ref="AM9:AP9"/>
    <mergeCell ref="B7:AP7"/>
    <mergeCell ref="O8:R8"/>
    <mergeCell ref="S8:V8"/>
    <mergeCell ref="W8:Z8"/>
    <mergeCell ref="AA8:AD8"/>
    <mergeCell ref="AE8:AH8"/>
    <mergeCell ref="AI8:AL8"/>
    <mergeCell ref="AM8:AP8"/>
    <mergeCell ref="C10:AL10"/>
    <mergeCell ref="B11:AS11"/>
    <mergeCell ref="P13:AE13"/>
    <mergeCell ref="AX14:AZ14"/>
    <mergeCell ref="C15:F15"/>
    <mergeCell ref="G15:J15"/>
    <mergeCell ref="K15:N15"/>
    <mergeCell ref="U15:V15"/>
    <mergeCell ref="W15:Z15"/>
    <mergeCell ref="AA15:AD15"/>
    <mergeCell ref="AE15:AH15"/>
    <mergeCell ref="AI15:AL15"/>
    <mergeCell ref="B20:AL20"/>
    <mergeCell ref="B21:AP21"/>
    <mergeCell ref="AM16:AP16"/>
    <mergeCell ref="B17:AP17"/>
    <mergeCell ref="E18:F18"/>
    <mergeCell ref="O18:R18"/>
    <mergeCell ref="S18:V18"/>
    <mergeCell ref="W18:Z18"/>
    <mergeCell ref="AA18:AD18"/>
    <mergeCell ref="AE18:AH18"/>
    <mergeCell ref="AI18:AL18"/>
    <mergeCell ref="AM18:AP18"/>
    <mergeCell ref="C16:F16"/>
    <mergeCell ref="G16:J16"/>
    <mergeCell ref="K16:N16"/>
    <mergeCell ref="O16:R16"/>
    <mergeCell ref="S16:T16"/>
    <mergeCell ref="AA16:AD16"/>
    <mergeCell ref="AE16:AH16"/>
    <mergeCell ref="AI16:AL16"/>
    <mergeCell ref="C19:F19"/>
    <mergeCell ref="G19:J19"/>
    <mergeCell ref="K19:N19"/>
    <mergeCell ref="O19:R19"/>
    <mergeCell ref="C26:F26"/>
    <mergeCell ref="G26:J26"/>
    <mergeCell ref="K26:N26"/>
    <mergeCell ref="O26:R26"/>
    <mergeCell ref="S26:V26"/>
    <mergeCell ref="AA26:AB26"/>
    <mergeCell ref="P23:AE23"/>
    <mergeCell ref="AX24:AZ24"/>
    <mergeCell ref="C25:F25"/>
    <mergeCell ref="G25:J25"/>
    <mergeCell ref="K25:N25"/>
    <mergeCell ref="S25:V25"/>
    <mergeCell ref="W25:Z25"/>
    <mergeCell ref="AA25:AD25"/>
    <mergeCell ref="AE25:AH25"/>
    <mergeCell ref="AC26:AD26"/>
    <mergeCell ref="AE26:AH26"/>
    <mergeCell ref="AI26:AL26"/>
    <mergeCell ref="AM26:AP26"/>
    <mergeCell ref="P33:AE33"/>
    <mergeCell ref="AX34:AZ34"/>
    <mergeCell ref="C35:AP35"/>
    <mergeCell ref="AI27:AL27"/>
    <mergeCell ref="AM27:AP27"/>
    <mergeCell ref="G28:J28"/>
    <mergeCell ref="K28:N28"/>
    <mergeCell ref="O28:R28"/>
    <mergeCell ref="W28:Z28"/>
    <mergeCell ref="AA28:AD28"/>
    <mergeCell ref="AE28:AH28"/>
    <mergeCell ref="AI28:AL28"/>
    <mergeCell ref="AM28:AP28"/>
    <mergeCell ref="G27:J27"/>
    <mergeCell ref="K27:N27"/>
    <mergeCell ref="S27:V27"/>
    <mergeCell ref="W27:Z27"/>
    <mergeCell ref="AA27:AD27"/>
    <mergeCell ref="AE27:AH27"/>
    <mergeCell ref="C29:AP29"/>
    <mergeCell ref="C30:AL30"/>
    <mergeCell ref="B31:AS31"/>
    <mergeCell ref="AE36:AH36"/>
    <mergeCell ref="AI36:AL36"/>
    <mergeCell ref="G37:J37"/>
    <mergeCell ref="K37:N37"/>
    <mergeCell ref="O37:R37"/>
    <mergeCell ref="S37:V37"/>
    <mergeCell ref="AE37:AH37"/>
    <mergeCell ref="AI37:AL37"/>
    <mergeCell ref="H36:J36"/>
    <mergeCell ref="K36:N36"/>
    <mergeCell ref="O36:R36"/>
    <mergeCell ref="S36:V36"/>
    <mergeCell ref="W36:Z36"/>
    <mergeCell ref="AA36:AD36"/>
    <mergeCell ref="AX44:AZ44"/>
    <mergeCell ref="C39:F39"/>
    <mergeCell ref="G39:J39"/>
    <mergeCell ref="K39:N39"/>
    <mergeCell ref="O39:R39"/>
    <mergeCell ref="W39:Z39"/>
    <mergeCell ref="AA39:AD39"/>
    <mergeCell ref="AM37:AP37"/>
    <mergeCell ref="C38:F38"/>
    <mergeCell ref="G38:J38"/>
    <mergeCell ref="K38:N38"/>
    <mergeCell ref="W38:Z38"/>
    <mergeCell ref="AA38:AD38"/>
    <mergeCell ref="AE38:AH38"/>
    <mergeCell ref="AI38:AL38"/>
    <mergeCell ref="AM38:AP38"/>
    <mergeCell ref="C45:AP45"/>
    <mergeCell ref="C46:AP46"/>
    <mergeCell ref="K47:N47"/>
    <mergeCell ref="O47:R47"/>
    <mergeCell ref="W47:Z47"/>
    <mergeCell ref="AA47:AD47"/>
    <mergeCell ref="AE47:AH47"/>
    <mergeCell ref="AI47:AL47"/>
    <mergeCell ref="AE39:AH39"/>
    <mergeCell ref="AI39:AL39"/>
    <mergeCell ref="C40:AL40"/>
    <mergeCell ref="B41:AS41"/>
    <mergeCell ref="P43:AE43"/>
    <mergeCell ref="AI49:AL49"/>
    <mergeCell ref="AM49:AP49"/>
    <mergeCell ref="C50:AL50"/>
    <mergeCell ref="B51:AP51"/>
    <mergeCell ref="P53:AE53"/>
    <mergeCell ref="AX54:AZ54"/>
    <mergeCell ref="AE48:AH48"/>
    <mergeCell ref="AI48:AL48"/>
    <mergeCell ref="AM48:AP48"/>
    <mergeCell ref="C49:F49"/>
    <mergeCell ref="G49:J49"/>
    <mergeCell ref="K49:N49"/>
    <mergeCell ref="S49:V49"/>
    <mergeCell ref="W49:Z49"/>
    <mergeCell ref="AA49:AD49"/>
    <mergeCell ref="AE49:AH49"/>
    <mergeCell ref="C48:F48"/>
    <mergeCell ref="G48:J48"/>
    <mergeCell ref="K48:N48"/>
    <mergeCell ref="O48:R48"/>
    <mergeCell ref="S48:V48"/>
    <mergeCell ref="AC48:AD48"/>
    <mergeCell ref="E57:F57"/>
    <mergeCell ref="G57:J57"/>
    <mergeCell ref="K57:N57"/>
    <mergeCell ref="S57:V57"/>
    <mergeCell ref="W57:Z57"/>
    <mergeCell ref="AA57:AD57"/>
    <mergeCell ref="AE55:AH55"/>
    <mergeCell ref="AI55:AL55"/>
    <mergeCell ref="C56:F56"/>
    <mergeCell ref="G56:J56"/>
    <mergeCell ref="K56:N56"/>
    <mergeCell ref="O56:R56"/>
    <mergeCell ref="Y56:Z56"/>
    <mergeCell ref="AA56:AD56"/>
    <mergeCell ref="AE56:AH56"/>
    <mergeCell ref="C55:F55"/>
    <mergeCell ref="G55:J55"/>
    <mergeCell ref="K55:N55"/>
    <mergeCell ref="S55:V55"/>
    <mergeCell ref="W55:Z55"/>
    <mergeCell ref="AA55:AD55"/>
    <mergeCell ref="AE57:AH57"/>
    <mergeCell ref="AI57:AL57"/>
    <mergeCell ref="G59:J59"/>
    <mergeCell ref="K59:N59"/>
    <mergeCell ref="O59:R59"/>
    <mergeCell ref="W59:Z59"/>
    <mergeCell ref="AA59:AD59"/>
    <mergeCell ref="AE59:AH59"/>
    <mergeCell ref="B87:D87"/>
    <mergeCell ref="AL87:AS87"/>
    <mergeCell ref="AM57:AN57"/>
    <mergeCell ref="I58:J58"/>
    <mergeCell ref="K58:N58"/>
    <mergeCell ref="O58:R58"/>
    <mergeCell ref="S58:V58"/>
    <mergeCell ref="AA58:AD58"/>
    <mergeCell ref="AE58:AH58"/>
    <mergeCell ref="AI58:AL58"/>
    <mergeCell ref="C65:F65"/>
    <mergeCell ref="G65:J65"/>
    <mergeCell ref="K65:N65"/>
    <mergeCell ref="AI59:AL59"/>
    <mergeCell ref="AM59:AP59"/>
    <mergeCell ref="C60:AP60"/>
    <mergeCell ref="B61:AP61"/>
    <mergeCell ref="P63:AE63"/>
    <mergeCell ref="B75:D75"/>
    <mergeCell ref="G75:K75"/>
    <mergeCell ref="O75:S75"/>
    <mergeCell ref="V75:AD75"/>
    <mergeCell ref="P89:U89"/>
    <mergeCell ref="V89:AC89"/>
    <mergeCell ref="AD89:AK89"/>
    <mergeCell ref="AL89:AS89"/>
    <mergeCell ref="AX64:AZ64"/>
    <mergeCell ref="P90:U90"/>
    <mergeCell ref="V90:AC90"/>
    <mergeCell ref="AD90:AK90"/>
    <mergeCell ref="AL90:AS90"/>
    <mergeCell ref="AF75:AM75"/>
    <mergeCell ref="P93:U93"/>
    <mergeCell ref="V93:AC93"/>
    <mergeCell ref="AD93:AK93"/>
    <mergeCell ref="AL93:AS93"/>
    <mergeCell ref="P88:U88"/>
    <mergeCell ref="V88:AC88"/>
    <mergeCell ref="AD88:AK88"/>
    <mergeCell ref="AL88:AS88"/>
    <mergeCell ref="P94:U94"/>
    <mergeCell ref="V94:AC94"/>
    <mergeCell ref="AD94:AK94"/>
    <mergeCell ref="AL94:AS94"/>
    <mergeCell ref="P91:U91"/>
    <mergeCell ref="V91:AC91"/>
    <mergeCell ref="AD91:AK91"/>
    <mergeCell ref="AL91:AS91"/>
    <mergeCell ref="P92:U92"/>
    <mergeCell ref="V92:AC92"/>
    <mergeCell ref="AD92:AK92"/>
    <mergeCell ref="AL92:AS92"/>
  </mergeCells>
  <conditionalFormatting sqref="AZ5:AZ70">
    <cfRule type="expression" dxfId="1" priority="1">
      <formula>$AZ5&lt;&gt;""</formula>
    </cfRule>
  </conditionalFormatting>
  <pageMargins left="0.70866141732283472" right="0.70866141732283472" top="0" bottom="0.59055118110236227" header="0.31496062992125984" footer="0.31496062992125984"/>
  <pageSetup paperSize="9" scale="4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A7F043-93BA-4F31-8F59-7E1F49A7C570}">
  <sheetPr codeName="Feuil4">
    <tabColor rgb="FF00B050"/>
  </sheetPr>
  <dimension ref="A1:BA94"/>
  <sheetViews>
    <sheetView showZeros="0" tabSelected="1" topLeftCell="A52" zoomScale="70" zoomScaleNormal="70" workbookViewId="0">
      <selection activeCell="AA57" sqref="AA57:AD57"/>
    </sheetView>
  </sheetViews>
  <sheetFormatPr baseColWidth="10" defaultRowHeight="14.5" outlineLevelRow="1" x14ac:dyDescent="0.35"/>
  <cols>
    <col min="1" max="1" width="14.81640625" bestFit="1" customWidth="1"/>
    <col min="2" max="2" width="9.54296875" bestFit="1" customWidth="1"/>
    <col min="3" max="4" width="4.54296875" customWidth="1"/>
    <col min="5" max="5" width="5.6328125" customWidth="1"/>
    <col min="6" max="6" width="4.453125" customWidth="1"/>
    <col min="7" max="15" width="4.54296875" customWidth="1"/>
    <col min="16" max="16" width="5" customWidth="1"/>
    <col min="17" max="17" width="4.54296875" customWidth="1"/>
    <col min="18" max="18" width="5.26953125" bestFit="1" customWidth="1"/>
    <col min="19" max="26" width="4.54296875" customWidth="1"/>
    <col min="27" max="27" width="5.453125" bestFit="1" customWidth="1"/>
    <col min="28" max="43" width="4.54296875" customWidth="1"/>
    <col min="44" max="44" width="4.453125" customWidth="1"/>
    <col min="45" max="45" width="4.26953125" customWidth="1"/>
    <col min="46" max="46" width="5.26953125" customWidth="1"/>
    <col min="47" max="47" width="27.26953125" customWidth="1"/>
    <col min="48" max="48" width="6.81640625" customWidth="1"/>
    <col min="49" max="49" width="6.1796875" style="42" customWidth="1"/>
    <col min="50" max="50" width="8.453125" style="55" customWidth="1"/>
    <col min="51" max="51" width="12.54296875" style="60" bestFit="1" customWidth="1"/>
    <col min="52" max="52" width="35.1796875" bestFit="1" customWidth="1"/>
  </cols>
  <sheetData>
    <row r="1" spans="1:52" ht="14.5" customHeight="1" x14ac:dyDescent="0.35">
      <c r="A1" s="104" t="s">
        <v>0</v>
      </c>
      <c r="B1" s="105" t="s">
        <v>32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7"/>
      <c r="AS1" s="1"/>
    </row>
    <row r="2" spans="1:52" ht="15" customHeight="1" thickBot="1" x14ac:dyDescent="0.4">
      <c r="A2" s="104"/>
      <c r="B2" s="108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10"/>
      <c r="AS2" s="1"/>
    </row>
    <row r="3" spans="1:52" x14ac:dyDescent="0.35">
      <c r="P3" s="96">
        <v>44613</v>
      </c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8"/>
    </row>
    <row r="4" spans="1:52" ht="17.5" x14ac:dyDescent="0.35">
      <c r="A4" t="s">
        <v>1</v>
      </c>
      <c r="B4" s="2" t="s">
        <v>2</v>
      </c>
      <c r="C4" s="2" t="s">
        <v>47</v>
      </c>
      <c r="D4" s="3">
        <v>15</v>
      </c>
      <c r="E4" s="3">
        <v>30</v>
      </c>
      <c r="F4" s="3">
        <v>45</v>
      </c>
      <c r="G4" s="2" t="s">
        <v>4</v>
      </c>
      <c r="H4" s="3">
        <v>15</v>
      </c>
      <c r="I4" s="3">
        <v>30</v>
      </c>
      <c r="J4" s="3">
        <v>45</v>
      </c>
      <c r="K4" s="2" t="s">
        <v>5</v>
      </c>
      <c r="L4" s="3">
        <v>15</v>
      </c>
      <c r="M4" s="3">
        <v>30</v>
      </c>
      <c r="N4" s="3">
        <v>45</v>
      </c>
      <c r="O4" s="2" t="s">
        <v>6</v>
      </c>
      <c r="P4" s="3">
        <v>15</v>
      </c>
      <c r="Q4" s="3">
        <v>30</v>
      </c>
      <c r="R4" s="3">
        <v>45</v>
      </c>
      <c r="S4" s="2" t="s">
        <v>7</v>
      </c>
      <c r="T4" s="3">
        <v>15</v>
      </c>
      <c r="U4" s="3">
        <v>30</v>
      </c>
      <c r="V4" s="3">
        <v>45</v>
      </c>
      <c r="W4" s="2" t="s">
        <v>8</v>
      </c>
      <c r="X4" s="3">
        <v>15</v>
      </c>
      <c r="Y4" s="3">
        <v>30</v>
      </c>
      <c r="Z4" s="3">
        <v>45</v>
      </c>
      <c r="AA4" s="2" t="s">
        <v>9</v>
      </c>
      <c r="AB4" s="3">
        <v>15</v>
      </c>
      <c r="AC4" s="3">
        <v>30</v>
      </c>
      <c r="AD4" s="3">
        <v>45</v>
      </c>
      <c r="AE4" s="2" t="s">
        <v>10</v>
      </c>
      <c r="AF4" s="3">
        <v>15</v>
      </c>
      <c r="AG4" s="3">
        <v>30</v>
      </c>
      <c r="AH4" s="3">
        <v>45</v>
      </c>
      <c r="AI4" s="2" t="s">
        <v>11</v>
      </c>
      <c r="AJ4" s="3">
        <v>15</v>
      </c>
      <c r="AK4" s="3">
        <v>30</v>
      </c>
      <c r="AL4" s="3">
        <v>45</v>
      </c>
      <c r="AM4" s="2" t="s">
        <v>12</v>
      </c>
      <c r="AN4" s="3">
        <v>15</v>
      </c>
      <c r="AO4" s="3">
        <v>30</v>
      </c>
      <c r="AP4" s="3">
        <v>45</v>
      </c>
      <c r="AQ4" s="2" t="s">
        <v>13</v>
      </c>
      <c r="AR4" s="3">
        <v>15</v>
      </c>
      <c r="AS4" s="64">
        <v>30</v>
      </c>
      <c r="AT4" s="4" t="s">
        <v>14</v>
      </c>
      <c r="AU4" s="5">
        <f>P3</f>
        <v>44613</v>
      </c>
      <c r="AV4" s="6" t="s">
        <v>15</v>
      </c>
      <c r="AW4" s="43" t="s">
        <v>40</v>
      </c>
      <c r="AX4" s="118" t="s">
        <v>46</v>
      </c>
      <c r="AY4" s="118"/>
      <c r="AZ4" s="118"/>
    </row>
    <row r="5" spans="1:52" x14ac:dyDescent="0.35">
      <c r="A5" t="s">
        <v>33</v>
      </c>
      <c r="B5" s="80" t="s">
        <v>16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1"/>
      <c r="AH5" s="81"/>
      <c r="AI5" s="81"/>
      <c r="AJ5" s="81"/>
      <c r="AK5" s="81"/>
      <c r="AL5" s="81"/>
      <c r="AM5" s="81"/>
      <c r="AN5" s="81"/>
      <c r="AO5" s="81"/>
      <c r="AP5" s="82"/>
      <c r="AQ5" s="7"/>
      <c r="AR5" s="7"/>
      <c r="AS5" s="7"/>
      <c r="AT5" s="8">
        <f t="shared" ref="AT5:AT10" si="0">SUM(B5:AR5)</f>
        <v>0</v>
      </c>
      <c r="AU5" s="9"/>
      <c r="AV5" s="9">
        <f>SUM(AT5+AT15+AT28+AT35+AT48+AT55+AT65)</f>
        <v>35</v>
      </c>
      <c r="AW5" s="42">
        <f t="shared" ref="AW5:AW10" ca="1" si="1">HeureSup()</f>
        <v>0</v>
      </c>
      <c r="AX5" s="55">
        <f ca="1">HeureRecup()</f>
        <v>0</v>
      </c>
      <c r="AY5" s="60">
        <f>$P$3</f>
        <v>44613</v>
      </c>
      <c r="AZ5" t="str">
        <f ca="1">IF(LEFT(fctHoraireRecup(),2)=" à",RIGHT(fctHoraireRecup(),LEN(fctHoraireRecup())-3),fctHoraireRecup())</f>
        <v/>
      </c>
    </row>
    <row r="6" spans="1:52" x14ac:dyDescent="0.35">
      <c r="A6" t="s">
        <v>34</v>
      </c>
      <c r="B6" s="3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 t="s">
        <v>17</v>
      </c>
      <c r="P6" s="7"/>
      <c r="Q6" s="7"/>
      <c r="R6" s="7" t="s">
        <v>17</v>
      </c>
      <c r="S6" s="77">
        <v>1</v>
      </c>
      <c r="T6" s="78"/>
      <c r="U6" s="78"/>
      <c r="V6" s="79"/>
      <c r="W6" s="89">
        <v>1</v>
      </c>
      <c r="X6" s="89"/>
      <c r="Y6" s="89"/>
      <c r="Z6" s="89"/>
      <c r="AA6" s="89">
        <v>1</v>
      </c>
      <c r="AB6" s="89"/>
      <c r="AC6" s="89"/>
      <c r="AD6" s="89"/>
      <c r="AE6" s="89">
        <v>1</v>
      </c>
      <c r="AF6" s="89"/>
      <c r="AG6" s="89"/>
      <c r="AH6" s="89"/>
      <c r="AI6" s="89">
        <v>1</v>
      </c>
      <c r="AJ6" s="89"/>
      <c r="AK6" s="89"/>
      <c r="AL6" s="89"/>
      <c r="AM6" s="7" t="s">
        <v>17</v>
      </c>
      <c r="AN6" s="7"/>
      <c r="AO6" s="7"/>
      <c r="AP6" s="7"/>
      <c r="AQ6" s="7"/>
      <c r="AR6" s="7"/>
      <c r="AS6" s="7"/>
      <c r="AT6" s="8">
        <f t="shared" si="0"/>
        <v>5</v>
      </c>
      <c r="AU6" s="9" t="str">
        <f ca="1">fctHoraire()</f>
        <v>13H00-18H00</v>
      </c>
      <c r="AV6" s="9">
        <f>SUM(AT6+AT18+AT26+AT36+AT45+AT56+AT66)</f>
        <v>33.5</v>
      </c>
      <c r="AW6" s="42">
        <f t="shared" ca="1" si="1"/>
        <v>0</v>
      </c>
      <c r="AX6" s="55">
        <f t="shared" ref="AX6:AX10" ca="1" si="2">HeureRecup()</f>
        <v>0</v>
      </c>
      <c r="AY6" s="60">
        <f t="shared" ref="AY6:AY10" si="3">$P$3</f>
        <v>44613</v>
      </c>
      <c r="AZ6" t="str">
        <f ca="1">IF(LEFT(fctHoraireRecup(),2)=" à",RIGHT(fctHoraireRecup(),LEN(fctHoraireRecup())-3),fctHoraireRecup())</f>
        <v/>
      </c>
    </row>
    <row r="7" spans="1:52" x14ac:dyDescent="0.35">
      <c r="A7" t="s">
        <v>35</v>
      </c>
      <c r="B7" s="80" t="s">
        <v>16</v>
      </c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2"/>
      <c r="AQ7" s="7"/>
      <c r="AR7" s="7"/>
      <c r="AS7" s="7"/>
      <c r="AT7" s="8">
        <f t="shared" si="0"/>
        <v>0</v>
      </c>
      <c r="AU7" s="9" t="str">
        <f t="shared" ref="AU7:AU9" ca="1" si="4">fctHoraire()</f>
        <v/>
      </c>
      <c r="AV7" s="9">
        <f>SUM(AT7+AT16+AT27+AT37+AT46+AT57+AT67)</f>
        <v>32</v>
      </c>
      <c r="AW7" s="42">
        <f t="shared" ca="1" si="1"/>
        <v>0</v>
      </c>
      <c r="AX7" s="55">
        <f t="shared" ca="1" si="2"/>
        <v>0</v>
      </c>
      <c r="AY7" s="60">
        <f t="shared" si="3"/>
        <v>44613</v>
      </c>
      <c r="AZ7" t="str">
        <f ca="1">IF(LEFT(fctHoraireRecup(),2)=" à",RIGHT(fctHoraireRecup(),LEN(fctHoraireRecup())-3),fctHoraireRecup())</f>
        <v/>
      </c>
    </row>
    <row r="8" spans="1:52" x14ac:dyDescent="0.35">
      <c r="A8" t="s">
        <v>36</v>
      </c>
      <c r="B8" s="3"/>
      <c r="C8" s="7"/>
      <c r="D8" s="7"/>
      <c r="E8" s="7"/>
      <c r="F8" s="7"/>
      <c r="G8" s="7" t="s">
        <v>17</v>
      </c>
      <c r="H8" s="7"/>
      <c r="I8" s="7"/>
      <c r="J8" s="7"/>
      <c r="K8" s="7" t="s">
        <v>17</v>
      </c>
      <c r="L8" s="7"/>
      <c r="M8" s="7"/>
      <c r="N8" s="7"/>
      <c r="O8" s="77">
        <v>1</v>
      </c>
      <c r="P8" s="78"/>
      <c r="Q8" s="78"/>
      <c r="R8" s="79"/>
      <c r="S8" s="89">
        <v>1</v>
      </c>
      <c r="T8" s="89"/>
      <c r="U8" s="89"/>
      <c r="V8" s="89"/>
      <c r="W8" s="77">
        <v>1</v>
      </c>
      <c r="X8" s="78"/>
      <c r="Y8" s="78"/>
      <c r="Z8" s="79"/>
      <c r="AA8" s="89">
        <v>1</v>
      </c>
      <c r="AB8" s="89"/>
      <c r="AC8" s="89"/>
      <c r="AD8" s="89"/>
      <c r="AE8" s="89">
        <v>1</v>
      </c>
      <c r="AF8" s="89"/>
      <c r="AG8" s="89"/>
      <c r="AH8" s="89"/>
      <c r="AI8" s="89">
        <v>1</v>
      </c>
      <c r="AJ8" s="89"/>
      <c r="AK8" s="89"/>
      <c r="AL8" s="89"/>
      <c r="AM8" s="89">
        <v>1</v>
      </c>
      <c r="AN8" s="89"/>
      <c r="AO8" s="89"/>
      <c r="AP8" s="89"/>
      <c r="AQ8" s="7"/>
      <c r="AR8" s="7"/>
      <c r="AS8" s="7"/>
      <c r="AT8" s="8">
        <f t="shared" si="0"/>
        <v>7</v>
      </c>
      <c r="AU8" s="9" t="str">
        <f t="shared" ca="1" si="4"/>
        <v>12H00-19H00</v>
      </c>
      <c r="AV8" s="9">
        <f>SUM(AT8+AT17+AT25+AT38+AT47+AT58+AT68)</f>
        <v>35</v>
      </c>
      <c r="AW8" s="42">
        <f t="shared" ca="1" si="1"/>
        <v>0</v>
      </c>
      <c r="AX8" s="55">
        <f t="shared" ca="1" si="2"/>
        <v>0</v>
      </c>
      <c r="AY8" s="60">
        <f t="shared" si="3"/>
        <v>44613</v>
      </c>
      <c r="AZ8" t="str">
        <f ca="1">IF(LEFT(fctHoraireRecup(),2)=" à",RIGHT(fctHoraireRecup(),LEN(fctHoraireRecup())-3),fctHoraireRecup())</f>
        <v/>
      </c>
    </row>
    <row r="9" spans="1:52" x14ac:dyDescent="0.35">
      <c r="A9" t="s">
        <v>37</v>
      </c>
      <c r="B9" s="3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7">
        <v>1</v>
      </c>
      <c r="T9" s="78"/>
      <c r="U9" s="78"/>
      <c r="V9" s="79"/>
      <c r="W9" s="77">
        <v>1</v>
      </c>
      <c r="X9" s="78"/>
      <c r="Y9" s="78"/>
      <c r="Z9" s="79"/>
      <c r="AA9" s="77">
        <v>1</v>
      </c>
      <c r="AB9" s="78"/>
      <c r="AC9" s="78"/>
      <c r="AD9" s="79"/>
      <c r="AE9" s="77">
        <v>1</v>
      </c>
      <c r="AF9" s="78"/>
      <c r="AG9" s="78"/>
      <c r="AH9" s="79"/>
      <c r="AI9" s="77">
        <v>1</v>
      </c>
      <c r="AJ9" s="78"/>
      <c r="AK9" s="78"/>
      <c r="AL9" s="79"/>
      <c r="AM9" s="77">
        <v>1</v>
      </c>
      <c r="AN9" s="78"/>
      <c r="AO9" s="78"/>
      <c r="AP9" s="79"/>
      <c r="AQ9" s="7"/>
      <c r="AR9" s="7"/>
      <c r="AS9" s="7"/>
      <c r="AT9" s="8">
        <f t="shared" si="0"/>
        <v>6</v>
      </c>
      <c r="AU9" s="9" t="str">
        <f t="shared" ca="1" si="4"/>
        <v>13H00-19H00</v>
      </c>
      <c r="AV9" s="9">
        <f>SUM(AT9+AT19+AT29+AT39+AT49+AT59+AT69)</f>
        <v>35</v>
      </c>
      <c r="AW9" s="42">
        <f t="shared" ca="1" si="1"/>
        <v>0</v>
      </c>
      <c r="AX9" s="55">
        <f t="shared" ca="1" si="2"/>
        <v>0</v>
      </c>
      <c r="AY9" s="60">
        <f t="shared" si="3"/>
        <v>44613</v>
      </c>
      <c r="AZ9" t="str">
        <f ca="1">IF(LEFT(fctHoraireRecup(),2)=" à",RIGHT(fctHoraireRecup(),LEN(fctHoraireRecup())-3),fctHoraireRecup())</f>
        <v/>
      </c>
    </row>
    <row r="10" spans="1:52" x14ac:dyDescent="0.35">
      <c r="A10" t="s">
        <v>38</v>
      </c>
      <c r="B10" s="3"/>
      <c r="C10" s="93" t="s">
        <v>18</v>
      </c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94"/>
      <c r="AH10" s="94"/>
      <c r="AI10" s="94"/>
      <c r="AJ10" s="94"/>
      <c r="AK10" s="94"/>
      <c r="AL10" s="95"/>
      <c r="AM10" s="10">
        <v>7</v>
      </c>
      <c r="AN10" s="7"/>
      <c r="AO10" s="7"/>
      <c r="AP10" s="7"/>
      <c r="AQ10" s="7"/>
      <c r="AR10" s="7"/>
      <c r="AS10" s="7"/>
      <c r="AT10" s="8">
        <f t="shared" si="0"/>
        <v>7</v>
      </c>
      <c r="AU10" s="9" t="s">
        <v>17</v>
      </c>
      <c r="AV10" s="9">
        <f>SUM(AT10+AT20+AT30+AT40+AT50+AT60+AT70)</f>
        <v>35</v>
      </c>
      <c r="AW10" s="42">
        <f t="shared" ca="1" si="1"/>
        <v>0</v>
      </c>
      <c r="AX10" s="55">
        <f t="shared" ca="1" si="2"/>
        <v>0</v>
      </c>
      <c r="AY10" s="60">
        <f t="shared" si="3"/>
        <v>44613</v>
      </c>
      <c r="AZ10" t="str">
        <f ca="1">IF(LEFT(fctHoraireRecup(),2)=" à",RIGHT(fctHoraireRecup(),LEN(fctHoraireRecup())-3),fctHoraireRecup())</f>
        <v/>
      </c>
    </row>
    <row r="11" spans="1:52" ht="14.15" hidden="1" customHeight="1" outlineLevel="1" x14ac:dyDescent="0.35">
      <c r="A11" t="s">
        <v>19</v>
      </c>
      <c r="B11" s="83" t="s">
        <v>20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/>
      <c r="AB11" s="84"/>
      <c r="AC11" s="84"/>
      <c r="AD11" s="84"/>
      <c r="AE11" s="84"/>
      <c r="AF11" s="84"/>
      <c r="AG11" s="84"/>
      <c r="AH11" s="84"/>
      <c r="AI11" s="84"/>
      <c r="AJ11" s="84"/>
      <c r="AK11" s="84"/>
      <c r="AL11" s="84"/>
      <c r="AM11" s="84"/>
      <c r="AN11" s="84"/>
      <c r="AO11" s="84"/>
      <c r="AP11" s="84"/>
      <c r="AQ11" s="84"/>
      <c r="AR11" s="84"/>
      <c r="AS11" s="85"/>
      <c r="AT11" s="8">
        <f>SUM(C11:AR11)</f>
        <v>0</v>
      </c>
      <c r="AU11" s="9" t="s">
        <v>17</v>
      </c>
      <c r="AV11" s="9">
        <f>SUM(AT11+AT21+AT31+AT41+AT51+AT61+AT71)</f>
        <v>0</v>
      </c>
      <c r="AY11" s="60" t="e">
        <f t="shared" ref="AY11" ca="1" si="5">DateRecup()</f>
        <v>#NAME?</v>
      </c>
      <c r="AZ11" t="str">
        <f t="shared" ref="AZ11" ca="1" si="6">fctHoraireRecup()</f>
        <v/>
      </c>
    </row>
    <row r="12" spans="1:52" ht="15" collapsed="1" thickBot="1" x14ac:dyDescent="0.4"/>
    <row r="13" spans="1:52" x14ac:dyDescent="0.35">
      <c r="P13" s="96">
        <v>44614</v>
      </c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7"/>
      <c r="AC13" s="97"/>
      <c r="AD13" s="97"/>
      <c r="AE13" s="98"/>
    </row>
    <row r="14" spans="1:52" ht="17.5" x14ac:dyDescent="0.35">
      <c r="B14" s="2" t="s">
        <v>2</v>
      </c>
      <c r="C14" s="2" t="s">
        <v>3</v>
      </c>
      <c r="D14" s="3">
        <v>15</v>
      </c>
      <c r="E14" s="3">
        <v>30</v>
      </c>
      <c r="F14" s="3">
        <v>45</v>
      </c>
      <c r="G14" s="2" t="s">
        <v>4</v>
      </c>
      <c r="H14" s="3">
        <v>15</v>
      </c>
      <c r="I14" s="3">
        <v>30</v>
      </c>
      <c r="J14" s="3">
        <v>45</v>
      </c>
      <c r="K14" s="2" t="s">
        <v>5</v>
      </c>
      <c r="L14" s="3">
        <v>15</v>
      </c>
      <c r="M14" s="3">
        <v>30</v>
      </c>
      <c r="N14" s="3">
        <v>45</v>
      </c>
      <c r="O14" s="2" t="s">
        <v>6</v>
      </c>
      <c r="P14" s="3">
        <v>15</v>
      </c>
      <c r="Q14" s="3">
        <v>30</v>
      </c>
      <c r="R14" s="3">
        <v>45</v>
      </c>
      <c r="S14" s="2" t="s">
        <v>7</v>
      </c>
      <c r="T14" s="3">
        <v>15</v>
      </c>
      <c r="U14" s="3">
        <v>30</v>
      </c>
      <c r="V14" s="3">
        <v>45</v>
      </c>
      <c r="W14" s="2" t="s">
        <v>8</v>
      </c>
      <c r="X14" s="3">
        <v>15</v>
      </c>
      <c r="Y14" s="3">
        <v>30</v>
      </c>
      <c r="Z14" s="3">
        <v>45</v>
      </c>
      <c r="AA14" s="2" t="s">
        <v>9</v>
      </c>
      <c r="AB14" s="3">
        <v>15</v>
      </c>
      <c r="AC14" s="3">
        <v>30</v>
      </c>
      <c r="AD14" s="3">
        <v>45</v>
      </c>
      <c r="AE14" s="2" t="s">
        <v>10</v>
      </c>
      <c r="AF14" s="3">
        <v>15</v>
      </c>
      <c r="AG14" s="3">
        <v>30</v>
      </c>
      <c r="AH14" s="3">
        <v>45</v>
      </c>
      <c r="AI14" s="2" t="s">
        <v>11</v>
      </c>
      <c r="AJ14" s="3">
        <v>15</v>
      </c>
      <c r="AK14" s="3">
        <v>30</v>
      </c>
      <c r="AL14" s="3">
        <v>45</v>
      </c>
      <c r="AM14" s="2" t="s">
        <v>12</v>
      </c>
      <c r="AN14" s="3">
        <v>15</v>
      </c>
      <c r="AO14" s="3">
        <v>30</v>
      </c>
      <c r="AP14" s="3">
        <v>45</v>
      </c>
      <c r="AQ14" s="2" t="s">
        <v>13</v>
      </c>
      <c r="AR14" s="3">
        <v>15</v>
      </c>
      <c r="AS14" s="64">
        <v>30</v>
      </c>
      <c r="AT14" s="4" t="str">
        <f>AT4</f>
        <v>Heure par jour</v>
      </c>
      <c r="AU14" s="5">
        <f>P13</f>
        <v>44614</v>
      </c>
      <c r="AV14" s="6" t="str">
        <f>AV4</f>
        <v xml:space="preserve"> heure semaine</v>
      </c>
      <c r="AW14" s="43" t="s">
        <v>40</v>
      </c>
      <c r="AX14" s="118" t="s">
        <v>46</v>
      </c>
      <c r="AY14" s="118"/>
      <c r="AZ14" s="118"/>
    </row>
    <row r="15" spans="1:52" x14ac:dyDescent="0.35">
      <c r="A15" t="str">
        <f>A5</f>
        <v>JULE</v>
      </c>
      <c r="B15" s="3"/>
      <c r="C15" s="89">
        <v>1</v>
      </c>
      <c r="D15" s="89"/>
      <c r="E15" s="89"/>
      <c r="F15" s="89"/>
      <c r="G15" s="89">
        <v>1</v>
      </c>
      <c r="H15" s="89"/>
      <c r="I15" s="89"/>
      <c r="J15" s="89"/>
      <c r="K15" s="89">
        <v>1</v>
      </c>
      <c r="L15" s="89"/>
      <c r="M15" s="89"/>
      <c r="N15" s="89"/>
      <c r="O15" s="3"/>
      <c r="P15" s="3"/>
      <c r="Q15" s="3"/>
      <c r="R15" s="3"/>
      <c r="S15" s="3"/>
      <c r="T15" s="3"/>
      <c r="U15" s="77">
        <v>0.5</v>
      </c>
      <c r="V15" s="79"/>
      <c r="W15" s="77">
        <v>1</v>
      </c>
      <c r="X15" s="78"/>
      <c r="Y15" s="78"/>
      <c r="Z15" s="79"/>
      <c r="AA15" s="77">
        <v>1</v>
      </c>
      <c r="AB15" s="78"/>
      <c r="AC15" s="78"/>
      <c r="AD15" s="79"/>
      <c r="AE15" s="77">
        <v>1</v>
      </c>
      <c r="AF15" s="78"/>
      <c r="AG15" s="78"/>
      <c r="AH15" s="79"/>
      <c r="AI15" s="77">
        <v>1</v>
      </c>
      <c r="AJ15" s="78"/>
      <c r="AK15" s="78"/>
      <c r="AL15" s="79"/>
      <c r="AM15" s="7"/>
      <c r="AN15" s="7"/>
      <c r="AO15" s="7" t="s">
        <v>17</v>
      </c>
      <c r="AP15" s="7"/>
      <c r="AQ15" s="7"/>
      <c r="AR15" s="3"/>
      <c r="AS15" s="3"/>
      <c r="AT15" s="8">
        <f t="shared" ref="AT15:AT21" si="7">SUM(B15:AR15)</f>
        <v>7.5</v>
      </c>
      <c r="AU15" s="9" t="str">
        <f ca="1">fctHoraire()</f>
        <v>9H00-12H00 / 13H30-18H00</v>
      </c>
      <c r="AV15" s="9">
        <f>AV5</f>
        <v>35</v>
      </c>
      <c r="AW15" s="42">
        <f ca="1">HeureSup()</f>
        <v>0</v>
      </c>
      <c r="AX15" s="55">
        <f ca="1">HeureRecup()</f>
        <v>0</v>
      </c>
      <c r="AY15" s="60">
        <f>AY5+1</f>
        <v>44614</v>
      </c>
      <c r="AZ15" t="str">
        <f ca="1">IF(LEFT(fctHoraireRecup(),2)=" à",RIGHT(fctHoraireRecup(),LEN(fctHoraireRecup())-3),fctHoraireRecup())</f>
        <v/>
      </c>
    </row>
    <row r="16" spans="1:52" x14ac:dyDescent="0.35">
      <c r="A16" t="str">
        <f>A7</f>
        <v>DAVE</v>
      </c>
      <c r="B16" s="11">
        <v>0.5</v>
      </c>
      <c r="C16" s="77">
        <v>1</v>
      </c>
      <c r="D16" s="78"/>
      <c r="E16" s="78"/>
      <c r="F16" s="79"/>
      <c r="G16" s="89">
        <v>1</v>
      </c>
      <c r="H16" s="89"/>
      <c r="I16" s="89"/>
      <c r="J16" s="89"/>
      <c r="K16" s="89">
        <v>1</v>
      </c>
      <c r="L16" s="89"/>
      <c r="M16" s="89"/>
      <c r="N16" s="89"/>
      <c r="O16" s="89">
        <v>1</v>
      </c>
      <c r="P16" s="89"/>
      <c r="Q16" s="89"/>
      <c r="R16" s="89"/>
      <c r="S16" s="89">
        <v>0.5</v>
      </c>
      <c r="T16" s="89"/>
      <c r="U16" s="3"/>
      <c r="V16" s="3"/>
      <c r="W16" s="3"/>
      <c r="X16" s="3"/>
      <c r="Y16" s="3"/>
      <c r="Z16" s="3"/>
      <c r="AA16" s="89">
        <v>1</v>
      </c>
      <c r="AB16" s="89"/>
      <c r="AC16" s="89"/>
      <c r="AD16" s="89"/>
      <c r="AE16" s="89">
        <v>1</v>
      </c>
      <c r="AF16" s="89"/>
      <c r="AG16" s="89"/>
      <c r="AH16" s="89"/>
      <c r="AI16" s="89">
        <v>1</v>
      </c>
      <c r="AJ16" s="89"/>
      <c r="AK16" s="89"/>
      <c r="AL16" s="89"/>
      <c r="AM16" s="89">
        <v>1</v>
      </c>
      <c r="AN16" s="89"/>
      <c r="AO16" s="89"/>
      <c r="AP16" s="89"/>
      <c r="AQ16" s="3"/>
      <c r="AR16" s="3"/>
      <c r="AS16" s="3"/>
      <c r="AT16" s="8">
        <f t="shared" si="7"/>
        <v>9</v>
      </c>
      <c r="AU16" s="9" t="str">
        <f ca="1">fctHoraire()</f>
        <v>8H30-13H30 / 15H00-19H00</v>
      </c>
      <c r="AV16" s="9">
        <f>AV7</f>
        <v>32</v>
      </c>
      <c r="AW16" s="42">
        <f t="shared" ref="AW16:AW20" ca="1" si="8">HeureSup()</f>
        <v>0</v>
      </c>
      <c r="AX16" s="55">
        <f ca="1">HeureRecup()</f>
        <v>0</v>
      </c>
      <c r="AY16" s="60">
        <f t="shared" ref="AY16:AY20" si="9">AY6+1</f>
        <v>44614</v>
      </c>
      <c r="AZ16" t="str">
        <f ca="1">IF(LEFT(fctHoraireRecup(),2)=" à",RIGHT(fctHoraireRecup(),LEN(fctHoraireRecup())-3),fctHoraireRecup())</f>
        <v/>
      </c>
    </row>
    <row r="17" spans="1:52" x14ac:dyDescent="0.35">
      <c r="A17" t="s">
        <v>36</v>
      </c>
      <c r="B17" s="99" t="s">
        <v>21</v>
      </c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  <c r="AL17" s="99"/>
      <c r="AM17" s="99"/>
      <c r="AN17" s="99"/>
      <c r="AO17" s="99"/>
      <c r="AP17" s="99"/>
      <c r="AQ17" s="7" t="s">
        <v>17</v>
      </c>
      <c r="AR17" s="3"/>
      <c r="AS17" s="3"/>
      <c r="AT17" s="8">
        <f t="shared" si="7"/>
        <v>0</v>
      </c>
      <c r="AU17" s="9" t="str">
        <f t="shared" ref="AU17:AU19" ca="1" si="10">fctHoraire()</f>
        <v/>
      </c>
      <c r="AV17" s="9">
        <f>AV6</f>
        <v>33.5</v>
      </c>
      <c r="AW17" s="42">
        <f t="shared" ca="1" si="8"/>
        <v>0</v>
      </c>
      <c r="AX17" s="55">
        <f t="shared" ref="AX17:AX20" ca="1" si="11">HeureRecup()</f>
        <v>0</v>
      </c>
      <c r="AY17" s="60">
        <f t="shared" si="9"/>
        <v>44614</v>
      </c>
      <c r="AZ17" t="str">
        <f ca="1">IF(LEFT(fctHoraireRecup(),2)=" à",RIGHT(fctHoraireRecup(),LEN(fctHoraireRecup())-3),fctHoraireRecup())</f>
        <v/>
      </c>
    </row>
    <row r="18" spans="1:52" x14ac:dyDescent="0.35">
      <c r="A18" t="s">
        <v>34</v>
      </c>
      <c r="B18" s="3"/>
      <c r="C18" s="7" t="s">
        <v>17</v>
      </c>
      <c r="D18" s="7"/>
      <c r="E18" s="100" t="s">
        <v>17</v>
      </c>
      <c r="F18" s="100"/>
      <c r="G18" s="7" t="s">
        <v>17</v>
      </c>
      <c r="H18" s="7"/>
      <c r="I18" s="7" t="s">
        <v>17</v>
      </c>
      <c r="J18" s="7"/>
      <c r="K18" s="7" t="s">
        <v>17</v>
      </c>
      <c r="L18" s="7"/>
      <c r="M18" s="7"/>
      <c r="N18" s="7"/>
      <c r="O18" s="89">
        <v>1</v>
      </c>
      <c r="P18" s="89"/>
      <c r="Q18" s="89"/>
      <c r="R18" s="89"/>
      <c r="S18" s="89">
        <v>1</v>
      </c>
      <c r="T18" s="89"/>
      <c r="U18" s="89"/>
      <c r="V18" s="89"/>
      <c r="W18" s="77">
        <v>1</v>
      </c>
      <c r="X18" s="78"/>
      <c r="Y18" s="78"/>
      <c r="Z18" s="79"/>
      <c r="AA18" s="77">
        <v>1</v>
      </c>
      <c r="AB18" s="78"/>
      <c r="AC18" s="78"/>
      <c r="AD18" s="79"/>
      <c r="AE18" s="77">
        <v>1</v>
      </c>
      <c r="AF18" s="78"/>
      <c r="AG18" s="78"/>
      <c r="AH18" s="79"/>
      <c r="AI18" s="89">
        <v>1</v>
      </c>
      <c r="AJ18" s="89"/>
      <c r="AK18" s="89"/>
      <c r="AL18" s="89"/>
      <c r="AM18" s="77">
        <v>1</v>
      </c>
      <c r="AN18" s="78"/>
      <c r="AO18" s="78"/>
      <c r="AP18" s="79"/>
      <c r="AQ18" s="3"/>
      <c r="AR18" s="3"/>
      <c r="AS18" s="3"/>
      <c r="AT18" s="8">
        <f t="shared" si="7"/>
        <v>7</v>
      </c>
      <c r="AU18" s="9" t="str">
        <f t="shared" ca="1" si="10"/>
        <v>12H00-19H00</v>
      </c>
      <c r="AV18" s="9">
        <f>AV8</f>
        <v>35</v>
      </c>
      <c r="AW18" s="42">
        <f t="shared" ca="1" si="8"/>
        <v>0</v>
      </c>
      <c r="AX18" s="55">
        <f t="shared" ca="1" si="11"/>
        <v>0</v>
      </c>
      <c r="AY18" s="60">
        <f t="shared" si="9"/>
        <v>44614</v>
      </c>
      <c r="AZ18" t="str">
        <f ca="1">IF(LEFT(fctHoraireRecup(),2)=" à",RIGHT(fctHoraireRecup(),LEN(fctHoraireRecup())-3),fctHoraireRecup())</f>
        <v/>
      </c>
    </row>
    <row r="19" spans="1:52" x14ac:dyDescent="0.35">
      <c r="A19" t="str">
        <f>A9</f>
        <v>JOHN</v>
      </c>
      <c r="B19" s="12"/>
      <c r="C19" s="77">
        <v>1</v>
      </c>
      <c r="D19" s="78"/>
      <c r="E19" s="78"/>
      <c r="F19" s="79"/>
      <c r="G19" s="77">
        <v>1</v>
      </c>
      <c r="H19" s="78"/>
      <c r="I19" s="78"/>
      <c r="J19" s="79"/>
      <c r="K19" s="77">
        <v>1</v>
      </c>
      <c r="L19" s="78"/>
      <c r="M19" s="78"/>
      <c r="N19" s="79"/>
      <c r="O19" s="77">
        <v>1</v>
      </c>
      <c r="P19" s="78"/>
      <c r="Q19" s="78"/>
      <c r="R19" s="79"/>
      <c r="S19" s="7" t="s">
        <v>17</v>
      </c>
      <c r="T19" s="7"/>
      <c r="U19" s="7"/>
      <c r="V19" s="7"/>
      <c r="W19" s="7" t="s">
        <v>17</v>
      </c>
      <c r="X19" s="7"/>
      <c r="Y19" s="7"/>
      <c r="Z19" s="7"/>
      <c r="AA19" s="7" t="s">
        <v>17</v>
      </c>
      <c r="AB19" s="7"/>
      <c r="AC19" s="7"/>
      <c r="AD19" s="7"/>
      <c r="AE19" s="7" t="s">
        <v>17</v>
      </c>
      <c r="AF19" s="7"/>
      <c r="AG19" s="7"/>
      <c r="AH19" s="7"/>
      <c r="AI19" s="7" t="s">
        <v>17</v>
      </c>
      <c r="AJ19" s="7"/>
      <c r="AK19" s="7"/>
      <c r="AL19" s="7"/>
      <c r="AM19" s="66"/>
      <c r="AN19" s="66"/>
      <c r="AO19" s="66"/>
      <c r="AP19" s="66"/>
      <c r="AQ19" s="14"/>
      <c r="AR19" s="15"/>
      <c r="AS19" s="15"/>
      <c r="AT19" s="8">
        <f t="shared" si="7"/>
        <v>4</v>
      </c>
      <c r="AU19" s="9" t="str">
        <f t="shared" ca="1" si="10"/>
        <v>9H00-13H00</v>
      </c>
      <c r="AV19" s="9">
        <f>AV9</f>
        <v>35</v>
      </c>
      <c r="AW19" s="42">
        <f t="shared" ca="1" si="8"/>
        <v>0</v>
      </c>
      <c r="AX19" s="55">
        <f t="shared" ca="1" si="11"/>
        <v>0</v>
      </c>
      <c r="AY19" s="60">
        <f t="shared" si="9"/>
        <v>44614</v>
      </c>
      <c r="AZ19" t="str">
        <f ca="1">IF(LEFT(fctHoraireRecup(),2)=" à",RIGHT(fctHoraireRecup(),LEN(fctHoraireRecup())-3),fctHoraireRecup())</f>
        <v/>
      </c>
    </row>
    <row r="20" spans="1:52" x14ac:dyDescent="0.35">
      <c r="A20" t="str">
        <f>A10</f>
        <v>LISA</v>
      </c>
      <c r="B20" s="93" t="s">
        <v>18</v>
      </c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  <c r="AH20" s="94"/>
      <c r="AI20" s="94"/>
      <c r="AJ20" s="94"/>
      <c r="AK20" s="94"/>
      <c r="AL20" s="94"/>
      <c r="AM20" s="16">
        <v>7</v>
      </c>
      <c r="AN20" s="17"/>
      <c r="AO20" s="17"/>
      <c r="AP20" s="18"/>
      <c r="AQ20" s="16"/>
      <c r="AR20" s="19"/>
      <c r="AS20" s="18"/>
      <c r="AT20" s="8">
        <f>SUM(B20:AR20)</f>
        <v>7</v>
      </c>
      <c r="AU20" s="9" t="s">
        <v>17</v>
      </c>
      <c r="AV20" s="9">
        <f>AV10</f>
        <v>35</v>
      </c>
      <c r="AW20" s="42">
        <f t="shared" ca="1" si="8"/>
        <v>0</v>
      </c>
      <c r="AX20" s="55">
        <f t="shared" ca="1" si="11"/>
        <v>0</v>
      </c>
      <c r="AY20" s="60">
        <f t="shared" si="9"/>
        <v>44614</v>
      </c>
      <c r="AZ20" t="str">
        <f ca="1">IF(LEFT(fctHoraireRecup(),2)=" à",RIGHT(fctHoraireRecup(),LEN(fctHoraireRecup())-3),fctHoraireRecup())</f>
        <v/>
      </c>
    </row>
    <row r="21" spans="1:52" ht="14.15" hidden="1" customHeight="1" outlineLevel="1" x14ac:dyDescent="0.35">
      <c r="A21" t="s">
        <v>19</v>
      </c>
      <c r="B21" s="83" t="s">
        <v>20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84"/>
      <c r="AJ21" s="84"/>
      <c r="AK21" s="84"/>
      <c r="AL21" s="84"/>
      <c r="AM21" s="84"/>
      <c r="AN21" s="84"/>
      <c r="AO21" s="84"/>
      <c r="AP21" s="85"/>
      <c r="AQ21" s="3"/>
      <c r="AR21" s="3"/>
      <c r="AS21" s="3"/>
      <c r="AT21" s="8">
        <f t="shared" si="7"/>
        <v>0</v>
      </c>
      <c r="AU21" s="9" t="s">
        <v>17</v>
      </c>
      <c r="AV21" s="9">
        <f>AV11</f>
        <v>0</v>
      </c>
      <c r="AY21" s="60">
        <f t="shared" ref="AY21" si="12">$P$13</f>
        <v>44614</v>
      </c>
      <c r="AZ21" t="str">
        <f t="shared" ref="AZ21" ca="1" si="13">fctHoraireRecup()</f>
        <v/>
      </c>
    </row>
    <row r="22" spans="1:52" ht="15" collapsed="1" thickBot="1" x14ac:dyDescent="0.4"/>
    <row r="23" spans="1:52" x14ac:dyDescent="0.35">
      <c r="P23" s="96">
        <v>44615</v>
      </c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  <c r="AB23" s="97"/>
      <c r="AC23" s="97"/>
      <c r="AD23" s="97"/>
      <c r="AE23" s="98"/>
    </row>
    <row r="24" spans="1:52" ht="17.5" customHeight="1" x14ac:dyDescent="0.35">
      <c r="B24" s="2" t="s">
        <v>2</v>
      </c>
      <c r="C24" s="2" t="s">
        <v>3</v>
      </c>
      <c r="D24" s="3">
        <v>15</v>
      </c>
      <c r="E24" s="3">
        <v>30</v>
      </c>
      <c r="F24" s="3">
        <v>45</v>
      </c>
      <c r="G24" s="2" t="s">
        <v>4</v>
      </c>
      <c r="H24" s="3">
        <v>15</v>
      </c>
      <c r="I24" s="3">
        <v>30</v>
      </c>
      <c r="J24" s="3">
        <v>45</v>
      </c>
      <c r="K24" s="2" t="s">
        <v>5</v>
      </c>
      <c r="L24" s="3">
        <v>15</v>
      </c>
      <c r="M24" s="3">
        <v>30</v>
      </c>
      <c r="N24" s="3">
        <v>45</v>
      </c>
      <c r="O24" s="2" t="s">
        <v>6</v>
      </c>
      <c r="P24" s="3">
        <v>15</v>
      </c>
      <c r="Q24" s="3">
        <v>30</v>
      </c>
      <c r="R24" s="3">
        <v>45</v>
      </c>
      <c r="S24" s="2" t="s">
        <v>7</v>
      </c>
      <c r="T24" s="3">
        <v>15</v>
      </c>
      <c r="U24" s="3">
        <v>30</v>
      </c>
      <c r="V24" s="3">
        <v>45</v>
      </c>
      <c r="W24" s="2" t="s">
        <v>8</v>
      </c>
      <c r="X24" s="3">
        <v>15</v>
      </c>
      <c r="Y24" s="3">
        <v>30</v>
      </c>
      <c r="Z24" s="3">
        <v>45</v>
      </c>
      <c r="AA24" s="2" t="s">
        <v>9</v>
      </c>
      <c r="AB24" s="3">
        <v>15</v>
      </c>
      <c r="AC24" s="3">
        <v>30</v>
      </c>
      <c r="AD24" s="3">
        <v>45</v>
      </c>
      <c r="AE24" s="2" t="s">
        <v>10</v>
      </c>
      <c r="AF24" s="3">
        <v>15</v>
      </c>
      <c r="AG24" s="3">
        <v>30</v>
      </c>
      <c r="AH24" s="3">
        <v>45</v>
      </c>
      <c r="AI24" s="2" t="s">
        <v>11</v>
      </c>
      <c r="AJ24" s="3">
        <v>15</v>
      </c>
      <c r="AK24" s="3">
        <v>30</v>
      </c>
      <c r="AL24" s="3">
        <v>45</v>
      </c>
      <c r="AM24" s="2" t="s">
        <v>12</v>
      </c>
      <c r="AN24" s="3">
        <v>15</v>
      </c>
      <c r="AO24" s="3">
        <v>30</v>
      </c>
      <c r="AP24" s="3">
        <v>45</v>
      </c>
      <c r="AQ24" s="2" t="s">
        <v>13</v>
      </c>
      <c r="AR24" s="3">
        <v>15</v>
      </c>
      <c r="AS24" s="64">
        <v>30</v>
      </c>
      <c r="AT24" s="4" t="str">
        <f>AT4</f>
        <v>Heure par jour</v>
      </c>
      <c r="AU24" s="5">
        <f>P23</f>
        <v>44615</v>
      </c>
      <c r="AV24" s="6" t="str">
        <f>AV14</f>
        <v xml:space="preserve"> heure semaine</v>
      </c>
      <c r="AW24" s="43" t="s">
        <v>40</v>
      </c>
      <c r="AX24" s="118" t="s">
        <v>46</v>
      </c>
      <c r="AY24" s="118"/>
      <c r="AZ24" s="118"/>
    </row>
    <row r="25" spans="1:52" x14ac:dyDescent="0.35">
      <c r="A25" t="str">
        <f>A8</f>
        <v>BET</v>
      </c>
      <c r="B25" s="11">
        <v>0.5</v>
      </c>
      <c r="C25" s="89">
        <v>1</v>
      </c>
      <c r="D25" s="89"/>
      <c r="E25" s="89"/>
      <c r="F25" s="89"/>
      <c r="G25" s="89">
        <v>1</v>
      </c>
      <c r="H25" s="89"/>
      <c r="I25" s="89"/>
      <c r="J25" s="89"/>
      <c r="K25" s="89">
        <v>1</v>
      </c>
      <c r="L25" s="89"/>
      <c r="M25" s="89"/>
      <c r="N25" s="89"/>
      <c r="O25" s="3"/>
      <c r="P25" s="3"/>
      <c r="Q25" s="3"/>
      <c r="R25" s="3"/>
      <c r="S25" s="77">
        <v>1</v>
      </c>
      <c r="T25" s="78"/>
      <c r="U25" s="78"/>
      <c r="V25" s="79"/>
      <c r="W25" s="89">
        <v>1</v>
      </c>
      <c r="X25" s="89"/>
      <c r="Y25" s="89"/>
      <c r="Z25" s="89"/>
      <c r="AA25" s="89">
        <v>1</v>
      </c>
      <c r="AB25" s="89"/>
      <c r="AC25" s="89"/>
      <c r="AD25" s="89"/>
      <c r="AE25" s="89">
        <v>1</v>
      </c>
      <c r="AF25" s="89"/>
      <c r="AG25" s="89"/>
      <c r="AH25" s="89"/>
      <c r="AI25" s="61"/>
      <c r="AJ25" s="62"/>
      <c r="AK25" s="62"/>
      <c r="AL25" s="63"/>
      <c r="AM25" s="61"/>
      <c r="AN25" s="62"/>
      <c r="AO25" s="62"/>
      <c r="AP25" s="63"/>
      <c r="AQ25" s="61"/>
      <c r="AR25" s="63"/>
      <c r="AS25" s="3"/>
      <c r="AT25" s="8">
        <f t="shared" ref="AT25:AT31" si="14">SUM(B25:AR25)</f>
        <v>7.5</v>
      </c>
      <c r="AU25" s="9" t="str">
        <f ca="1">fctHoraire()</f>
        <v>8H30-12H00 / 13H00-17H00</v>
      </c>
      <c r="AV25" s="9">
        <f>AV8</f>
        <v>35</v>
      </c>
      <c r="AW25" s="42">
        <f t="shared" ref="AW25:AW30" ca="1" si="15">HeureSup()</f>
        <v>0</v>
      </c>
      <c r="AX25" s="55">
        <f ca="1">HeureRecup()</f>
        <v>0</v>
      </c>
      <c r="AY25" s="60">
        <f>AY15+1</f>
        <v>44615</v>
      </c>
      <c r="AZ25" t="str">
        <f ca="1">IF(LEFT(fctHoraireRecup(),2)=" à",RIGHT(fctHoraireRecup(),LEN(fctHoraireRecup())-3),fctHoraireRecup())</f>
        <v/>
      </c>
    </row>
    <row r="26" spans="1:52" x14ac:dyDescent="0.35">
      <c r="A26" t="str">
        <f>A6</f>
        <v>LAURE</v>
      </c>
      <c r="B26" s="3"/>
      <c r="C26" s="77">
        <v>1</v>
      </c>
      <c r="D26" s="78"/>
      <c r="E26" s="78"/>
      <c r="F26" s="79"/>
      <c r="G26" s="77">
        <v>1</v>
      </c>
      <c r="H26" s="78"/>
      <c r="I26" s="78"/>
      <c r="J26" s="79"/>
      <c r="K26" s="89">
        <v>1</v>
      </c>
      <c r="L26" s="89"/>
      <c r="M26" s="89"/>
      <c r="N26" s="89"/>
      <c r="O26" s="89">
        <v>1</v>
      </c>
      <c r="P26" s="89"/>
      <c r="Q26" s="89"/>
      <c r="R26" s="89"/>
      <c r="S26" s="89">
        <v>1</v>
      </c>
      <c r="T26" s="89"/>
      <c r="U26" s="89"/>
      <c r="V26" s="89"/>
      <c r="W26" s="3"/>
      <c r="X26" s="3"/>
      <c r="Y26" s="3"/>
      <c r="Z26" s="3"/>
      <c r="AA26" s="51">
        <v>0.5</v>
      </c>
      <c r="AB26" s="51"/>
      <c r="AC26" s="89">
        <v>0.5</v>
      </c>
      <c r="AD26" s="89"/>
      <c r="AE26" s="89">
        <v>1</v>
      </c>
      <c r="AF26" s="89"/>
      <c r="AG26" s="89"/>
      <c r="AH26" s="89"/>
      <c r="AI26" s="89">
        <v>1</v>
      </c>
      <c r="AJ26" s="89"/>
      <c r="AK26" s="89"/>
      <c r="AL26" s="89"/>
      <c r="AM26" s="77">
        <v>1</v>
      </c>
      <c r="AN26" s="78"/>
      <c r="AO26" s="78"/>
      <c r="AP26" s="79"/>
      <c r="AQ26" s="3"/>
      <c r="AR26" s="3"/>
      <c r="AS26" s="3"/>
      <c r="AT26" s="8">
        <f t="shared" si="14"/>
        <v>9</v>
      </c>
      <c r="AU26" s="9" t="str">
        <f t="shared" ref="AU26:AU27" ca="1" si="16">fctHoraire()</f>
        <v>9H00-14H00-14H15 / 15H30-19H00</v>
      </c>
      <c r="AV26" s="9">
        <f>AV6</f>
        <v>33.5</v>
      </c>
      <c r="AW26" s="42">
        <f t="shared" ca="1" si="15"/>
        <v>0</v>
      </c>
      <c r="AX26" s="55">
        <f t="shared" ref="AX26:AX30" ca="1" si="17">HeureRecup()</f>
        <v>0</v>
      </c>
      <c r="AY26" s="60">
        <f t="shared" ref="AY26:AY30" si="18">AY16+1</f>
        <v>44615</v>
      </c>
      <c r="AZ26" t="str">
        <f ca="1">IF(LEFT(fctHoraireRecup(),2)=" à",RIGHT(fctHoraireRecup(),LEN(fctHoraireRecup())-3),fctHoraireRecup())</f>
        <v/>
      </c>
    </row>
    <row r="27" spans="1:52" x14ac:dyDescent="0.35">
      <c r="A27" t="str">
        <f>A7</f>
        <v>DAVE</v>
      </c>
      <c r="B27" s="3"/>
      <c r="C27" s="7" t="s">
        <v>17</v>
      </c>
      <c r="D27" s="7"/>
      <c r="E27" s="7"/>
      <c r="F27" s="7"/>
      <c r="G27" s="77">
        <v>1</v>
      </c>
      <c r="H27" s="78"/>
      <c r="I27" s="78"/>
      <c r="J27" s="79"/>
      <c r="K27" s="77">
        <v>1</v>
      </c>
      <c r="L27" s="78"/>
      <c r="M27" s="78"/>
      <c r="N27" s="79"/>
      <c r="O27" s="7" t="s">
        <v>17</v>
      </c>
      <c r="P27" s="7"/>
      <c r="Q27" s="7"/>
      <c r="R27" s="7"/>
      <c r="S27" s="77">
        <v>1</v>
      </c>
      <c r="T27" s="78"/>
      <c r="U27" s="78"/>
      <c r="V27" s="79"/>
      <c r="W27" s="89">
        <v>1</v>
      </c>
      <c r="X27" s="89"/>
      <c r="Y27" s="89"/>
      <c r="Z27" s="89"/>
      <c r="AA27" s="77">
        <v>1</v>
      </c>
      <c r="AB27" s="78"/>
      <c r="AC27" s="78"/>
      <c r="AD27" s="79"/>
      <c r="AE27" s="77">
        <v>1</v>
      </c>
      <c r="AF27" s="78"/>
      <c r="AG27" s="78"/>
      <c r="AH27" s="79"/>
      <c r="AI27" s="89">
        <v>1</v>
      </c>
      <c r="AJ27" s="89"/>
      <c r="AK27" s="89"/>
      <c r="AL27" s="89"/>
      <c r="AM27" s="77">
        <v>1</v>
      </c>
      <c r="AN27" s="78"/>
      <c r="AO27" s="78"/>
      <c r="AP27" s="79"/>
      <c r="AQ27" s="7"/>
      <c r="AR27" s="3"/>
      <c r="AS27" s="3"/>
      <c r="AT27" s="8">
        <f t="shared" si="14"/>
        <v>8</v>
      </c>
      <c r="AU27" s="9" t="str">
        <f t="shared" ca="1" si="16"/>
        <v>10H00-12H00 / 13H00-19H00</v>
      </c>
      <c r="AV27" s="9">
        <f>AV7</f>
        <v>32</v>
      </c>
      <c r="AW27" s="42">
        <f t="shared" ca="1" si="15"/>
        <v>0</v>
      </c>
      <c r="AX27" s="55">
        <f t="shared" ca="1" si="17"/>
        <v>0</v>
      </c>
      <c r="AY27" s="60">
        <f t="shared" si="18"/>
        <v>44615</v>
      </c>
      <c r="AZ27" t="str">
        <f ca="1">IF(LEFT(fctHoraireRecup(),2)=" à",RIGHT(fctHoraireRecup(),LEN(fctHoraireRecup())-3),fctHoraireRecup())</f>
        <v/>
      </c>
    </row>
    <row r="28" spans="1:52" x14ac:dyDescent="0.35">
      <c r="A28" t="str">
        <f>A5</f>
        <v>JULE</v>
      </c>
      <c r="B28" s="3"/>
      <c r="C28" s="7" t="s">
        <v>17</v>
      </c>
      <c r="D28" s="7"/>
      <c r="E28" s="7"/>
      <c r="F28" s="7"/>
      <c r="G28" s="77">
        <v>1</v>
      </c>
      <c r="H28" s="78"/>
      <c r="I28" s="78"/>
      <c r="J28" s="79"/>
      <c r="K28" s="77">
        <v>1</v>
      </c>
      <c r="L28" s="78"/>
      <c r="M28" s="78"/>
      <c r="N28" s="79"/>
      <c r="O28" s="77">
        <v>1</v>
      </c>
      <c r="P28" s="78"/>
      <c r="Q28" s="78"/>
      <c r="R28" s="79"/>
      <c r="S28" s="7"/>
      <c r="T28" s="7"/>
      <c r="U28" s="7"/>
      <c r="V28" s="7"/>
      <c r="W28" s="77">
        <v>1</v>
      </c>
      <c r="X28" s="78"/>
      <c r="Y28" s="78"/>
      <c r="Z28" s="79"/>
      <c r="AA28" s="77">
        <v>1</v>
      </c>
      <c r="AB28" s="78"/>
      <c r="AC28" s="78"/>
      <c r="AD28" s="79"/>
      <c r="AE28" s="77">
        <v>1</v>
      </c>
      <c r="AF28" s="78"/>
      <c r="AG28" s="78"/>
      <c r="AH28" s="79"/>
      <c r="AI28" s="77">
        <v>1</v>
      </c>
      <c r="AJ28" s="78"/>
      <c r="AK28" s="78"/>
      <c r="AL28" s="79"/>
      <c r="AM28" s="77">
        <v>1</v>
      </c>
      <c r="AN28" s="78"/>
      <c r="AO28" s="78"/>
      <c r="AP28" s="79"/>
      <c r="AQ28" s="3"/>
      <c r="AR28" s="3"/>
      <c r="AS28" s="3"/>
      <c r="AT28" s="8">
        <f t="shared" si="14"/>
        <v>8</v>
      </c>
      <c r="AU28" s="9" t="str">
        <f ca="1">fctHoraire()</f>
        <v>10H00-13H00 / 14H00-19H00</v>
      </c>
      <c r="AV28" s="9">
        <f>AV5</f>
        <v>35</v>
      </c>
      <c r="AW28" s="42">
        <f t="shared" ca="1" si="15"/>
        <v>0</v>
      </c>
      <c r="AX28" s="55">
        <f t="shared" ca="1" si="17"/>
        <v>0</v>
      </c>
      <c r="AY28" s="60">
        <f t="shared" si="18"/>
        <v>44615</v>
      </c>
      <c r="AZ28" t="str">
        <f ca="1">IF(LEFT(fctHoraireRecup(),2)=" à",RIGHT(fctHoraireRecup(),LEN(fctHoraireRecup())-3),fctHoraireRecup())</f>
        <v/>
      </c>
    </row>
    <row r="29" spans="1:52" x14ac:dyDescent="0.35">
      <c r="A29" t="str">
        <f>A9</f>
        <v>JOHN</v>
      </c>
      <c r="B29" s="20" t="s">
        <v>17</v>
      </c>
      <c r="C29" s="81" t="s">
        <v>21</v>
      </c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2"/>
      <c r="AQ29" s="3"/>
      <c r="AR29" s="3"/>
      <c r="AS29" s="3"/>
      <c r="AT29" s="8">
        <f t="shared" si="14"/>
        <v>0</v>
      </c>
      <c r="AU29" s="9"/>
      <c r="AV29" s="9">
        <f>AV9</f>
        <v>35</v>
      </c>
      <c r="AW29" s="42">
        <f t="shared" ca="1" si="15"/>
        <v>0</v>
      </c>
      <c r="AX29" s="55">
        <f t="shared" ca="1" si="17"/>
        <v>0</v>
      </c>
      <c r="AY29" s="60">
        <f t="shared" si="18"/>
        <v>44615</v>
      </c>
      <c r="AZ29" t="str">
        <f ca="1">IF(LEFT(fctHoraireRecup(),2)=" à",RIGHT(fctHoraireRecup(),LEN(fctHoraireRecup())-3),fctHoraireRecup())</f>
        <v/>
      </c>
    </row>
    <row r="30" spans="1:52" x14ac:dyDescent="0.35">
      <c r="A30" t="str">
        <f>A10</f>
        <v>LISA</v>
      </c>
      <c r="B30" s="7" t="s">
        <v>17</v>
      </c>
      <c r="C30" s="93" t="s">
        <v>18</v>
      </c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5"/>
      <c r="AM30" s="10">
        <v>7</v>
      </c>
      <c r="AN30" s="7"/>
      <c r="AO30" s="7"/>
      <c r="AP30" s="7"/>
      <c r="AQ30" s="7"/>
      <c r="AR30" s="7"/>
      <c r="AS30" s="7"/>
      <c r="AT30" s="8">
        <f t="shared" si="14"/>
        <v>7</v>
      </c>
      <c r="AU30" s="9" t="s">
        <v>17</v>
      </c>
      <c r="AV30" s="9">
        <f>AV10</f>
        <v>35</v>
      </c>
      <c r="AW30" s="42">
        <f t="shared" ca="1" si="15"/>
        <v>0</v>
      </c>
      <c r="AX30" s="55">
        <f t="shared" ca="1" si="17"/>
        <v>0</v>
      </c>
      <c r="AY30" s="60">
        <f t="shared" si="18"/>
        <v>44615</v>
      </c>
      <c r="AZ30" t="str">
        <f ca="1">IF(LEFT(fctHoraireRecup(),2)=" à",RIGHT(fctHoraireRecup(),LEN(fctHoraireRecup())-3),fctHoraireRecup())</f>
        <v/>
      </c>
    </row>
    <row r="31" spans="1:52" ht="13.5" hidden="1" customHeight="1" outlineLevel="1" x14ac:dyDescent="0.35">
      <c r="A31" t="s">
        <v>19</v>
      </c>
      <c r="B31" s="83" t="s">
        <v>20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84"/>
      <c r="AB31" s="84"/>
      <c r="AC31" s="84"/>
      <c r="AD31" s="84"/>
      <c r="AE31" s="84"/>
      <c r="AF31" s="84"/>
      <c r="AG31" s="84"/>
      <c r="AH31" s="84"/>
      <c r="AI31" s="84"/>
      <c r="AJ31" s="84"/>
      <c r="AK31" s="84"/>
      <c r="AL31" s="84"/>
      <c r="AM31" s="84"/>
      <c r="AN31" s="84"/>
      <c r="AO31" s="84"/>
      <c r="AP31" s="84"/>
      <c r="AQ31" s="84"/>
      <c r="AR31" s="84"/>
      <c r="AS31" s="85"/>
      <c r="AT31" s="8">
        <f t="shared" si="14"/>
        <v>0</v>
      </c>
      <c r="AU31" s="9" t="s">
        <v>17</v>
      </c>
      <c r="AV31" s="9">
        <f>AV11</f>
        <v>0</v>
      </c>
      <c r="AZ31" t="str">
        <f t="shared" ref="AZ31" ca="1" si="19">fctHoraireRecup()</f>
        <v/>
      </c>
    </row>
    <row r="32" spans="1:52" ht="15" collapsed="1" thickBot="1" x14ac:dyDescent="0.4"/>
    <row r="33" spans="1:52" x14ac:dyDescent="0.35">
      <c r="P33" s="96">
        <v>44616</v>
      </c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8"/>
      <c r="AV33" t="s">
        <v>17</v>
      </c>
    </row>
    <row r="34" spans="1:52" ht="18" customHeight="1" x14ac:dyDescent="0.35">
      <c r="B34" s="2" t="s">
        <v>2</v>
      </c>
      <c r="C34" s="2" t="s">
        <v>3</v>
      </c>
      <c r="D34" s="3">
        <v>15</v>
      </c>
      <c r="E34" s="3">
        <v>30</v>
      </c>
      <c r="F34" s="3">
        <v>45</v>
      </c>
      <c r="G34" s="2" t="s">
        <v>4</v>
      </c>
      <c r="H34" s="3">
        <v>15</v>
      </c>
      <c r="I34" s="3">
        <v>30</v>
      </c>
      <c r="J34" s="3">
        <v>45</v>
      </c>
      <c r="K34" s="2" t="s">
        <v>5</v>
      </c>
      <c r="L34" s="3">
        <v>15</v>
      </c>
      <c r="M34" s="3">
        <v>30</v>
      </c>
      <c r="N34" s="3">
        <v>45</v>
      </c>
      <c r="O34" s="2" t="s">
        <v>6</v>
      </c>
      <c r="P34" s="3">
        <v>15</v>
      </c>
      <c r="Q34" s="3">
        <v>30</v>
      </c>
      <c r="R34" s="3">
        <v>45</v>
      </c>
      <c r="S34" s="2" t="s">
        <v>7</v>
      </c>
      <c r="T34" s="3">
        <v>15</v>
      </c>
      <c r="U34" s="3">
        <v>30</v>
      </c>
      <c r="V34" s="3">
        <v>45</v>
      </c>
      <c r="W34" s="2" t="s">
        <v>8</v>
      </c>
      <c r="X34" s="3">
        <v>15</v>
      </c>
      <c r="Y34" s="3">
        <v>30</v>
      </c>
      <c r="Z34" s="3">
        <v>45</v>
      </c>
      <c r="AA34" s="2" t="s">
        <v>9</v>
      </c>
      <c r="AB34" s="3">
        <v>15</v>
      </c>
      <c r="AC34" s="3">
        <v>30</v>
      </c>
      <c r="AD34" s="3">
        <v>45</v>
      </c>
      <c r="AE34" s="2" t="s">
        <v>10</v>
      </c>
      <c r="AF34" s="3">
        <v>15</v>
      </c>
      <c r="AG34" s="3">
        <v>30</v>
      </c>
      <c r="AH34" s="3">
        <v>45</v>
      </c>
      <c r="AI34" s="2" t="s">
        <v>11</v>
      </c>
      <c r="AJ34" s="3">
        <v>15</v>
      </c>
      <c r="AK34" s="3">
        <v>30</v>
      </c>
      <c r="AL34" s="3">
        <v>45</v>
      </c>
      <c r="AM34" s="2" t="s">
        <v>12</v>
      </c>
      <c r="AN34" s="3">
        <v>15</v>
      </c>
      <c r="AO34" s="3">
        <v>30</v>
      </c>
      <c r="AP34" s="3">
        <v>45</v>
      </c>
      <c r="AQ34" s="2" t="s">
        <v>13</v>
      </c>
      <c r="AR34" s="3">
        <v>15</v>
      </c>
      <c r="AS34" s="64">
        <v>30</v>
      </c>
      <c r="AT34" s="4" t="str">
        <f>AT4</f>
        <v>Heure par jour</v>
      </c>
      <c r="AU34" s="5">
        <f>P33</f>
        <v>44616</v>
      </c>
      <c r="AV34" s="6" t="str">
        <f>AV24</f>
        <v xml:space="preserve"> heure semaine</v>
      </c>
      <c r="AW34" s="43" t="s">
        <v>40</v>
      </c>
      <c r="AX34" s="118" t="s">
        <v>46</v>
      </c>
      <c r="AY34" s="118"/>
      <c r="AZ34" s="118"/>
    </row>
    <row r="35" spans="1:52" x14ac:dyDescent="0.35">
      <c r="A35" t="str">
        <f t="shared" ref="A35:A40" si="20">A5</f>
        <v>JULE</v>
      </c>
      <c r="B35" s="7" t="s">
        <v>17</v>
      </c>
      <c r="C35" s="80" t="s">
        <v>21</v>
      </c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1"/>
      <c r="AH35" s="81"/>
      <c r="AI35" s="81"/>
      <c r="AJ35" s="81"/>
      <c r="AK35" s="81"/>
      <c r="AL35" s="81"/>
      <c r="AM35" s="81"/>
      <c r="AN35" s="81"/>
      <c r="AO35" s="81"/>
      <c r="AP35" s="82"/>
      <c r="AQ35" s="3"/>
      <c r="AR35" s="3"/>
      <c r="AS35" s="3"/>
      <c r="AT35" s="8">
        <f t="shared" ref="AT35:AT40" si="21">SUM(B35:AR35)</f>
        <v>0</v>
      </c>
      <c r="AU35" s="9" t="str">
        <f ca="1">fctHoraire()</f>
        <v/>
      </c>
      <c r="AV35" s="9">
        <f t="shared" ref="AV35:AV41" si="22">AV5</f>
        <v>35</v>
      </c>
      <c r="AW35" s="42">
        <f ca="1">HeureSup()</f>
        <v>0</v>
      </c>
      <c r="AX35" s="55">
        <f ca="1">HeureRecup()</f>
        <v>0</v>
      </c>
      <c r="AY35" s="60">
        <f>AY25+1</f>
        <v>44616</v>
      </c>
      <c r="AZ35" t="str">
        <f ca="1">IF(LEFT(fctHoraireRecup(),2)=" à",RIGHT(fctHoraireRecup(),LEN(fctHoraireRecup())-3),fctHoraireRecup())</f>
        <v/>
      </c>
    </row>
    <row r="36" spans="1:52" x14ac:dyDescent="0.35">
      <c r="A36" t="str">
        <f t="shared" si="20"/>
        <v>LAURE</v>
      </c>
      <c r="B36" s="3"/>
      <c r="C36" s="7" t="s">
        <v>17</v>
      </c>
      <c r="D36" s="7"/>
      <c r="E36" s="7"/>
      <c r="F36" s="7"/>
      <c r="G36" s="50" t="s">
        <v>17</v>
      </c>
      <c r="H36" s="51"/>
      <c r="I36" s="51"/>
      <c r="J36" s="51"/>
      <c r="K36" s="51"/>
      <c r="L36" s="51"/>
      <c r="M36" s="51"/>
      <c r="N36" s="51"/>
      <c r="O36" s="77">
        <v>1</v>
      </c>
      <c r="P36" s="78"/>
      <c r="Q36" s="78"/>
      <c r="R36" s="79"/>
      <c r="S36" s="77">
        <v>1</v>
      </c>
      <c r="T36" s="78"/>
      <c r="U36" s="78"/>
      <c r="V36" s="79"/>
      <c r="W36" s="77">
        <v>1</v>
      </c>
      <c r="X36" s="78"/>
      <c r="Y36" s="78"/>
      <c r="Z36" s="79"/>
      <c r="AA36" s="89">
        <v>1</v>
      </c>
      <c r="AB36" s="89"/>
      <c r="AC36" s="89"/>
      <c r="AD36" s="89"/>
      <c r="AE36" s="89">
        <v>1</v>
      </c>
      <c r="AF36" s="89"/>
      <c r="AG36" s="89"/>
      <c r="AH36" s="89"/>
      <c r="AI36" s="89">
        <v>1</v>
      </c>
      <c r="AJ36" s="89"/>
      <c r="AK36" s="89"/>
      <c r="AL36" s="89"/>
      <c r="AM36" s="7" t="s">
        <v>17</v>
      </c>
      <c r="AN36" s="7"/>
      <c r="AO36" s="7"/>
      <c r="AP36" s="7"/>
      <c r="AQ36" s="7"/>
      <c r="AR36" s="7"/>
      <c r="AS36" s="3"/>
      <c r="AT36" s="8">
        <f t="shared" si="21"/>
        <v>6</v>
      </c>
      <c r="AU36" s="9" t="str">
        <f ca="1">fctHoraire()</f>
        <v>12H00-18H00</v>
      </c>
      <c r="AV36" s="9">
        <f t="shared" si="22"/>
        <v>33.5</v>
      </c>
      <c r="AW36" s="42">
        <f ca="1">HeureSup()</f>
        <v>0</v>
      </c>
      <c r="AX36" s="55">
        <f t="shared" ref="AX36:AX40" ca="1" si="23">HeureRecup()</f>
        <v>0</v>
      </c>
      <c r="AY36" s="60">
        <f t="shared" ref="AY36:AY40" si="24">AY26+1</f>
        <v>44616</v>
      </c>
      <c r="AZ36" t="str">
        <f ca="1">IF(LEFT(fctHoraireRecup(),2)=" à",RIGHT(fctHoraireRecup(),LEN(fctHoraireRecup())-3),fctHoraireRecup())</f>
        <v/>
      </c>
    </row>
    <row r="37" spans="1:52" x14ac:dyDescent="0.35">
      <c r="A37" t="str">
        <f t="shared" si="20"/>
        <v>DAVE</v>
      </c>
      <c r="B37" s="3"/>
      <c r="C37" s="7" t="s">
        <v>17</v>
      </c>
      <c r="D37" s="7"/>
      <c r="E37" s="7"/>
      <c r="F37" s="7"/>
      <c r="G37" s="77">
        <v>1</v>
      </c>
      <c r="H37" s="78"/>
      <c r="I37" s="78"/>
      <c r="J37" s="79"/>
      <c r="K37" s="77">
        <v>1</v>
      </c>
      <c r="L37" s="78"/>
      <c r="M37" s="78"/>
      <c r="N37" s="79"/>
      <c r="O37" s="77">
        <v>1</v>
      </c>
      <c r="P37" s="78"/>
      <c r="Q37" s="78"/>
      <c r="R37" s="79"/>
      <c r="S37" s="77">
        <v>1</v>
      </c>
      <c r="T37" s="78"/>
      <c r="U37" s="78"/>
      <c r="V37" s="79"/>
      <c r="W37" s="7" t="s">
        <v>17</v>
      </c>
      <c r="X37" s="7"/>
      <c r="Y37" s="7"/>
      <c r="Z37" s="7"/>
      <c r="AA37" s="7" t="s">
        <v>17</v>
      </c>
      <c r="AB37" s="7"/>
      <c r="AC37" s="7"/>
      <c r="AD37" s="7"/>
      <c r="AE37" s="89">
        <v>1</v>
      </c>
      <c r="AF37" s="89"/>
      <c r="AG37" s="89"/>
      <c r="AH37" s="89"/>
      <c r="AI37" s="89">
        <v>1</v>
      </c>
      <c r="AJ37" s="89"/>
      <c r="AK37" s="89"/>
      <c r="AL37" s="89"/>
      <c r="AM37" s="89">
        <v>1</v>
      </c>
      <c r="AN37" s="89"/>
      <c r="AO37" s="89"/>
      <c r="AP37" s="89"/>
      <c r="AQ37" s="7" t="s">
        <v>17</v>
      </c>
      <c r="AR37" s="3"/>
      <c r="AS37" s="3"/>
      <c r="AT37" s="8">
        <f t="shared" si="21"/>
        <v>7</v>
      </c>
      <c r="AU37" s="9" t="str">
        <f t="shared" ref="AU37:AU39" ca="1" si="25">fctHoraire()</f>
        <v>10H00-14H00 / 16H00-19H00</v>
      </c>
      <c r="AV37" s="9">
        <f t="shared" si="22"/>
        <v>32</v>
      </c>
      <c r="AW37" s="42">
        <f t="shared" ref="AW37:AW40" ca="1" si="26">HeureSup()</f>
        <v>0</v>
      </c>
      <c r="AX37" s="55">
        <f t="shared" ca="1" si="23"/>
        <v>0</v>
      </c>
      <c r="AY37" s="60">
        <f t="shared" si="24"/>
        <v>44616</v>
      </c>
      <c r="AZ37" t="str">
        <f ca="1">IF(LEFT(fctHoraireRecup(),2)=" à",RIGHT(fctHoraireRecup(),LEN(fctHoraireRecup())-3),fctHoraireRecup())</f>
        <v/>
      </c>
    </row>
    <row r="38" spans="1:52" x14ac:dyDescent="0.35">
      <c r="A38" t="str">
        <f t="shared" si="20"/>
        <v>BET</v>
      </c>
      <c r="B38" s="3"/>
      <c r="C38" s="89">
        <v>1</v>
      </c>
      <c r="D38" s="89"/>
      <c r="E38" s="89"/>
      <c r="F38" s="89"/>
      <c r="G38" s="89">
        <v>1</v>
      </c>
      <c r="H38" s="89"/>
      <c r="I38" s="89"/>
      <c r="J38" s="89"/>
      <c r="K38" s="89">
        <v>1</v>
      </c>
      <c r="L38" s="89"/>
      <c r="M38" s="89"/>
      <c r="N38" s="89"/>
      <c r="O38" s="7" t="s">
        <v>17</v>
      </c>
      <c r="P38" s="7"/>
      <c r="Q38" s="7"/>
      <c r="R38" s="7"/>
      <c r="S38" s="7" t="s">
        <v>17</v>
      </c>
      <c r="T38" s="7"/>
      <c r="U38" s="7"/>
      <c r="V38" s="7"/>
      <c r="W38" s="77">
        <v>1</v>
      </c>
      <c r="X38" s="78"/>
      <c r="Y38" s="78"/>
      <c r="Z38" s="79"/>
      <c r="AA38" s="89">
        <v>1</v>
      </c>
      <c r="AB38" s="89"/>
      <c r="AC38" s="89"/>
      <c r="AD38" s="89"/>
      <c r="AE38" s="77">
        <v>1</v>
      </c>
      <c r="AF38" s="78"/>
      <c r="AG38" s="78"/>
      <c r="AH38" s="79"/>
      <c r="AI38" s="77">
        <v>1</v>
      </c>
      <c r="AJ38" s="78"/>
      <c r="AK38" s="78"/>
      <c r="AL38" s="79"/>
      <c r="AM38" s="77">
        <v>1</v>
      </c>
      <c r="AN38" s="78"/>
      <c r="AO38" s="78"/>
      <c r="AP38" s="79"/>
      <c r="AQ38" s="3"/>
      <c r="AR38" s="3"/>
      <c r="AS38" s="3"/>
      <c r="AT38" s="8">
        <f t="shared" si="21"/>
        <v>8</v>
      </c>
      <c r="AU38" s="9" t="str">
        <f t="shared" ca="1" si="25"/>
        <v>9H00-12H00 / 14H00-19H00</v>
      </c>
      <c r="AV38" s="9">
        <f t="shared" si="22"/>
        <v>35</v>
      </c>
      <c r="AW38" s="42">
        <f t="shared" ca="1" si="26"/>
        <v>0</v>
      </c>
      <c r="AX38" s="55">
        <f t="shared" ca="1" si="23"/>
        <v>0</v>
      </c>
      <c r="AY38" s="60">
        <f t="shared" si="24"/>
        <v>44616</v>
      </c>
      <c r="AZ38" t="str">
        <f ca="1">IF(LEFT(fctHoraireRecup(),2)=" à",RIGHT(fctHoraireRecup(),LEN(fctHoraireRecup())-3),fctHoraireRecup())</f>
        <v/>
      </c>
    </row>
    <row r="39" spans="1:52" x14ac:dyDescent="0.35">
      <c r="A39" t="str">
        <f t="shared" si="20"/>
        <v>JOHN</v>
      </c>
      <c r="B39" s="3"/>
      <c r="C39" s="77">
        <v>1</v>
      </c>
      <c r="D39" s="78"/>
      <c r="E39" s="78"/>
      <c r="F39" s="79"/>
      <c r="G39" s="77">
        <v>1</v>
      </c>
      <c r="H39" s="78"/>
      <c r="I39" s="78"/>
      <c r="J39" s="79"/>
      <c r="K39" s="77">
        <v>1</v>
      </c>
      <c r="L39" s="78"/>
      <c r="M39" s="78"/>
      <c r="N39" s="79"/>
      <c r="O39" s="77">
        <v>1</v>
      </c>
      <c r="P39" s="78"/>
      <c r="Q39" s="78"/>
      <c r="R39" s="79"/>
      <c r="S39" s="7" t="s">
        <v>17</v>
      </c>
      <c r="T39" s="7"/>
      <c r="U39" s="7"/>
      <c r="V39" s="7"/>
      <c r="W39" s="77">
        <v>1</v>
      </c>
      <c r="X39" s="78"/>
      <c r="Y39" s="78"/>
      <c r="Z39" s="79"/>
      <c r="AA39" s="77">
        <v>1</v>
      </c>
      <c r="AB39" s="78"/>
      <c r="AC39" s="78"/>
      <c r="AD39" s="79"/>
      <c r="AE39" s="77">
        <v>1</v>
      </c>
      <c r="AF39" s="78"/>
      <c r="AG39" s="78"/>
      <c r="AH39" s="79"/>
      <c r="AI39" s="77">
        <v>1</v>
      </c>
      <c r="AJ39" s="78"/>
      <c r="AK39" s="78"/>
      <c r="AL39" s="79"/>
      <c r="AM39" s="7"/>
      <c r="AN39" s="7"/>
      <c r="AO39" s="7"/>
      <c r="AP39" s="7"/>
      <c r="AQ39" s="3"/>
      <c r="AR39" s="3"/>
      <c r="AS39" s="3"/>
      <c r="AT39" s="8">
        <f t="shared" si="21"/>
        <v>8</v>
      </c>
      <c r="AU39" s="9" t="str">
        <f t="shared" ca="1" si="25"/>
        <v>9H00-13H00 / 14H00-18H00</v>
      </c>
      <c r="AV39" s="9">
        <f t="shared" si="22"/>
        <v>35</v>
      </c>
      <c r="AW39" s="42">
        <f ca="1">HeureSup()</f>
        <v>0</v>
      </c>
      <c r="AX39" s="55">
        <f t="shared" ca="1" si="23"/>
        <v>0</v>
      </c>
      <c r="AY39" s="60">
        <f t="shared" si="24"/>
        <v>44616</v>
      </c>
      <c r="AZ39" t="str">
        <f ca="1">IF(LEFT(fctHoraireRecup(),2)=" à",RIGHT(fctHoraireRecup(),LEN(fctHoraireRecup())-3),fctHoraireRecup())</f>
        <v/>
      </c>
    </row>
    <row r="40" spans="1:52" x14ac:dyDescent="0.35">
      <c r="A40" t="str">
        <f t="shared" si="20"/>
        <v>LISA</v>
      </c>
      <c r="B40" s="3"/>
      <c r="C40" s="93" t="s">
        <v>18</v>
      </c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  <c r="AH40" s="94"/>
      <c r="AI40" s="94"/>
      <c r="AJ40" s="94"/>
      <c r="AK40" s="94"/>
      <c r="AL40" s="95"/>
      <c r="AM40" s="21">
        <v>7</v>
      </c>
      <c r="AN40" s="18"/>
      <c r="AO40" s="7"/>
      <c r="AP40" s="7"/>
      <c r="AQ40" s="3"/>
      <c r="AR40" s="3"/>
      <c r="AS40" s="3"/>
      <c r="AT40" s="8">
        <f t="shared" si="21"/>
        <v>7</v>
      </c>
      <c r="AU40" s="9" t="s">
        <v>17</v>
      </c>
      <c r="AV40" s="9">
        <f t="shared" si="22"/>
        <v>35</v>
      </c>
      <c r="AW40" s="42">
        <f t="shared" ca="1" si="26"/>
        <v>0</v>
      </c>
      <c r="AX40" s="55">
        <f t="shared" ca="1" si="23"/>
        <v>0</v>
      </c>
      <c r="AY40" s="60">
        <f t="shared" si="24"/>
        <v>44616</v>
      </c>
      <c r="AZ40" t="str">
        <f ca="1">IF(LEFT(fctHoraireRecup(),2)=" à",RIGHT(fctHoraireRecup(),LEN(fctHoraireRecup())-3),fctHoraireRecup())</f>
        <v/>
      </c>
    </row>
    <row r="41" spans="1:52" ht="14.5" hidden="1" customHeight="1" outlineLevel="1" x14ac:dyDescent="0.35">
      <c r="A41" t="s">
        <v>19</v>
      </c>
      <c r="B41" s="83" t="s">
        <v>20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4"/>
      <c r="AA41" s="84"/>
      <c r="AB41" s="84"/>
      <c r="AC41" s="84"/>
      <c r="AD41" s="84"/>
      <c r="AE41" s="84"/>
      <c r="AF41" s="84"/>
      <c r="AG41" s="84"/>
      <c r="AH41" s="84"/>
      <c r="AI41" s="84"/>
      <c r="AJ41" s="84"/>
      <c r="AK41" s="84"/>
      <c r="AL41" s="84"/>
      <c r="AM41" s="84"/>
      <c r="AN41" s="84"/>
      <c r="AO41" s="84"/>
      <c r="AP41" s="84"/>
      <c r="AQ41" s="84"/>
      <c r="AR41" s="84"/>
      <c r="AS41" s="85"/>
      <c r="AT41" s="8"/>
      <c r="AU41" s="9"/>
      <c r="AV41" s="9">
        <f t="shared" si="22"/>
        <v>0</v>
      </c>
    </row>
    <row r="42" spans="1:52" ht="15" collapsed="1" thickBot="1" x14ac:dyDescent="0.4"/>
    <row r="43" spans="1:52" x14ac:dyDescent="0.35">
      <c r="P43" s="96">
        <v>44617</v>
      </c>
      <c r="Q43" s="97"/>
      <c r="R43" s="97"/>
      <c r="S43" s="97"/>
      <c r="T43" s="97"/>
      <c r="U43" s="97"/>
      <c r="V43" s="97"/>
      <c r="W43" s="97"/>
      <c r="X43" s="97"/>
      <c r="Y43" s="97"/>
      <c r="Z43" s="97"/>
      <c r="AA43" s="97"/>
      <c r="AB43" s="97"/>
      <c r="AC43" s="97"/>
      <c r="AD43" s="97"/>
      <c r="AE43" s="98"/>
      <c r="AU43" s="3"/>
    </row>
    <row r="44" spans="1:52" ht="21" customHeight="1" x14ac:dyDescent="0.35">
      <c r="B44" s="2" t="s">
        <v>2</v>
      </c>
      <c r="C44" s="2" t="s">
        <v>3</v>
      </c>
      <c r="D44" s="3">
        <v>15</v>
      </c>
      <c r="E44" s="3">
        <v>30</v>
      </c>
      <c r="F44" s="3">
        <v>45</v>
      </c>
      <c r="G44" s="2" t="s">
        <v>4</v>
      </c>
      <c r="H44" s="3">
        <v>15</v>
      </c>
      <c r="I44" s="3">
        <v>30</v>
      </c>
      <c r="J44" s="3">
        <v>45</v>
      </c>
      <c r="K44" s="2" t="s">
        <v>5</v>
      </c>
      <c r="L44" s="3">
        <v>15</v>
      </c>
      <c r="M44" s="3">
        <v>30</v>
      </c>
      <c r="N44" s="3">
        <v>45</v>
      </c>
      <c r="O44" s="2" t="s">
        <v>6</v>
      </c>
      <c r="P44" s="3">
        <v>15</v>
      </c>
      <c r="Q44" s="3">
        <v>30</v>
      </c>
      <c r="R44" s="3">
        <v>45</v>
      </c>
      <c r="S44" s="2" t="s">
        <v>7</v>
      </c>
      <c r="T44" s="3">
        <v>15</v>
      </c>
      <c r="U44" s="3">
        <v>30</v>
      </c>
      <c r="V44" s="3">
        <v>45</v>
      </c>
      <c r="W44" s="2" t="s">
        <v>8</v>
      </c>
      <c r="X44" s="3">
        <v>15</v>
      </c>
      <c r="Y44" s="3">
        <v>30</v>
      </c>
      <c r="Z44" s="3">
        <v>45</v>
      </c>
      <c r="AA44" s="2" t="s">
        <v>9</v>
      </c>
      <c r="AB44" s="3">
        <v>15</v>
      </c>
      <c r="AC44" s="3">
        <v>30</v>
      </c>
      <c r="AD44" s="3">
        <v>45</v>
      </c>
      <c r="AE44" s="2" t="s">
        <v>10</v>
      </c>
      <c r="AF44" s="3">
        <v>15</v>
      </c>
      <c r="AG44" s="3">
        <v>30</v>
      </c>
      <c r="AH44" s="3">
        <v>45</v>
      </c>
      <c r="AI44" s="2" t="s">
        <v>11</v>
      </c>
      <c r="AJ44" s="3">
        <v>15</v>
      </c>
      <c r="AK44" s="3">
        <v>30</v>
      </c>
      <c r="AL44" s="3">
        <v>45</v>
      </c>
      <c r="AM44" s="2" t="s">
        <v>12</v>
      </c>
      <c r="AN44" s="3">
        <v>15</v>
      </c>
      <c r="AO44" s="3">
        <v>30</v>
      </c>
      <c r="AP44" s="3">
        <v>45</v>
      </c>
      <c r="AQ44" s="2" t="s">
        <v>13</v>
      </c>
      <c r="AR44" s="3">
        <v>15</v>
      </c>
      <c r="AS44" s="64">
        <v>30</v>
      </c>
      <c r="AT44" s="4" t="str">
        <f>AT4</f>
        <v>Heure par jour</v>
      </c>
      <c r="AU44" s="5">
        <f>P43</f>
        <v>44617</v>
      </c>
      <c r="AV44" s="6" t="str">
        <f>AV34</f>
        <v xml:space="preserve"> heure semaine</v>
      </c>
      <c r="AW44" s="43" t="s">
        <v>40</v>
      </c>
      <c r="AX44" s="118" t="s">
        <v>46</v>
      </c>
      <c r="AY44" s="118"/>
      <c r="AZ44" s="118"/>
    </row>
    <row r="45" spans="1:52" x14ac:dyDescent="0.35">
      <c r="A45" t="s">
        <v>34</v>
      </c>
      <c r="B45" s="3"/>
      <c r="C45" s="99" t="s">
        <v>22</v>
      </c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3"/>
      <c r="AR45" s="3"/>
      <c r="AS45" s="3"/>
      <c r="AT45" s="8">
        <f t="shared" ref="AT45:AT50" si="27">SUM(B45:AR45)</f>
        <v>0</v>
      </c>
      <c r="AU45" s="9" t="str">
        <f ca="1">fctHoraire()</f>
        <v/>
      </c>
      <c r="AV45" s="9">
        <f>AV8</f>
        <v>35</v>
      </c>
      <c r="AW45" s="42">
        <f t="shared" ref="AW45:AW50" ca="1" si="28">HeureSup()</f>
        <v>0</v>
      </c>
      <c r="AX45" s="55">
        <f ca="1">HeureRecup()</f>
        <v>0</v>
      </c>
      <c r="AY45" s="60">
        <f>AY35+1</f>
        <v>44617</v>
      </c>
      <c r="AZ45" t="str">
        <f ca="1">IF(LEFT(fctHoraireRecup(),2)=" à",RIGHT(fctHoraireRecup(),LEN(fctHoraireRecup())-3),fctHoraireRecup())</f>
        <v/>
      </c>
    </row>
    <row r="46" spans="1:52" x14ac:dyDescent="0.35">
      <c r="A46" t="str">
        <f>A7</f>
        <v>DAVE</v>
      </c>
      <c r="B46" s="3"/>
      <c r="C46" s="99" t="s">
        <v>22</v>
      </c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99"/>
      <c r="AG46" s="99"/>
      <c r="AH46" s="99"/>
      <c r="AI46" s="99"/>
      <c r="AJ46" s="99"/>
      <c r="AK46" s="99"/>
      <c r="AL46" s="99"/>
      <c r="AM46" s="99"/>
      <c r="AN46" s="99"/>
      <c r="AO46" s="99"/>
      <c r="AP46" s="99"/>
      <c r="AQ46" s="3"/>
      <c r="AR46" s="3"/>
      <c r="AS46" s="3"/>
      <c r="AT46" s="8">
        <f t="shared" si="27"/>
        <v>0</v>
      </c>
      <c r="AU46" s="9" t="str">
        <f t="shared" ref="AU46:AU49" ca="1" si="29">fctHoraire()</f>
        <v/>
      </c>
      <c r="AV46" s="9">
        <f>AV7</f>
        <v>32</v>
      </c>
      <c r="AW46" s="42">
        <f t="shared" ca="1" si="28"/>
        <v>0</v>
      </c>
      <c r="AX46" s="55">
        <f t="shared" ref="AX46:AX50" ca="1" si="30">HeureRecup()</f>
        <v>0</v>
      </c>
      <c r="AY46" s="60">
        <f t="shared" ref="AY46:AY50" si="31">AY36+1</f>
        <v>44617</v>
      </c>
      <c r="AZ46" t="str">
        <f ca="1">IF(LEFT(fctHoraireRecup(),2)=" à",RIGHT(fctHoraireRecup(),LEN(fctHoraireRecup())-3),fctHoraireRecup())</f>
        <v/>
      </c>
    </row>
    <row r="47" spans="1:52" x14ac:dyDescent="0.35">
      <c r="A47" t="s">
        <v>36</v>
      </c>
      <c r="B47" s="3"/>
      <c r="C47" s="7" t="s">
        <v>17</v>
      </c>
      <c r="D47" s="7"/>
      <c r="E47" s="7"/>
      <c r="F47" s="7"/>
      <c r="G47" s="7" t="s">
        <v>17</v>
      </c>
      <c r="H47" s="7"/>
      <c r="I47" s="7"/>
      <c r="J47" s="7"/>
      <c r="K47" s="77">
        <v>1</v>
      </c>
      <c r="L47" s="78"/>
      <c r="M47" s="78"/>
      <c r="N47" s="79"/>
      <c r="O47" s="77">
        <v>1</v>
      </c>
      <c r="P47" s="78"/>
      <c r="Q47" s="78"/>
      <c r="R47" s="79"/>
      <c r="S47" s="7" t="s">
        <v>17</v>
      </c>
      <c r="T47" s="7"/>
      <c r="U47" s="7"/>
      <c r="V47" s="7"/>
      <c r="W47" s="77">
        <v>1</v>
      </c>
      <c r="X47" s="78"/>
      <c r="Y47" s="78"/>
      <c r="Z47" s="79"/>
      <c r="AA47" s="89">
        <v>1</v>
      </c>
      <c r="AB47" s="89"/>
      <c r="AC47" s="89"/>
      <c r="AD47" s="89"/>
      <c r="AE47" s="89">
        <v>1</v>
      </c>
      <c r="AF47" s="89"/>
      <c r="AG47" s="89"/>
      <c r="AH47" s="89"/>
      <c r="AI47" s="77">
        <v>1</v>
      </c>
      <c r="AJ47" s="78"/>
      <c r="AK47" s="78"/>
      <c r="AL47" s="79"/>
      <c r="AM47" s="7" t="s">
        <v>17</v>
      </c>
      <c r="AN47" s="7"/>
      <c r="AO47" s="7"/>
      <c r="AP47" s="7"/>
      <c r="AQ47" s="7" t="s">
        <v>17</v>
      </c>
      <c r="AR47" s="3"/>
      <c r="AS47" s="3"/>
      <c r="AT47" s="8">
        <f t="shared" si="27"/>
        <v>6</v>
      </c>
      <c r="AU47" s="9" t="str">
        <f t="shared" ca="1" si="29"/>
        <v>11H00-13H00 / 14H00-18H00</v>
      </c>
      <c r="AV47" s="9">
        <f>AV6</f>
        <v>33.5</v>
      </c>
      <c r="AW47" s="42">
        <f t="shared" ca="1" si="28"/>
        <v>0</v>
      </c>
      <c r="AX47" s="55">
        <f t="shared" ca="1" si="30"/>
        <v>0</v>
      </c>
      <c r="AY47" s="60">
        <f t="shared" si="31"/>
        <v>44617</v>
      </c>
      <c r="AZ47" t="str">
        <f ca="1">IF(LEFT(fctHoraireRecup(),2)=" à",RIGHT(fctHoraireRecup(),LEN(fctHoraireRecup())-3),fctHoraireRecup())</f>
        <v/>
      </c>
    </row>
    <row r="48" spans="1:52" x14ac:dyDescent="0.35">
      <c r="A48" t="str">
        <f>A5</f>
        <v>JULE</v>
      </c>
      <c r="B48" s="3"/>
      <c r="C48" s="77">
        <v>1</v>
      </c>
      <c r="D48" s="78"/>
      <c r="E48" s="78"/>
      <c r="F48" s="79"/>
      <c r="G48" s="77">
        <v>1</v>
      </c>
      <c r="H48" s="78"/>
      <c r="I48" s="78"/>
      <c r="J48" s="79"/>
      <c r="K48" s="89">
        <v>1</v>
      </c>
      <c r="L48" s="89"/>
      <c r="M48" s="89"/>
      <c r="N48" s="89"/>
      <c r="O48" s="89">
        <v>1</v>
      </c>
      <c r="P48" s="89"/>
      <c r="Q48" s="89"/>
      <c r="R48" s="89"/>
      <c r="S48" s="89">
        <v>1</v>
      </c>
      <c r="T48" s="89"/>
      <c r="U48" s="89"/>
      <c r="V48" s="89"/>
      <c r="W48" s="7" t="s">
        <v>17</v>
      </c>
      <c r="X48" s="7"/>
      <c r="Y48" s="3"/>
      <c r="Z48" s="3"/>
      <c r="AA48" s="7" t="s">
        <v>17</v>
      </c>
      <c r="AB48" s="17"/>
      <c r="AC48" s="78">
        <v>0.5</v>
      </c>
      <c r="AD48" s="79"/>
      <c r="AE48" s="89">
        <v>1</v>
      </c>
      <c r="AF48" s="89"/>
      <c r="AG48" s="89"/>
      <c r="AH48" s="89"/>
      <c r="AI48" s="89">
        <v>1</v>
      </c>
      <c r="AJ48" s="89"/>
      <c r="AK48" s="89"/>
      <c r="AL48" s="89"/>
      <c r="AM48" s="89">
        <v>1</v>
      </c>
      <c r="AN48" s="89"/>
      <c r="AO48" s="89"/>
      <c r="AP48" s="89"/>
      <c r="AQ48" s="3"/>
      <c r="AR48" s="3"/>
      <c r="AS48" s="3"/>
      <c r="AT48" s="8">
        <f t="shared" si="27"/>
        <v>8.5</v>
      </c>
      <c r="AU48" s="9" t="str">
        <f t="shared" ca="1" si="29"/>
        <v>9H00-14H00 / 15H30-19H00</v>
      </c>
      <c r="AV48" s="9">
        <f>AV5</f>
        <v>35</v>
      </c>
      <c r="AW48" s="42">
        <f t="shared" ca="1" si="28"/>
        <v>0</v>
      </c>
      <c r="AX48" s="55">
        <f ca="1">HeureRecup()</f>
        <v>0</v>
      </c>
      <c r="AY48" s="60">
        <f t="shared" si="31"/>
        <v>44617</v>
      </c>
      <c r="AZ48" t="str">
        <f ca="1">IF(LEFT(fctHoraireRecup(),2)=" à",RIGHT(fctHoraireRecup(),LEN(fctHoraireRecup())-3),fctHoraireRecup())</f>
        <v/>
      </c>
    </row>
    <row r="49" spans="1:52" x14ac:dyDescent="0.35">
      <c r="A49" t="str">
        <f>A9</f>
        <v>JOHN</v>
      </c>
      <c r="B49" s="3"/>
      <c r="C49" s="77">
        <v>1</v>
      </c>
      <c r="D49" s="78"/>
      <c r="E49" s="78"/>
      <c r="F49" s="79"/>
      <c r="G49" s="77">
        <v>1</v>
      </c>
      <c r="H49" s="78"/>
      <c r="I49" s="78"/>
      <c r="J49" s="79"/>
      <c r="K49" s="77">
        <v>1</v>
      </c>
      <c r="L49" s="78"/>
      <c r="M49" s="78"/>
      <c r="N49" s="79"/>
      <c r="O49" s="7" t="s">
        <v>17</v>
      </c>
      <c r="P49" s="7"/>
      <c r="Q49" s="7"/>
      <c r="R49" s="7"/>
      <c r="S49" s="77">
        <v>1</v>
      </c>
      <c r="T49" s="78"/>
      <c r="U49" s="78"/>
      <c r="V49" s="79"/>
      <c r="W49" s="77">
        <v>1</v>
      </c>
      <c r="X49" s="78"/>
      <c r="Y49" s="78"/>
      <c r="Z49" s="79"/>
      <c r="AA49" s="77">
        <v>1</v>
      </c>
      <c r="AB49" s="78"/>
      <c r="AC49" s="78"/>
      <c r="AD49" s="79"/>
      <c r="AE49" s="77">
        <v>1</v>
      </c>
      <c r="AF49" s="78"/>
      <c r="AG49" s="78"/>
      <c r="AH49" s="79"/>
      <c r="AI49" s="77">
        <v>1</v>
      </c>
      <c r="AJ49" s="78"/>
      <c r="AK49" s="78"/>
      <c r="AL49" s="79"/>
      <c r="AM49" s="77">
        <v>1</v>
      </c>
      <c r="AN49" s="78"/>
      <c r="AO49" s="78"/>
      <c r="AP49" s="79"/>
      <c r="AQ49" s="3"/>
      <c r="AR49" s="3"/>
      <c r="AS49" s="3"/>
      <c r="AT49" s="8">
        <f t="shared" si="27"/>
        <v>9</v>
      </c>
      <c r="AU49" s="9" t="str">
        <f t="shared" ca="1" si="29"/>
        <v>9H00-12H00 / 13H00-19H00</v>
      </c>
      <c r="AV49" s="9">
        <f>AV9</f>
        <v>35</v>
      </c>
      <c r="AW49" s="42">
        <f t="shared" ca="1" si="28"/>
        <v>0</v>
      </c>
      <c r="AX49" s="55">
        <f t="shared" ca="1" si="30"/>
        <v>0</v>
      </c>
      <c r="AY49" s="60">
        <f t="shared" si="31"/>
        <v>44617</v>
      </c>
      <c r="AZ49" t="str">
        <f ca="1">IF(LEFT(fctHoraireRecup(),2)=" à",RIGHT(fctHoraireRecup(),LEN(fctHoraireRecup())-3),fctHoraireRecup())</f>
        <v/>
      </c>
    </row>
    <row r="50" spans="1:52" x14ac:dyDescent="0.35">
      <c r="A50" t="str">
        <f>A10</f>
        <v>LISA</v>
      </c>
      <c r="B50" s="3"/>
      <c r="C50" s="93" t="s">
        <v>18</v>
      </c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  <c r="AH50" s="94"/>
      <c r="AI50" s="94"/>
      <c r="AJ50" s="94"/>
      <c r="AK50" s="94"/>
      <c r="AL50" s="95"/>
      <c r="AM50" s="10">
        <v>7</v>
      </c>
      <c r="AN50" s="7"/>
      <c r="AO50" s="7"/>
      <c r="AP50" s="7"/>
      <c r="AQ50" s="3"/>
      <c r="AR50" s="3"/>
      <c r="AS50" s="3"/>
      <c r="AT50" s="8">
        <f t="shared" si="27"/>
        <v>7</v>
      </c>
      <c r="AU50" s="9" t="s">
        <v>17</v>
      </c>
      <c r="AV50" s="9">
        <f>AV10</f>
        <v>35</v>
      </c>
      <c r="AW50" s="42">
        <f t="shared" ca="1" si="28"/>
        <v>0</v>
      </c>
      <c r="AX50" s="55">
        <f t="shared" ca="1" si="30"/>
        <v>0</v>
      </c>
      <c r="AY50" s="60">
        <f t="shared" si="31"/>
        <v>44617</v>
      </c>
      <c r="AZ50" t="str">
        <f ca="1">IF(LEFT(fctHoraireRecup(),2)=" à",RIGHT(fctHoraireRecup(),LEN(fctHoraireRecup())-3),fctHoraireRecup())</f>
        <v/>
      </c>
    </row>
    <row r="51" spans="1:52" ht="14.5" hidden="1" customHeight="1" outlineLevel="1" x14ac:dyDescent="0.35">
      <c r="A51" t="s">
        <v>19</v>
      </c>
      <c r="B51" s="83" t="s">
        <v>20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5"/>
      <c r="AQ51" s="3"/>
      <c r="AR51" s="3"/>
      <c r="AS51" s="3"/>
      <c r="AT51" s="8">
        <f>SUM(C51:AR51)</f>
        <v>0</v>
      </c>
      <c r="AU51" s="9" t="s">
        <v>17</v>
      </c>
      <c r="AV51" s="9">
        <f>AV11</f>
        <v>0</v>
      </c>
    </row>
    <row r="52" spans="1:52" ht="15" collapsed="1" thickBot="1" x14ac:dyDescent="0.4">
      <c r="AN52" t="s">
        <v>17</v>
      </c>
    </row>
    <row r="53" spans="1:52" x14ac:dyDescent="0.35">
      <c r="P53" s="96">
        <v>44618</v>
      </c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8"/>
    </row>
    <row r="54" spans="1:52" ht="20.5" customHeight="1" x14ac:dyDescent="0.35">
      <c r="B54" s="2" t="s">
        <v>2</v>
      </c>
      <c r="C54" s="2" t="s">
        <v>3</v>
      </c>
      <c r="D54" s="3">
        <v>15</v>
      </c>
      <c r="E54" s="3">
        <v>30</v>
      </c>
      <c r="F54" s="3">
        <v>45</v>
      </c>
      <c r="G54" s="2" t="s">
        <v>4</v>
      </c>
      <c r="H54" s="3">
        <v>15</v>
      </c>
      <c r="I54" s="3">
        <v>30</v>
      </c>
      <c r="J54" s="3">
        <v>45</v>
      </c>
      <c r="K54" s="2" t="s">
        <v>5</v>
      </c>
      <c r="L54" s="3">
        <v>15</v>
      </c>
      <c r="M54" s="3">
        <v>30</v>
      </c>
      <c r="N54" s="3">
        <v>45</v>
      </c>
      <c r="O54" s="2" t="s">
        <v>6</v>
      </c>
      <c r="P54" s="3">
        <v>15</v>
      </c>
      <c r="Q54" s="3">
        <v>30</v>
      </c>
      <c r="R54" s="3">
        <v>45</v>
      </c>
      <c r="S54" s="2" t="s">
        <v>7</v>
      </c>
      <c r="T54" s="3">
        <v>15</v>
      </c>
      <c r="U54" s="3">
        <v>30</v>
      </c>
      <c r="V54" s="3">
        <v>45</v>
      </c>
      <c r="W54" s="2" t="s">
        <v>8</v>
      </c>
      <c r="X54" s="3">
        <v>15</v>
      </c>
      <c r="Y54" s="3">
        <v>30</v>
      </c>
      <c r="Z54" s="3">
        <v>45</v>
      </c>
      <c r="AA54" s="2" t="s">
        <v>9</v>
      </c>
      <c r="AB54" s="3">
        <v>15</v>
      </c>
      <c r="AC54" s="3">
        <v>30</v>
      </c>
      <c r="AD54" s="3">
        <v>45</v>
      </c>
      <c r="AE54" s="2" t="s">
        <v>10</v>
      </c>
      <c r="AF54" s="3">
        <v>15</v>
      </c>
      <c r="AG54" s="3">
        <v>30</v>
      </c>
      <c r="AH54" s="3">
        <v>45</v>
      </c>
      <c r="AI54" s="2" t="s">
        <v>11</v>
      </c>
      <c r="AJ54" s="3">
        <v>15</v>
      </c>
      <c r="AK54" s="3">
        <v>30</v>
      </c>
      <c r="AL54" s="3">
        <v>45</v>
      </c>
      <c r="AM54" s="2" t="s">
        <v>12</v>
      </c>
      <c r="AN54" s="3">
        <v>15</v>
      </c>
      <c r="AO54" s="3">
        <v>30</v>
      </c>
      <c r="AP54" s="3">
        <v>45</v>
      </c>
      <c r="AQ54" s="2" t="s">
        <v>13</v>
      </c>
      <c r="AR54" s="3">
        <v>15</v>
      </c>
      <c r="AS54" s="64">
        <v>30</v>
      </c>
      <c r="AT54" s="4" t="str">
        <f>AT4</f>
        <v>Heure par jour</v>
      </c>
      <c r="AU54" s="5">
        <f>P53</f>
        <v>44618</v>
      </c>
      <c r="AV54" s="6" t="str">
        <f>AV44</f>
        <v xml:space="preserve"> heure semaine</v>
      </c>
      <c r="AW54" s="43" t="s">
        <v>40</v>
      </c>
      <c r="AX54" s="118" t="s">
        <v>46</v>
      </c>
      <c r="AY54" s="118"/>
      <c r="AZ54" s="118"/>
    </row>
    <row r="55" spans="1:52" x14ac:dyDescent="0.35">
      <c r="A55" t="str">
        <f t="shared" ref="A55:A60" si="32">A5</f>
        <v>JULE</v>
      </c>
      <c r="B55" s="3" t="s">
        <v>17</v>
      </c>
      <c r="C55" s="89">
        <v>1</v>
      </c>
      <c r="D55" s="89"/>
      <c r="E55" s="89"/>
      <c r="F55" s="89"/>
      <c r="G55" s="89">
        <v>1</v>
      </c>
      <c r="H55" s="89"/>
      <c r="I55" s="89"/>
      <c r="J55" s="89"/>
      <c r="K55" s="89">
        <v>1</v>
      </c>
      <c r="L55" s="89"/>
      <c r="M55" s="89"/>
      <c r="N55" s="89"/>
      <c r="O55" s="3"/>
      <c r="P55" s="3"/>
      <c r="Q55" s="3"/>
      <c r="R55" s="3"/>
      <c r="S55" s="77">
        <v>1</v>
      </c>
      <c r="T55" s="78"/>
      <c r="U55" s="78"/>
      <c r="V55" s="79"/>
      <c r="W55" s="77">
        <v>1</v>
      </c>
      <c r="X55" s="78"/>
      <c r="Y55" s="78"/>
      <c r="Z55" s="79"/>
      <c r="AA55" s="77">
        <v>1</v>
      </c>
      <c r="AB55" s="78"/>
      <c r="AC55" s="78"/>
      <c r="AD55" s="79"/>
      <c r="AE55" s="77">
        <v>1</v>
      </c>
      <c r="AF55" s="78"/>
      <c r="AG55" s="78"/>
      <c r="AH55" s="79"/>
      <c r="AI55" s="77">
        <v>1</v>
      </c>
      <c r="AJ55" s="78"/>
      <c r="AK55" s="78"/>
      <c r="AL55" s="79"/>
      <c r="AM55" s="3"/>
      <c r="AN55" s="3"/>
      <c r="AO55" s="3"/>
      <c r="AP55" s="3"/>
      <c r="AQ55" s="3"/>
      <c r="AR55" s="3"/>
      <c r="AS55" s="3"/>
      <c r="AT55" s="8">
        <f t="shared" ref="AT55:AT60" si="33">SUM(B55:AR55)</f>
        <v>8</v>
      </c>
      <c r="AU55" s="9" t="str">
        <f ca="1">fctHoraire()</f>
        <v>9H00-12H00 / 13H00-18H00</v>
      </c>
      <c r="AV55" s="9">
        <f t="shared" ref="AV55:AV61" si="34">AV5</f>
        <v>35</v>
      </c>
      <c r="AW55" s="42">
        <f t="shared" ref="AW55:AW60" ca="1" si="35">HeureSup()</f>
        <v>0</v>
      </c>
      <c r="AX55" s="55">
        <f ca="1">HeureRecup()</f>
        <v>0</v>
      </c>
      <c r="AY55" s="60">
        <f>AY45+1</f>
        <v>44618</v>
      </c>
      <c r="AZ55" t="str">
        <f ca="1">IF(LEFT(fctHoraireRecup(),2)=" à",RIGHT(fctHoraireRecup(),LEN(fctHoraireRecup())-3),fctHoraireRecup())</f>
        <v/>
      </c>
    </row>
    <row r="56" spans="1:52" x14ac:dyDescent="0.35">
      <c r="A56" t="str">
        <f t="shared" si="32"/>
        <v>LAURE</v>
      </c>
      <c r="B56" s="3" t="s">
        <v>17</v>
      </c>
      <c r="C56" s="89">
        <v>1</v>
      </c>
      <c r="D56" s="89"/>
      <c r="E56" s="89"/>
      <c r="F56" s="89"/>
      <c r="G56" s="89">
        <v>1</v>
      </c>
      <c r="H56" s="89"/>
      <c r="I56" s="89"/>
      <c r="J56" s="89"/>
      <c r="K56" s="89">
        <v>1</v>
      </c>
      <c r="L56" s="89"/>
      <c r="M56" s="89"/>
      <c r="N56" s="89"/>
      <c r="O56" s="89">
        <v>1</v>
      </c>
      <c r="P56" s="89"/>
      <c r="Q56" s="89"/>
      <c r="R56" s="89"/>
      <c r="S56" s="7" t="s">
        <v>17</v>
      </c>
      <c r="T56" s="7"/>
      <c r="U56" s="3"/>
      <c r="V56" s="3"/>
      <c r="W56" s="51" t="s">
        <v>17</v>
      </c>
      <c r="X56" s="51"/>
      <c r="Y56" s="77">
        <v>0.5</v>
      </c>
      <c r="Z56" s="79"/>
      <c r="AA56" s="89">
        <v>1</v>
      </c>
      <c r="AB56" s="89"/>
      <c r="AC56" s="89"/>
      <c r="AD56" s="89"/>
      <c r="AE56" s="89">
        <v>1</v>
      </c>
      <c r="AF56" s="89"/>
      <c r="AG56" s="89"/>
      <c r="AH56" s="89"/>
      <c r="AI56" s="65"/>
      <c r="AJ56" s="65"/>
      <c r="AK56" s="65"/>
      <c r="AL56" s="65"/>
      <c r="AM56" s="65"/>
      <c r="AN56" s="65"/>
      <c r="AO56" s="65"/>
      <c r="AP56" s="65"/>
      <c r="AQ56" s="65"/>
      <c r="AR56" s="3"/>
      <c r="AS56" s="3"/>
      <c r="AT56" s="8">
        <f t="shared" si="33"/>
        <v>6.5</v>
      </c>
      <c r="AU56" s="9" t="str">
        <f t="shared" ref="AU56:AU59" ca="1" si="36">fctHoraire()</f>
        <v>9H00-13H00 / 14H30-17H00</v>
      </c>
      <c r="AV56" s="9">
        <f t="shared" si="34"/>
        <v>33.5</v>
      </c>
      <c r="AW56" s="42">
        <f t="shared" ca="1" si="35"/>
        <v>0</v>
      </c>
      <c r="AX56" s="55">
        <f ca="1">HeureRecup()</f>
        <v>0</v>
      </c>
      <c r="AY56" s="60">
        <f t="shared" ref="AY56:AY60" si="37">AY46+1</f>
        <v>44618</v>
      </c>
      <c r="AZ56" t="str">
        <f ca="1">IF(LEFT(fctHoraireRecup(),2)=" à",RIGHT(fctHoraireRecup(),LEN(fctHoraireRecup())-3),fctHoraireRecup())</f>
        <v/>
      </c>
    </row>
    <row r="57" spans="1:52" x14ac:dyDescent="0.35">
      <c r="A57" t="str">
        <f t="shared" si="32"/>
        <v>DAVE</v>
      </c>
      <c r="B57" s="3" t="s">
        <v>17</v>
      </c>
      <c r="C57" s="7" t="s">
        <v>17</v>
      </c>
      <c r="D57" s="7"/>
      <c r="E57" s="77">
        <v>0.5</v>
      </c>
      <c r="F57" s="79"/>
      <c r="G57" s="77">
        <v>1</v>
      </c>
      <c r="H57" s="78"/>
      <c r="I57" s="78"/>
      <c r="J57" s="79"/>
      <c r="K57" s="89">
        <v>1</v>
      </c>
      <c r="L57" s="89"/>
      <c r="M57" s="89"/>
      <c r="N57" s="89"/>
      <c r="O57" s="7" t="s">
        <v>17</v>
      </c>
      <c r="P57" s="7"/>
      <c r="Q57" s="7"/>
      <c r="R57" s="7"/>
      <c r="S57" s="77">
        <v>1</v>
      </c>
      <c r="T57" s="78"/>
      <c r="U57" s="78"/>
      <c r="V57" s="79"/>
      <c r="W57" s="77">
        <v>1</v>
      </c>
      <c r="X57" s="78"/>
      <c r="Y57" s="78"/>
      <c r="Z57" s="79"/>
      <c r="AA57" s="89">
        <v>1</v>
      </c>
      <c r="AB57" s="89"/>
      <c r="AC57" s="89"/>
      <c r="AD57" s="89"/>
      <c r="AE57" s="89">
        <v>1</v>
      </c>
      <c r="AF57" s="89"/>
      <c r="AG57" s="89"/>
      <c r="AH57" s="89"/>
      <c r="AI57" s="89">
        <v>1</v>
      </c>
      <c r="AJ57" s="89"/>
      <c r="AK57" s="89"/>
      <c r="AL57" s="89"/>
      <c r="AM57" s="77">
        <v>0.5</v>
      </c>
      <c r="AN57" s="79"/>
      <c r="AO57" s="7"/>
      <c r="AP57" s="7"/>
      <c r="AQ57" s="7" t="s">
        <v>17</v>
      </c>
      <c r="AR57" s="3"/>
      <c r="AS57" s="3"/>
      <c r="AT57" s="8">
        <f t="shared" si="33"/>
        <v>8</v>
      </c>
      <c r="AU57" s="9" t="str">
        <f t="shared" ca="1" si="36"/>
        <v>9H30-12H00 / 13H00-18H30</v>
      </c>
      <c r="AV57" s="9">
        <f t="shared" si="34"/>
        <v>32</v>
      </c>
      <c r="AW57" s="42">
        <f t="shared" ca="1" si="35"/>
        <v>0</v>
      </c>
      <c r="AX57" s="55">
        <f ca="1">HeureRecup()</f>
        <v>0</v>
      </c>
      <c r="AY57" s="60">
        <f t="shared" si="37"/>
        <v>44618</v>
      </c>
      <c r="AZ57" t="str">
        <f ca="1">IF(LEFT(fctHoraireRecup(),2)=" à",RIGHT(fctHoraireRecup(),LEN(fctHoraireRecup())-3),fctHoraireRecup())</f>
        <v/>
      </c>
    </row>
    <row r="58" spans="1:52" x14ac:dyDescent="0.35">
      <c r="A58" t="str">
        <f t="shared" si="32"/>
        <v>BET</v>
      </c>
      <c r="B58" s="3" t="s">
        <v>17</v>
      </c>
      <c r="C58" s="3"/>
      <c r="D58" s="3"/>
      <c r="E58" s="7"/>
      <c r="F58" s="7"/>
      <c r="G58" s="7" t="s">
        <v>17</v>
      </c>
      <c r="H58" s="7"/>
      <c r="I58" s="77">
        <v>0.5</v>
      </c>
      <c r="J58" s="79"/>
      <c r="K58" s="77">
        <v>1</v>
      </c>
      <c r="L58" s="78"/>
      <c r="M58" s="78"/>
      <c r="N58" s="79"/>
      <c r="O58" s="89">
        <v>1</v>
      </c>
      <c r="P58" s="89"/>
      <c r="Q58" s="89"/>
      <c r="R58" s="89"/>
      <c r="S58" s="89">
        <v>1</v>
      </c>
      <c r="T58" s="89"/>
      <c r="U58" s="89"/>
      <c r="V58" s="89"/>
      <c r="W58" s="7" t="s">
        <v>17</v>
      </c>
      <c r="X58" s="7"/>
      <c r="Y58" s="7"/>
      <c r="Z58" s="7"/>
      <c r="AA58" s="77">
        <v>1</v>
      </c>
      <c r="AB58" s="78"/>
      <c r="AC58" s="78"/>
      <c r="AD58" s="79"/>
      <c r="AE58" s="89">
        <v>1</v>
      </c>
      <c r="AF58" s="89"/>
      <c r="AG58" s="89"/>
      <c r="AH58" s="89"/>
      <c r="AI58" s="89">
        <v>1</v>
      </c>
      <c r="AJ58" s="89"/>
      <c r="AK58" s="89"/>
      <c r="AL58" s="89"/>
      <c r="AM58" s="7" t="s">
        <v>17</v>
      </c>
      <c r="AN58" s="7"/>
      <c r="AO58" s="7"/>
      <c r="AP58" s="7"/>
      <c r="AQ58" s="3"/>
      <c r="AR58" s="3"/>
      <c r="AS58" s="3"/>
      <c r="AT58" s="8">
        <f t="shared" si="33"/>
        <v>6.5</v>
      </c>
      <c r="AU58" s="9" t="str">
        <f t="shared" ca="1" si="36"/>
        <v>10H30-14H00 / 15H00-18H00</v>
      </c>
      <c r="AV58" s="9">
        <f t="shared" si="34"/>
        <v>35</v>
      </c>
      <c r="AW58" s="42">
        <f t="shared" ca="1" si="35"/>
        <v>0</v>
      </c>
      <c r="AX58" s="55">
        <f t="shared" ref="AX58:AX60" ca="1" si="38">HeureRecup()</f>
        <v>0</v>
      </c>
      <c r="AY58" s="60">
        <f t="shared" si="37"/>
        <v>44618</v>
      </c>
      <c r="AZ58" t="str">
        <f ca="1">IF(LEFT(fctHoraireRecup(),2)=" à",RIGHT(fctHoraireRecup(),LEN(fctHoraireRecup())-3),fctHoraireRecup())</f>
        <v/>
      </c>
    </row>
    <row r="59" spans="1:52" x14ac:dyDescent="0.35">
      <c r="A59" t="str">
        <f t="shared" si="32"/>
        <v>JOHN</v>
      </c>
      <c r="B59" s="3" t="s">
        <v>17</v>
      </c>
      <c r="C59" s="3"/>
      <c r="D59" s="3"/>
      <c r="E59" s="7"/>
      <c r="F59" s="7"/>
      <c r="G59" s="77">
        <v>1</v>
      </c>
      <c r="H59" s="78"/>
      <c r="I59" s="78"/>
      <c r="J59" s="79"/>
      <c r="K59" s="77">
        <v>1</v>
      </c>
      <c r="L59" s="78"/>
      <c r="M59" s="78"/>
      <c r="N59" s="79"/>
      <c r="O59" s="77">
        <v>1</v>
      </c>
      <c r="P59" s="78"/>
      <c r="Q59" s="78"/>
      <c r="R59" s="79"/>
      <c r="S59" s="66"/>
      <c r="T59" s="66"/>
      <c r="U59" s="66"/>
      <c r="V59" s="66"/>
      <c r="W59" s="77">
        <v>1</v>
      </c>
      <c r="X59" s="78"/>
      <c r="Y59" s="78"/>
      <c r="Z59" s="79"/>
      <c r="AA59" s="77">
        <v>1</v>
      </c>
      <c r="AB59" s="78"/>
      <c r="AC59" s="78"/>
      <c r="AD59" s="79"/>
      <c r="AE59" s="77">
        <v>1</v>
      </c>
      <c r="AF59" s="78"/>
      <c r="AG59" s="78"/>
      <c r="AH59" s="79"/>
      <c r="AI59" s="77">
        <v>1</v>
      </c>
      <c r="AJ59" s="78"/>
      <c r="AK59" s="78"/>
      <c r="AL59" s="79"/>
      <c r="AM59" s="77">
        <v>1</v>
      </c>
      <c r="AN59" s="78"/>
      <c r="AO59" s="78"/>
      <c r="AP59" s="79"/>
      <c r="AQ59" s="3"/>
      <c r="AR59" s="3"/>
      <c r="AS59" s="3"/>
      <c r="AT59" s="8">
        <f t="shared" si="33"/>
        <v>8</v>
      </c>
      <c r="AU59" s="9" t="str">
        <f t="shared" ca="1" si="36"/>
        <v>10H00-13H00 / 14H00-19H00</v>
      </c>
      <c r="AV59" s="9">
        <f t="shared" si="34"/>
        <v>35</v>
      </c>
      <c r="AW59" s="42">
        <f t="shared" ca="1" si="35"/>
        <v>0</v>
      </c>
      <c r="AX59" s="55">
        <f t="shared" ca="1" si="38"/>
        <v>0</v>
      </c>
      <c r="AY59" s="60">
        <f t="shared" si="37"/>
        <v>44618</v>
      </c>
      <c r="AZ59" t="str">
        <f ca="1">IF(LEFT(fctHoraireRecup(),2)=" à",RIGHT(fctHoraireRecup(),LEN(fctHoraireRecup())-3),fctHoraireRecup())</f>
        <v/>
      </c>
    </row>
    <row r="60" spans="1:52" x14ac:dyDescent="0.35">
      <c r="A60" t="str">
        <f t="shared" si="32"/>
        <v>LISA</v>
      </c>
      <c r="B60" s="3" t="s">
        <v>17</v>
      </c>
      <c r="C60" s="80" t="s">
        <v>22</v>
      </c>
      <c r="D60" s="81"/>
      <c r="E60" s="81"/>
      <c r="F60" s="81"/>
      <c r="G60" s="81"/>
      <c r="H60" s="81"/>
      <c r="I60" s="81"/>
      <c r="J60" s="81"/>
      <c r="K60" s="81"/>
      <c r="L60" s="81"/>
      <c r="M60" s="81"/>
      <c r="N60" s="81"/>
      <c r="O60" s="81"/>
      <c r="P60" s="81"/>
      <c r="Q60" s="81"/>
      <c r="R60" s="81"/>
      <c r="S60" s="81"/>
      <c r="T60" s="81"/>
      <c r="U60" s="81"/>
      <c r="V60" s="81"/>
      <c r="W60" s="81"/>
      <c r="X60" s="81"/>
      <c r="Y60" s="81"/>
      <c r="Z60" s="81"/>
      <c r="AA60" s="81"/>
      <c r="AB60" s="81"/>
      <c r="AC60" s="81"/>
      <c r="AD60" s="81"/>
      <c r="AE60" s="81"/>
      <c r="AF60" s="81"/>
      <c r="AG60" s="81"/>
      <c r="AH60" s="81"/>
      <c r="AI60" s="81"/>
      <c r="AJ60" s="81"/>
      <c r="AK60" s="81"/>
      <c r="AL60" s="81"/>
      <c r="AM60" s="81"/>
      <c r="AN60" s="81"/>
      <c r="AO60" s="81"/>
      <c r="AP60" s="82"/>
      <c r="AQ60" s="3"/>
      <c r="AR60" s="3"/>
      <c r="AS60" s="3"/>
      <c r="AT60" s="8">
        <f t="shared" si="33"/>
        <v>0</v>
      </c>
      <c r="AU60" s="9" t="s">
        <v>17</v>
      </c>
      <c r="AV60" s="9">
        <f t="shared" si="34"/>
        <v>35</v>
      </c>
      <c r="AW60" s="42">
        <f t="shared" ca="1" si="35"/>
        <v>0</v>
      </c>
      <c r="AX60" s="55">
        <f t="shared" ca="1" si="38"/>
        <v>0</v>
      </c>
      <c r="AY60" s="60">
        <f t="shared" si="37"/>
        <v>44618</v>
      </c>
      <c r="AZ60" t="str">
        <f ca="1">IF(LEFT(fctHoraireRecup(),2)=" à",RIGHT(fctHoraireRecup(),LEN(fctHoraireRecup())-3),fctHoraireRecup())</f>
        <v/>
      </c>
    </row>
    <row r="61" spans="1:52" ht="15.65" hidden="1" customHeight="1" outlineLevel="1" x14ac:dyDescent="0.35">
      <c r="A61" t="s">
        <v>19</v>
      </c>
      <c r="B61" s="83" t="s">
        <v>20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5"/>
      <c r="AQ61" s="7"/>
      <c r="AR61" s="3"/>
      <c r="AS61" s="3"/>
      <c r="AT61" s="8">
        <f>SUM(C61:AR61)</f>
        <v>0</v>
      </c>
      <c r="AU61" s="9" t="s">
        <v>17</v>
      </c>
      <c r="AV61" s="9">
        <f t="shared" si="34"/>
        <v>0</v>
      </c>
    </row>
    <row r="62" spans="1:52" ht="15" collapsed="1" thickBot="1" x14ac:dyDescent="0.4"/>
    <row r="63" spans="1:52" ht="15" thickBot="1" x14ac:dyDescent="0.4">
      <c r="P63" s="86">
        <v>44619</v>
      </c>
      <c r="Q63" s="87"/>
      <c r="R63" s="87"/>
      <c r="S63" s="87"/>
      <c r="T63" s="87"/>
      <c r="U63" s="87"/>
      <c r="V63" s="87"/>
      <c r="W63" s="87"/>
      <c r="X63" s="87"/>
      <c r="Y63" s="87"/>
      <c r="Z63" s="87"/>
      <c r="AA63" s="87"/>
      <c r="AB63" s="87"/>
      <c r="AC63" s="87"/>
      <c r="AD63" s="87"/>
      <c r="AE63" s="88"/>
    </row>
    <row r="64" spans="1:52" ht="19.899999999999999" customHeight="1" x14ac:dyDescent="0.35">
      <c r="B64" s="2" t="s">
        <v>2</v>
      </c>
      <c r="C64" s="2" t="s">
        <v>3</v>
      </c>
      <c r="D64" s="3">
        <v>15</v>
      </c>
      <c r="E64" s="3">
        <v>30</v>
      </c>
      <c r="F64" s="3">
        <v>45</v>
      </c>
      <c r="G64" s="2" t="s">
        <v>4</v>
      </c>
      <c r="H64" s="3">
        <v>15</v>
      </c>
      <c r="I64" s="3">
        <v>30</v>
      </c>
      <c r="J64" s="3">
        <v>45</v>
      </c>
      <c r="K64" s="2" t="s">
        <v>5</v>
      </c>
      <c r="L64" s="3">
        <v>15</v>
      </c>
      <c r="M64" s="3">
        <v>30</v>
      </c>
      <c r="N64" s="3">
        <v>45</v>
      </c>
      <c r="O64" s="2" t="s">
        <v>6</v>
      </c>
      <c r="P64" s="22">
        <v>15</v>
      </c>
      <c r="Q64" s="22">
        <v>30</v>
      </c>
      <c r="R64" s="22">
        <v>45</v>
      </c>
      <c r="S64" s="23" t="s">
        <v>7</v>
      </c>
      <c r="T64" s="22">
        <v>15</v>
      </c>
      <c r="U64" s="22">
        <v>30</v>
      </c>
      <c r="V64" s="22">
        <v>45</v>
      </c>
      <c r="W64" s="23" t="s">
        <v>8</v>
      </c>
      <c r="X64" s="22">
        <v>15</v>
      </c>
      <c r="Y64" s="22">
        <v>30</v>
      </c>
      <c r="Z64" s="22">
        <v>45</v>
      </c>
      <c r="AA64" s="23" t="s">
        <v>9</v>
      </c>
      <c r="AB64" s="22">
        <v>15</v>
      </c>
      <c r="AC64" s="22">
        <v>30</v>
      </c>
      <c r="AD64" s="22">
        <v>45</v>
      </c>
      <c r="AE64" s="23" t="s">
        <v>10</v>
      </c>
      <c r="AF64" s="3">
        <v>15</v>
      </c>
      <c r="AG64" s="3">
        <v>30</v>
      </c>
      <c r="AH64" s="3">
        <v>45</v>
      </c>
      <c r="AI64" s="2" t="s">
        <v>11</v>
      </c>
      <c r="AJ64" s="3">
        <v>15</v>
      </c>
      <c r="AK64" s="3">
        <v>30</v>
      </c>
      <c r="AL64" s="3">
        <v>45</v>
      </c>
      <c r="AM64" s="2" t="s">
        <v>12</v>
      </c>
      <c r="AN64" s="3">
        <v>15</v>
      </c>
      <c r="AO64" s="3">
        <v>30</v>
      </c>
      <c r="AP64" s="3">
        <v>45</v>
      </c>
      <c r="AQ64" s="2" t="s">
        <v>13</v>
      </c>
      <c r="AR64" s="3">
        <v>15</v>
      </c>
      <c r="AS64" s="64">
        <v>30</v>
      </c>
      <c r="AT64" s="4" t="str">
        <f>AT4</f>
        <v>Heure par jour</v>
      </c>
      <c r="AU64" s="5">
        <f>P63</f>
        <v>44619</v>
      </c>
      <c r="AV64" s="6" t="str">
        <f t="shared" ref="AV64:AV71" si="39">AV4</f>
        <v xml:space="preserve"> heure semaine</v>
      </c>
      <c r="AW64" s="43" t="s">
        <v>40</v>
      </c>
      <c r="AX64" s="118" t="s">
        <v>46</v>
      </c>
      <c r="AY64" s="118"/>
      <c r="AZ64" s="118"/>
    </row>
    <row r="65" spans="1:52" x14ac:dyDescent="0.35">
      <c r="A65" t="str">
        <f t="shared" ref="A65:A70" si="40">A5</f>
        <v>JULE</v>
      </c>
      <c r="B65" s="3"/>
      <c r="C65" s="89">
        <v>1</v>
      </c>
      <c r="D65" s="89"/>
      <c r="E65" s="89"/>
      <c r="F65" s="89"/>
      <c r="G65" s="89">
        <v>1</v>
      </c>
      <c r="H65" s="89"/>
      <c r="I65" s="89"/>
      <c r="J65" s="89"/>
      <c r="K65" s="89">
        <v>1</v>
      </c>
      <c r="L65" s="89"/>
      <c r="M65" s="89"/>
      <c r="N65" s="89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3"/>
      <c r="AR65" s="3"/>
      <c r="AS65" s="3"/>
      <c r="AT65" s="8">
        <f>SUM(B65:AR65)</f>
        <v>3</v>
      </c>
      <c r="AU65" s="9" t="str">
        <f ca="1">fctHoraire()</f>
        <v>9H00-12H00</v>
      </c>
      <c r="AV65" s="9">
        <f t="shared" si="39"/>
        <v>35</v>
      </c>
      <c r="AW65" s="42">
        <f t="shared" ref="AW65:AW70" ca="1" si="41">HeureSup()</f>
        <v>0</v>
      </c>
      <c r="AX65" s="55">
        <f ca="1">HeureRecup()</f>
        <v>0</v>
      </c>
      <c r="AY65" s="60">
        <f>AY55+1</f>
        <v>44619</v>
      </c>
      <c r="AZ65" t="str">
        <f ca="1">IF(LEFT(fctHoraireRecup(),2)=" à",RIGHT(fctHoraireRecup(),LEN(fctHoraireRecup())-3),fctHoraireRecup())</f>
        <v/>
      </c>
    </row>
    <row r="66" spans="1:52" x14ac:dyDescent="0.35">
      <c r="A66" t="str">
        <f t="shared" si="40"/>
        <v>LAURE</v>
      </c>
      <c r="B66" s="3"/>
      <c r="C66" s="3"/>
      <c r="D66" s="3"/>
      <c r="E66" s="3"/>
      <c r="F66" s="3"/>
      <c r="G66" s="7" t="s">
        <v>17</v>
      </c>
      <c r="H66" s="7"/>
      <c r="I66" s="7"/>
      <c r="J66" s="7"/>
      <c r="K66" s="7" t="s">
        <v>17</v>
      </c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3"/>
      <c r="AR66" s="3"/>
      <c r="AS66" s="3"/>
      <c r="AT66" s="8">
        <f>SUM(B66:AR66)</f>
        <v>0</v>
      </c>
      <c r="AU66" s="9" t="str">
        <f t="shared" ref="AU66:AU70" ca="1" si="42">fctHoraire()</f>
        <v/>
      </c>
      <c r="AV66" s="9">
        <f t="shared" si="39"/>
        <v>33.5</v>
      </c>
      <c r="AW66" s="42">
        <f t="shared" ca="1" si="41"/>
        <v>0</v>
      </c>
      <c r="AX66" s="55">
        <f t="shared" ref="AX66:AX70" ca="1" si="43">HeureRecup()</f>
        <v>0</v>
      </c>
      <c r="AY66" s="60">
        <f t="shared" ref="AY66:AY70" si="44">AY56+1</f>
        <v>44619</v>
      </c>
      <c r="AZ66" t="str">
        <f ca="1">IF(LEFT(fctHoraireRecup(),2)=" à",RIGHT(fctHoraireRecup(),LEN(fctHoraireRecup())-3),fctHoraireRecup())</f>
        <v/>
      </c>
    </row>
    <row r="67" spans="1:52" x14ac:dyDescent="0.35">
      <c r="A67" t="str">
        <f t="shared" si="40"/>
        <v>DAVE</v>
      </c>
      <c r="B67" s="3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65"/>
      <c r="AL67" s="65"/>
      <c r="AM67" s="65"/>
      <c r="AN67" s="65"/>
      <c r="AO67" s="65"/>
      <c r="AP67" s="65"/>
      <c r="AQ67" s="65"/>
      <c r="AR67" s="65"/>
      <c r="AS67" s="3"/>
      <c r="AT67" s="8">
        <f>SUM(B67:AR67)</f>
        <v>0</v>
      </c>
      <c r="AU67" s="9" t="str">
        <f t="shared" ca="1" si="42"/>
        <v/>
      </c>
      <c r="AV67" s="9">
        <f t="shared" si="39"/>
        <v>32</v>
      </c>
      <c r="AW67" s="42">
        <f ca="1">HeureSup()</f>
        <v>0</v>
      </c>
      <c r="AX67" s="55">
        <f t="shared" ca="1" si="43"/>
        <v>0</v>
      </c>
      <c r="AY67" s="60">
        <f t="shared" si="44"/>
        <v>44619</v>
      </c>
      <c r="AZ67" t="str">
        <f ca="1">IF(LEFT(fctHoraireRecup(),2)=" à",RIGHT(fctHoraireRecup(),LEN(fctHoraireRecup())-3),fctHoraireRecup())</f>
        <v/>
      </c>
    </row>
    <row r="68" spans="1:52" x14ac:dyDescent="0.35">
      <c r="A68" t="str">
        <f t="shared" si="40"/>
        <v>BET</v>
      </c>
      <c r="B68" s="3"/>
      <c r="C68" s="3"/>
      <c r="D68" s="3"/>
      <c r="E68" s="3"/>
      <c r="F68" s="3"/>
      <c r="G68" s="3"/>
      <c r="H68" s="3"/>
      <c r="I68" s="3"/>
      <c r="J68" s="3"/>
      <c r="K68" s="7" t="s">
        <v>23</v>
      </c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3"/>
      <c r="AR68" s="3"/>
      <c r="AS68" s="3"/>
      <c r="AT68" s="8">
        <f>SUM(B68:AR68)</f>
        <v>0</v>
      </c>
      <c r="AU68" s="9" t="str">
        <f t="shared" ca="1" si="42"/>
        <v/>
      </c>
      <c r="AV68" s="9">
        <f t="shared" si="39"/>
        <v>35</v>
      </c>
      <c r="AW68" s="42">
        <f t="shared" ca="1" si="41"/>
        <v>0</v>
      </c>
      <c r="AX68" s="55">
        <f t="shared" ca="1" si="43"/>
        <v>0</v>
      </c>
      <c r="AY68" s="60">
        <f t="shared" si="44"/>
        <v>44619</v>
      </c>
      <c r="AZ68" t="str">
        <f ca="1">IF(LEFT(fctHoraireRecup(),2)=" à",RIGHT(fctHoraireRecup(),LEN(fctHoraireRecup())-3),fctHoraireRecup())</f>
        <v/>
      </c>
    </row>
    <row r="69" spans="1:52" x14ac:dyDescent="0.35">
      <c r="A69" t="str">
        <f t="shared" si="40"/>
        <v>JOHN</v>
      </c>
      <c r="B69" s="3"/>
      <c r="C69" s="3"/>
      <c r="D69" s="3"/>
      <c r="E69" s="3"/>
      <c r="F69" s="3"/>
      <c r="G69" s="3"/>
      <c r="H69" s="3"/>
      <c r="I69" s="3"/>
      <c r="J69" s="3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3"/>
      <c r="AR69" s="3"/>
      <c r="AS69" s="3"/>
      <c r="AT69" s="8"/>
      <c r="AU69" s="9" t="str">
        <f t="shared" ca="1" si="42"/>
        <v/>
      </c>
      <c r="AV69" s="9">
        <f t="shared" si="39"/>
        <v>35</v>
      </c>
      <c r="AW69" s="42">
        <f t="shared" ca="1" si="41"/>
        <v>0</v>
      </c>
      <c r="AX69" s="55">
        <f t="shared" ca="1" si="43"/>
        <v>0</v>
      </c>
      <c r="AY69" s="60">
        <f t="shared" si="44"/>
        <v>44619</v>
      </c>
      <c r="AZ69" t="str">
        <f ca="1">IF(LEFT(fctHoraireRecup(),2)=" à",RIGHT(fctHoraireRecup(),LEN(fctHoraireRecup())-3),fctHoraireRecup())</f>
        <v/>
      </c>
    </row>
    <row r="70" spans="1:52" x14ac:dyDescent="0.35">
      <c r="A70" t="str">
        <f t="shared" si="40"/>
        <v>LISA</v>
      </c>
      <c r="B70" s="3"/>
      <c r="C70" s="3"/>
      <c r="D70" s="65"/>
      <c r="E70" s="65"/>
      <c r="F70" s="65"/>
      <c r="G70" s="65"/>
      <c r="H70" s="65"/>
      <c r="I70" s="65"/>
      <c r="J70" s="65"/>
      <c r="K70" s="65"/>
      <c r="L70" s="7"/>
      <c r="M70" s="7" t="s">
        <v>17</v>
      </c>
      <c r="N70" s="61"/>
      <c r="O70" s="7"/>
      <c r="P70" s="7"/>
      <c r="Q70" s="7"/>
      <c r="R70" s="7"/>
      <c r="S70" s="7"/>
      <c r="T70" s="7"/>
      <c r="U70" s="7"/>
      <c r="V70" s="7"/>
      <c r="W70" s="7"/>
      <c r="X70" s="65"/>
      <c r="Y70" s="51"/>
      <c r="Z70" s="51"/>
      <c r="AA70" s="51"/>
      <c r="AB70" s="51"/>
      <c r="AC70" s="51"/>
      <c r="AD70" s="51"/>
      <c r="AE70" s="65"/>
      <c r="AF70" s="65"/>
      <c r="AG70" s="65"/>
      <c r="AH70" s="65"/>
      <c r="AI70" s="65"/>
      <c r="AJ70" s="65"/>
      <c r="AK70" s="65"/>
      <c r="AL70" s="7"/>
      <c r="AM70" s="7"/>
      <c r="AN70" s="7"/>
      <c r="AO70" s="7"/>
      <c r="AP70" s="7"/>
      <c r="AQ70" s="3"/>
      <c r="AR70" s="3"/>
      <c r="AS70" s="3"/>
      <c r="AT70" s="8">
        <f>SUM(D70:AR70)</f>
        <v>0</v>
      </c>
      <c r="AU70" s="9" t="str">
        <f t="shared" ca="1" si="42"/>
        <v/>
      </c>
      <c r="AV70" s="9">
        <f t="shared" si="39"/>
        <v>35</v>
      </c>
      <c r="AW70" s="42">
        <f t="shared" ca="1" si="41"/>
        <v>0</v>
      </c>
      <c r="AX70" s="55">
        <f t="shared" ca="1" si="43"/>
        <v>0</v>
      </c>
      <c r="AY70" s="60">
        <f t="shared" si="44"/>
        <v>44619</v>
      </c>
      <c r="AZ70" t="str">
        <f ca="1">IF(LEFT(fctHoraireRecup(),2)=" à",RIGHT(fctHoraireRecup(),LEN(fctHoraireRecup())-3),fctHoraireRecup())</f>
        <v/>
      </c>
    </row>
    <row r="71" spans="1:52" ht="14.15" hidden="1" customHeight="1" outlineLevel="1" x14ac:dyDescent="0.35">
      <c r="A71" t="s">
        <v>19</v>
      </c>
      <c r="B71" s="24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7"/>
      <c r="S71" s="7"/>
      <c r="T71" s="25"/>
      <c r="U71" s="25"/>
      <c r="V71" s="25"/>
      <c r="W71" s="7"/>
      <c r="X71" s="25"/>
      <c r="Y71" s="7"/>
      <c r="Z71" s="25"/>
      <c r="AA71" s="7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6"/>
      <c r="AT71" s="8">
        <f>SUM(C71:AR71)</f>
        <v>0</v>
      </c>
      <c r="AU71" s="9"/>
      <c r="AV71" s="9">
        <f t="shared" si="39"/>
        <v>0</v>
      </c>
    </row>
    <row r="72" spans="1:52" collapsed="1" x14ac:dyDescent="0.35"/>
    <row r="74" spans="1:52" ht="15" thickBot="1" x14ac:dyDescent="0.4"/>
    <row r="75" spans="1:52" ht="15" thickBot="1" x14ac:dyDescent="0.4">
      <c r="B75" s="67" t="s">
        <v>24</v>
      </c>
      <c r="C75" s="68"/>
      <c r="D75" s="76"/>
      <c r="E75" s="27"/>
      <c r="F75" s="27"/>
      <c r="G75" s="67" t="s">
        <v>25</v>
      </c>
      <c r="H75" s="68"/>
      <c r="I75" s="68"/>
      <c r="J75" s="68"/>
      <c r="K75" s="76"/>
      <c r="L75" s="27"/>
      <c r="M75" s="27"/>
      <c r="N75" s="27"/>
      <c r="O75" s="67" t="s">
        <v>26</v>
      </c>
      <c r="P75" s="68"/>
      <c r="Q75" s="68"/>
      <c r="R75" s="68"/>
      <c r="S75" s="76"/>
      <c r="T75" s="28" t="s">
        <v>17</v>
      </c>
      <c r="U75" t="s">
        <v>17</v>
      </c>
      <c r="V75" s="69" t="s">
        <v>27</v>
      </c>
      <c r="W75" s="70"/>
      <c r="X75" s="70"/>
      <c r="Y75" s="70"/>
      <c r="Z75" s="70"/>
      <c r="AA75" s="70"/>
      <c r="AB75" s="70"/>
      <c r="AC75" s="70"/>
      <c r="AD75" s="71"/>
      <c r="AE75" s="38" t="s">
        <v>17</v>
      </c>
      <c r="AF75" s="69" t="s">
        <v>39</v>
      </c>
      <c r="AG75" s="70"/>
      <c r="AH75" s="70"/>
      <c r="AI75" s="70"/>
      <c r="AJ75" s="70"/>
      <c r="AK75" s="70"/>
      <c r="AL75" s="70"/>
      <c r="AM75" s="71"/>
      <c r="AN75" s="39"/>
      <c r="AQ75" s="42"/>
      <c r="AW75"/>
    </row>
    <row r="76" spans="1:52" x14ac:dyDescent="0.35">
      <c r="B76" s="40" t="s">
        <v>35</v>
      </c>
      <c r="C76" s="30"/>
      <c r="D76" s="30"/>
      <c r="E76" s="30"/>
      <c r="F76" s="30"/>
      <c r="G76" s="30" t="s">
        <v>28</v>
      </c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1">
        <f>SUM(AT7+AT16+AT27+AT37+AT46+AT57+AT67)</f>
        <v>32</v>
      </c>
      <c r="V76" s="32">
        <f>COUNTIFS($A$5:$A$70,B76,$AM$5:$AM$70,1)</f>
        <v>3</v>
      </c>
      <c r="W76" s="33"/>
      <c r="AF76" s="22">
        <f>SUM(V76+'[1]SEMAINE 05'!V76+'[1]SEMAINE 06'!V76+'[1]SEMAINE 07'!V76+'[1]SEMAINE 4'!V76)</f>
        <v>13</v>
      </c>
      <c r="AQ76" s="42"/>
      <c r="AW76"/>
    </row>
    <row r="77" spans="1:52" x14ac:dyDescent="0.35">
      <c r="B77" s="41" t="s">
        <v>36</v>
      </c>
      <c r="C77" s="30"/>
      <c r="D77" s="30"/>
      <c r="E77" s="30"/>
      <c r="F77" s="30"/>
      <c r="G77" s="30" t="s">
        <v>29</v>
      </c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1">
        <f>SUM(AT8+AT17+AT25+AT38+AT47+AT58+AT68)</f>
        <v>35</v>
      </c>
      <c r="U77" s="29" t="s">
        <v>17</v>
      </c>
      <c r="V77" s="32">
        <f>COUNTIFS($A$5:$A$70,B77,$AM$5:$AM$70,1)</f>
        <v>2</v>
      </c>
      <c r="W77" s="34"/>
      <c r="X77" s="29"/>
      <c r="Y77" s="29"/>
      <c r="Z77" s="29"/>
      <c r="AA77" s="29"/>
      <c r="AB77" s="29"/>
      <c r="AC77" s="29"/>
      <c r="AD77" s="29"/>
      <c r="AE77" s="29"/>
      <c r="AF77" s="3">
        <f>SUM(V77+'[1]SEMAINE 05'!V77+'[1]SEMAINE 06'!V77+'[1]SEMAINE 07'!V77+'[1]SEMAINE 4'!V77)</f>
        <v>12</v>
      </c>
      <c r="AQ77" s="42"/>
      <c r="AW77"/>
    </row>
    <row r="78" spans="1:52" x14ac:dyDescent="0.35">
      <c r="B78" s="41" t="s">
        <v>33</v>
      </c>
      <c r="C78" s="30"/>
      <c r="D78" s="30"/>
      <c r="E78" s="30"/>
      <c r="F78" s="30"/>
      <c r="G78" s="30" t="s">
        <v>30</v>
      </c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1">
        <f>SUM(AT5+AT15+AT28+AT35+AT48+AT55+AT65)</f>
        <v>35</v>
      </c>
      <c r="V78" s="32">
        <f>COUNTIFS($A$5:$A$70,B78,$AM$5:$AM$70,1)</f>
        <v>2</v>
      </c>
      <c r="W78" s="33"/>
      <c r="AF78" s="3">
        <f>SUM(V78+'[1]SEMAINE 05'!V78+'[1]SEMAINE 06'!V78+'[1]SEMAINE 07'!V78+'[1]SEMAINE 4'!V78)</f>
        <v>12</v>
      </c>
      <c r="AQ78" s="42"/>
      <c r="AW78"/>
    </row>
    <row r="79" spans="1:52" x14ac:dyDescent="0.35">
      <c r="B79" s="41" t="s">
        <v>34</v>
      </c>
      <c r="C79" s="30"/>
      <c r="D79" s="30"/>
      <c r="E79" s="30"/>
      <c r="F79" s="30"/>
      <c r="G79" s="30" t="s">
        <v>28</v>
      </c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1">
        <f>SUM(AT6+AT18+AT26+AT36+AT45+AT56+AT66)</f>
        <v>33.5</v>
      </c>
      <c r="V79" s="32">
        <f>COUNTIFS($A$5:$A$70,B79,$AM$5:$AM$70,1)</f>
        <v>2</v>
      </c>
      <c r="W79" s="33"/>
      <c r="AF79" s="3">
        <f>SUM(V79+'[1]SEMAINE 05'!V79+'[1]SEMAINE 06'!V79+'[1]SEMAINE 07'!V79+'[1]SEMAINE 4'!V79)</f>
        <v>12</v>
      </c>
      <c r="AQ79" s="42"/>
      <c r="AW79"/>
    </row>
    <row r="80" spans="1:52" x14ac:dyDescent="0.35">
      <c r="B80" s="41" t="s">
        <v>37</v>
      </c>
      <c r="C80" s="30"/>
      <c r="D80" s="30"/>
      <c r="E80" s="30"/>
      <c r="F80" s="30"/>
      <c r="G80" s="30" t="s">
        <v>31</v>
      </c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1">
        <f>SUM(AT9+AT19+AT29+AT39+AT49+AT59+AT69)</f>
        <v>35</v>
      </c>
      <c r="V80" s="32">
        <f>COUNTIFS($A$5:$A$70,B80,$AM$5:$AM$70,1)</f>
        <v>3</v>
      </c>
      <c r="W80" s="33"/>
      <c r="AF80" s="3">
        <f>SUM(V80+'[1]SEMAINE 05'!V80+'[1]SEMAINE 06'!V80+'[1]SEMAINE 07'!V80+'[1]SEMAINE 4'!V80)</f>
        <v>13</v>
      </c>
      <c r="AQ80" s="42"/>
      <c r="AW80"/>
    </row>
    <row r="81" spans="2:53" x14ac:dyDescent="0.35">
      <c r="B81" s="41" t="s">
        <v>38</v>
      </c>
      <c r="C81" s="30"/>
      <c r="D81" s="30"/>
      <c r="E81" s="30"/>
      <c r="F81" s="30"/>
      <c r="G81" s="30" t="s">
        <v>30</v>
      </c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1">
        <f>SUM(AT10+AT20+AT30+AT40+AT50+AT60+AT70)</f>
        <v>35</v>
      </c>
      <c r="V81" s="12"/>
      <c r="W81" s="33"/>
      <c r="AF81" s="3">
        <f>SUM(V81+'[1]SEMAINE 05'!V81+'[1]SEMAINE 06'!V81+'[1]SEMAINE 07'!V81+'[1]SEMAINE 4'!V81)</f>
        <v>2</v>
      </c>
      <c r="AQ81" s="42"/>
      <c r="AW81"/>
    </row>
    <row r="82" spans="2:53" ht="15" thickBot="1" x14ac:dyDescent="0.4">
      <c r="B82" s="35" t="s">
        <v>19</v>
      </c>
      <c r="C82" s="36"/>
      <c r="D82" s="36"/>
      <c r="E82" s="36"/>
      <c r="F82" s="36"/>
      <c r="G82" s="36" t="s">
        <v>30</v>
      </c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7"/>
    </row>
    <row r="86" spans="2:53" ht="15" thickBot="1" x14ac:dyDescent="0.4"/>
    <row r="87" spans="2:53" ht="15" thickBot="1" x14ac:dyDescent="0.4">
      <c r="B87" s="67" t="s">
        <v>24</v>
      </c>
      <c r="C87" s="68"/>
      <c r="D87" s="68"/>
      <c r="E87" s="57" t="s">
        <v>41</v>
      </c>
      <c r="F87" s="58"/>
      <c r="G87" s="58"/>
      <c r="H87" s="58"/>
      <c r="I87" s="58"/>
      <c r="J87" s="58"/>
      <c r="K87" s="58"/>
      <c r="L87" s="59"/>
      <c r="P87" s="45" t="s">
        <v>42</v>
      </c>
      <c r="Q87" s="46"/>
      <c r="R87" s="46"/>
      <c r="S87" s="46"/>
      <c r="T87" s="46"/>
      <c r="U87" s="46"/>
      <c r="V87" s="52" t="s">
        <v>43</v>
      </c>
      <c r="W87" s="53"/>
      <c r="X87" s="53"/>
      <c r="Y87" s="53"/>
      <c r="Z87" s="53"/>
      <c r="AA87" s="53"/>
      <c r="AB87" s="53"/>
      <c r="AC87" s="54"/>
      <c r="AD87" s="52" t="s">
        <v>44</v>
      </c>
      <c r="AE87" s="53"/>
      <c r="AF87" s="53"/>
      <c r="AG87" s="53"/>
      <c r="AH87" s="53"/>
      <c r="AI87" s="53"/>
      <c r="AJ87" s="53"/>
      <c r="AK87" s="54"/>
      <c r="AL87" s="117" t="s">
        <v>45</v>
      </c>
      <c r="AM87" s="117"/>
      <c r="AN87" s="117"/>
      <c r="AO87" s="117"/>
      <c r="AP87" s="117"/>
      <c r="AQ87" s="117"/>
      <c r="AR87" s="117"/>
      <c r="AS87" s="117"/>
      <c r="AW87"/>
      <c r="AX87"/>
      <c r="AY87"/>
      <c r="AZ87" s="56"/>
      <c r="BA87" s="60"/>
    </row>
    <row r="88" spans="2:53" ht="19.5" x14ac:dyDescent="0.45">
      <c r="B88" s="44" t="s">
        <v>35</v>
      </c>
      <c r="C88" s="30"/>
      <c r="D88" s="30"/>
      <c r="E88" s="48">
        <f t="shared" ref="E88:E90" ca="1" si="45">SUMIF($A$5:$A$70,$B76,$AW$5:$AW$70)</f>
        <v>0</v>
      </c>
      <c r="F88" s="49"/>
      <c r="G88" s="39"/>
      <c r="H88" s="39"/>
      <c r="I88" s="39"/>
      <c r="J88" s="39"/>
      <c r="K88" s="39"/>
      <c r="L88" s="39"/>
      <c r="P88" s="101" t="str">
        <f t="array" aca="1" ref="P88" ca="1">IFERROR(INDEX($A$5:$AY$70,MATCH(1,($A$5:$A$70=$B88)*($AX$5:$AX$70&gt;0),0),51),"")</f>
        <v/>
      </c>
      <c r="Q88" s="102"/>
      <c r="R88" s="102"/>
      <c r="S88" s="102"/>
      <c r="T88" s="102"/>
      <c r="U88" s="103"/>
      <c r="V88" s="111" t="str">
        <f t="array" aca="1" ref="V88" ca="1">IFERROR(INDEX($A$5:$AZ$70,MATCH(1,($A$5:$A$70=$B88)*($AZ$5:$AZ$70&lt;&gt;""),0),52),"")</f>
        <v/>
      </c>
      <c r="W88" s="112"/>
      <c r="X88" s="112"/>
      <c r="Y88" s="112"/>
      <c r="Z88" s="112"/>
      <c r="AA88" s="112"/>
      <c r="AB88" s="112"/>
      <c r="AC88" s="113"/>
      <c r="AD88" s="114">
        <f ca="1">SUMIF($A$5:$A$70,$B76,$AX$5:$AX$70)</f>
        <v>0</v>
      </c>
      <c r="AE88" s="115"/>
      <c r="AF88" s="115"/>
      <c r="AG88" s="115"/>
      <c r="AH88" s="115"/>
      <c r="AI88" s="115"/>
      <c r="AJ88" s="115"/>
      <c r="AK88" s="116"/>
      <c r="AL88" s="114" t="str">
        <f ca="1">IF(E88=0,"",IF(E88-AD88&gt;=1,E88-AD88&amp;"h",(E88-AD88)*60&amp;"mn"))</f>
        <v/>
      </c>
      <c r="AM88" s="115"/>
      <c r="AN88" s="115"/>
      <c r="AO88" s="115"/>
      <c r="AP88" s="115"/>
      <c r="AQ88" s="115"/>
      <c r="AR88" s="115"/>
      <c r="AS88" s="116"/>
      <c r="AW88"/>
      <c r="AX88"/>
      <c r="AY88"/>
      <c r="AZ88" s="56"/>
      <c r="BA88" s="60"/>
    </row>
    <row r="89" spans="2:53" ht="19.5" x14ac:dyDescent="0.45">
      <c r="B89" s="44" t="s">
        <v>36</v>
      </c>
      <c r="C89" s="30"/>
      <c r="D89" s="30"/>
      <c r="E89" s="48">
        <f t="shared" ca="1" si="45"/>
        <v>0</v>
      </c>
      <c r="F89" s="49"/>
      <c r="G89" s="39"/>
      <c r="H89" s="39"/>
      <c r="I89" s="39"/>
      <c r="J89" s="39"/>
      <c r="K89" s="39"/>
      <c r="L89" s="39"/>
      <c r="P89" s="101" t="str">
        <f t="array" aca="1" ref="P89" ca="1">IFERROR(INDEX($A$5:$AY$70,MATCH(1,($A$5:$A$70=$B89)*($AX$5:$AX$70&gt;0),0),51),"")</f>
        <v/>
      </c>
      <c r="Q89" s="102"/>
      <c r="R89" s="102"/>
      <c r="S89" s="102"/>
      <c r="T89" s="102"/>
      <c r="U89" s="103"/>
      <c r="V89" s="111" t="str">
        <f t="array" aca="1" ref="V89" ca="1">IFERROR(INDEX($A$5:$AZ$70,MATCH(1,($A$5:$A$70=$B89)*($AZ$5:$AZ$70&lt;&gt;""),0),52),"")</f>
        <v/>
      </c>
      <c r="W89" s="112"/>
      <c r="X89" s="112"/>
      <c r="Y89" s="112"/>
      <c r="Z89" s="112"/>
      <c r="AA89" s="112"/>
      <c r="AB89" s="112"/>
      <c r="AC89" s="113"/>
      <c r="AD89" s="114">
        <f t="shared" ref="AD89:AD94" ca="1" si="46">SUMIF($A$5:$A$70,$B77,$AX$5:$AX$70)</f>
        <v>0</v>
      </c>
      <c r="AE89" s="115"/>
      <c r="AF89" s="115"/>
      <c r="AG89" s="115"/>
      <c r="AH89" s="115"/>
      <c r="AI89" s="115"/>
      <c r="AJ89" s="115"/>
      <c r="AK89" s="116"/>
      <c r="AL89" s="114" t="str">
        <f t="shared" ref="AL89:AL90" ca="1" si="47">IF(E89=0,"",IF(E89-AD89&gt;=1,E89-AD89&amp;"h",(E89-AD89)*60&amp;"mn"))</f>
        <v/>
      </c>
      <c r="AM89" s="115"/>
      <c r="AN89" s="115"/>
      <c r="AO89" s="115"/>
      <c r="AP89" s="115"/>
      <c r="AQ89" s="115"/>
      <c r="AR89" s="115"/>
      <c r="AS89" s="116"/>
      <c r="AW89"/>
      <c r="AX89"/>
      <c r="AY89"/>
      <c r="AZ89" s="56"/>
      <c r="BA89" s="60"/>
    </row>
    <row r="90" spans="2:53" ht="19.5" x14ac:dyDescent="0.45">
      <c r="B90" s="44" t="s">
        <v>33</v>
      </c>
      <c r="C90" s="30"/>
      <c r="D90" s="30"/>
      <c r="E90" s="48">
        <f t="shared" ca="1" si="45"/>
        <v>0</v>
      </c>
      <c r="F90" s="49"/>
      <c r="G90" s="39"/>
      <c r="H90" s="39"/>
      <c r="I90" s="39"/>
      <c r="J90" s="39"/>
      <c r="K90" s="39"/>
      <c r="L90" s="39"/>
      <c r="P90" s="101" t="str">
        <f t="array" aca="1" ref="P90" ca="1">IFERROR(INDEX($A$5:$AY$70,MATCH(1,($A$5:$A$70=$B90)*($AX$5:$AX$70&gt;0),0),51),"")</f>
        <v/>
      </c>
      <c r="Q90" s="102"/>
      <c r="R90" s="102"/>
      <c r="S90" s="102"/>
      <c r="T90" s="102"/>
      <c r="U90" s="103"/>
      <c r="V90" s="111" t="str">
        <f t="array" aca="1" ref="V90" ca="1">IFERROR(INDEX($A$5:$AZ$70,MATCH(1,($A$5:$A$70=$B90)*($AZ$5:$AZ$70&lt;&gt;""),0),52),"")</f>
        <v/>
      </c>
      <c r="W90" s="112"/>
      <c r="X90" s="112"/>
      <c r="Y90" s="112"/>
      <c r="Z90" s="112"/>
      <c r="AA90" s="112"/>
      <c r="AB90" s="112"/>
      <c r="AC90" s="113"/>
      <c r="AD90" s="114">
        <f t="shared" ca="1" si="46"/>
        <v>0</v>
      </c>
      <c r="AE90" s="115"/>
      <c r="AF90" s="115"/>
      <c r="AG90" s="115"/>
      <c r="AH90" s="115"/>
      <c r="AI90" s="115"/>
      <c r="AJ90" s="115"/>
      <c r="AK90" s="116"/>
      <c r="AL90" s="114" t="str">
        <f t="shared" ca="1" si="47"/>
        <v/>
      </c>
      <c r="AM90" s="115"/>
      <c r="AN90" s="115"/>
      <c r="AO90" s="115"/>
      <c r="AP90" s="115"/>
      <c r="AQ90" s="115"/>
      <c r="AR90" s="115"/>
      <c r="AS90" s="116"/>
      <c r="AW90"/>
      <c r="AX90"/>
      <c r="AY90"/>
      <c r="AZ90" s="56"/>
      <c r="BA90" s="60"/>
    </row>
    <row r="91" spans="2:53" ht="19.5" x14ac:dyDescent="0.45">
      <c r="B91" s="44" t="s">
        <v>34</v>
      </c>
      <c r="C91" s="30"/>
      <c r="D91" s="30"/>
      <c r="E91" s="48">
        <f ca="1">SUMIF($A$5:$A$70,$B79,$AW$5:$AW$70)</f>
        <v>0</v>
      </c>
      <c r="F91" s="49"/>
      <c r="G91" s="39"/>
      <c r="H91" s="39"/>
      <c r="I91" s="39"/>
      <c r="J91" s="39"/>
      <c r="K91" s="39"/>
      <c r="L91" s="39"/>
      <c r="P91" s="101" t="str">
        <f t="array" aca="1" ref="P91" ca="1">IFERROR(INDEX($A$5:$AY$70,MATCH(1,($A$5:$A$70=$B91)*($AX$5:$AX$70&gt;0),0),51),"")</f>
        <v/>
      </c>
      <c r="Q91" s="102"/>
      <c r="R91" s="102"/>
      <c r="S91" s="102"/>
      <c r="T91" s="102"/>
      <c r="U91" s="103"/>
      <c r="V91" s="111" t="str">
        <f t="array" aca="1" ref="V91" ca="1">IFERROR(INDEX($A$5:$AZ$70,MATCH(1,($A$5:$A$70=$B91)*($AZ$5:$AZ$70&lt;&gt;""),0),52),"")</f>
        <v/>
      </c>
      <c r="W91" s="112"/>
      <c r="X91" s="112"/>
      <c r="Y91" s="112"/>
      <c r="Z91" s="112"/>
      <c r="AA91" s="112"/>
      <c r="AB91" s="112"/>
      <c r="AC91" s="113"/>
      <c r="AD91" s="114">
        <f t="shared" ca="1" si="46"/>
        <v>0</v>
      </c>
      <c r="AE91" s="115"/>
      <c r="AF91" s="115"/>
      <c r="AG91" s="115"/>
      <c r="AH91" s="115"/>
      <c r="AI91" s="115"/>
      <c r="AJ91" s="115"/>
      <c r="AK91" s="116"/>
      <c r="AL91" s="114" t="str">
        <f ca="1">IF(E91=0,"",IF(E91-AD91&gt;=1,E91-AD91&amp;"h",(E91-AD91)*60&amp;"mn"))</f>
        <v/>
      </c>
      <c r="AM91" s="115"/>
      <c r="AN91" s="115"/>
      <c r="AO91" s="115"/>
      <c r="AP91" s="115"/>
      <c r="AQ91" s="115"/>
      <c r="AR91" s="115"/>
      <c r="AS91" s="116"/>
      <c r="AU91" s="42"/>
      <c r="AW91"/>
      <c r="AX91"/>
      <c r="AY91"/>
      <c r="AZ91" s="56"/>
      <c r="BA91" s="60"/>
    </row>
    <row r="92" spans="2:53" ht="19.5" x14ac:dyDescent="0.45">
      <c r="B92" s="44" t="s">
        <v>37</v>
      </c>
      <c r="C92" s="30"/>
      <c r="D92" s="30"/>
      <c r="E92" s="48">
        <f t="shared" ref="E92:E94" ca="1" si="48">SUMIF($A$5:$A$70,$B80,$AW$5:$AW$70)</f>
        <v>0</v>
      </c>
      <c r="F92" s="49"/>
      <c r="G92" s="39"/>
      <c r="H92" s="39"/>
      <c r="I92" s="39"/>
      <c r="J92" s="39"/>
      <c r="K92" s="39"/>
      <c r="L92" s="39"/>
      <c r="P92" s="101" t="str">
        <f t="array" aca="1" ref="P92" ca="1">IFERROR(INDEX($A$5:$AY$70,MATCH(1,($A$5:$A$70=$B92)*($AX$5:$AX$70&gt;0),0),51),"")</f>
        <v/>
      </c>
      <c r="Q92" s="102"/>
      <c r="R92" s="102"/>
      <c r="S92" s="102"/>
      <c r="T92" s="102"/>
      <c r="U92" s="103"/>
      <c r="V92" s="111" t="str">
        <f t="array" aca="1" ref="V92" ca="1">IFERROR(INDEX($A$5:$AZ$70,MATCH(1,($A$5:$A$70=$B92)*($AZ$5:$AZ$70&lt;&gt;""),0),52),"")</f>
        <v/>
      </c>
      <c r="W92" s="112"/>
      <c r="X92" s="112"/>
      <c r="Y92" s="112"/>
      <c r="Z92" s="112"/>
      <c r="AA92" s="112"/>
      <c r="AB92" s="112"/>
      <c r="AC92" s="113"/>
      <c r="AD92" s="114">
        <f t="shared" ca="1" si="46"/>
        <v>0</v>
      </c>
      <c r="AE92" s="115"/>
      <c r="AF92" s="115"/>
      <c r="AG92" s="115"/>
      <c r="AH92" s="115"/>
      <c r="AI92" s="115"/>
      <c r="AJ92" s="115"/>
      <c r="AK92" s="116"/>
      <c r="AL92" s="114" t="str">
        <f t="shared" ref="AL92:AL94" ca="1" si="49">IF(E92=0,"",IF(E92-AD92&gt;=1,E92-AD92&amp;"h",(E92-AD92)*60&amp;"mn"))</f>
        <v/>
      </c>
      <c r="AM92" s="115"/>
      <c r="AN92" s="115"/>
      <c r="AO92" s="115"/>
      <c r="AP92" s="115"/>
      <c r="AQ92" s="115"/>
      <c r="AR92" s="115"/>
      <c r="AS92" s="116"/>
      <c r="AW92"/>
      <c r="AX92"/>
      <c r="AY92"/>
      <c r="AZ92" s="56"/>
      <c r="BA92" s="60"/>
    </row>
    <row r="93" spans="2:53" ht="19.5" x14ac:dyDescent="0.45">
      <c r="B93" s="44" t="s">
        <v>38</v>
      </c>
      <c r="C93" s="30"/>
      <c r="D93" s="30"/>
      <c r="E93" s="48">
        <f t="shared" ca="1" si="48"/>
        <v>0</v>
      </c>
      <c r="F93" s="49"/>
      <c r="G93" s="39"/>
      <c r="H93" s="39"/>
      <c r="I93" s="39"/>
      <c r="J93" s="39"/>
      <c r="K93" s="39"/>
      <c r="L93" s="39"/>
      <c r="P93" s="101" t="str">
        <f t="array" aca="1" ref="P93" ca="1">IFERROR(INDEX($A$5:$AY$70,MATCH(1,($A$5:$A$70=$B93)*($AX$5:$AX$70&gt;0),0),51),"")</f>
        <v/>
      </c>
      <c r="Q93" s="102"/>
      <c r="R93" s="102"/>
      <c r="S93" s="102"/>
      <c r="T93" s="102"/>
      <c r="U93" s="103"/>
      <c r="V93" s="111" t="str">
        <f t="array" aca="1" ref="V93" ca="1">IFERROR(INDEX($A$5:$AZ$70,MATCH(1,($A$5:$A$70=$B93)*($AZ$5:$AZ$70&lt;&gt;""),0),52),"")</f>
        <v/>
      </c>
      <c r="W93" s="112"/>
      <c r="X93" s="112"/>
      <c r="Y93" s="112"/>
      <c r="Z93" s="112"/>
      <c r="AA93" s="112"/>
      <c r="AB93" s="112"/>
      <c r="AC93" s="113"/>
      <c r="AD93" s="114">
        <f t="shared" ca="1" si="46"/>
        <v>0</v>
      </c>
      <c r="AE93" s="115"/>
      <c r="AF93" s="115"/>
      <c r="AG93" s="115"/>
      <c r="AH93" s="115"/>
      <c r="AI93" s="115"/>
      <c r="AJ93" s="115"/>
      <c r="AK93" s="116"/>
      <c r="AL93" s="114" t="str">
        <f t="shared" ca="1" si="49"/>
        <v/>
      </c>
      <c r="AM93" s="115"/>
      <c r="AN93" s="115"/>
      <c r="AO93" s="115"/>
      <c r="AP93" s="115"/>
      <c r="AQ93" s="115"/>
      <c r="AR93" s="115"/>
      <c r="AS93" s="116"/>
      <c r="AW93"/>
      <c r="AX93"/>
      <c r="AY93"/>
      <c r="AZ93" s="56"/>
      <c r="BA93" s="60"/>
    </row>
    <row r="94" spans="2:53" ht="20" thickBot="1" x14ac:dyDescent="0.5">
      <c r="B94" s="35" t="s">
        <v>19</v>
      </c>
      <c r="C94" s="36"/>
      <c r="D94" s="36"/>
      <c r="E94" s="48">
        <f t="shared" si="48"/>
        <v>0</v>
      </c>
      <c r="F94" s="49"/>
      <c r="G94" s="39"/>
      <c r="H94" s="39"/>
      <c r="I94" s="39"/>
      <c r="J94" s="39"/>
      <c r="K94" s="39"/>
      <c r="L94" s="39"/>
      <c r="P94" s="101" t="str">
        <f t="array" aca="1" ref="P94" ca="1">IFERROR(INDEX($A$5:$AY$70,MATCH(1,($A$5:$A$70=$B94)*($AX$5:$AX$70&gt;0),0),51),"")</f>
        <v/>
      </c>
      <c r="Q94" s="102"/>
      <c r="R94" s="102"/>
      <c r="S94" s="102"/>
      <c r="T94" s="102"/>
      <c r="U94" s="103"/>
      <c r="V94" s="111" t="str">
        <f t="array" aca="1" ref="V94" ca="1">IFERROR(INDEX($A$5:$AZ$70,MATCH(1,($A$5:$A$70=$B94)*($AZ$5:$AZ$70&lt;&gt;""),0),52),"")</f>
        <v/>
      </c>
      <c r="W94" s="112"/>
      <c r="X94" s="112"/>
      <c r="Y94" s="112"/>
      <c r="Z94" s="112"/>
      <c r="AA94" s="112"/>
      <c r="AB94" s="112"/>
      <c r="AC94" s="113"/>
      <c r="AD94" s="114">
        <f t="shared" si="46"/>
        <v>0</v>
      </c>
      <c r="AE94" s="115"/>
      <c r="AF94" s="115"/>
      <c r="AG94" s="115"/>
      <c r="AH94" s="115"/>
      <c r="AI94" s="115"/>
      <c r="AJ94" s="115"/>
      <c r="AK94" s="116"/>
      <c r="AL94" s="114" t="str">
        <f t="shared" si="49"/>
        <v/>
      </c>
      <c r="AM94" s="115"/>
      <c r="AN94" s="115"/>
      <c r="AO94" s="115"/>
      <c r="AP94" s="115"/>
      <c r="AQ94" s="115"/>
      <c r="AR94" s="115"/>
      <c r="AS94" s="116"/>
      <c r="AW94"/>
      <c r="AX94"/>
      <c r="AY94"/>
      <c r="AZ94" s="56"/>
      <c r="BA94" s="60"/>
    </row>
  </sheetData>
  <mergeCells count="244">
    <mergeCell ref="A1:A2"/>
    <mergeCell ref="B1:AR2"/>
    <mergeCell ref="P3:AE3"/>
    <mergeCell ref="AX4:AZ4"/>
    <mergeCell ref="B5:AP5"/>
    <mergeCell ref="S6:V6"/>
    <mergeCell ref="W6:Z6"/>
    <mergeCell ref="AA6:AD6"/>
    <mergeCell ref="AE6:AH6"/>
    <mergeCell ref="AI6:AL6"/>
    <mergeCell ref="S9:V9"/>
    <mergeCell ref="W9:Z9"/>
    <mergeCell ref="AA9:AD9"/>
    <mergeCell ref="AE9:AH9"/>
    <mergeCell ref="AI9:AL9"/>
    <mergeCell ref="AM9:AP9"/>
    <mergeCell ref="B7:AP7"/>
    <mergeCell ref="O8:R8"/>
    <mergeCell ref="S8:V8"/>
    <mergeCell ref="W8:Z8"/>
    <mergeCell ref="AA8:AD8"/>
    <mergeCell ref="AE8:AH8"/>
    <mergeCell ref="AI8:AL8"/>
    <mergeCell ref="AM8:AP8"/>
    <mergeCell ref="C10:AL10"/>
    <mergeCell ref="B11:AS11"/>
    <mergeCell ref="P13:AE13"/>
    <mergeCell ref="AX14:AZ14"/>
    <mergeCell ref="C15:F15"/>
    <mergeCell ref="G15:J15"/>
    <mergeCell ref="K15:N15"/>
    <mergeCell ref="U15:V15"/>
    <mergeCell ref="W15:Z15"/>
    <mergeCell ref="AA15:AD15"/>
    <mergeCell ref="AE15:AH15"/>
    <mergeCell ref="AI15:AL15"/>
    <mergeCell ref="B20:AL20"/>
    <mergeCell ref="B21:AP21"/>
    <mergeCell ref="AM16:AP16"/>
    <mergeCell ref="B17:AP17"/>
    <mergeCell ref="E18:F18"/>
    <mergeCell ref="O18:R18"/>
    <mergeCell ref="S18:V18"/>
    <mergeCell ref="W18:Z18"/>
    <mergeCell ref="AA18:AD18"/>
    <mergeCell ref="AE18:AH18"/>
    <mergeCell ref="AI18:AL18"/>
    <mergeCell ref="AM18:AP18"/>
    <mergeCell ref="C16:F16"/>
    <mergeCell ref="G16:J16"/>
    <mergeCell ref="K16:N16"/>
    <mergeCell ref="O16:R16"/>
    <mergeCell ref="S16:T16"/>
    <mergeCell ref="AA16:AD16"/>
    <mergeCell ref="AE16:AH16"/>
    <mergeCell ref="AI16:AL16"/>
    <mergeCell ref="C19:F19"/>
    <mergeCell ref="G19:J19"/>
    <mergeCell ref="K19:N19"/>
    <mergeCell ref="O19:R19"/>
    <mergeCell ref="C26:F26"/>
    <mergeCell ref="G26:J26"/>
    <mergeCell ref="K26:N26"/>
    <mergeCell ref="O26:R26"/>
    <mergeCell ref="S26:V26"/>
    <mergeCell ref="P23:AE23"/>
    <mergeCell ref="AX24:AZ24"/>
    <mergeCell ref="C25:F25"/>
    <mergeCell ref="G25:J25"/>
    <mergeCell ref="K25:N25"/>
    <mergeCell ref="S25:V25"/>
    <mergeCell ref="W25:Z25"/>
    <mergeCell ref="AA25:AD25"/>
    <mergeCell ref="AE25:AH25"/>
    <mergeCell ref="AC26:AD26"/>
    <mergeCell ref="AE26:AH26"/>
    <mergeCell ref="AI26:AL26"/>
    <mergeCell ref="AM26:AP26"/>
    <mergeCell ref="P33:AE33"/>
    <mergeCell ref="AX34:AZ34"/>
    <mergeCell ref="C35:AP35"/>
    <mergeCell ref="AI27:AL27"/>
    <mergeCell ref="AM27:AP27"/>
    <mergeCell ref="G28:J28"/>
    <mergeCell ref="K28:N28"/>
    <mergeCell ref="O28:R28"/>
    <mergeCell ref="W28:Z28"/>
    <mergeCell ref="AA28:AD28"/>
    <mergeCell ref="AE28:AH28"/>
    <mergeCell ref="AI28:AL28"/>
    <mergeCell ref="AM28:AP28"/>
    <mergeCell ref="G27:J27"/>
    <mergeCell ref="K27:N27"/>
    <mergeCell ref="S27:V27"/>
    <mergeCell ref="W27:Z27"/>
    <mergeCell ref="AA27:AD27"/>
    <mergeCell ref="AE27:AH27"/>
    <mergeCell ref="C29:AP29"/>
    <mergeCell ref="C30:AL30"/>
    <mergeCell ref="B31:AS31"/>
    <mergeCell ref="AE36:AH36"/>
    <mergeCell ref="AI36:AL36"/>
    <mergeCell ref="G37:J37"/>
    <mergeCell ref="K37:N37"/>
    <mergeCell ref="O37:R37"/>
    <mergeCell ref="S37:V37"/>
    <mergeCell ref="AE37:AH37"/>
    <mergeCell ref="AI37:AL37"/>
    <mergeCell ref="O36:R36"/>
    <mergeCell ref="S36:V36"/>
    <mergeCell ref="W36:Z36"/>
    <mergeCell ref="AA36:AD36"/>
    <mergeCell ref="AX44:AZ44"/>
    <mergeCell ref="C39:F39"/>
    <mergeCell ref="G39:J39"/>
    <mergeCell ref="K39:N39"/>
    <mergeCell ref="O39:R39"/>
    <mergeCell ref="W39:Z39"/>
    <mergeCell ref="AA39:AD39"/>
    <mergeCell ref="AM37:AP37"/>
    <mergeCell ref="C38:F38"/>
    <mergeCell ref="G38:J38"/>
    <mergeCell ref="K38:N38"/>
    <mergeCell ref="W38:Z38"/>
    <mergeCell ref="AA38:AD38"/>
    <mergeCell ref="AE38:AH38"/>
    <mergeCell ref="AI38:AL38"/>
    <mergeCell ref="AM38:AP38"/>
    <mergeCell ref="C45:AP45"/>
    <mergeCell ref="C46:AP46"/>
    <mergeCell ref="K47:N47"/>
    <mergeCell ref="O47:R47"/>
    <mergeCell ref="W47:Z47"/>
    <mergeCell ref="AA47:AD47"/>
    <mergeCell ref="AE47:AH47"/>
    <mergeCell ref="AI47:AL47"/>
    <mergeCell ref="AE39:AH39"/>
    <mergeCell ref="AI39:AL39"/>
    <mergeCell ref="C40:AL40"/>
    <mergeCell ref="B41:AS41"/>
    <mergeCell ref="P43:AE43"/>
    <mergeCell ref="AI49:AL49"/>
    <mergeCell ref="AM49:AP49"/>
    <mergeCell ref="C50:AL50"/>
    <mergeCell ref="B51:AP51"/>
    <mergeCell ref="P53:AE53"/>
    <mergeCell ref="AX54:AZ54"/>
    <mergeCell ref="AE48:AH48"/>
    <mergeCell ref="AI48:AL48"/>
    <mergeCell ref="AM48:AP48"/>
    <mergeCell ref="C49:F49"/>
    <mergeCell ref="G49:J49"/>
    <mergeCell ref="K49:N49"/>
    <mergeCell ref="S49:V49"/>
    <mergeCell ref="W49:Z49"/>
    <mergeCell ref="AA49:AD49"/>
    <mergeCell ref="AE49:AH49"/>
    <mergeCell ref="C48:F48"/>
    <mergeCell ref="G48:J48"/>
    <mergeCell ref="K48:N48"/>
    <mergeCell ref="O48:R48"/>
    <mergeCell ref="S48:V48"/>
    <mergeCell ref="AC48:AD48"/>
    <mergeCell ref="E57:F57"/>
    <mergeCell ref="G57:J57"/>
    <mergeCell ref="K57:N57"/>
    <mergeCell ref="S57:V57"/>
    <mergeCell ref="W57:Z57"/>
    <mergeCell ref="AA57:AD57"/>
    <mergeCell ref="AE55:AH55"/>
    <mergeCell ref="AI55:AL55"/>
    <mergeCell ref="C56:F56"/>
    <mergeCell ref="G56:J56"/>
    <mergeCell ref="K56:N56"/>
    <mergeCell ref="O56:R56"/>
    <mergeCell ref="Y56:Z56"/>
    <mergeCell ref="AA56:AD56"/>
    <mergeCell ref="AE56:AH56"/>
    <mergeCell ref="C55:F55"/>
    <mergeCell ref="G55:J55"/>
    <mergeCell ref="K55:N55"/>
    <mergeCell ref="S55:V55"/>
    <mergeCell ref="W55:Z55"/>
    <mergeCell ref="AA55:AD55"/>
    <mergeCell ref="AE57:AH57"/>
    <mergeCell ref="AI57:AL57"/>
    <mergeCell ref="AM57:AN57"/>
    <mergeCell ref="I58:J58"/>
    <mergeCell ref="K58:N58"/>
    <mergeCell ref="O58:R58"/>
    <mergeCell ref="S58:V58"/>
    <mergeCell ref="AA58:AD58"/>
    <mergeCell ref="AE58:AH58"/>
    <mergeCell ref="AI58:AL58"/>
    <mergeCell ref="AI59:AL59"/>
    <mergeCell ref="AM59:AP59"/>
    <mergeCell ref="C60:AP60"/>
    <mergeCell ref="B61:AP61"/>
    <mergeCell ref="P63:AE63"/>
    <mergeCell ref="B87:D87"/>
    <mergeCell ref="AL87:AS87"/>
    <mergeCell ref="AX64:AZ64"/>
    <mergeCell ref="G59:J59"/>
    <mergeCell ref="K59:N59"/>
    <mergeCell ref="O59:R59"/>
    <mergeCell ref="W59:Z59"/>
    <mergeCell ref="AA59:AD59"/>
    <mergeCell ref="AE59:AH59"/>
    <mergeCell ref="B75:D75"/>
    <mergeCell ref="G75:K75"/>
    <mergeCell ref="O75:S75"/>
    <mergeCell ref="V75:AD75"/>
    <mergeCell ref="P89:U89"/>
    <mergeCell ref="V89:AC89"/>
    <mergeCell ref="AD89:AK89"/>
    <mergeCell ref="AL89:AS89"/>
    <mergeCell ref="C65:F65"/>
    <mergeCell ref="G65:J65"/>
    <mergeCell ref="K65:N65"/>
    <mergeCell ref="P90:U90"/>
    <mergeCell ref="V90:AC90"/>
    <mergeCell ref="AD90:AK90"/>
    <mergeCell ref="AL90:AS90"/>
    <mergeCell ref="AF75:AM75"/>
    <mergeCell ref="P93:U93"/>
    <mergeCell ref="V93:AC93"/>
    <mergeCell ref="AD93:AK93"/>
    <mergeCell ref="AL93:AS93"/>
    <mergeCell ref="P88:U88"/>
    <mergeCell ref="V88:AC88"/>
    <mergeCell ref="AD88:AK88"/>
    <mergeCell ref="AL88:AS88"/>
    <mergeCell ref="P94:U94"/>
    <mergeCell ref="V94:AC94"/>
    <mergeCell ref="AD94:AK94"/>
    <mergeCell ref="AL94:AS94"/>
    <mergeCell ref="P91:U91"/>
    <mergeCell ref="V91:AC91"/>
    <mergeCell ref="AD91:AK91"/>
    <mergeCell ref="AL91:AS91"/>
    <mergeCell ref="P92:U92"/>
    <mergeCell ref="V92:AC92"/>
    <mergeCell ref="AD92:AK92"/>
    <mergeCell ref="AL92:AS92"/>
  </mergeCells>
  <conditionalFormatting sqref="AZ5:AZ70">
    <cfRule type="expression" dxfId="0" priority="1">
      <formula>$AZ5&lt;&gt;""</formula>
    </cfRule>
  </conditionalFormatting>
  <pageMargins left="0.70866141732283472" right="0.70866141732283472" top="0" bottom="0.59055118110236227" header="0.31496062992125984" footer="0.31496062992125984"/>
  <pageSetup paperSize="9" scale="46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176EDFF1-D36A-4371-8D32-02BA6742D92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SEMAINE 8</vt:lpstr>
      <vt:lpstr>SEMAINE 9</vt:lpstr>
      <vt:lpstr>SEMAINE 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Potola</dc:creator>
  <cp:lastModifiedBy>Daniel Potola</cp:lastModifiedBy>
  <dcterms:created xsi:type="dcterms:W3CDTF">2015-06-05T18:19:34Z</dcterms:created>
  <dcterms:modified xsi:type="dcterms:W3CDTF">2022-01-30T15:02:26Z</dcterms:modified>
</cp:coreProperties>
</file>