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8130"/>
  </bookViews>
  <sheets>
    <sheet name="Feuil1" sheetId="1" r:id="rId1"/>
    <sheet name="fichier articles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8" i="1"/>
  <c r="E9"/>
  <c r="F9" s="1"/>
  <c r="E10"/>
  <c r="F8"/>
  <c r="F10"/>
  <c r="F11"/>
  <c r="F12"/>
  <c r="F13"/>
  <c r="F14"/>
  <c r="F15"/>
  <c r="F16"/>
  <c r="E7"/>
  <c r="F7" s="1"/>
  <c r="H44" l="1"/>
  <c r="H42"/>
  <c r="H40"/>
  <c r="H38"/>
  <c r="H36"/>
  <c r="H34"/>
  <c r="H32"/>
  <c r="H30"/>
  <c r="H28"/>
  <c r="H26"/>
  <c r="H24"/>
  <c r="H22"/>
  <c r="H20"/>
  <c r="H18"/>
  <c r="H16"/>
  <c r="H14"/>
  <c r="H12"/>
  <c r="H10"/>
  <c r="H8"/>
  <c r="H6"/>
  <c r="H45"/>
  <c r="H43"/>
  <c r="H41"/>
  <c r="H39"/>
  <c r="H37"/>
  <c r="H35"/>
  <c r="H33"/>
  <c r="H31"/>
  <c r="H29"/>
  <c r="H27"/>
  <c r="H25"/>
  <c r="H23"/>
  <c r="H21"/>
  <c r="H19"/>
  <c r="H17"/>
  <c r="H15"/>
  <c r="H13"/>
  <c r="H11"/>
  <c r="H9"/>
  <c r="H7"/>
  <c r="H5"/>
</calcChain>
</file>

<file path=xl/sharedStrings.xml><?xml version="1.0" encoding="utf-8"?>
<sst xmlns="http://schemas.openxmlformats.org/spreadsheetml/2006/main" count="86" uniqueCount="43">
  <si>
    <t>OPERATION COMMUNIQUEE N°1</t>
  </si>
  <si>
    <t>OPERATION COMMUNIQUEE N°2</t>
  </si>
  <si>
    <t>OPERATION COMMUNIQUEE N°3</t>
  </si>
  <si>
    <t>OPERATION COMMUNIQUEE N°4</t>
  </si>
  <si>
    <t>OPERATION COMMUNIQUEE N°5</t>
  </si>
  <si>
    <t>BAZAR</t>
  </si>
  <si>
    <t>EPCS</t>
  </si>
  <si>
    <t>TEXTILE</t>
  </si>
  <si>
    <t>PFT</t>
  </si>
  <si>
    <t>PGC</t>
  </si>
  <si>
    <t>43000274 - CLIM 9000BTU C/F GREGWHN09B6NE</t>
  </si>
  <si>
    <t>43000275 - CLIM 12000BTU C/F GRGWHN12B6NE</t>
  </si>
  <si>
    <t>43000276 - CLIM 18000 BTU C/F GREKFR45WJ2</t>
  </si>
  <si>
    <t>43000312 - CLIM 9000BTU C/F WESTP.WSG09HC</t>
  </si>
  <si>
    <t>43000313 - CLIM12000BTU C/F WESTP.WSG12HC</t>
  </si>
  <si>
    <t>43000314 - CLIM18000BTU C/F WESTP.WSG18HC</t>
  </si>
  <si>
    <t>43000315 - CLIM24000BTU C/F WESTP.WSG24HC</t>
  </si>
  <si>
    <t>43000329 - CLIM.12000BTUCF TERAN KS-H1269</t>
  </si>
  <si>
    <t>14000275 - ALLMINIUM ALLU-FOLLU 8M*30CM</t>
  </si>
  <si>
    <t>30000007 - LAMPE ECONOMIQUE B22/25W</t>
  </si>
  <si>
    <t>30000131 - LAMPE ECO RED 11W E27 6400K</t>
  </si>
  <si>
    <t>30000132 - LAMPE ECONRED 15W B22 2700W</t>
  </si>
  <si>
    <t>30000133 - LAMPE ECO RED 20W B22  6500K</t>
  </si>
  <si>
    <t>30000332 - LAMPE ECON 15W B22 6500K</t>
  </si>
  <si>
    <t>31000006 - CACHEMIR GANT DE CUISINE</t>
  </si>
  <si>
    <t>10000941 - 110G YAOURT AROM.FRAIS TIP TOP</t>
  </si>
  <si>
    <t>10000942 - 110G YAOURT ARO FRA.NAT TIPTOP</t>
  </si>
  <si>
    <t>11000081 - 4* 35G MINI GATEAU PRINCE LU</t>
  </si>
  <si>
    <t>11000086 - 50G CAKE TOM</t>
  </si>
  <si>
    <t>11000094 - 50G TOM CAKE CACAO</t>
  </si>
  <si>
    <t>11000322 - 250G CAF.PUR.AR.SV.BONDIN</t>
  </si>
  <si>
    <t>11000349 - CAFE SOLUBLE 200G DELICE</t>
  </si>
  <si>
    <t>11000490 - 430G PAQUET PREP.CAKE CHOCOLAT</t>
  </si>
  <si>
    <t>11000492 - 430G PQ.PRE.CAK VANIL+RAIS.SEC</t>
  </si>
  <si>
    <t>40000790 - APP PHOTO NUMERIQUE A850BL FUJ</t>
  </si>
  <si>
    <t>40000924 - JEUX PLAYSTATION 2 D'ARCADES</t>
  </si>
  <si>
    <t>40000925 - JEUX PLAYSTATION 2 D'AVENTURE</t>
  </si>
  <si>
    <t>40000926 - JEUX PLAYSTATION 2  DE SPORT</t>
  </si>
  <si>
    <t>40000927 - JEUX PC D'ARCADE</t>
  </si>
  <si>
    <t>10000144 - 1,5L RC COLA</t>
  </si>
  <si>
    <t>10000174 - 0,25L JUS D'ORANGE LE CRU</t>
  </si>
  <si>
    <t>10000252 - 1L 3M RAOUA</t>
  </si>
  <si>
    <t>10000253 - 1L MANGUE  RAOUA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</si>
</sst>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0" fontId="1" fillId="2" borderId="0" xfId="0" applyFont="1" applyFill="1"/>
    <xf numFmtId="0" fontId="1" fillId="0" borderId="0" xfId="0" applyFont="1" applyAlignment="1">
      <alignment horizontal="center"/>
    </xf>
    <xf numFmtId="0" fontId="0" fillId="3" borderId="0" xfId="0" applyFill="1"/>
    <xf numFmtId="0" fontId="1" fillId="4" borderId="0" xfId="0" applyFont="1" applyFill="1" applyAlignment="1">
      <alignment horizontal="center"/>
    </xf>
    <xf numFmtId="0" fontId="0" fillId="0" borderId="0" xfId="0" applyAlignment="1">
      <alignment horizontal="left" indent="2"/>
    </xf>
    <xf numFmtId="0" fontId="1" fillId="0" borderId="0" xfId="0" applyFont="1"/>
  </cellXfs>
  <cellStyles count="1"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9.9948118533890809E-2"/>
        </patternFill>
      </fill>
    </dxf>
    <dxf>
      <fill>
        <patternFill>
          <bgColor rgb="FF00CCFF"/>
        </patternFill>
      </fill>
    </dxf>
    <dxf>
      <font>
        <b/>
        <i val="0"/>
        <color theme="0"/>
      </font>
      <fill>
        <patternFill>
          <bgColor theme="2" tint="-9.9948118533890809E-2"/>
        </patternFill>
      </fill>
    </dxf>
    <dxf>
      <fill>
        <patternFill>
          <bgColor rgb="FF00CC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45"/>
  <sheetViews>
    <sheetView tabSelected="1" topLeftCell="A4" workbookViewId="0">
      <selection activeCell="F12" sqref="F12"/>
    </sheetView>
  </sheetViews>
  <sheetFormatPr baseColWidth="10" defaultRowHeight="15"/>
  <cols>
    <col min="1" max="1" width="29.85546875" bestFit="1" customWidth="1"/>
    <col min="5" max="5" width="30.42578125" customWidth="1"/>
    <col min="8" max="8" width="42.140625" customWidth="1"/>
  </cols>
  <sheetData>
    <row r="2" spans="1:21">
      <c r="Q2" t="s">
        <v>0</v>
      </c>
    </row>
    <row r="3" spans="1:21">
      <c r="A3" t="s">
        <v>0</v>
      </c>
      <c r="Q3" t="s">
        <v>1</v>
      </c>
    </row>
    <row r="4" spans="1:21">
      <c r="A4" t="s">
        <v>6</v>
      </c>
      <c r="B4" s="1">
        <v>25000</v>
      </c>
      <c r="Q4" t="s">
        <v>2</v>
      </c>
    </row>
    <row r="5" spans="1:21">
      <c r="A5" t="s">
        <v>9</v>
      </c>
      <c r="B5" s="1">
        <v>32000</v>
      </c>
      <c r="H5" t="str">
        <f ca="1">IF($E$7=0,"",OFFSET('fichier articles'!$B$1,MATCH($E$6,'fichier articles'!$B$2:$B$41,0)+ROW()-5,,,))</f>
        <v>OPERATION COMMUNIQUEE N°1</v>
      </c>
      <c r="Q5" t="s">
        <v>3</v>
      </c>
    </row>
    <row r="6" spans="1:21">
      <c r="A6" t="s">
        <v>1</v>
      </c>
      <c r="E6" s="2" t="s">
        <v>0</v>
      </c>
      <c r="H6" t="str">
        <f ca="1">IF($E$7=0,"",OFFSET('fichier articles'!$B$1,MATCH($E$6,'fichier articles'!$B$2:$B$41,0)+ROW()-5,,,))</f>
        <v>EPCS</v>
      </c>
      <c r="Q6" t="s">
        <v>4</v>
      </c>
    </row>
    <row r="7" spans="1:21">
      <c r="A7" t="s">
        <v>6</v>
      </c>
      <c r="B7" s="1">
        <v>36000</v>
      </c>
      <c r="E7" s="3" t="str">
        <f>IF($E$6&lt;&gt;"",HLOOKUP($E$6,$Q$8:$U$12,2,FALSE))</f>
        <v>EPCS</v>
      </c>
      <c r="F7">
        <f ca="1">IF(E7=0,"",OFFSET($B$1,MATCH($E$6,$A$1:$A$22,0)+ROW()-7,,,))</f>
        <v>25000</v>
      </c>
      <c r="H7" t="str">
        <f ca="1">IF($E$7=0,"",OFFSET('fichier articles'!$B$1,MATCH($E$6,'fichier articles'!$B$2:$B$41,0)+ROW()-5,,,))</f>
        <v>40000790 - APP PHOTO NUMERIQUE A850BL FUJ</v>
      </c>
    </row>
    <row r="8" spans="1:21">
      <c r="A8" t="s">
        <v>5</v>
      </c>
      <c r="B8" s="1">
        <v>15000</v>
      </c>
      <c r="E8" s="3" t="str">
        <f>IF($E$6&lt;&gt;"",HLOOKUP($E$6,$Q$8:$U$12,3,FALSE))</f>
        <v>PGC</v>
      </c>
      <c r="F8">
        <f t="shared" ref="F8:F16" ca="1" si="0">IF(E8=0,"",OFFSET($B$1,MATCH($E$6,$A$1:$A$22,0)+ROW()-7,,,))</f>
        <v>32000</v>
      </c>
      <c r="H8" t="str">
        <f ca="1">IF($E$7=0,"",OFFSET('fichier articles'!$B$1,MATCH($E$6,'fichier articles'!$B$2:$B$41,0)+ROW()-5,,,))</f>
        <v>40000924 - JEUX PLAYSTATION 2 D'ARCADES</v>
      </c>
      <c r="Q8" t="s">
        <v>0</v>
      </c>
      <c r="R8" t="s">
        <v>1</v>
      </c>
      <c r="S8" t="s">
        <v>2</v>
      </c>
      <c r="T8" t="s">
        <v>3</v>
      </c>
      <c r="U8" t="s">
        <v>4</v>
      </c>
    </row>
    <row r="9" spans="1:21">
      <c r="A9" t="s">
        <v>9</v>
      </c>
      <c r="B9" s="1">
        <v>7000</v>
      </c>
      <c r="E9" s="3">
        <f>IF($E$6&lt;&gt;"",HLOOKUP($E$6,$Q$8:$U$12,4,FALSE))</f>
        <v>0</v>
      </c>
      <c r="F9" t="str">
        <f t="shared" ca="1" si="0"/>
        <v/>
      </c>
      <c r="H9" t="str">
        <f ca="1">IF($E$7=0,"",OFFSET('fichier articles'!$B$1,MATCH($E$6,'fichier articles'!$B$2:$B$41,0)+ROW()-5,,,))</f>
        <v>40000925 - JEUX PLAYSTATION 2 D'AVENTURE</v>
      </c>
      <c r="Q9" t="s">
        <v>6</v>
      </c>
      <c r="R9" t="s">
        <v>6</v>
      </c>
      <c r="S9" t="s">
        <v>5</v>
      </c>
      <c r="T9" t="s">
        <v>6</v>
      </c>
      <c r="U9" t="s">
        <v>5</v>
      </c>
    </row>
    <row r="10" spans="1:21">
      <c r="A10" t="s">
        <v>2</v>
      </c>
      <c r="E10" s="3">
        <f>IF($E$6&lt;&gt;"",HLOOKUP($E$6,$Q$8:$U$12,5,FALSE))</f>
        <v>0</v>
      </c>
      <c r="F10" t="str">
        <f t="shared" ca="1" si="0"/>
        <v/>
      </c>
      <c r="H10" t="str">
        <f ca="1">IF($E$7=0,"",OFFSET('fichier articles'!$B$1,MATCH($E$6,'fichier articles'!$B$2:$B$41,0)+ROW()-5,,,))</f>
        <v>40000926 - JEUX PLAYSTATION 2  DE SPORT</v>
      </c>
      <c r="Q10" t="s">
        <v>9</v>
      </c>
      <c r="R10" t="s">
        <v>5</v>
      </c>
      <c r="S10" t="s">
        <v>6</v>
      </c>
      <c r="U10" t="s">
        <v>6</v>
      </c>
    </row>
    <row r="11" spans="1:21">
      <c r="A11" t="s">
        <v>5</v>
      </c>
      <c r="B11" s="1">
        <v>55000</v>
      </c>
      <c r="F11" t="str">
        <f t="shared" ca="1" si="0"/>
        <v/>
      </c>
      <c r="H11" t="str">
        <f ca="1">IF($E$7=0,"",OFFSET('fichier articles'!$B$1,MATCH($E$6,'fichier articles'!$B$2:$B$41,0)+ROW()-5,,,))</f>
        <v>40000927 - JEUX PC D'ARCADE</v>
      </c>
      <c r="R11" t="s">
        <v>9</v>
      </c>
      <c r="S11" t="s">
        <v>7</v>
      </c>
      <c r="U11" t="s">
        <v>8</v>
      </c>
    </row>
    <row r="12" spans="1:21">
      <c r="A12" t="s">
        <v>6</v>
      </c>
      <c r="B12" s="1">
        <v>13000</v>
      </c>
      <c r="F12" t="str">
        <f t="shared" ca="1" si="0"/>
        <v/>
      </c>
      <c r="H12" t="str">
        <f ca="1">IF($E$7=0,"",OFFSET('fichier articles'!$B$1,MATCH($E$6,'fichier articles'!$B$2:$B$41,0)+ROW()-5,,,))</f>
        <v>PGC</v>
      </c>
      <c r="U12" t="s">
        <v>9</v>
      </c>
    </row>
    <row r="13" spans="1:21">
      <c r="A13" t="s">
        <v>7</v>
      </c>
      <c r="B13" s="1">
        <v>3000</v>
      </c>
      <c r="F13" t="str">
        <f t="shared" ca="1" si="0"/>
        <v/>
      </c>
      <c r="H13" t="str">
        <f ca="1">IF($E$7=0,"",OFFSET('fichier articles'!$B$1,MATCH($E$6,'fichier articles'!$B$2:$B$41,0)+ROW()-5,,,))</f>
        <v>10000144 - 1,5L RC COLA</v>
      </c>
    </row>
    <row r="14" spans="1:21">
      <c r="A14" s="4" t="s">
        <v>3</v>
      </c>
      <c r="F14" t="str">
        <f t="shared" ca="1" si="0"/>
        <v/>
      </c>
      <c r="H14" t="str">
        <f ca="1">IF($E$7=0,"",OFFSET('fichier articles'!$B$1,MATCH($E$6,'fichier articles'!$B$2:$B$41,0)+ROW()-5,,,))</f>
        <v>10000174 - 0,25L JUS D'ORANGE LE CRU</v>
      </c>
    </row>
    <row r="15" spans="1:21">
      <c r="A15" s="4" t="s">
        <v>6</v>
      </c>
      <c r="B15" s="1">
        <v>120000</v>
      </c>
      <c r="F15" t="str">
        <f t="shared" ca="1" si="0"/>
        <v/>
      </c>
      <c r="H15" t="str">
        <f ca="1">IF($E$7=0,"",OFFSET('fichier articles'!$B$1,MATCH($E$6,'fichier articles'!$B$2:$B$41,0)+ROW()-5,,,))</f>
        <v>10000252 - 1L 3M RAOUA</v>
      </c>
    </row>
    <row r="16" spans="1:21">
      <c r="A16" t="s">
        <v>4</v>
      </c>
      <c r="F16" t="str">
        <f t="shared" ca="1" si="0"/>
        <v/>
      </c>
      <c r="H16" t="str">
        <f ca="1">IF($E$7=0,"",OFFSET('fichier articles'!$B$1,MATCH($E$6,'fichier articles'!$B$2:$B$41,0)+ROW()-5,,,))</f>
        <v>10000253 - 1L MANGUE  RAOUA</v>
      </c>
    </row>
    <row r="17" spans="1:8">
      <c r="A17" t="s">
        <v>5</v>
      </c>
      <c r="B17" s="1">
        <v>62000</v>
      </c>
      <c r="H17" t="str">
        <f ca="1">IF($E$7=0,"",OFFSET('fichier articles'!$B$1,MATCH($E$6,'fichier articles'!$B$2:$B$41,0)+ROW()-5,,,))</f>
        <v>OPERATION COMMUNIQUEE N°2</v>
      </c>
    </row>
    <row r="18" spans="1:8">
      <c r="A18" t="s">
        <v>6</v>
      </c>
      <c r="B18" s="1">
        <v>34000</v>
      </c>
      <c r="H18" t="str">
        <f ca="1">IF($E$7=0,"",OFFSET('fichier articles'!$B$1,MATCH($E$6,'fichier articles'!$B$2:$B$41,0)+ROW()-5,,,))</f>
        <v>EPCS</v>
      </c>
    </row>
    <row r="19" spans="1:8">
      <c r="A19" t="s">
        <v>8</v>
      </c>
      <c r="B19" s="1">
        <v>10000</v>
      </c>
      <c r="H19" t="str">
        <f ca="1">IF($E$7=0,"",OFFSET('fichier articles'!$B$1,MATCH($E$6,'fichier articles'!$B$2:$B$41,0)+ROW()-5,,,))</f>
        <v>43000274 - CLIM 9000BTU C/F GREGWHN09B6NE</v>
      </c>
    </row>
    <row r="20" spans="1:8">
      <c r="A20" t="s">
        <v>9</v>
      </c>
      <c r="B20" s="1">
        <v>75000</v>
      </c>
      <c r="H20" t="str">
        <f ca="1">IF($E$7=0,"",OFFSET('fichier articles'!$B$1,MATCH($E$6,'fichier articles'!$B$2:$B$41,0)+ROW()-5,,,))</f>
        <v>43000275 - CLIM 12000BTU C/F GRGWHN12B6NE</v>
      </c>
    </row>
    <row r="21" spans="1:8">
      <c r="A21" t="s">
        <v>8</v>
      </c>
      <c r="B21" s="1">
        <v>10000</v>
      </c>
      <c r="H21" t="str">
        <f ca="1">IF($E$7=0,"",OFFSET('fichier articles'!$B$1,MATCH($E$6,'fichier articles'!$B$2:$B$41,0)+ROW()-5,,,))</f>
        <v>43000276 - CLIM 18000 BTU C/F GREKFR45WJ2</v>
      </c>
    </row>
    <row r="22" spans="1:8">
      <c r="A22" t="s">
        <v>9</v>
      </c>
      <c r="B22" s="1">
        <v>75000</v>
      </c>
      <c r="H22" t="str">
        <f ca="1">IF($E$7=0,"",OFFSET('fichier articles'!$B$1,MATCH($E$6,'fichier articles'!$B$2:$B$41,0)+ROW()-5,,,))</f>
        <v>43000312 - CLIM 9000BTU C/F WESTP.WSG09HC</v>
      </c>
    </row>
    <row r="23" spans="1:8">
      <c r="H23" t="str">
        <f ca="1">IF($E$7=0,"",OFFSET('fichier articles'!$B$1,MATCH($E$6,'fichier articles'!$B$2:$B$41,0)+ROW()-5,,,))</f>
        <v>43000313 - CLIM12000BTU C/F WESTP.WSG12HC</v>
      </c>
    </row>
    <row r="24" spans="1:8">
      <c r="H24" t="str">
        <f ca="1">IF($E$7=0,"",OFFSET('fichier articles'!$B$1,MATCH($E$6,'fichier articles'!$B$2:$B$41,0)+ROW()-5,,,))</f>
        <v>43000314 - CLIM18000BTU C/F WESTP.WSG18HC</v>
      </c>
    </row>
    <row r="25" spans="1:8">
      <c r="H25" t="str">
        <f ca="1">IF($E$7=0,"",OFFSET('fichier articles'!$B$1,MATCH($E$6,'fichier articles'!$B$2:$B$41,0)+ROW()-5,,,))</f>
        <v>43000315 - CLIM24000BTU C/F WESTP.WSG24HC</v>
      </c>
    </row>
    <row r="26" spans="1:8">
      <c r="H26" t="str">
        <f ca="1">IF($E$7=0,"",OFFSET('fichier articles'!$B$1,MATCH($E$6,'fichier articles'!$B$2:$B$41,0)+ROW()-5,,,))</f>
        <v>43000329 - CLIM.12000BTUCF TERAN KS-H1269</v>
      </c>
    </row>
    <row r="27" spans="1:8">
      <c r="H27" t="str">
        <f ca="1">IF($E$7=0,"",OFFSET('fichier articles'!$B$1,MATCH($E$6,'fichier articles'!$B$2:$B$41,0)+ROW()-5,,,))</f>
        <v>BAZAR</v>
      </c>
    </row>
    <row r="28" spans="1:8">
      <c r="H28" t="str">
        <f ca="1">IF($E$7=0,"",OFFSET('fichier articles'!$B$1,MATCH($E$6,'fichier articles'!$B$2:$B$41,0)+ROW()-5,,,))</f>
        <v>14000275 - ALLMINIUM ALLU-FOLLU 8M*30CM</v>
      </c>
    </row>
    <row r="29" spans="1:8">
      <c r="H29" t="str">
        <f ca="1">IF($E$7=0,"",OFFSET('fichier articles'!$B$1,MATCH($E$6,'fichier articles'!$B$2:$B$41,0)+ROW()-5,,,))</f>
        <v>30000007 - LAMPE ECONOMIQUE B22/25W</v>
      </c>
    </row>
    <row r="30" spans="1:8">
      <c r="H30" t="str">
        <f ca="1">IF($E$7=0,"",OFFSET('fichier articles'!$B$1,MATCH($E$6,'fichier articles'!$B$2:$B$41,0)+ROW()-5,,,))</f>
        <v>30000131 - LAMPE ECO RED 11W E27 6400K</v>
      </c>
    </row>
    <row r="31" spans="1:8">
      <c r="H31" t="str">
        <f ca="1">IF($E$7=0,"",OFFSET('fichier articles'!$B$1,MATCH($E$6,'fichier articles'!$B$2:$B$41,0)+ROW()-5,,,))</f>
        <v>30000132 - LAMPE ECONRED 15W B22 2700W</v>
      </c>
    </row>
    <row r="32" spans="1:8">
      <c r="H32" t="str">
        <f ca="1">IF($E$7=0,"",OFFSET('fichier articles'!$B$1,MATCH($E$6,'fichier articles'!$B$2:$B$41,0)+ROW()-5,,,))</f>
        <v>30000133 - LAMPE ECO RED 20W B22  6500K</v>
      </c>
    </row>
    <row r="33" spans="8:8">
      <c r="H33" t="str">
        <f ca="1">IF($E$7=0,"",OFFSET('fichier articles'!$B$1,MATCH($E$6,'fichier articles'!$B$2:$B$41,0)+ROW()-5,,,))</f>
        <v>30000332 - LAMPE ECON 15W B22 6500K</v>
      </c>
    </row>
    <row r="34" spans="8:8">
      <c r="H34" t="str">
        <f ca="1">IF($E$7=0,"",OFFSET('fichier articles'!$B$1,MATCH($E$6,'fichier articles'!$B$2:$B$41,0)+ROW()-5,,,))</f>
        <v>31000006 - CACHEMIR GANT DE CUISINE</v>
      </c>
    </row>
    <row r="35" spans="8:8">
      <c r="H35" t="str">
        <f ca="1">IF($E$7=0,"",OFFSET('fichier articles'!$B$1,MATCH($E$6,'fichier articles'!$B$2:$B$41,0)+ROW()-5,,,))</f>
        <v>PGC</v>
      </c>
    </row>
    <row r="36" spans="8:8">
      <c r="H36" t="str">
        <f ca="1">IF($E$7=0,"",OFFSET('fichier articles'!$B$1,MATCH($E$6,'fichier articles'!$B$2:$B$41,0)+ROW()-5,,,))</f>
        <v>10000941 - 110G YAOURT AROM.FRAIS TIP TOP</v>
      </c>
    </row>
    <row r="37" spans="8:8">
      <c r="H37" t="str">
        <f ca="1">IF($E$7=0,"",OFFSET('fichier articles'!$B$1,MATCH($E$6,'fichier articles'!$B$2:$B$41,0)+ROW()-5,,,))</f>
        <v>10000942 - 110G YAOURT ARO FRA.NAT TIPTOP</v>
      </c>
    </row>
    <row r="38" spans="8:8">
      <c r="H38" t="str">
        <f ca="1">IF($E$7=0,"",OFFSET('fichier articles'!$B$1,MATCH($E$6,'fichier articles'!$B$2:$B$41,0)+ROW()-5,,,))</f>
        <v>11000081 - 4* 35G MINI GATEAU PRINCE LU</v>
      </c>
    </row>
    <row r="39" spans="8:8">
      <c r="H39" t="str">
        <f ca="1">IF($E$7=0,"",OFFSET('fichier articles'!$B$1,MATCH($E$6,'fichier articles'!$B$2:$B$41,0)+ROW()-5,,,))</f>
        <v>11000086 - 50G CAKE TOM</v>
      </c>
    </row>
    <row r="40" spans="8:8">
      <c r="H40" t="str">
        <f ca="1">IF($E$7=0,"",OFFSET('fichier articles'!$B$1,MATCH($E$6,'fichier articles'!$B$2:$B$41,0)+ROW()-5,,,))</f>
        <v>11000094 - 50G TOM CAKE CACAO</v>
      </c>
    </row>
    <row r="41" spans="8:8">
      <c r="H41" t="str">
        <f ca="1">IF($E$7=0,"",OFFSET('fichier articles'!$B$1,MATCH($E$6,'fichier articles'!$B$2:$B$41,0)+ROW()-5,,,))</f>
        <v>11000322 - 250G CAF.PUR.AR.SV.BONDIN</v>
      </c>
    </row>
    <row r="42" spans="8:8">
      <c r="H42" t="str">
        <f ca="1">IF($E$7=0,"",OFFSET('fichier articles'!$B$1,MATCH($E$6,'fichier articles'!$B$2:$B$41,0)+ROW()-5,,,))</f>
        <v>11000349 - CAFE SOLUBLE 200G DELICE</v>
      </c>
    </row>
    <row r="43" spans="8:8">
      <c r="H43" t="str">
        <f ca="1">IF($E$7=0,"",OFFSET('fichier articles'!$B$1,MATCH($E$6,'fichier articles'!$B$2:$B$41,0)+ROW()-5,,,))</f>
        <v>11000490 - 430G PAQUET PREP.CAKE CHOCOLAT</v>
      </c>
    </row>
    <row r="44" spans="8:8">
      <c r="H44" t="str">
        <f ca="1">IF($E$7=0,"",OFFSET('fichier articles'!$B$1,MATCH($E$6,'fichier articles'!$B$2:$B$41,0)+ROW()-5,,,))</f>
        <v>11000492 - 430G PQ.PRE.CAK VANIL+RAIS.SEC</v>
      </c>
    </row>
    <row r="45" spans="8:8">
      <c r="H45">
        <f ca="1">IF($E$7=0,"",OFFSET('fichier articles'!$B$1,MATCH($E$6,'fichier articles'!$B$2:$B$41,0)+ROW()-5,,,))</f>
        <v>0</v>
      </c>
    </row>
  </sheetData>
  <dataValidations count="1">
    <dataValidation type="list" allowBlank="1" showInputMessage="1" showErrorMessage="1" sqref="E6">
      <formula1>$Q$2:$Q$6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41"/>
  <sheetViews>
    <sheetView topLeftCell="A23" workbookViewId="0">
      <selection activeCell="A45" sqref="A45"/>
    </sheetView>
  </sheetViews>
  <sheetFormatPr baseColWidth="10" defaultRowHeight="15"/>
  <cols>
    <col min="1" max="1" width="34" customWidth="1"/>
    <col min="2" max="2" width="45.85546875" bestFit="1" customWidth="1"/>
  </cols>
  <sheetData>
    <row r="2" spans="1:4">
      <c r="A2" s="7" t="s">
        <v>0</v>
      </c>
      <c r="B2" s="7" t="s">
        <v>0</v>
      </c>
    </row>
    <row r="3" spans="1:4">
      <c r="B3" s="5" t="s">
        <v>6</v>
      </c>
    </row>
    <row r="4" spans="1:4">
      <c r="B4" s="6" t="s">
        <v>34</v>
      </c>
    </row>
    <row r="5" spans="1:4">
      <c r="B5" s="6" t="s">
        <v>35</v>
      </c>
    </row>
    <row r="6" spans="1:4">
      <c r="B6" s="6" t="s">
        <v>36</v>
      </c>
    </row>
    <row r="7" spans="1:4">
      <c r="B7" s="6" t="s">
        <v>37</v>
      </c>
    </row>
    <row r="8" spans="1:4">
      <c r="B8" s="6" t="s">
        <v>38</v>
      </c>
    </row>
    <row r="9" spans="1:4">
      <c r="B9" s="5" t="s">
        <v>9</v>
      </c>
    </row>
    <row r="10" spans="1:4">
      <c r="B10" s="6" t="s">
        <v>39</v>
      </c>
    </row>
    <row r="11" spans="1:4">
      <c r="B11" s="6" t="s">
        <v>40</v>
      </c>
    </row>
    <row r="12" spans="1:4">
      <c r="B12" s="6" t="s">
        <v>41</v>
      </c>
    </row>
    <row r="13" spans="1:4">
      <c r="B13" s="6" t="s">
        <v>42</v>
      </c>
    </row>
    <row r="14" spans="1:4">
      <c r="A14" s="7" t="s">
        <v>1</v>
      </c>
      <c r="B14" s="7" t="s">
        <v>1</v>
      </c>
      <c r="C14" s="7"/>
      <c r="D14" s="7"/>
    </row>
    <row r="15" spans="1:4">
      <c r="B15" s="5" t="s">
        <v>6</v>
      </c>
    </row>
    <row r="16" spans="1:4">
      <c r="B16" s="6" t="s">
        <v>10</v>
      </c>
    </row>
    <row r="17" spans="2:2">
      <c r="B17" s="6" t="s">
        <v>11</v>
      </c>
    </row>
    <row r="18" spans="2:2">
      <c r="B18" s="6" t="s">
        <v>12</v>
      </c>
    </row>
    <row r="19" spans="2:2">
      <c r="B19" s="6" t="s">
        <v>13</v>
      </c>
    </row>
    <row r="20" spans="2:2">
      <c r="B20" s="6" t="s">
        <v>14</v>
      </c>
    </row>
    <row r="21" spans="2:2">
      <c r="B21" s="6" t="s">
        <v>15</v>
      </c>
    </row>
    <row r="22" spans="2:2">
      <c r="B22" s="6" t="s">
        <v>16</v>
      </c>
    </row>
    <row r="23" spans="2:2">
      <c r="B23" s="6" t="s">
        <v>17</v>
      </c>
    </row>
    <row r="24" spans="2:2">
      <c r="B24" s="5" t="s">
        <v>5</v>
      </c>
    </row>
    <row r="25" spans="2:2">
      <c r="B25" s="6" t="s">
        <v>18</v>
      </c>
    </row>
    <row r="26" spans="2:2">
      <c r="B26" s="6" t="s">
        <v>19</v>
      </c>
    </row>
    <row r="27" spans="2:2">
      <c r="B27" s="6" t="s">
        <v>20</v>
      </c>
    </row>
    <row r="28" spans="2:2">
      <c r="B28" s="6" t="s">
        <v>21</v>
      </c>
    </row>
    <row r="29" spans="2:2">
      <c r="B29" s="6" t="s">
        <v>22</v>
      </c>
    </row>
    <row r="30" spans="2:2">
      <c r="B30" s="6" t="s">
        <v>23</v>
      </c>
    </row>
    <row r="31" spans="2:2">
      <c r="B31" s="6" t="s">
        <v>24</v>
      </c>
    </row>
    <row r="32" spans="2:2">
      <c r="B32" s="5" t="s">
        <v>9</v>
      </c>
    </row>
    <row r="33" spans="2:2">
      <c r="B33" s="6" t="s">
        <v>25</v>
      </c>
    </row>
    <row r="34" spans="2:2">
      <c r="B34" s="6" t="s">
        <v>26</v>
      </c>
    </row>
    <row r="35" spans="2:2">
      <c r="B35" s="6" t="s">
        <v>27</v>
      </c>
    </row>
    <row r="36" spans="2:2">
      <c r="B36" s="6" t="s">
        <v>28</v>
      </c>
    </row>
    <row r="37" spans="2:2">
      <c r="B37" s="6" t="s">
        <v>29</v>
      </c>
    </row>
    <row r="38" spans="2:2">
      <c r="B38" s="6" t="s">
        <v>30</v>
      </c>
    </row>
    <row r="39" spans="2:2">
      <c r="B39" s="6" t="s">
        <v>31</v>
      </c>
    </row>
    <row r="40" spans="2:2">
      <c r="B40" s="6" t="s">
        <v>32</v>
      </c>
    </row>
    <row r="41" spans="2:2">
      <c r="B41" s="6" t="s">
        <v>33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fichier articles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2009-12-09T21:53:13Z</dcterms:created>
  <dcterms:modified xsi:type="dcterms:W3CDTF">2009-12-10T23:01:23Z</dcterms:modified>
</cp:coreProperties>
</file>