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akhta_a\Desktop\perso\"/>
    </mc:Choice>
  </mc:AlternateContent>
  <bookViews>
    <workbookView xWindow="0" yWindow="0" windowWidth="19200" windowHeight="8160" activeTab="3"/>
  </bookViews>
  <sheets>
    <sheet name="Feuil1" sheetId="1" r:id="rId1"/>
    <sheet name="Feuil2" sheetId="2" r:id="rId2"/>
    <sheet name="Parametres" sheetId="4" r:id="rId3"/>
    <sheet name="Rate" sheetId="3" r:id="rId4"/>
  </sheets>
  <externalReferences>
    <externalReference r:id="rId5"/>
  </externalReferences>
  <definedNames>
    <definedName name="_xlnm._FilterDatabase" localSheetId="0" hidden="1">Feuil1!$A$5:$D$27</definedName>
    <definedName name="_xlnm._FilterDatabase" localSheetId="3" hidden="1">Rate!$A$1:$M$7</definedName>
    <definedName name="_xlnm.Criteria" localSheetId="0">Feuil1!$A$1:$B$2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A4" i="4"/>
  <c r="H2" i="4"/>
  <c r="F2" i="4"/>
  <c r="B2" i="4"/>
  <c r="C3" i="2" l="1"/>
  <c r="A2" i="1"/>
  <c r="B2" i="1"/>
</calcChain>
</file>

<file path=xl/sharedStrings.xml><?xml version="1.0" encoding="utf-8"?>
<sst xmlns="http://schemas.openxmlformats.org/spreadsheetml/2006/main" count="84" uniqueCount="44">
  <si>
    <t>Trade_Date</t>
  </si>
  <si>
    <t>Expiry_Tenors</t>
  </si>
  <si>
    <t>1W</t>
  </si>
  <si>
    <t>2W</t>
  </si>
  <si>
    <t>3W</t>
  </si>
  <si>
    <t>1M</t>
  </si>
  <si>
    <t>2M</t>
  </si>
  <si>
    <t>3M</t>
  </si>
  <si>
    <t>6M</t>
  </si>
  <si>
    <t>9M</t>
  </si>
  <si>
    <t>12M</t>
  </si>
  <si>
    <t>18M</t>
  </si>
  <si>
    <t>2Y</t>
  </si>
  <si>
    <t>weightStrike</t>
  </si>
  <si>
    <t>maturite</t>
  </si>
  <si>
    <t>dateCalculation</t>
  </si>
  <si>
    <t>Strike_60,0</t>
  </si>
  <si>
    <t>Strike_80,0</t>
  </si>
  <si>
    <t>x</t>
  </si>
  <si>
    <t>Date</t>
  </si>
  <si>
    <t>LIBOR_1_MOIS</t>
  </si>
  <si>
    <t>LIBOR_2_MOIS</t>
  </si>
  <si>
    <t>LIBOR_3_MOIS</t>
  </si>
  <si>
    <t>LIBOR_6_MOIS</t>
  </si>
  <si>
    <t>LIBOR_9_MOIS</t>
  </si>
  <si>
    <t>LIBOR_12_MOIS</t>
  </si>
  <si>
    <t>EURIBOR_1_MOIS</t>
  </si>
  <si>
    <t>EURIBOR_2_MOIS</t>
  </si>
  <si>
    <t>EURIBOR_3_MOIS</t>
  </si>
  <si>
    <t>EURIBOR_6_MOIS</t>
  </si>
  <si>
    <t>EURIBOR_9_MOIS</t>
  </si>
  <si>
    <t>EURIBOR_12_MOIS</t>
  </si>
  <si>
    <t>Maturite</t>
  </si>
  <si>
    <t>Ecart nb de jours</t>
  </si>
  <si>
    <t>Taux de reference</t>
  </si>
  <si>
    <t>Periode</t>
  </si>
  <si>
    <t>_1_MOIS</t>
  </si>
  <si>
    <t>EURIBOR</t>
  </si>
  <si>
    <t>_2_MOIS</t>
  </si>
  <si>
    <t>_3_MOIS</t>
  </si>
  <si>
    <t>_6_MOIS</t>
  </si>
  <si>
    <t>_9_MOIS</t>
  </si>
  <si>
    <t>_12_MOIS</t>
  </si>
  <si>
    <t>_24_MOIS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</si>
</sst>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/>
    <xf numFmtId="0" fontId="1" fillId="2" borderId="0" xfId="0" applyFont="1" applyFill="1" applyBorder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  <xf numFmtId="164" fontId="0" fillId="0" borderId="0" xfId="0" applyNumberFormat="1" applyFill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0" fillId="0" borderId="0" xfId="0" applyFill="1" applyAlignment="1">
      <alignment horizontal="center" vertical="top"/>
    </xf>
    <xf numFmtId="0" fontId="0" fillId="0" borderId="0" xfId="0" applyFill="1"/>
    <xf numFmtId="16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NumberFormat="1" applyAlignment="1">
      <alignment vertical="top"/>
    </xf>
    <xf numFmtId="0" fontId="0" fillId="0" borderId="0" xfId="0" quotePrefix="1"/>
  </cellXfs>
  <cellStyles count="2"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82550</xdr:rowOff>
    </xdr:from>
    <xdr:to>
      <xdr:col>5</xdr:col>
      <xdr:colOff>450850</xdr:colOff>
      <xdr:row>2</xdr:row>
      <xdr:rowOff>44450</xdr:rowOff>
    </xdr:to>
    <xdr:sp macro="[0]!filtrer" textlink="">
      <xdr:nvSpPr>
        <xdr:cNvPr id="2" name="Rectangle 1"/>
        <xdr:cNvSpPr/>
      </xdr:nvSpPr>
      <xdr:spPr>
        <a:xfrm>
          <a:off x="5264150" y="82550"/>
          <a:ext cx="1060450" cy="330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</a:t>
          </a:r>
        </a:p>
      </xdr:txBody>
    </xdr:sp>
    <xdr:clientData/>
  </xdr:twoCellAnchor>
  <xdr:twoCellAnchor>
    <xdr:from>
      <xdr:col>6</xdr:col>
      <xdr:colOff>76200</xdr:colOff>
      <xdr:row>0</xdr:row>
      <xdr:rowOff>69850</xdr:rowOff>
    </xdr:from>
    <xdr:to>
      <xdr:col>7</xdr:col>
      <xdr:colOff>374650</xdr:colOff>
      <xdr:row>2</xdr:row>
      <xdr:rowOff>31750</xdr:rowOff>
    </xdr:to>
    <xdr:sp macro="[0]!raz" textlink="">
      <xdr:nvSpPr>
        <xdr:cNvPr id="3" name="Rectangle 2"/>
        <xdr:cNvSpPr/>
      </xdr:nvSpPr>
      <xdr:spPr>
        <a:xfrm>
          <a:off x="6711950" y="69850"/>
          <a:ext cx="1060450" cy="330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  <xdr:twoCellAnchor>
    <xdr:from>
      <xdr:col>7</xdr:col>
      <xdr:colOff>615950</xdr:colOff>
      <xdr:row>0</xdr:row>
      <xdr:rowOff>44450</xdr:rowOff>
    </xdr:from>
    <xdr:to>
      <xdr:col>10</xdr:col>
      <xdr:colOff>254000</xdr:colOff>
      <xdr:row>2</xdr:row>
      <xdr:rowOff>6350</xdr:rowOff>
    </xdr:to>
    <xdr:sp macro="[0]!filtrerValeurPrecise" textlink="">
      <xdr:nvSpPr>
        <xdr:cNvPr id="4" name="Rectangle 3"/>
        <xdr:cNvSpPr/>
      </xdr:nvSpPr>
      <xdr:spPr>
        <a:xfrm>
          <a:off x="8013700" y="44450"/>
          <a:ext cx="1924050" cy="330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 VALEUR PRECISE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ront\RISK%20BASED%20ALLOCATION\Stagiaires\Amine\OptionConvex\MacroEnfant\BVOL%20BBG_new_vers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ortfolio_LT"/>
      <sheetName val="Daily_Portfolio_LT"/>
      <sheetName val="donneBvol"/>
      <sheetName val="donneLive"/>
      <sheetName val="Daily_Valuation_Portfolio_LT"/>
      <sheetName val="DeltaLT"/>
      <sheetName val="PnL_LT"/>
      <sheetName val="Portfolio_ST"/>
      <sheetName val="Daily_Portfolio_ST"/>
      <sheetName val="Daily_Valuation_Portfolio_ST"/>
      <sheetName val="Feuil1"/>
      <sheetName val="Feuil3"/>
      <sheetName val="Parametres"/>
      <sheetName val="Rate"/>
      <sheetName val="Feuil2"/>
      <sheetName val="DeltaST"/>
      <sheetName val="PnL_ST"/>
      <sheetName val="Sorti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J1">
            <v>0</v>
          </cell>
          <cell r="K1" t="str">
            <v>x</v>
          </cell>
          <cell r="N1">
            <v>0</v>
          </cell>
          <cell r="O1" t="str">
            <v>_1_MOIS</v>
          </cell>
        </row>
        <row r="2">
          <cell r="F2">
            <v>19</v>
          </cell>
          <cell r="J2">
            <v>1</v>
          </cell>
          <cell r="K2" t="str">
            <v>1W</v>
          </cell>
          <cell r="N2">
            <v>31</v>
          </cell>
          <cell r="O2" t="str">
            <v>_2_MOIS</v>
          </cell>
        </row>
        <row r="3">
          <cell r="J3">
            <v>7</v>
          </cell>
          <cell r="K3" t="str">
            <v>2W</v>
          </cell>
          <cell r="N3">
            <v>61</v>
          </cell>
          <cell r="O3" t="str">
            <v>_3_MOIS</v>
          </cell>
        </row>
        <row r="4">
          <cell r="J4">
            <v>14</v>
          </cell>
          <cell r="K4" t="str">
            <v>3W</v>
          </cell>
          <cell r="N4">
            <v>91</v>
          </cell>
          <cell r="O4" t="str">
            <v>_6_MOIS</v>
          </cell>
        </row>
        <row r="5">
          <cell r="J5">
            <v>22</v>
          </cell>
          <cell r="K5" t="str">
            <v>1M</v>
          </cell>
          <cell r="N5">
            <v>181</v>
          </cell>
          <cell r="O5" t="str">
            <v>_9_MOIS</v>
          </cell>
        </row>
        <row r="6">
          <cell r="J6">
            <v>31</v>
          </cell>
          <cell r="K6" t="str">
            <v>2M</v>
          </cell>
          <cell r="N6">
            <v>271</v>
          </cell>
          <cell r="O6" t="str">
            <v>_12_MOIS</v>
          </cell>
        </row>
        <row r="7">
          <cell r="J7">
            <v>61</v>
          </cell>
          <cell r="K7" t="str">
            <v>6M</v>
          </cell>
          <cell r="N7">
            <v>451</v>
          </cell>
          <cell r="O7" t="str">
            <v>_24_MOIS</v>
          </cell>
        </row>
        <row r="8">
          <cell r="J8">
            <v>91</v>
          </cell>
          <cell r="K8" t="str">
            <v>9M</v>
          </cell>
        </row>
        <row r="9">
          <cell r="J9">
            <v>181</v>
          </cell>
          <cell r="K9" t="str">
            <v>12M</v>
          </cell>
        </row>
        <row r="10">
          <cell r="J10">
            <v>271</v>
          </cell>
          <cell r="K10" t="str">
            <v>18M</v>
          </cell>
        </row>
        <row r="11">
          <cell r="J11">
            <v>451</v>
          </cell>
          <cell r="K11" t="str">
            <v>2Y</v>
          </cell>
        </row>
        <row r="12">
          <cell r="J12">
            <v>721</v>
          </cell>
          <cell r="K12" t="str">
            <v>x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workbookViewId="0">
      <selection activeCell="H28" sqref="H28"/>
    </sheetView>
  </sheetViews>
  <sheetFormatPr baseColWidth="10" defaultRowHeight="15" x14ac:dyDescent="0.25"/>
  <cols>
    <col min="1" max="1" width="19.42578125" customWidth="1"/>
    <col min="2" max="2" width="17.7109375" customWidth="1"/>
    <col min="3" max="3" width="18.5703125" customWidth="1"/>
    <col min="4" max="4" width="17.42578125" customWidth="1"/>
  </cols>
  <sheetData>
    <row r="1" spans="1:4" x14ac:dyDescent="0.25">
      <c r="A1" s="1" t="s">
        <v>0</v>
      </c>
      <c r="B1" s="1" t="s">
        <v>1</v>
      </c>
    </row>
    <row r="2" spans="1:4" x14ac:dyDescent="0.25">
      <c r="A2" s="2" t="str">
        <f>"="&amp;Feuil2!B3</f>
        <v>=40066</v>
      </c>
      <c r="B2" s="6" t="str">
        <f>"="&amp;VLOOKUP(Feuil2!C3,Feuil2!E:F,2,1)</f>
        <v>=3W</v>
      </c>
    </row>
    <row r="5" spans="1:4" x14ac:dyDescent="0.25">
      <c r="A5" s="1" t="s">
        <v>0</v>
      </c>
      <c r="B5" s="1" t="s">
        <v>1</v>
      </c>
      <c r="C5" s="1" t="s">
        <v>16</v>
      </c>
      <c r="D5" s="1" t="s">
        <v>17</v>
      </c>
    </row>
    <row r="6" spans="1:4" x14ac:dyDescent="0.25">
      <c r="A6" s="2">
        <v>40066</v>
      </c>
      <c r="B6" s="3" t="s">
        <v>2</v>
      </c>
      <c r="C6" s="3">
        <v>63.513199999999998</v>
      </c>
      <c r="D6" s="3">
        <v>52.56</v>
      </c>
    </row>
    <row r="7" spans="1:4" x14ac:dyDescent="0.25">
      <c r="A7" s="2">
        <v>40066</v>
      </c>
      <c r="B7" s="3" t="s">
        <v>3</v>
      </c>
      <c r="C7" s="3">
        <v>55.153700000000001</v>
      </c>
      <c r="D7" s="3">
        <v>41.953499999999998</v>
      </c>
    </row>
    <row r="8" spans="1:4" x14ac:dyDescent="0.25">
      <c r="A8" s="2">
        <v>40066</v>
      </c>
      <c r="B8" s="3" t="s">
        <v>4</v>
      </c>
      <c r="C8" s="3">
        <v>53.037399999999998</v>
      </c>
      <c r="D8" s="5">
        <v>38.6646</v>
      </c>
    </row>
    <row r="9" spans="1:4" x14ac:dyDescent="0.25">
      <c r="A9" s="2">
        <v>40066</v>
      </c>
      <c r="B9" s="3" t="s">
        <v>5</v>
      </c>
      <c r="C9" s="3">
        <v>53.251199999999997</v>
      </c>
      <c r="D9" s="3">
        <v>37.317300000000003</v>
      </c>
    </row>
    <row r="10" spans="1:4" x14ac:dyDescent="0.25">
      <c r="A10" s="2">
        <v>40066</v>
      </c>
      <c r="B10" s="3" t="s">
        <v>6</v>
      </c>
      <c r="C10" s="3">
        <v>51.768300000000004</v>
      </c>
      <c r="D10" s="3">
        <v>36.328899999999997</v>
      </c>
    </row>
    <row r="11" spans="1:4" x14ac:dyDescent="0.25">
      <c r="A11" s="2">
        <v>40066</v>
      </c>
      <c r="B11" s="3" t="s">
        <v>7</v>
      </c>
      <c r="C11" s="3">
        <v>48.902000000000001</v>
      </c>
      <c r="D11" s="4">
        <v>35.206699999999998</v>
      </c>
    </row>
    <row r="12" spans="1:4" x14ac:dyDescent="0.25">
      <c r="A12" s="2">
        <v>40066</v>
      </c>
      <c r="B12" s="3" t="s">
        <v>8</v>
      </c>
      <c r="C12" s="3">
        <v>43.448799999999999</v>
      </c>
      <c r="D12" s="3">
        <v>33.3825</v>
      </c>
    </row>
    <row r="13" spans="1:4" x14ac:dyDescent="0.25">
      <c r="A13" s="2">
        <v>40066</v>
      </c>
      <c r="B13" s="3" t="s">
        <v>9</v>
      </c>
      <c r="C13" s="3">
        <v>40.677599999999998</v>
      </c>
      <c r="D13" s="3">
        <v>32.438800000000001</v>
      </c>
    </row>
    <row r="14" spans="1:4" x14ac:dyDescent="0.25">
      <c r="A14" s="2">
        <v>40066</v>
      </c>
      <c r="B14" s="3" t="s">
        <v>10</v>
      </c>
      <c r="C14" s="3">
        <v>38.901600000000002</v>
      </c>
      <c r="D14" s="3">
        <v>31.716100000000001</v>
      </c>
    </row>
    <row r="15" spans="1:4" x14ac:dyDescent="0.25">
      <c r="A15" s="2">
        <v>40066</v>
      </c>
      <c r="B15" s="3" t="s">
        <v>11</v>
      </c>
      <c r="C15" s="3">
        <v>37.052</v>
      </c>
      <c r="D15" s="3">
        <v>31.0778</v>
      </c>
    </row>
    <row r="16" spans="1:4" x14ac:dyDescent="0.25">
      <c r="A16" s="2">
        <v>40066</v>
      </c>
      <c r="B16" s="3" t="s">
        <v>12</v>
      </c>
      <c r="C16" s="3">
        <v>35.567399999999999</v>
      </c>
      <c r="D16" s="3">
        <v>30.540299999999998</v>
      </c>
    </row>
    <row r="17" spans="1:4" x14ac:dyDescent="0.25">
      <c r="A17" s="2">
        <v>40067</v>
      </c>
      <c r="B17" s="3" t="s">
        <v>2</v>
      </c>
      <c r="C17" s="3">
        <v>70.875200000000007</v>
      </c>
      <c r="D17" s="3">
        <v>55.970599999999997</v>
      </c>
    </row>
    <row r="18" spans="1:4" x14ac:dyDescent="0.25">
      <c r="A18" s="2">
        <v>40067</v>
      </c>
      <c r="B18" s="3" t="s">
        <v>3</v>
      </c>
      <c r="C18" s="3">
        <v>62.688099999999999</v>
      </c>
      <c r="D18" s="3">
        <v>46.130600000000001</v>
      </c>
    </row>
    <row r="19" spans="1:4" x14ac:dyDescent="0.25">
      <c r="A19" s="2">
        <v>40067</v>
      </c>
      <c r="B19" s="3" t="s">
        <v>4</v>
      </c>
      <c r="C19" s="3">
        <v>59.538499999999999</v>
      </c>
      <c r="D19" s="3">
        <v>41.765999999999998</v>
      </c>
    </row>
    <row r="20" spans="1:4" x14ac:dyDescent="0.25">
      <c r="A20" s="2">
        <v>40067</v>
      </c>
      <c r="B20" s="3" t="s">
        <v>5</v>
      </c>
      <c r="C20" s="3">
        <v>57.368400000000001</v>
      </c>
      <c r="D20" s="3">
        <v>38.704599999999999</v>
      </c>
    </row>
    <row r="21" spans="1:4" x14ac:dyDescent="0.25">
      <c r="A21" s="2">
        <v>40067</v>
      </c>
      <c r="B21" s="3" t="s">
        <v>6</v>
      </c>
      <c r="C21" s="3">
        <v>51.138500000000001</v>
      </c>
      <c r="D21" s="3">
        <v>35.665500000000002</v>
      </c>
    </row>
    <row r="22" spans="1:4" x14ac:dyDescent="0.25">
      <c r="A22" s="2">
        <v>40067</v>
      </c>
      <c r="B22" s="3" t="s">
        <v>7</v>
      </c>
      <c r="C22" s="3">
        <v>47.807200000000002</v>
      </c>
      <c r="D22" s="3">
        <v>34.620399999999997</v>
      </c>
    </row>
    <row r="23" spans="1:4" x14ac:dyDescent="0.25">
      <c r="A23" s="2">
        <v>40067</v>
      </c>
      <c r="B23" s="3" t="s">
        <v>8</v>
      </c>
      <c r="C23" s="3">
        <v>43.118400000000001</v>
      </c>
      <c r="D23" s="3">
        <v>33.078299999999999</v>
      </c>
    </row>
    <row r="24" spans="1:4" x14ac:dyDescent="0.25">
      <c r="A24" s="2">
        <v>40067</v>
      </c>
      <c r="B24" s="3" t="s">
        <v>9</v>
      </c>
      <c r="C24" s="3">
        <v>40.512300000000003</v>
      </c>
      <c r="D24" s="3">
        <v>32.043399999999998</v>
      </c>
    </row>
    <row r="25" spans="1:4" x14ac:dyDescent="0.25">
      <c r="A25" s="2">
        <v>40067</v>
      </c>
      <c r="B25" s="3" t="s">
        <v>10</v>
      </c>
      <c r="C25" s="3">
        <v>38.833300000000001</v>
      </c>
      <c r="D25" s="3">
        <v>31.491700000000002</v>
      </c>
    </row>
    <row r="26" spans="1:4" x14ac:dyDescent="0.25">
      <c r="A26" s="2">
        <v>40067</v>
      </c>
      <c r="B26" s="3" t="s">
        <v>11</v>
      </c>
      <c r="C26" s="3">
        <v>36.591099999999997</v>
      </c>
      <c r="D26" s="3">
        <v>30.6417</v>
      </c>
    </row>
    <row r="27" spans="1:4" x14ac:dyDescent="0.25">
      <c r="A27" s="2">
        <v>40067</v>
      </c>
      <c r="B27" s="3" t="s">
        <v>12</v>
      </c>
      <c r="C27" s="3">
        <v>35.080300000000001</v>
      </c>
      <c r="D27" s="3">
        <v>30.126300000000001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workbookViewId="0">
      <selection activeCell="F43" sqref="F43"/>
    </sheetView>
  </sheetViews>
  <sheetFormatPr baseColWidth="10" defaultRowHeight="15" x14ac:dyDescent="0.25"/>
  <cols>
    <col min="1" max="1" width="14.85546875" customWidth="1"/>
    <col min="2" max="2" width="16.28515625" style="8" customWidth="1"/>
  </cols>
  <sheetData>
    <row r="1" spans="1:6" x14ac:dyDescent="0.25">
      <c r="A1" t="s">
        <v>13</v>
      </c>
      <c r="B1" s="7">
        <v>80</v>
      </c>
      <c r="E1">
        <v>0</v>
      </c>
      <c r="F1" t="s">
        <v>18</v>
      </c>
    </row>
    <row r="2" spans="1:6" x14ac:dyDescent="0.25">
      <c r="A2" t="s">
        <v>14</v>
      </c>
      <c r="B2" s="2">
        <v>40086</v>
      </c>
      <c r="E2">
        <v>1</v>
      </c>
      <c r="F2" t="s">
        <v>2</v>
      </c>
    </row>
    <row r="3" spans="1:6" x14ac:dyDescent="0.25">
      <c r="A3" t="s">
        <v>15</v>
      </c>
      <c r="B3" s="2">
        <v>40066</v>
      </c>
      <c r="C3">
        <f>B2-B3</f>
        <v>20</v>
      </c>
      <c r="E3">
        <v>7</v>
      </c>
      <c r="F3" t="s">
        <v>3</v>
      </c>
    </row>
    <row r="4" spans="1:6" x14ac:dyDescent="0.25">
      <c r="E4">
        <v>14</v>
      </c>
      <c r="F4" t="s">
        <v>4</v>
      </c>
    </row>
    <row r="5" spans="1:6" x14ac:dyDescent="0.25">
      <c r="E5">
        <v>22</v>
      </c>
      <c r="F5" t="s">
        <v>5</v>
      </c>
    </row>
    <row r="6" spans="1:6" x14ac:dyDescent="0.25">
      <c r="E6">
        <v>31</v>
      </c>
      <c r="F6" t="s">
        <v>6</v>
      </c>
    </row>
    <row r="7" spans="1:6" x14ac:dyDescent="0.25">
      <c r="E7">
        <v>61</v>
      </c>
      <c r="F7" t="s">
        <v>8</v>
      </c>
    </row>
    <row r="8" spans="1:6" x14ac:dyDescent="0.25">
      <c r="E8">
        <v>91</v>
      </c>
      <c r="F8" t="s">
        <v>9</v>
      </c>
    </row>
    <row r="9" spans="1:6" x14ac:dyDescent="0.25">
      <c r="E9">
        <v>181</v>
      </c>
      <c r="F9" t="s">
        <v>10</v>
      </c>
    </row>
    <row r="10" spans="1:6" x14ac:dyDescent="0.25">
      <c r="E10">
        <v>271</v>
      </c>
      <c r="F10" t="s">
        <v>11</v>
      </c>
    </row>
    <row r="11" spans="1:6" x14ac:dyDescent="0.25">
      <c r="E11">
        <v>451</v>
      </c>
      <c r="F11" t="s">
        <v>12</v>
      </c>
    </row>
    <row r="12" spans="1:6" x14ac:dyDescent="0.25">
      <c r="E12">
        <v>721</v>
      </c>
      <c r="F1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2"/>
  <sheetViews>
    <sheetView workbookViewId="0">
      <selection activeCell="A3" sqref="A3"/>
    </sheetView>
  </sheetViews>
  <sheetFormatPr baseColWidth="10" defaultRowHeight="15" x14ac:dyDescent="0.25"/>
  <cols>
    <col min="1" max="1" width="12.42578125" customWidth="1"/>
    <col min="2" max="2" width="16.28515625" customWidth="1"/>
    <col min="3" max="3" width="13.140625" customWidth="1"/>
    <col min="4" max="4" width="18.28515625" customWidth="1"/>
    <col min="5" max="5" width="14.42578125" customWidth="1"/>
    <col min="6" max="6" width="16.140625" customWidth="1"/>
    <col min="7" max="7" width="20" customWidth="1"/>
  </cols>
  <sheetData>
    <row r="1" spans="1:15" x14ac:dyDescent="0.25">
      <c r="A1" s="1" t="s">
        <v>0</v>
      </c>
      <c r="B1" s="1" t="s">
        <v>1</v>
      </c>
      <c r="C1" s="1" t="s">
        <v>13</v>
      </c>
      <c r="D1" s="1" t="s">
        <v>15</v>
      </c>
      <c r="E1" s="1" t="s">
        <v>32</v>
      </c>
      <c r="F1" s="1" t="s">
        <v>33</v>
      </c>
      <c r="G1" s="1" t="s">
        <v>34</v>
      </c>
      <c r="H1" s="1" t="s">
        <v>35</v>
      </c>
      <c r="J1">
        <v>0</v>
      </c>
      <c r="K1" t="s">
        <v>18</v>
      </c>
      <c r="N1">
        <v>0</v>
      </c>
      <c r="O1" t="s">
        <v>36</v>
      </c>
    </row>
    <row r="2" spans="1:15" x14ac:dyDescent="0.25">
      <c r="A2" s="16" t="str">
        <f>"="&amp;D2</f>
        <v>=40067</v>
      </c>
      <c r="B2" s="17" t="str">
        <f>"="&amp;VLOOKUP([1]Parametres!F2,[1]Parametres!J:K,2,1)</f>
        <v>=3W</v>
      </c>
      <c r="C2" s="18">
        <v>80</v>
      </c>
      <c r="D2" s="2">
        <v>40067</v>
      </c>
      <c r="E2" s="2">
        <v>40086</v>
      </c>
      <c r="F2">
        <f>E2-D2</f>
        <v>19</v>
      </c>
      <c r="G2" t="s">
        <v>37</v>
      </c>
      <c r="H2" s="19" t="str">
        <f>"="&amp;VLOOKUP([1]Parametres!F2,[1]Parametres!N:O,2,1)</f>
        <v>=_1_MOIS</v>
      </c>
      <c r="J2">
        <v>1</v>
      </c>
      <c r="K2" t="s">
        <v>2</v>
      </c>
      <c r="N2">
        <v>31</v>
      </c>
      <c r="O2" t="s">
        <v>38</v>
      </c>
    </row>
    <row r="3" spans="1:15" x14ac:dyDescent="0.25">
      <c r="J3">
        <v>7</v>
      </c>
      <c r="K3" t="s">
        <v>3</v>
      </c>
      <c r="N3">
        <v>61</v>
      </c>
      <c r="O3" t="s">
        <v>39</v>
      </c>
    </row>
    <row r="4" spans="1:15" x14ac:dyDescent="0.25">
      <c r="A4" t="str">
        <f>"="&amp;D2</f>
        <v>=40067</v>
      </c>
      <c r="J4">
        <v>14</v>
      </c>
      <c r="K4" t="s">
        <v>4</v>
      </c>
      <c r="N4">
        <v>91</v>
      </c>
      <c r="O4" t="s">
        <v>40</v>
      </c>
    </row>
    <row r="5" spans="1:15" x14ac:dyDescent="0.25">
      <c r="J5">
        <v>22</v>
      </c>
      <c r="K5" t="s">
        <v>5</v>
      </c>
      <c r="N5">
        <v>181</v>
      </c>
      <c r="O5" t="s">
        <v>41</v>
      </c>
    </row>
    <row r="6" spans="1:15" x14ac:dyDescent="0.25">
      <c r="J6">
        <v>31</v>
      </c>
      <c r="K6" t="s">
        <v>6</v>
      </c>
      <c r="N6">
        <v>271</v>
      </c>
      <c r="O6" t="s">
        <v>42</v>
      </c>
    </row>
    <row r="7" spans="1:15" x14ac:dyDescent="0.25">
      <c r="J7">
        <v>61</v>
      </c>
      <c r="K7" t="s">
        <v>8</v>
      </c>
      <c r="N7">
        <v>451</v>
      </c>
      <c r="O7" t="s">
        <v>43</v>
      </c>
    </row>
    <row r="8" spans="1:15" x14ac:dyDescent="0.25">
      <c r="J8">
        <v>91</v>
      </c>
      <c r="K8" t="s">
        <v>9</v>
      </c>
    </row>
    <row r="9" spans="1:15" x14ac:dyDescent="0.25">
      <c r="J9">
        <v>181</v>
      </c>
      <c r="K9" t="s">
        <v>10</v>
      </c>
    </row>
    <row r="10" spans="1:15" x14ac:dyDescent="0.25">
      <c r="J10">
        <v>271</v>
      </c>
      <c r="K10" t="s">
        <v>11</v>
      </c>
    </row>
    <row r="11" spans="1:15" x14ac:dyDescent="0.25">
      <c r="F11" s="8"/>
      <c r="J11">
        <v>451</v>
      </c>
      <c r="K11" t="s">
        <v>12</v>
      </c>
    </row>
    <row r="12" spans="1:15" x14ac:dyDescent="0.25">
      <c r="J12">
        <v>721</v>
      </c>
      <c r="K12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7"/>
  <sheetViews>
    <sheetView tabSelected="1" workbookViewId="0">
      <selection activeCell="K6" sqref="K6"/>
    </sheetView>
  </sheetViews>
  <sheetFormatPr baseColWidth="10" defaultRowHeight="15" x14ac:dyDescent="0.25"/>
  <cols>
    <col min="2" max="2" width="19.7109375" customWidth="1"/>
    <col min="3" max="3" width="20.85546875" customWidth="1"/>
    <col min="4" max="4" width="19.85546875" customWidth="1"/>
    <col min="5" max="5" width="21.28515625" customWidth="1"/>
    <col min="6" max="6" width="20.140625" customWidth="1"/>
    <col min="7" max="7" width="23.85546875" customWidth="1"/>
    <col min="8" max="8" width="27.85546875" customWidth="1"/>
    <col min="9" max="9" width="16.140625" customWidth="1"/>
    <col min="10" max="10" width="22.42578125" customWidth="1"/>
    <col min="11" max="11" width="17.85546875" customWidth="1"/>
    <col min="12" max="12" width="22.85546875" customWidth="1"/>
    <col min="13" max="13" width="19.85546875" customWidth="1"/>
    <col min="14" max="15" width="11.42578125" style="15"/>
  </cols>
  <sheetData>
    <row r="1" spans="1:15" x14ac:dyDescent="0.25">
      <c r="A1" s="9" t="s">
        <v>19</v>
      </c>
      <c r="B1" s="9" t="s">
        <v>20</v>
      </c>
      <c r="C1" s="9" t="s">
        <v>21</v>
      </c>
      <c r="D1" s="9" t="s">
        <v>22</v>
      </c>
      <c r="E1" s="9" t="s">
        <v>23</v>
      </c>
      <c r="F1" s="9" t="s">
        <v>24</v>
      </c>
      <c r="G1" s="9" t="s">
        <v>25</v>
      </c>
      <c r="H1" s="9" t="s">
        <v>26</v>
      </c>
      <c r="I1" s="9" t="s">
        <v>27</v>
      </c>
      <c r="J1" s="9" t="s">
        <v>28</v>
      </c>
      <c r="K1" s="9" t="s">
        <v>29</v>
      </c>
      <c r="L1" s="9" t="s">
        <v>30</v>
      </c>
      <c r="M1" s="9" t="s">
        <v>31</v>
      </c>
      <c r="N1" s="13"/>
      <c r="O1" s="13"/>
    </row>
    <row r="2" spans="1:15" x14ac:dyDescent="0.25">
      <c r="A2" s="10">
        <v>40066</v>
      </c>
      <c r="B2" s="11">
        <v>0.24374999999999999</v>
      </c>
      <c r="C2" s="11">
        <v>0.25813000000000003</v>
      </c>
      <c r="D2" s="11">
        <v>0.29969000000000001</v>
      </c>
      <c r="E2" s="11">
        <v>0.6825</v>
      </c>
      <c r="F2" s="11">
        <v>0.99750000000000005</v>
      </c>
      <c r="G2" s="11">
        <v>1.26125</v>
      </c>
      <c r="H2" s="11">
        <v>0.45800000000000002</v>
      </c>
      <c r="I2" s="11">
        <v>0.627</v>
      </c>
      <c r="J2" s="11">
        <v>0.77800000000000002</v>
      </c>
      <c r="K2" s="11">
        <v>1.046</v>
      </c>
      <c r="L2" s="11">
        <v>1.1659999999999999</v>
      </c>
      <c r="M2" s="11">
        <v>1.2610000000000001</v>
      </c>
      <c r="N2" s="14"/>
      <c r="O2" s="14"/>
    </row>
    <row r="3" spans="1:15" x14ac:dyDescent="0.25">
      <c r="A3" s="10">
        <v>40067</v>
      </c>
      <c r="B3" s="11">
        <v>0.24338000000000001</v>
      </c>
      <c r="C3" s="11">
        <v>0.25713000000000003</v>
      </c>
      <c r="D3" s="11">
        <v>0.29899999999999999</v>
      </c>
      <c r="E3" s="11">
        <v>0.67749999999999999</v>
      </c>
      <c r="F3" s="11">
        <v>0.99124999999999996</v>
      </c>
      <c r="G3" s="11">
        <v>1.2537499999999999</v>
      </c>
      <c r="H3" s="11">
        <v>0.45400000000000001</v>
      </c>
      <c r="I3" s="11">
        <v>0.623</v>
      </c>
      <c r="J3" s="11">
        <v>0.77300000000000002</v>
      </c>
      <c r="K3" s="11">
        <v>1.04</v>
      </c>
      <c r="L3" s="11">
        <v>1.163</v>
      </c>
      <c r="M3" s="11">
        <v>1.258</v>
      </c>
      <c r="N3" s="14"/>
      <c r="O3" s="14"/>
    </row>
    <row r="4" spans="1:15" x14ac:dyDescent="0.25">
      <c r="A4" s="10">
        <v>40070</v>
      </c>
      <c r="B4" s="11">
        <v>0.24124999999999999</v>
      </c>
      <c r="C4" s="11">
        <v>0.25438</v>
      </c>
      <c r="D4" s="11">
        <v>0.29499999999999998</v>
      </c>
      <c r="E4" s="11">
        <v>0.67625000000000002</v>
      </c>
      <c r="F4" s="11">
        <v>0.98938000000000004</v>
      </c>
      <c r="G4" s="11">
        <v>1.2537499999999999</v>
      </c>
      <c r="H4" s="11">
        <v>0.45400000000000001</v>
      </c>
      <c r="I4" s="11">
        <v>0.621</v>
      </c>
      <c r="J4" s="11">
        <v>0.77100000000000002</v>
      </c>
      <c r="K4" s="11">
        <v>1.04</v>
      </c>
      <c r="L4" s="11">
        <v>1.161</v>
      </c>
      <c r="M4" s="11">
        <v>1.2549999999999999</v>
      </c>
      <c r="N4" s="14"/>
      <c r="O4" s="14"/>
    </row>
    <row r="5" spans="1:15" x14ac:dyDescent="0.25">
      <c r="A5" s="12">
        <v>40071</v>
      </c>
      <c r="B5" s="11">
        <v>0.24249999999999999</v>
      </c>
      <c r="C5" s="11">
        <v>0.25438</v>
      </c>
      <c r="D5" s="11">
        <v>0.29337999999999997</v>
      </c>
      <c r="E5" s="11">
        <v>0.67500000000000004</v>
      </c>
      <c r="F5" s="11">
        <v>0.99</v>
      </c>
      <c r="G5" s="11">
        <v>1.26</v>
      </c>
      <c r="H5" s="11">
        <v>0.45200000000000001</v>
      </c>
      <c r="I5" s="11">
        <v>0.61899999999999999</v>
      </c>
      <c r="J5" s="11">
        <v>0.77</v>
      </c>
      <c r="K5" s="11">
        <v>1.04</v>
      </c>
      <c r="L5" s="11">
        <v>1.1619999999999999</v>
      </c>
      <c r="M5" s="11">
        <v>1.256</v>
      </c>
      <c r="N5" s="14"/>
      <c r="O5" s="14"/>
    </row>
    <row r="6" spans="1:15" x14ac:dyDescent="0.25">
      <c r="A6" s="12">
        <v>40072</v>
      </c>
      <c r="B6" s="11">
        <v>0.24374999999999999</v>
      </c>
      <c r="C6" s="11">
        <v>0.255</v>
      </c>
      <c r="D6" s="11">
        <v>0.29187999999999997</v>
      </c>
      <c r="E6" s="11">
        <v>0.67625000000000002</v>
      </c>
      <c r="F6" s="11">
        <v>0.99438000000000004</v>
      </c>
      <c r="G6" s="11">
        <v>1.26938</v>
      </c>
      <c r="H6" s="11">
        <v>0.45200000000000001</v>
      </c>
      <c r="I6" s="11">
        <v>0.61699999999999999</v>
      </c>
      <c r="J6" s="11">
        <v>0.76800000000000002</v>
      </c>
      <c r="K6" s="11">
        <v>1.038</v>
      </c>
      <c r="L6" s="11">
        <v>1.157</v>
      </c>
      <c r="M6" s="11">
        <v>1.252</v>
      </c>
      <c r="N6" s="14"/>
      <c r="O6" s="14"/>
    </row>
    <row r="7" spans="1:15" x14ac:dyDescent="0.25">
      <c r="A7" s="12">
        <v>40073</v>
      </c>
      <c r="B7" s="11">
        <v>0.24625</v>
      </c>
      <c r="C7" s="11">
        <v>0.25750000000000001</v>
      </c>
      <c r="D7" s="11">
        <v>0.29187999999999997</v>
      </c>
      <c r="E7" s="11">
        <v>0.67937999999999998</v>
      </c>
      <c r="F7" s="11">
        <v>1.00688</v>
      </c>
      <c r="G7" s="11">
        <v>1.29125</v>
      </c>
      <c r="H7" s="11">
        <v>0.45100000000000001</v>
      </c>
      <c r="I7" s="11">
        <v>0.61299999999999999</v>
      </c>
      <c r="J7" s="11">
        <v>0.76600000000000001</v>
      </c>
      <c r="K7" s="11">
        <v>1.0389999999999999</v>
      </c>
      <c r="L7" s="11">
        <v>1.161</v>
      </c>
      <c r="M7" s="11">
        <v>1.256</v>
      </c>
      <c r="N7" s="14"/>
      <c r="O7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Parametres</vt:lpstr>
      <vt:lpstr>Rate</vt:lpstr>
      <vt:lpstr>Feuil1!Criteres</vt:lpstr>
    </vt:vector>
  </TitlesOfParts>
  <Company>OFI-AM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BAKHTAOUI</dc:creator>
  <cp:lastModifiedBy>Amine BAKHTAOUI</cp:lastModifiedBy>
  <dcterms:created xsi:type="dcterms:W3CDTF">2020-08-13T15:46:55Z</dcterms:created>
  <dcterms:modified xsi:type="dcterms:W3CDTF">2020-08-19T10:28:26Z</dcterms:modified>
</cp:coreProperties>
</file>