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2"/>
  </bookViews>
  <sheets>
    <sheet name="Ajustage" sheetId="3" r:id="rId1"/>
    <sheet name="Usinage" sheetId="4" r:id="rId2"/>
    <sheet name="Synthese" sheetId="5" r:id="rId3"/>
  </sheets>
  <functionGroups builtInGroupCount="17"/>
  <definedNames>
    <definedName name="_xlnm._FilterDatabase" localSheetId="0" hidden="1">Ajustage!$A$9:$Q$25</definedName>
    <definedName name="_xlnm._FilterDatabase" localSheetId="1" hidden="1">Usinage!$A$11:$Q$11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3" l="1"/>
  <c r="F2" i="3"/>
  <c r="G2" i="3" s="1"/>
  <c r="G5" i="3" s="1"/>
  <c r="F5" i="3" l="1"/>
  <c r="G3" i="3"/>
  <c r="C1" i="5" l="1"/>
  <c r="G1" i="5" s="1"/>
  <c r="H1" i="5" s="1"/>
  <c r="I1" i="5" s="1"/>
  <c r="C2" i="5" l="1"/>
  <c r="C3" i="5" l="1"/>
  <c r="C4" i="5" l="1"/>
  <c r="I2" i="5" l="1"/>
  <c r="P24" i="4"/>
  <c r="P25" i="4"/>
  <c r="P26" i="4"/>
  <c r="P23" i="4" l="1"/>
  <c r="P22" i="4"/>
  <c r="P21" i="4"/>
  <c r="F3" i="3" s="1"/>
  <c r="P21" i="3"/>
  <c r="P20" i="3"/>
  <c r="P19" i="3"/>
  <c r="P20" i="4" l="1"/>
  <c r="P19" i="4"/>
  <c r="P18" i="4"/>
  <c r="P17" i="4"/>
  <c r="P16" i="4"/>
  <c r="E3" i="3" s="1"/>
  <c r="P16" i="3"/>
  <c r="P15" i="4"/>
  <c r="P14" i="4"/>
  <c r="P13" i="4"/>
  <c r="P12" i="4"/>
  <c r="H2" i="5" l="1"/>
  <c r="D1" i="5" l="1"/>
  <c r="P25" i="3"/>
  <c r="P24" i="3"/>
  <c r="P23" i="3"/>
  <c r="P22" i="3"/>
  <c r="P18" i="3"/>
  <c r="P17" i="3"/>
  <c r="P15" i="3"/>
  <c r="P14" i="3"/>
  <c r="P13" i="3"/>
  <c r="P12" i="3"/>
  <c r="P11" i="3"/>
  <c r="P10" i="3"/>
  <c r="G2" i="5" l="1"/>
  <c r="C6" i="5"/>
  <c r="D2" i="5" l="1"/>
  <c r="D3" i="5" l="1"/>
  <c r="D4" i="5" s="1"/>
</calcChain>
</file>

<file path=xl/comments1.xml><?xml version="1.0" encoding="utf-8"?>
<comments xmlns="http://schemas.openxmlformats.org/spreadsheetml/2006/main">
  <authors>
    <author>SABACA Denis (SPS)</author>
  </authors>
  <commentList>
    <comment ref="C1" authorId="0">
      <text>
        <r>
          <rPr>
            <b/>
            <i/>
            <sz val="9"/>
            <color indexed="81"/>
            <rFont val="Tahoma"/>
            <family val="2"/>
          </rPr>
          <t>SABACA Denis (SPS):</t>
        </r>
        <r>
          <rPr>
            <sz val="9"/>
            <color indexed="81"/>
            <rFont val="Tahoma"/>
            <family val="2"/>
          </rPr>
          <t xml:space="preserve">
date de l'horizon  de fin de semaine du plannig</t>
        </r>
      </text>
    </comment>
  </commentList>
</comments>
</file>

<file path=xl/sharedStrings.xml><?xml version="1.0" encoding="utf-8"?>
<sst xmlns="http://schemas.openxmlformats.org/spreadsheetml/2006/main" count="106" uniqueCount="47">
  <si>
    <t>OF</t>
  </si>
  <si>
    <t>Opé</t>
  </si>
  <si>
    <t>Dénom. opé</t>
  </si>
  <si>
    <t>Dénomination Article</t>
  </si>
  <si>
    <t>Date de début / PdP</t>
  </si>
  <si>
    <t>He</t>
  </si>
  <si>
    <t>date début opé</t>
  </si>
  <si>
    <t>Orde</t>
  </si>
  <si>
    <t>opé réalisable</t>
  </si>
  <si>
    <t>Date fin de sem MAD</t>
  </si>
  <si>
    <t>Date engagement  atelier</t>
  </si>
  <si>
    <r>
      <t xml:space="preserve">En-cours (%)
</t>
    </r>
    <r>
      <rPr>
        <b/>
        <sz val="8"/>
        <rFont val="Arial"/>
        <family val="2"/>
      </rPr>
      <t xml:space="preserve"> "-" --&gt; OP ne sera pas finit dans la semaine</t>
    </r>
  </si>
  <si>
    <t>Date livraison requise PDP</t>
  </si>
  <si>
    <t>Commentaires</t>
  </si>
  <si>
    <t>He Corrigé</t>
  </si>
  <si>
    <t>Avt</t>
  </si>
  <si>
    <t>CHAISE</t>
  </si>
  <si>
    <t>TABOURET</t>
  </si>
  <si>
    <t>TABLE</t>
  </si>
  <si>
    <t>TEST</t>
  </si>
  <si>
    <t>31/06/2022</t>
  </si>
  <si>
    <t>31/06/2023</t>
  </si>
  <si>
    <t>31/06/2024</t>
  </si>
  <si>
    <t>31/06/2025</t>
  </si>
  <si>
    <t>31/06/2026</t>
  </si>
  <si>
    <t>31/06/2030</t>
  </si>
  <si>
    <t>31/06/2031</t>
  </si>
  <si>
    <t>31/06/2027</t>
  </si>
  <si>
    <t>31/06/2028</t>
  </si>
  <si>
    <t>31/06/2029</t>
  </si>
  <si>
    <t>31/06/2032</t>
  </si>
  <si>
    <t>tt</t>
  </si>
  <si>
    <t>DISP</t>
  </si>
  <si>
    <t>Eng. Atelier</t>
  </si>
  <si>
    <t>S+1</t>
  </si>
  <si>
    <t>Date fin de sem.</t>
  </si>
  <si>
    <t>Total OF à finaliser</t>
  </si>
  <si>
    <t>Date fin de sem. MAD</t>
  </si>
  <si>
    <t>Charge planifiée</t>
  </si>
  <si>
    <t>Total OF finalisés</t>
  </si>
  <si>
    <t>Total OF non finalisés</t>
  </si>
  <si>
    <t>Total OF non terminés</t>
  </si>
  <si>
    <t>Dispo OF</t>
  </si>
  <si>
    <t>S+2</t>
  </si>
  <si>
    <t>File d'attente</t>
  </si>
  <si>
    <t>Semaine</t>
  </si>
  <si>
    <t>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</si>
</sst>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\-mmm"/>
    <numFmt numFmtId="165" formatCode="00000"/>
    <numFmt numFmtId="166" formatCode="dd/mm/yy"/>
    <numFmt numFmtId="167" formatCode="0.0"/>
    <numFmt numFmtId="168" formatCode="_-* #,##0.00\ &quot;F&quot;_-;\-* #,##0.00\ &quot;F&quot;_-;_-* &quot;-&quot;??\ &quot;F&quot;_-;_-@_-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0"/>
      <color indexed="12"/>
      <name val="Arial"/>
      <family val="2"/>
    </font>
    <font>
      <b/>
      <i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68" fontId="1" fillId="0" borderId="0" xfId="1" applyNumberFormat="1" applyAlignment="1">
      <alignment horizontal="center" vertical="center" wrapText="1"/>
    </xf>
    <xf numFmtId="1" fontId="1" fillId="0" borderId="0" xfId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1" applyFill="1" applyBorder="1" applyAlignment="1">
      <alignment horizontal="left"/>
    </xf>
    <xf numFmtId="0" fontId="1" fillId="3" borderId="1" xfId="1" applyFill="1" applyBorder="1" applyAlignment="1">
      <alignment horizontal="center"/>
    </xf>
    <xf numFmtId="16" fontId="1" fillId="3" borderId="1" xfId="1" applyNumberFormat="1" applyFill="1" applyBorder="1" applyAlignment="1">
      <alignment horizontal="center"/>
    </xf>
    <xf numFmtId="16" fontId="1" fillId="0" borderId="0" xfId="1" applyNumberFormat="1" applyBorder="1" applyAlignment="1">
      <alignment horizontal="center"/>
    </xf>
    <xf numFmtId="0" fontId="1" fillId="0" borderId="0" xfId="1" applyBorder="1" applyAlignment="1">
      <alignment horizontal="center"/>
    </xf>
    <xf numFmtId="0" fontId="1" fillId="3" borderId="1" xfId="1" applyFont="1" applyFill="1" applyBorder="1" applyAlignment="1">
      <alignment horizontal="center"/>
    </xf>
    <xf numFmtId="167" fontId="1" fillId="3" borderId="1" xfId="1" quotePrefix="1" applyNumberFormat="1" applyFont="1" applyFill="1" applyBorder="1" applyAlignment="1">
      <alignment horizontal="center"/>
    </xf>
    <xf numFmtId="167" fontId="1" fillId="3" borderId="1" xfId="1" applyNumberFormat="1" applyFill="1" applyBorder="1" applyAlignment="1">
      <alignment horizontal="center"/>
    </xf>
    <xf numFmtId="0" fontId="1" fillId="3" borderId="1" xfId="1" applyFont="1" applyFill="1" applyBorder="1" applyAlignment="1">
      <alignment horizontal="left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" fontId="1" fillId="2" borderId="1" xfId="1" applyNumberFormat="1" applyFont="1" applyFill="1" applyBorder="1" applyAlignment="1">
      <alignment horizontal="center" vertical="center"/>
    </xf>
    <xf numFmtId="167" fontId="1" fillId="0" borderId="0" xfId="1" applyNumberFormat="1" applyAlignment="1">
      <alignment horizontal="center" vertical="center"/>
    </xf>
    <xf numFmtId="0" fontId="2" fillId="0" borderId="0" xfId="1" applyFont="1" applyFill="1" applyBorder="1" applyAlignment="1">
      <alignment horizontal="center" vertical="center" wrapText="1"/>
    </xf>
    <xf numFmtId="164" fontId="2" fillId="0" borderId="0" xfId="1" applyNumberFormat="1" applyFont="1" applyFill="1" applyBorder="1" applyAlignment="1">
      <alignment horizontal="center" vertical="center" wrapText="1"/>
    </xf>
    <xf numFmtId="164" fontId="3" fillId="0" borderId="0" xfId="1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6" fontId="6" fillId="0" borderId="0" xfId="1" applyNumberFormat="1" applyFont="1" applyFill="1" applyBorder="1" applyAlignment="1">
      <alignment horizontal="center" vertical="center"/>
    </xf>
    <xf numFmtId="14" fontId="1" fillId="0" borderId="0" xfId="1" applyNumberFormat="1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66" fontId="1" fillId="0" borderId="0" xfId="1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14" fontId="0" fillId="5" borderId="5" xfId="0" applyNumberFormat="1" applyFont="1" applyFill="1" applyBorder="1" applyAlignment="1">
      <alignment horizontal="center" vertical="center"/>
    </xf>
    <xf numFmtId="0" fontId="0" fillId="6" borderId="2" xfId="0" applyNumberFormat="1" applyFont="1" applyFill="1" applyBorder="1" applyAlignment="1">
      <alignment horizontal="center" vertical="center"/>
    </xf>
    <xf numFmtId="0" fontId="0" fillId="5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_usinage bat33" xfId="1"/>
  </cellStyles>
  <dxfs count="53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6" formatCode="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47625</xdr:colOff>
      <xdr:row>1</xdr:row>
      <xdr:rowOff>0</xdr:rowOff>
    </xdr:from>
    <xdr:to>
      <xdr:col>13</xdr:col>
      <xdr:colOff>293068</xdr:colOff>
      <xdr:row>3</xdr:row>
      <xdr:rowOff>32352</xdr:rowOff>
    </xdr:to>
    <xdr:sp macro="[0]!Archiver" textlink="">
      <xdr:nvSpPr>
        <xdr:cNvPr id="10" name="AutoShape 1781"/>
        <xdr:cNvSpPr>
          <a:spLocks noChangeArrowheads="1"/>
        </xdr:cNvSpPr>
      </xdr:nvSpPr>
      <xdr:spPr bwMode="auto">
        <a:xfrm>
          <a:off x="8553450" y="200025"/>
          <a:ext cx="1007443" cy="422877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export SP</a:t>
          </a: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Semaine S+1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Aju" displayName="Aju" ref="A9:Q25" totalsRowShown="0" headerRowDxfId="46" dataDxfId="45">
  <autoFilter ref="A9:Q25"/>
  <tableColumns count="17">
    <tableColumn id="1" name="OF" dataDxfId="44"/>
    <tableColumn id="2" name="Opé" dataDxfId="43"/>
    <tableColumn id="3" name="Dénom. opé" dataDxfId="42"/>
    <tableColumn id="4" name="Dénomination Article" dataDxfId="41"/>
    <tableColumn id="5" name="Date de début / PdP" dataDxfId="40"/>
    <tableColumn id="6" name="He" dataDxfId="39"/>
    <tableColumn id="7" name="date début opé" dataDxfId="38"/>
    <tableColumn id="8" name="Orde" dataDxfId="37"/>
    <tableColumn id="9" name="Avt" dataDxfId="36"/>
    <tableColumn id="10" name="opé réalisable" dataDxfId="35"/>
    <tableColumn id="11" name="Date fin de sem MAD" dataDxfId="34" dataCellStyle="Normal_usinage bat33"/>
    <tableColumn id="12" name="Date engagement  atelier" dataDxfId="33" dataCellStyle="Normal_usinage bat33"/>
    <tableColumn id="13" name="En-cours (%)_x000a_ &quot;-&quot; --&gt; OP ne sera pas finit dans la semaine" dataDxfId="32"/>
    <tableColumn id="14" name="Date livraison requise PDP" dataDxfId="31"/>
    <tableColumn id="15" name="Commentaires" dataDxfId="30"/>
    <tableColumn id="16" name="He Corrigé" dataDxfId="29">
      <calculatedColumnFormula>IF(M10&lt;&gt;"",ABS(M10*F10),F10)</calculatedColumnFormula>
    </tableColumn>
    <tableColumn id="17" name="Dispo OF" dataDxfId="2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4" name="Usi" displayName="Usi" ref="A11:Q26" totalsRowShown="0" headerRowDxfId="18" dataDxfId="17">
  <autoFilter ref="A11:Q26"/>
  <tableColumns count="17">
    <tableColumn id="1" name="OF" dataDxfId="16"/>
    <tableColumn id="2" name="Opé" dataDxfId="15"/>
    <tableColumn id="3" name="Dénom. opé" dataDxfId="14"/>
    <tableColumn id="4" name="Dénomination Article" dataDxfId="13"/>
    <tableColumn id="5" name="Date de début / PdP" dataDxfId="12"/>
    <tableColumn id="6" name="He" dataDxfId="11"/>
    <tableColumn id="7" name="date début opé" dataDxfId="10"/>
    <tableColumn id="8" name="Orde" dataDxfId="9"/>
    <tableColumn id="9" name="Avt" dataDxfId="8"/>
    <tableColumn id="10" name="opé réalisable" dataDxfId="7"/>
    <tableColumn id="11" name="Date fin de sem MAD" dataDxfId="6" dataCellStyle="Normal_usinage bat33"/>
    <tableColumn id="12" name="Date engagement  atelier" dataDxfId="5" dataCellStyle="Normal_usinage bat33"/>
    <tableColumn id="13" name="En-cours (%)_x000a_ &quot;-&quot; --&gt; OP ne sera pas finit dans la semaine" dataDxfId="4"/>
    <tableColumn id="14" name="Date livraison requise PDP" dataDxfId="3"/>
    <tableColumn id="15" name="Commentaires" dataDxfId="2"/>
    <tableColumn id="16" name="He Corrigé" dataDxfId="1">
      <calculatedColumnFormula>IF(M12&lt;&gt;"",ABS(M12*F12),F12)</calculatedColumnFormula>
    </tableColumn>
    <tableColumn id="17" name="Dispo OF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41"/>
  <sheetViews>
    <sheetView topLeftCell="G1" workbookViewId="0">
      <selection activeCell="L4" sqref="L4"/>
    </sheetView>
  </sheetViews>
  <sheetFormatPr baseColWidth="10" defaultRowHeight="15" x14ac:dyDescent="0.25"/>
  <cols>
    <col min="1" max="1" width="19.5703125" style="1" bestFit="1" customWidth="1"/>
    <col min="2" max="2" width="11.42578125" style="1"/>
    <col min="3" max="3" width="14.140625" style="1" customWidth="1"/>
    <col min="4" max="4" width="22.28515625" style="1" customWidth="1"/>
    <col min="5" max="5" width="21.28515625" style="1" customWidth="1"/>
    <col min="6" max="6" width="11.5703125" style="1" customWidth="1"/>
    <col min="7" max="7" width="16.85546875" style="1" customWidth="1"/>
    <col min="8" max="9" width="11.5703125" style="1" customWidth="1"/>
    <col min="10" max="10" width="16.140625" style="1" customWidth="1"/>
    <col min="11" max="11" width="22" style="1" customWidth="1"/>
    <col min="12" max="12" width="26.28515625" style="1" customWidth="1"/>
    <col min="13" max="13" width="11.42578125" style="1"/>
    <col min="14" max="14" width="27.28515625" style="1" customWidth="1"/>
    <col min="15" max="15" width="16.28515625" style="1" customWidth="1"/>
    <col min="16" max="16" width="12.85546875" style="1" customWidth="1"/>
    <col min="17" max="17" width="11.28515625" style="1" customWidth="1"/>
    <col min="18" max="16384" width="11.42578125" style="1"/>
  </cols>
  <sheetData>
    <row r="1" spans="1:17" ht="25.5" customHeight="1" thickBot="1" x14ac:dyDescent="0.3">
      <c r="D1" s="35" t="s">
        <v>45</v>
      </c>
      <c r="E1" s="36" t="s">
        <v>46</v>
      </c>
      <c r="F1" s="36" t="s">
        <v>34</v>
      </c>
      <c r="G1" s="36" t="s">
        <v>43</v>
      </c>
    </row>
    <row r="2" spans="1:17" ht="15" customHeight="1" thickTop="1" x14ac:dyDescent="0.25">
      <c r="D2" s="37" t="s">
        <v>35</v>
      </c>
      <c r="E2" s="40">
        <v>44274</v>
      </c>
      <c r="F2" s="40">
        <f>E2+7</f>
        <v>44281</v>
      </c>
      <c r="G2" s="40">
        <f>F2+7</f>
        <v>44288</v>
      </c>
    </row>
    <row r="3" spans="1:17" ht="15.75" customHeight="1" x14ac:dyDescent="0.25">
      <c r="D3" s="38" t="s">
        <v>33</v>
      </c>
      <c r="E3" s="41">
        <f>SUMIF(Usi[Date engagement  atelier],E$2,Usi[He Corrigé])+SUMIF(Aju[Date engagement  atelier],E$2,Aju[He Corrigé])</f>
        <v>23</v>
      </c>
      <c r="F3" s="41">
        <f>SUMIF(Usi[Date engagement  atelier],F$2,Usi[He Corrigé])+SUMIF(Aju[Date engagement  atelier],F$2,Aju[He Corrigé])</f>
        <v>29</v>
      </c>
      <c r="G3" s="41">
        <f>SUMIF(Usi[Date engagement  atelier],G$2,Usi[He Corrigé])+SUMIF(Aju[Date engagement  atelier],G$2,Aju[He Corrigé])</f>
        <v>0</v>
      </c>
    </row>
    <row r="4" spans="1:17" x14ac:dyDescent="0.25">
      <c r="D4" s="39" t="s">
        <v>38</v>
      </c>
      <c r="E4" s="42"/>
      <c r="F4" s="42"/>
      <c r="G4" s="42"/>
    </row>
    <row r="5" spans="1:17" x14ac:dyDescent="0.25">
      <c r="D5" s="38" t="s">
        <v>36</v>
      </c>
      <c r="E5" s="41">
        <f>COUNTIF(Aju[Date engagement  atelier],E$2)</f>
        <v>5</v>
      </c>
      <c r="F5" s="41">
        <f>COUNTIF(Aju[Date engagement  atelier],F$2)</f>
        <v>3</v>
      </c>
      <c r="G5" s="41">
        <f>COUNTIF(Aju[Date engagement  atelier],G$2)</f>
        <v>0</v>
      </c>
    </row>
    <row r="6" spans="1:17" x14ac:dyDescent="0.25">
      <c r="D6" s="39" t="s">
        <v>41</v>
      </c>
      <c r="E6" s="42"/>
      <c r="F6" s="42"/>
      <c r="G6" s="42"/>
    </row>
    <row r="8" spans="1:17" x14ac:dyDescent="0.25">
      <c r="O8" s="3"/>
      <c r="P8" s="19"/>
      <c r="Q8" s="4"/>
    </row>
    <row r="9" spans="1:17" ht="70.5" x14ac:dyDescent="0.25">
      <c r="A9" s="20" t="s">
        <v>0</v>
      </c>
      <c r="B9" s="20" t="s">
        <v>1</v>
      </c>
      <c r="C9" s="20" t="s">
        <v>2</v>
      </c>
      <c r="D9" s="20" t="s">
        <v>3</v>
      </c>
      <c r="E9" s="20" t="s">
        <v>4</v>
      </c>
      <c r="F9" s="20" t="s">
        <v>5</v>
      </c>
      <c r="G9" s="21" t="s">
        <v>6</v>
      </c>
      <c r="H9" s="21" t="s">
        <v>7</v>
      </c>
      <c r="I9" s="21" t="s">
        <v>15</v>
      </c>
      <c r="J9" s="20" t="s">
        <v>8</v>
      </c>
      <c r="K9" s="20" t="s">
        <v>9</v>
      </c>
      <c r="L9" s="22" t="s">
        <v>10</v>
      </c>
      <c r="M9" s="23" t="s">
        <v>11</v>
      </c>
      <c r="N9" s="24" t="s">
        <v>12</v>
      </c>
      <c r="O9" s="24" t="s">
        <v>13</v>
      </c>
      <c r="P9" s="24" t="s">
        <v>14</v>
      </c>
      <c r="Q9" s="24" t="s">
        <v>42</v>
      </c>
    </row>
    <row r="10" spans="1:17" s="2" customFormat="1" x14ac:dyDescent="0.25">
      <c r="A10" s="25">
        <v>2000170</v>
      </c>
      <c r="B10" s="26">
        <v>152</v>
      </c>
      <c r="C10" s="26"/>
      <c r="D10" s="26" t="s">
        <v>17</v>
      </c>
      <c r="E10" s="27">
        <v>44404</v>
      </c>
      <c r="F10" s="26">
        <v>5</v>
      </c>
      <c r="G10" s="26"/>
      <c r="H10" s="26"/>
      <c r="I10" s="26" t="s">
        <v>31</v>
      </c>
      <c r="J10" s="26"/>
      <c r="K10" s="28">
        <v>44267</v>
      </c>
      <c r="L10" s="29">
        <v>44267</v>
      </c>
      <c r="M10" s="30"/>
      <c r="N10" s="26" t="s">
        <v>22</v>
      </c>
      <c r="O10" s="26"/>
      <c r="P10" s="31">
        <f t="shared" ref="P10:P16" si="0">IF(M10&lt;&gt;"",ABS(M10*F10),F10)</f>
        <v>5</v>
      </c>
      <c r="Q10" s="31"/>
    </row>
    <row r="11" spans="1:17" s="2" customFormat="1" x14ac:dyDescent="0.25">
      <c r="A11" s="25">
        <v>2000045</v>
      </c>
      <c r="B11" s="26">
        <v>157</v>
      </c>
      <c r="C11" s="26"/>
      <c r="D11" s="26" t="s">
        <v>16</v>
      </c>
      <c r="E11" s="27">
        <v>44409</v>
      </c>
      <c r="F11" s="26">
        <v>7</v>
      </c>
      <c r="G11" s="26"/>
      <c r="H11" s="26"/>
      <c r="I11" s="26" t="s">
        <v>31</v>
      </c>
      <c r="J11" s="26"/>
      <c r="K11" s="28">
        <v>44267</v>
      </c>
      <c r="L11" s="29">
        <v>44267</v>
      </c>
      <c r="M11" s="30"/>
      <c r="N11" s="26" t="s">
        <v>29</v>
      </c>
      <c r="O11" s="26"/>
      <c r="P11" s="31">
        <f t="shared" si="0"/>
        <v>7</v>
      </c>
      <c r="Q11" s="31"/>
    </row>
    <row r="12" spans="1:17" s="2" customFormat="1" x14ac:dyDescent="0.25">
      <c r="A12" s="25">
        <v>2000031</v>
      </c>
      <c r="B12" s="26">
        <v>158</v>
      </c>
      <c r="C12" s="26"/>
      <c r="D12" s="26" t="s">
        <v>17</v>
      </c>
      <c r="E12" s="27">
        <v>44410</v>
      </c>
      <c r="F12" s="26">
        <v>5</v>
      </c>
      <c r="G12" s="26"/>
      <c r="H12" s="26"/>
      <c r="I12" s="26" t="s">
        <v>31</v>
      </c>
      <c r="J12" s="26"/>
      <c r="K12" s="28">
        <v>44267</v>
      </c>
      <c r="L12" s="29">
        <v>44267</v>
      </c>
      <c r="M12" s="30"/>
      <c r="N12" s="26" t="s">
        <v>25</v>
      </c>
      <c r="O12" s="26"/>
      <c r="P12" s="31">
        <f t="shared" si="0"/>
        <v>5</v>
      </c>
      <c r="Q12" s="31"/>
    </row>
    <row r="13" spans="1:17" s="2" customFormat="1" x14ac:dyDescent="0.25">
      <c r="A13" s="25">
        <v>2000032</v>
      </c>
      <c r="B13" s="26">
        <v>159</v>
      </c>
      <c r="C13" s="26"/>
      <c r="D13" s="26" t="s">
        <v>19</v>
      </c>
      <c r="E13" s="27">
        <v>44411</v>
      </c>
      <c r="F13" s="26">
        <v>5</v>
      </c>
      <c r="G13" s="26"/>
      <c r="H13" s="26"/>
      <c r="I13" s="26" t="s">
        <v>31</v>
      </c>
      <c r="J13" s="26"/>
      <c r="K13" s="28">
        <v>44267</v>
      </c>
      <c r="L13" s="29">
        <v>44267</v>
      </c>
      <c r="M13" s="30"/>
      <c r="N13" s="26" t="s">
        <v>26</v>
      </c>
      <c r="O13" s="26"/>
      <c r="P13" s="31">
        <f t="shared" si="0"/>
        <v>5</v>
      </c>
      <c r="Q13" s="31"/>
    </row>
    <row r="14" spans="1:17" x14ac:dyDescent="0.25">
      <c r="A14" s="25">
        <v>2000021</v>
      </c>
      <c r="B14" s="26">
        <v>160</v>
      </c>
      <c r="C14" s="26"/>
      <c r="D14" s="26" t="s">
        <v>16</v>
      </c>
      <c r="E14" s="27">
        <v>44412</v>
      </c>
      <c r="F14" s="26">
        <v>5</v>
      </c>
      <c r="G14" s="26"/>
      <c r="H14" s="26"/>
      <c r="I14" s="26"/>
      <c r="J14" s="26"/>
      <c r="K14" s="28">
        <v>44274</v>
      </c>
      <c r="L14" s="29">
        <v>44274</v>
      </c>
      <c r="M14" s="30">
        <v>-0.2</v>
      </c>
      <c r="N14" s="26" t="s">
        <v>30</v>
      </c>
      <c r="O14" s="26"/>
      <c r="P14" s="31">
        <f t="shared" si="0"/>
        <v>1</v>
      </c>
      <c r="Q14" s="31"/>
    </row>
    <row r="15" spans="1:17" x14ac:dyDescent="0.25">
      <c r="A15" s="25">
        <v>2012378</v>
      </c>
      <c r="B15" s="26">
        <v>30</v>
      </c>
      <c r="C15" s="26"/>
      <c r="D15" s="26" t="s">
        <v>18</v>
      </c>
      <c r="E15" s="27">
        <v>44386</v>
      </c>
      <c r="F15" s="26">
        <v>3</v>
      </c>
      <c r="G15" s="26"/>
      <c r="H15" s="26"/>
      <c r="I15" s="26"/>
      <c r="J15" s="26"/>
      <c r="K15" s="28">
        <v>44274</v>
      </c>
      <c r="L15" s="29">
        <v>44274</v>
      </c>
      <c r="M15" s="30"/>
      <c r="N15" s="27">
        <v>44709</v>
      </c>
      <c r="O15" s="26"/>
      <c r="P15" s="31">
        <f t="shared" si="0"/>
        <v>3</v>
      </c>
      <c r="Q15" s="31"/>
    </row>
    <row r="16" spans="1:17" x14ac:dyDescent="0.25">
      <c r="A16" s="25">
        <v>2034756</v>
      </c>
      <c r="B16" s="26">
        <v>40</v>
      </c>
      <c r="C16" s="26"/>
      <c r="D16" s="26" t="s">
        <v>18</v>
      </c>
      <c r="E16" s="27">
        <v>44231</v>
      </c>
      <c r="F16" s="26">
        <v>7</v>
      </c>
      <c r="G16" s="26"/>
      <c r="H16" s="26"/>
      <c r="I16" s="26" t="s">
        <v>32</v>
      </c>
      <c r="J16" s="26"/>
      <c r="K16" s="28">
        <v>44274</v>
      </c>
      <c r="L16" s="29">
        <v>44274</v>
      </c>
      <c r="M16" s="30">
        <v>-0.5</v>
      </c>
      <c r="N16" s="27">
        <v>44406</v>
      </c>
      <c r="O16" s="26"/>
      <c r="P16" s="31">
        <f t="shared" si="0"/>
        <v>3.5</v>
      </c>
      <c r="Q16" s="31"/>
    </row>
    <row r="17" spans="1:17" x14ac:dyDescent="0.25">
      <c r="A17" s="25">
        <v>2777777</v>
      </c>
      <c r="B17" s="26">
        <v>1500</v>
      </c>
      <c r="C17" s="26"/>
      <c r="D17" s="26" t="s">
        <v>16</v>
      </c>
      <c r="E17" s="27">
        <v>44199</v>
      </c>
      <c r="F17" s="26">
        <v>2</v>
      </c>
      <c r="G17" s="26"/>
      <c r="H17" s="26"/>
      <c r="I17" s="26"/>
      <c r="J17" s="26"/>
      <c r="K17" s="28">
        <v>44274</v>
      </c>
      <c r="L17" s="29">
        <v>44274</v>
      </c>
      <c r="M17" s="30"/>
      <c r="N17" s="27">
        <v>44309</v>
      </c>
      <c r="O17" s="26"/>
      <c r="P17" s="31">
        <f t="shared" ref="P17:P25" si="1">IF(M17&lt;&gt;"",ABS(M17*F17),F17)</f>
        <v>2</v>
      </c>
      <c r="Q17" s="31"/>
    </row>
    <row r="18" spans="1:17" x14ac:dyDescent="0.25">
      <c r="A18" s="25">
        <v>2400023</v>
      </c>
      <c r="B18" s="26">
        <v>1700</v>
      </c>
      <c r="C18" s="26"/>
      <c r="D18" s="26" t="s">
        <v>16</v>
      </c>
      <c r="E18" s="27">
        <v>44200</v>
      </c>
      <c r="F18" s="26">
        <v>3</v>
      </c>
      <c r="G18" s="26"/>
      <c r="H18" s="26"/>
      <c r="I18" s="26" t="s">
        <v>32</v>
      </c>
      <c r="J18" s="26"/>
      <c r="K18" s="28">
        <v>44274</v>
      </c>
      <c r="L18" s="29">
        <v>44274</v>
      </c>
      <c r="M18" s="30"/>
      <c r="N18" s="27">
        <v>44310</v>
      </c>
      <c r="O18" s="26"/>
      <c r="P18" s="31">
        <f t="shared" si="1"/>
        <v>3</v>
      </c>
      <c r="Q18" s="31"/>
    </row>
    <row r="19" spans="1:17" x14ac:dyDescent="0.25">
      <c r="A19" s="32">
        <v>2000001</v>
      </c>
      <c r="B19" s="26">
        <v>10</v>
      </c>
      <c r="C19" s="26"/>
      <c r="D19" s="26" t="s">
        <v>16</v>
      </c>
      <c r="E19" s="27">
        <v>44336</v>
      </c>
      <c r="F19" s="26">
        <v>6</v>
      </c>
      <c r="G19" s="26"/>
      <c r="H19" s="26"/>
      <c r="I19" s="26"/>
      <c r="J19" s="26"/>
      <c r="K19" s="28">
        <v>44281</v>
      </c>
      <c r="L19" s="29">
        <v>44281</v>
      </c>
      <c r="M19" s="30"/>
      <c r="N19" s="27">
        <v>44341</v>
      </c>
      <c r="O19" s="26"/>
      <c r="P19" s="31">
        <f t="shared" si="1"/>
        <v>6</v>
      </c>
      <c r="Q19" s="31"/>
    </row>
    <row r="20" spans="1:17" x14ac:dyDescent="0.25">
      <c r="A20" s="32">
        <v>2000001</v>
      </c>
      <c r="B20" s="26">
        <v>20</v>
      </c>
      <c r="C20" s="26"/>
      <c r="D20" s="26" t="s">
        <v>16</v>
      </c>
      <c r="E20" s="27">
        <v>44337</v>
      </c>
      <c r="F20" s="26">
        <v>7</v>
      </c>
      <c r="G20" s="26"/>
      <c r="H20" s="26"/>
      <c r="I20" s="26"/>
      <c r="J20" s="26"/>
      <c r="K20" s="28">
        <v>44281</v>
      </c>
      <c r="L20" s="29">
        <v>44281</v>
      </c>
      <c r="M20" s="30"/>
      <c r="N20" s="27">
        <v>44341</v>
      </c>
      <c r="O20" s="26"/>
      <c r="P20" s="31">
        <f t="shared" si="1"/>
        <v>7</v>
      </c>
      <c r="Q20" s="31"/>
    </row>
    <row r="21" spans="1:17" x14ac:dyDescent="0.25">
      <c r="A21" s="32">
        <v>2000003</v>
      </c>
      <c r="B21" s="26">
        <v>80</v>
      </c>
      <c r="C21" s="26"/>
      <c r="D21" s="26" t="s">
        <v>17</v>
      </c>
      <c r="E21" s="27">
        <v>44343</v>
      </c>
      <c r="F21" s="26">
        <v>2</v>
      </c>
      <c r="G21" s="26"/>
      <c r="H21" s="26"/>
      <c r="I21" s="26"/>
      <c r="J21" s="26"/>
      <c r="K21" s="28">
        <v>44281</v>
      </c>
      <c r="L21" s="29">
        <v>44281</v>
      </c>
      <c r="M21" s="30"/>
      <c r="N21" s="27">
        <v>44346</v>
      </c>
      <c r="O21" s="26"/>
      <c r="P21" s="31">
        <f t="shared" si="1"/>
        <v>2</v>
      </c>
      <c r="Q21" s="31"/>
    </row>
    <row r="22" spans="1:17" x14ac:dyDescent="0.25">
      <c r="A22" s="26">
        <v>2000012</v>
      </c>
      <c r="B22" s="26">
        <v>20</v>
      </c>
      <c r="C22" s="26"/>
      <c r="D22" s="26" t="s">
        <v>16</v>
      </c>
      <c r="E22" s="27">
        <v>44320</v>
      </c>
      <c r="F22" s="26">
        <v>3</v>
      </c>
      <c r="G22" s="26"/>
      <c r="H22" s="26"/>
      <c r="I22" s="26"/>
      <c r="J22" s="26"/>
      <c r="K22" s="28"/>
      <c r="L22" s="33"/>
      <c r="M22" s="30"/>
      <c r="N22" s="27">
        <v>44460</v>
      </c>
      <c r="O22" s="26"/>
      <c r="P22" s="31">
        <f t="shared" si="1"/>
        <v>3</v>
      </c>
      <c r="Q22" s="31"/>
    </row>
    <row r="23" spans="1:17" x14ac:dyDescent="0.25">
      <c r="A23" s="26">
        <v>2000324</v>
      </c>
      <c r="B23" s="26">
        <v>170</v>
      </c>
      <c r="C23" s="26"/>
      <c r="D23" s="26" t="s">
        <v>18</v>
      </c>
      <c r="E23" s="27">
        <v>44287</v>
      </c>
      <c r="F23" s="26">
        <v>7</v>
      </c>
      <c r="G23" s="26"/>
      <c r="H23" s="26"/>
      <c r="I23" s="26"/>
      <c r="J23" s="26"/>
      <c r="K23" s="28"/>
      <c r="L23" s="33"/>
      <c r="M23" s="30"/>
      <c r="N23" s="27">
        <v>44461</v>
      </c>
      <c r="O23" s="26"/>
      <c r="P23" s="31">
        <f t="shared" si="1"/>
        <v>7</v>
      </c>
      <c r="Q23" s="31"/>
    </row>
    <row r="24" spans="1:17" x14ac:dyDescent="0.25">
      <c r="A24" s="26">
        <v>2014587</v>
      </c>
      <c r="B24" s="26">
        <v>60</v>
      </c>
      <c r="C24" s="26"/>
      <c r="D24" s="26" t="s">
        <v>17</v>
      </c>
      <c r="E24" s="27">
        <v>44350</v>
      </c>
      <c r="F24" s="26">
        <v>8</v>
      </c>
      <c r="G24" s="26"/>
      <c r="H24" s="26"/>
      <c r="I24" s="26"/>
      <c r="J24" s="26"/>
      <c r="K24" s="28"/>
      <c r="L24" s="33"/>
      <c r="M24" s="30"/>
      <c r="N24" s="27">
        <v>44411</v>
      </c>
      <c r="O24" s="26"/>
      <c r="P24" s="31">
        <f t="shared" si="1"/>
        <v>8</v>
      </c>
      <c r="Q24" s="31"/>
    </row>
    <row r="25" spans="1:17" x14ac:dyDescent="0.25">
      <c r="A25" s="26">
        <v>2387459</v>
      </c>
      <c r="B25" s="26">
        <v>140</v>
      </c>
      <c r="C25" s="26"/>
      <c r="D25" s="26" t="s">
        <v>17</v>
      </c>
      <c r="E25" s="27">
        <v>44320</v>
      </c>
      <c r="F25" s="26">
        <v>1</v>
      </c>
      <c r="G25" s="26"/>
      <c r="H25" s="26"/>
      <c r="I25" s="26"/>
      <c r="J25" s="26"/>
      <c r="K25" s="28"/>
      <c r="L25" s="33"/>
      <c r="M25" s="30"/>
      <c r="N25" s="27">
        <v>44383</v>
      </c>
      <c r="O25" s="26"/>
      <c r="P25" s="31">
        <f t="shared" si="1"/>
        <v>1</v>
      </c>
      <c r="Q25" s="31"/>
    </row>
    <row r="26" spans="1:17" x14ac:dyDescent="0.25">
      <c r="E26" s="5"/>
      <c r="N26" s="5"/>
    </row>
    <row r="27" spans="1:17" x14ac:dyDescent="0.25">
      <c r="E27" s="5"/>
      <c r="N27" s="5"/>
    </row>
    <row r="28" spans="1:17" x14ac:dyDescent="0.25">
      <c r="E28" s="5"/>
      <c r="N28" s="5"/>
    </row>
    <row r="29" spans="1:17" x14ac:dyDescent="0.25">
      <c r="E29" s="5"/>
      <c r="N29" s="5"/>
    </row>
    <row r="30" spans="1:17" x14ac:dyDescent="0.25">
      <c r="N30" s="5"/>
    </row>
    <row r="31" spans="1:17" x14ac:dyDescent="0.25">
      <c r="N31" s="5"/>
    </row>
    <row r="32" spans="1:17" x14ac:dyDescent="0.25">
      <c r="N32" s="5"/>
    </row>
    <row r="33" spans="5:14" x14ac:dyDescent="0.25">
      <c r="N33" s="5"/>
    </row>
    <row r="34" spans="5:14" x14ac:dyDescent="0.25">
      <c r="N34" s="5"/>
    </row>
    <row r="35" spans="5:14" x14ac:dyDescent="0.25">
      <c r="N35" s="5"/>
    </row>
    <row r="36" spans="5:14" x14ac:dyDescent="0.25">
      <c r="E36" s="5"/>
      <c r="N36" s="5"/>
    </row>
    <row r="37" spans="5:14" x14ac:dyDescent="0.25">
      <c r="E37" s="5"/>
      <c r="N37" s="5"/>
    </row>
    <row r="38" spans="5:14" x14ac:dyDescent="0.25">
      <c r="E38" s="5"/>
      <c r="N38" s="5"/>
    </row>
    <row r="39" spans="5:14" x14ac:dyDescent="0.25">
      <c r="E39" s="5"/>
      <c r="N39" s="5"/>
    </row>
    <row r="40" spans="5:14" x14ac:dyDescent="0.25">
      <c r="E40" s="5"/>
      <c r="N40" s="5"/>
    </row>
    <row r="41" spans="5:14" x14ac:dyDescent="0.25">
      <c r="E41" s="5"/>
      <c r="N41" s="5"/>
    </row>
    <row r="42" spans="5:14" x14ac:dyDescent="0.25">
      <c r="E42" s="5"/>
      <c r="N42" s="5"/>
    </row>
    <row r="43" spans="5:14" x14ac:dyDescent="0.25">
      <c r="E43" s="5"/>
      <c r="N43" s="5"/>
    </row>
    <row r="44" spans="5:14" x14ac:dyDescent="0.25">
      <c r="E44" s="5"/>
      <c r="N44" s="5"/>
    </row>
    <row r="45" spans="5:14" x14ac:dyDescent="0.25">
      <c r="E45" s="5"/>
      <c r="N45" s="5"/>
    </row>
    <row r="46" spans="5:14" x14ac:dyDescent="0.25">
      <c r="E46" s="5"/>
      <c r="N46" s="5"/>
    </row>
    <row r="47" spans="5:14" x14ac:dyDescent="0.25">
      <c r="E47" s="5"/>
      <c r="N47" s="5"/>
    </row>
    <row r="48" spans="5:14" x14ac:dyDescent="0.25">
      <c r="E48" s="5"/>
      <c r="N48" s="5"/>
    </row>
    <row r="49" spans="5:14" x14ac:dyDescent="0.25">
      <c r="E49" s="5"/>
      <c r="N49" s="5"/>
    </row>
    <row r="50" spans="5:14" x14ac:dyDescent="0.25">
      <c r="E50" s="5"/>
      <c r="N50" s="5"/>
    </row>
    <row r="51" spans="5:14" x14ac:dyDescent="0.25">
      <c r="E51" s="5"/>
      <c r="N51" s="5"/>
    </row>
    <row r="52" spans="5:14" x14ac:dyDescent="0.25">
      <c r="E52" s="5"/>
      <c r="N52" s="5"/>
    </row>
    <row r="53" spans="5:14" x14ac:dyDescent="0.25">
      <c r="E53" s="5"/>
      <c r="N53" s="5"/>
    </row>
    <row r="54" spans="5:14" x14ac:dyDescent="0.25">
      <c r="E54" s="5"/>
      <c r="N54" s="5"/>
    </row>
    <row r="55" spans="5:14" x14ac:dyDescent="0.25">
      <c r="E55" s="5"/>
      <c r="N55" s="5"/>
    </row>
    <row r="56" spans="5:14" x14ac:dyDescent="0.25">
      <c r="E56" s="5"/>
      <c r="N56" s="5"/>
    </row>
    <row r="57" spans="5:14" x14ac:dyDescent="0.25">
      <c r="E57" s="5"/>
      <c r="N57" s="5"/>
    </row>
    <row r="58" spans="5:14" x14ac:dyDescent="0.25">
      <c r="E58" s="5"/>
      <c r="N58" s="5"/>
    </row>
    <row r="59" spans="5:14" x14ac:dyDescent="0.25">
      <c r="E59" s="5"/>
      <c r="N59" s="5"/>
    </row>
    <row r="60" spans="5:14" x14ac:dyDescent="0.25">
      <c r="E60" s="5"/>
      <c r="N60" s="5"/>
    </row>
    <row r="61" spans="5:14" x14ac:dyDescent="0.25">
      <c r="E61" s="5"/>
      <c r="N61" s="5"/>
    </row>
    <row r="62" spans="5:14" x14ac:dyDescent="0.25">
      <c r="E62" s="5"/>
      <c r="N62" s="5"/>
    </row>
    <row r="63" spans="5:14" x14ac:dyDescent="0.25">
      <c r="E63" s="5"/>
      <c r="N63" s="5"/>
    </row>
    <row r="64" spans="5:14" x14ac:dyDescent="0.25">
      <c r="E64" s="5"/>
      <c r="N64" s="5"/>
    </row>
    <row r="65" spans="5:14" x14ac:dyDescent="0.25">
      <c r="E65" s="5"/>
      <c r="N65" s="5"/>
    </row>
    <row r="66" spans="5:14" x14ac:dyDescent="0.25">
      <c r="E66" s="5"/>
      <c r="N66" s="5"/>
    </row>
    <row r="67" spans="5:14" x14ac:dyDescent="0.25">
      <c r="E67" s="5"/>
      <c r="N67" s="5"/>
    </row>
    <row r="68" spans="5:14" x14ac:dyDescent="0.25">
      <c r="E68" s="5"/>
      <c r="N68" s="5"/>
    </row>
    <row r="69" spans="5:14" x14ac:dyDescent="0.25">
      <c r="E69" s="5"/>
      <c r="N69" s="5"/>
    </row>
    <row r="70" spans="5:14" x14ac:dyDescent="0.25">
      <c r="E70" s="5"/>
      <c r="N70" s="5"/>
    </row>
    <row r="71" spans="5:14" x14ac:dyDescent="0.25">
      <c r="E71" s="5"/>
      <c r="N71" s="5"/>
    </row>
    <row r="72" spans="5:14" x14ac:dyDescent="0.25">
      <c r="E72" s="5"/>
      <c r="N72" s="5"/>
    </row>
    <row r="73" spans="5:14" x14ac:dyDescent="0.25">
      <c r="E73" s="5"/>
      <c r="N73" s="5"/>
    </row>
    <row r="74" spans="5:14" x14ac:dyDescent="0.25">
      <c r="E74" s="5"/>
      <c r="N74" s="5"/>
    </row>
    <row r="75" spans="5:14" x14ac:dyDescent="0.25">
      <c r="E75" s="5"/>
      <c r="N75" s="5"/>
    </row>
    <row r="76" spans="5:14" x14ac:dyDescent="0.25">
      <c r="E76" s="5"/>
      <c r="N76" s="5"/>
    </row>
    <row r="77" spans="5:14" x14ac:dyDescent="0.25">
      <c r="E77" s="5"/>
      <c r="N77" s="5"/>
    </row>
    <row r="78" spans="5:14" x14ac:dyDescent="0.25">
      <c r="E78" s="5"/>
      <c r="N78" s="5"/>
    </row>
    <row r="79" spans="5:14" x14ac:dyDescent="0.25">
      <c r="E79" s="5"/>
      <c r="N79" s="5"/>
    </row>
    <row r="80" spans="5:14" x14ac:dyDescent="0.25">
      <c r="E80" s="5"/>
      <c r="N80" s="5"/>
    </row>
    <row r="81" spans="5:14" x14ac:dyDescent="0.25">
      <c r="E81" s="5"/>
      <c r="N81" s="5"/>
    </row>
    <row r="82" spans="5:14" x14ac:dyDescent="0.25">
      <c r="E82" s="5"/>
      <c r="N82" s="5"/>
    </row>
    <row r="83" spans="5:14" x14ac:dyDescent="0.25">
      <c r="E83" s="5"/>
      <c r="N83" s="5"/>
    </row>
    <row r="84" spans="5:14" x14ac:dyDescent="0.25">
      <c r="E84" s="5"/>
      <c r="N84" s="5"/>
    </row>
    <row r="85" spans="5:14" x14ac:dyDescent="0.25">
      <c r="E85" s="5"/>
      <c r="N85" s="5"/>
    </row>
    <row r="86" spans="5:14" x14ac:dyDescent="0.25">
      <c r="E86" s="5"/>
      <c r="N86" s="5"/>
    </row>
    <row r="87" spans="5:14" x14ac:dyDescent="0.25">
      <c r="E87" s="5"/>
      <c r="N87" s="5"/>
    </row>
    <row r="88" spans="5:14" x14ac:dyDescent="0.25">
      <c r="E88" s="5"/>
      <c r="N88" s="5"/>
    </row>
    <row r="89" spans="5:14" x14ac:dyDescent="0.25">
      <c r="E89" s="5"/>
      <c r="N89" s="5"/>
    </row>
    <row r="90" spans="5:14" x14ac:dyDescent="0.25">
      <c r="E90" s="5"/>
      <c r="N90" s="5"/>
    </row>
    <row r="91" spans="5:14" x14ac:dyDescent="0.25">
      <c r="E91" s="5"/>
      <c r="N91" s="5"/>
    </row>
    <row r="92" spans="5:14" x14ac:dyDescent="0.25">
      <c r="E92" s="5"/>
      <c r="N92" s="5"/>
    </row>
    <row r="93" spans="5:14" x14ac:dyDescent="0.25">
      <c r="E93" s="5"/>
      <c r="N93" s="5"/>
    </row>
    <row r="94" spans="5:14" x14ac:dyDescent="0.25">
      <c r="E94" s="5"/>
      <c r="N94" s="5"/>
    </row>
    <row r="95" spans="5:14" x14ac:dyDescent="0.25">
      <c r="E95" s="5"/>
      <c r="N95" s="5"/>
    </row>
    <row r="96" spans="5:14" x14ac:dyDescent="0.25">
      <c r="E96" s="5"/>
      <c r="N96" s="5"/>
    </row>
    <row r="97" spans="5:14" x14ac:dyDescent="0.25">
      <c r="E97" s="5"/>
      <c r="N97" s="5"/>
    </row>
    <row r="98" spans="5:14" x14ac:dyDescent="0.25">
      <c r="E98" s="5"/>
      <c r="N98" s="5"/>
    </row>
    <row r="99" spans="5:14" x14ac:dyDescent="0.25">
      <c r="E99" s="5"/>
      <c r="N99" s="5"/>
    </row>
    <row r="100" spans="5:14" x14ac:dyDescent="0.25">
      <c r="E100" s="5"/>
      <c r="N100" s="5"/>
    </row>
    <row r="101" spans="5:14" x14ac:dyDescent="0.25">
      <c r="E101" s="5"/>
      <c r="N101" s="5"/>
    </row>
    <row r="102" spans="5:14" x14ac:dyDescent="0.25">
      <c r="E102" s="5"/>
      <c r="N102" s="5"/>
    </row>
    <row r="103" spans="5:14" x14ac:dyDescent="0.25">
      <c r="E103" s="5"/>
      <c r="N103" s="5"/>
    </row>
    <row r="104" spans="5:14" x14ac:dyDescent="0.25">
      <c r="E104" s="5"/>
      <c r="N104" s="5"/>
    </row>
    <row r="105" spans="5:14" x14ac:dyDescent="0.25">
      <c r="E105" s="5"/>
      <c r="N105" s="5"/>
    </row>
    <row r="106" spans="5:14" x14ac:dyDescent="0.25">
      <c r="E106" s="5"/>
      <c r="N106" s="5"/>
    </row>
    <row r="107" spans="5:14" x14ac:dyDescent="0.25">
      <c r="E107" s="5"/>
      <c r="N107" s="5"/>
    </row>
    <row r="108" spans="5:14" x14ac:dyDescent="0.25">
      <c r="E108" s="5"/>
      <c r="N108" s="5"/>
    </row>
    <row r="109" spans="5:14" x14ac:dyDescent="0.25">
      <c r="E109" s="5"/>
      <c r="N109" s="5"/>
    </row>
    <row r="110" spans="5:14" x14ac:dyDescent="0.25">
      <c r="E110" s="5"/>
      <c r="N110" s="5"/>
    </row>
    <row r="111" spans="5:14" x14ac:dyDescent="0.25">
      <c r="E111" s="5"/>
      <c r="N111" s="5"/>
    </row>
    <row r="112" spans="5:14" x14ac:dyDescent="0.25">
      <c r="E112" s="5"/>
      <c r="N112" s="5"/>
    </row>
    <row r="113" spans="5:14" x14ac:dyDescent="0.25">
      <c r="E113" s="5"/>
      <c r="N113" s="5"/>
    </row>
    <row r="114" spans="5:14" x14ac:dyDescent="0.25">
      <c r="E114" s="5"/>
      <c r="N114" s="5"/>
    </row>
    <row r="115" spans="5:14" x14ac:dyDescent="0.25">
      <c r="E115" s="5"/>
      <c r="N115" s="5"/>
    </row>
    <row r="116" spans="5:14" x14ac:dyDescent="0.25">
      <c r="E116" s="5"/>
      <c r="N116" s="5"/>
    </row>
    <row r="117" spans="5:14" x14ac:dyDescent="0.25">
      <c r="E117" s="5"/>
      <c r="N117" s="5"/>
    </row>
    <row r="118" spans="5:14" x14ac:dyDescent="0.25">
      <c r="E118" s="5"/>
      <c r="N118" s="5"/>
    </row>
    <row r="119" spans="5:14" x14ac:dyDescent="0.25">
      <c r="E119" s="5"/>
      <c r="N119" s="5"/>
    </row>
    <row r="120" spans="5:14" x14ac:dyDescent="0.25">
      <c r="E120" s="5"/>
      <c r="N120" s="5"/>
    </row>
    <row r="121" spans="5:14" x14ac:dyDescent="0.25">
      <c r="E121" s="5"/>
      <c r="N121" s="5"/>
    </row>
    <row r="122" spans="5:14" x14ac:dyDescent="0.25">
      <c r="E122" s="5"/>
      <c r="N122" s="5"/>
    </row>
    <row r="123" spans="5:14" x14ac:dyDescent="0.25">
      <c r="E123" s="5"/>
      <c r="N123" s="5"/>
    </row>
    <row r="124" spans="5:14" x14ac:dyDescent="0.25">
      <c r="E124" s="5"/>
      <c r="N124" s="5"/>
    </row>
    <row r="125" spans="5:14" x14ac:dyDescent="0.25">
      <c r="E125" s="5"/>
      <c r="N125" s="5"/>
    </row>
    <row r="126" spans="5:14" x14ac:dyDescent="0.25">
      <c r="E126" s="5"/>
      <c r="N126" s="5"/>
    </row>
    <row r="127" spans="5:14" x14ac:dyDescent="0.25">
      <c r="E127" s="5"/>
      <c r="N127" s="5"/>
    </row>
    <row r="128" spans="5:14" x14ac:dyDescent="0.25">
      <c r="E128" s="5"/>
      <c r="N128" s="5"/>
    </row>
    <row r="129" spans="5:14" x14ac:dyDescent="0.25">
      <c r="E129" s="5"/>
      <c r="N129" s="5"/>
    </row>
    <row r="130" spans="5:14" x14ac:dyDescent="0.25">
      <c r="E130" s="5"/>
      <c r="N130" s="5"/>
    </row>
    <row r="131" spans="5:14" x14ac:dyDescent="0.25">
      <c r="E131" s="5"/>
      <c r="N131" s="5"/>
    </row>
    <row r="132" spans="5:14" x14ac:dyDescent="0.25">
      <c r="E132" s="5"/>
      <c r="N132" s="5"/>
    </row>
    <row r="133" spans="5:14" x14ac:dyDescent="0.25">
      <c r="E133" s="5"/>
      <c r="N133" s="5"/>
    </row>
    <row r="134" spans="5:14" x14ac:dyDescent="0.25">
      <c r="E134" s="5"/>
      <c r="N134" s="5"/>
    </row>
    <row r="135" spans="5:14" x14ac:dyDescent="0.25">
      <c r="E135" s="5"/>
      <c r="N135" s="5"/>
    </row>
    <row r="136" spans="5:14" x14ac:dyDescent="0.25">
      <c r="E136" s="5"/>
      <c r="N136" s="5"/>
    </row>
    <row r="137" spans="5:14" x14ac:dyDescent="0.25">
      <c r="E137" s="5"/>
      <c r="N137" s="5"/>
    </row>
    <row r="138" spans="5:14" x14ac:dyDescent="0.25">
      <c r="E138" s="5"/>
      <c r="N138" s="5"/>
    </row>
    <row r="139" spans="5:14" x14ac:dyDescent="0.25">
      <c r="E139" s="5"/>
      <c r="N139" s="5"/>
    </row>
    <row r="140" spans="5:14" x14ac:dyDescent="0.25">
      <c r="E140" s="5"/>
      <c r="N140" s="5"/>
    </row>
    <row r="141" spans="5:14" x14ac:dyDescent="0.25">
      <c r="E141" s="5"/>
      <c r="N141" s="5"/>
    </row>
    <row r="142" spans="5:14" x14ac:dyDescent="0.25">
      <c r="E142" s="5"/>
      <c r="N142" s="5"/>
    </row>
    <row r="143" spans="5:14" x14ac:dyDescent="0.25">
      <c r="E143" s="5"/>
      <c r="N143" s="5"/>
    </row>
    <row r="144" spans="5:14" x14ac:dyDescent="0.25">
      <c r="E144" s="5"/>
      <c r="N144" s="5"/>
    </row>
    <row r="145" spans="5:14" x14ac:dyDescent="0.25">
      <c r="E145" s="5"/>
      <c r="N145" s="5"/>
    </row>
    <row r="146" spans="5:14" x14ac:dyDescent="0.25">
      <c r="E146" s="5"/>
      <c r="N146" s="5"/>
    </row>
    <row r="147" spans="5:14" x14ac:dyDescent="0.25">
      <c r="E147" s="5"/>
      <c r="N147" s="5"/>
    </row>
    <row r="148" spans="5:14" x14ac:dyDescent="0.25">
      <c r="E148" s="5"/>
      <c r="N148" s="5"/>
    </row>
    <row r="149" spans="5:14" x14ac:dyDescent="0.25">
      <c r="E149" s="5"/>
      <c r="N149" s="5"/>
    </row>
    <row r="150" spans="5:14" x14ac:dyDescent="0.25">
      <c r="E150" s="5"/>
      <c r="N150" s="5"/>
    </row>
    <row r="151" spans="5:14" x14ac:dyDescent="0.25">
      <c r="E151" s="5"/>
      <c r="N151" s="5"/>
    </row>
    <row r="152" spans="5:14" x14ac:dyDescent="0.25">
      <c r="E152" s="5"/>
      <c r="N152" s="5"/>
    </row>
    <row r="153" spans="5:14" x14ac:dyDescent="0.25">
      <c r="E153" s="5"/>
      <c r="N153" s="5"/>
    </row>
    <row r="154" spans="5:14" x14ac:dyDescent="0.25">
      <c r="E154" s="5"/>
      <c r="N154" s="5"/>
    </row>
    <row r="155" spans="5:14" x14ac:dyDescent="0.25">
      <c r="E155" s="5"/>
      <c r="N155" s="5"/>
    </row>
    <row r="156" spans="5:14" x14ac:dyDescent="0.25">
      <c r="E156" s="5"/>
      <c r="N156" s="5"/>
    </row>
    <row r="157" spans="5:14" x14ac:dyDescent="0.25">
      <c r="E157" s="5"/>
      <c r="N157" s="5"/>
    </row>
    <row r="158" spans="5:14" x14ac:dyDescent="0.25">
      <c r="E158" s="5"/>
      <c r="N158" s="5"/>
    </row>
    <row r="159" spans="5:14" x14ac:dyDescent="0.25">
      <c r="E159" s="5"/>
      <c r="N159" s="5"/>
    </row>
    <row r="160" spans="5:14" x14ac:dyDescent="0.25">
      <c r="E160" s="5"/>
      <c r="N160" s="5"/>
    </row>
    <row r="161" spans="5:14" x14ac:dyDescent="0.25">
      <c r="E161" s="5"/>
      <c r="N161" s="5"/>
    </row>
    <row r="162" spans="5:14" x14ac:dyDescent="0.25">
      <c r="E162" s="5"/>
      <c r="N162" s="5"/>
    </row>
    <row r="163" spans="5:14" x14ac:dyDescent="0.25">
      <c r="E163" s="5"/>
      <c r="N163" s="5"/>
    </row>
    <row r="164" spans="5:14" x14ac:dyDescent="0.25">
      <c r="E164" s="5"/>
      <c r="N164" s="5"/>
    </row>
    <row r="165" spans="5:14" x14ac:dyDescent="0.25">
      <c r="E165" s="5"/>
      <c r="N165" s="5"/>
    </row>
    <row r="166" spans="5:14" x14ac:dyDescent="0.25">
      <c r="E166" s="5"/>
      <c r="N166" s="5"/>
    </row>
    <row r="167" spans="5:14" x14ac:dyDescent="0.25">
      <c r="E167" s="5"/>
      <c r="N167" s="5"/>
    </row>
    <row r="168" spans="5:14" x14ac:dyDescent="0.25">
      <c r="E168" s="5"/>
      <c r="N168" s="5"/>
    </row>
    <row r="169" spans="5:14" x14ac:dyDescent="0.25">
      <c r="E169" s="5"/>
      <c r="N169" s="5"/>
    </row>
    <row r="170" spans="5:14" x14ac:dyDescent="0.25">
      <c r="E170" s="5"/>
      <c r="N170" s="5"/>
    </row>
    <row r="171" spans="5:14" x14ac:dyDescent="0.25">
      <c r="E171" s="5"/>
      <c r="N171" s="5"/>
    </row>
    <row r="172" spans="5:14" x14ac:dyDescent="0.25">
      <c r="E172" s="5"/>
      <c r="N172" s="5"/>
    </row>
    <row r="173" spans="5:14" x14ac:dyDescent="0.25">
      <c r="E173" s="5"/>
      <c r="N173" s="5"/>
    </row>
    <row r="174" spans="5:14" x14ac:dyDescent="0.25">
      <c r="E174" s="5"/>
      <c r="N174" s="5"/>
    </row>
    <row r="175" spans="5:14" x14ac:dyDescent="0.25">
      <c r="E175" s="5"/>
      <c r="N175" s="5"/>
    </row>
    <row r="176" spans="5:14" x14ac:dyDescent="0.25">
      <c r="E176" s="5"/>
      <c r="N176" s="5"/>
    </row>
    <row r="177" spans="5:14" x14ac:dyDescent="0.25">
      <c r="E177" s="5"/>
      <c r="N177" s="5"/>
    </row>
    <row r="178" spans="5:14" x14ac:dyDescent="0.25">
      <c r="E178" s="5"/>
      <c r="N178" s="5"/>
    </row>
    <row r="179" spans="5:14" x14ac:dyDescent="0.25">
      <c r="E179" s="5"/>
      <c r="N179" s="5"/>
    </row>
    <row r="180" spans="5:14" x14ac:dyDescent="0.25">
      <c r="E180" s="5"/>
      <c r="N180" s="5"/>
    </row>
    <row r="181" spans="5:14" x14ac:dyDescent="0.25">
      <c r="E181" s="5"/>
      <c r="N181" s="5"/>
    </row>
    <row r="182" spans="5:14" x14ac:dyDescent="0.25">
      <c r="E182" s="5"/>
      <c r="N182" s="5"/>
    </row>
    <row r="183" spans="5:14" x14ac:dyDescent="0.25">
      <c r="E183" s="5"/>
      <c r="N183" s="5"/>
    </row>
    <row r="184" spans="5:14" x14ac:dyDescent="0.25">
      <c r="E184" s="5"/>
      <c r="N184" s="5"/>
    </row>
    <row r="185" spans="5:14" x14ac:dyDescent="0.25">
      <c r="E185" s="5"/>
      <c r="N185" s="5"/>
    </row>
    <row r="186" spans="5:14" x14ac:dyDescent="0.25">
      <c r="E186" s="5"/>
      <c r="N186" s="5"/>
    </row>
    <row r="187" spans="5:14" x14ac:dyDescent="0.25">
      <c r="E187" s="5"/>
      <c r="N187" s="5"/>
    </row>
    <row r="188" spans="5:14" x14ac:dyDescent="0.25">
      <c r="E188" s="5"/>
      <c r="N188" s="5"/>
    </row>
    <row r="189" spans="5:14" x14ac:dyDescent="0.25">
      <c r="E189" s="5"/>
      <c r="N189" s="5"/>
    </row>
    <row r="190" spans="5:14" x14ac:dyDescent="0.25">
      <c r="E190" s="5"/>
      <c r="N190" s="5"/>
    </row>
    <row r="191" spans="5:14" x14ac:dyDescent="0.25">
      <c r="E191" s="5"/>
      <c r="N191" s="5"/>
    </row>
    <row r="192" spans="5:14" x14ac:dyDescent="0.25">
      <c r="E192" s="5"/>
      <c r="N192" s="5"/>
    </row>
    <row r="193" spans="5:14" x14ac:dyDescent="0.25">
      <c r="E193" s="5"/>
      <c r="N193" s="5"/>
    </row>
    <row r="194" spans="5:14" x14ac:dyDescent="0.25">
      <c r="E194" s="5"/>
      <c r="N194" s="5"/>
    </row>
    <row r="195" spans="5:14" x14ac:dyDescent="0.25">
      <c r="E195" s="5"/>
      <c r="N195" s="5"/>
    </row>
    <row r="196" spans="5:14" x14ac:dyDescent="0.25">
      <c r="E196" s="5"/>
      <c r="N196" s="5"/>
    </row>
    <row r="197" spans="5:14" x14ac:dyDescent="0.25">
      <c r="E197" s="5"/>
      <c r="N197" s="5"/>
    </row>
    <row r="198" spans="5:14" x14ac:dyDescent="0.25">
      <c r="E198" s="5"/>
      <c r="N198" s="5"/>
    </row>
    <row r="199" spans="5:14" x14ac:dyDescent="0.25">
      <c r="E199" s="5"/>
      <c r="N199" s="5"/>
    </row>
    <row r="200" spans="5:14" x14ac:dyDescent="0.25">
      <c r="E200" s="5"/>
      <c r="N200" s="5"/>
    </row>
    <row r="201" spans="5:14" x14ac:dyDescent="0.25">
      <c r="E201" s="5"/>
      <c r="N201" s="5"/>
    </row>
    <row r="202" spans="5:14" x14ac:dyDescent="0.25">
      <c r="E202" s="5"/>
      <c r="N202" s="5"/>
    </row>
    <row r="203" spans="5:14" x14ac:dyDescent="0.25">
      <c r="E203" s="5"/>
      <c r="N203" s="5"/>
    </row>
    <row r="204" spans="5:14" x14ac:dyDescent="0.25">
      <c r="E204" s="5"/>
      <c r="N204" s="5"/>
    </row>
    <row r="205" spans="5:14" x14ac:dyDescent="0.25">
      <c r="E205" s="5"/>
      <c r="N205" s="5"/>
    </row>
    <row r="206" spans="5:14" x14ac:dyDescent="0.25">
      <c r="E206" s="5"/>
      <c r="N206" s="5"/>
    </row>
    <row r="207" spans="5:14" x14ac:dyDescent="0.25">
      <c r="E207" s="5"/>
      <c r="N207" s="5"/>
    </row>
    <row r="208" spans="5:14" x14ac:dyDescent="0.25">
      <c r="E208" s="5"/>
      <c r="N208" s="5"/>
    </row>
    <row r="209" spans="5:14" x14ac:dyDescent="0.25">
      <c r="E209" s="5"/>
      <c r="N209" s="5"/>
    </row>
    <row r="210" spans="5:14" x14ac:dyDescent="0.25">
      <c r="E210" s="5"/>
      <c r="N210" s="5"/>
    </row>
    <row r="211" spans="5:14" x14ac:dyDescent="0.25">
      <c r="E211" s="5"/>
      <c r="N211" s="5"/>
    </row>
    <row r="212" spans="5:14" x14ac:dyDescent="0.25">
      <c r="E212" s="5"/>
      <c r="N212" s="5"/>
    </row>
    <row r="213" spans="5:14" x14ac:dyDescent="0.25">
      <c r="E213" s="5"/>
      <c r="N213" s="5"/>
    </row>
    <row r="214" spans="5:14" x14ac:dyDescent="0.25">
      <c r="E214" s="5"/>
      <c r="N214" s="5"/>
    </row>
    <row r="215" spans="5:14" x14ac:dyDescent="0.25">
      <c r="E215" s="5"/>
      <c r="N215" s="5"/>
    </row>
    <row r="216" spans="5:14" x14ac:dyDescent="0.25">
      <c r="E216" s="5"/>
      <c r="N216" s="5"/>
    </row>
    <row r="217" spans="5:14" x14ac:dyDescent="0.25">
      <c r="E217" s="5"/>
      <c r="N217" s="5"/>
    </row>
    <row r="218" spans="5:14" x14ac:dyDescent="0.25">
      <c r="E218" s="5"/>
      <c r="N218" s="5"/>
    </row>
    <row r="219" spans="5:14" x14ac:dyDescent="0.25">
      <c r="E219" s="5"/>
      <c r="N219" s="5"/>
    </row>
    <row r="220" spans="5:14" x14ac:dyDescent="0.25">
      <c r="E220" s="5"/>
      <c r="N220" s="5"/>
    </row>
    <row r="221" spans="5:14" x14ac:dyDescent="0.25">
      <c r="E221" s="5"/>
      <c r="N221" s="5"/>
    </row>
    <row r="222" spans="5:14" x14ac:dyDescent="0.25">
      <c r="E222" s="5"/>
      <c r="N222" s="5"/>
    </row>
    <row r="223" spans="5:14" x14ac:dyDescent="0.25">
      <c r="E223" s="5"/>
      <c r="N223" s="5"/>
    </row>
    <row r="224" spans="5:14" x14ac:dyDescent="0.25">
      <c r="E224" s="5"/>
      <c r="N224" s="5"/>
    </row>
    <row r="225" spans="5:14" x14ac:dyDescent="0.25">
      <c r="E225" s="5"/>
      <c r="N225" s="5"/>
    </row>
    <row r="226" spans="5:14" x14ac:dyDescent="0.25">
      <c r="E226" s="5"/>
      <c r="N226" s="5"/>
    </row>
    <row r="227" spans="5:14" x14ac:dyDescent="0.25">
      <c r="E227" s="5"/>
      <c r="N227" s="5"/>
    </row>
    <row r="228" spans="5:14" x14ac:dyDescent="0.25">
      <c r="E228" s="5"/>
      <c r="N228" s="5"/>
    </row>
    <row r="229" spans="5:14" x14ac:dyDescent="0.25">
      <c r="E229" s="5"/>
      <c r="N229" s="5"/>
    </row>
    <row r="230" spans="5:14" x14ac:dyDescent="0.25">
      <c r="E230" s="5"/>
      <c r="N230" s="5"/>
    </row>
    <row r="231" spans="5:14" x14ac:dyDescent="0.25">
      <c r="E231" s="5"/>
      <c r="N231" s="5"/>
    </row>
    <row r="232" spans="5:14" x14ac:dyDescent="0.25">
      <c r="E232" s="5"/>
      <c r="N232" s="5"/>
    </row>
    <row r="233" spans="5:14" x14ac:dyDescent="0.25">
      <c r="E233" s="5"/>
      <c r="N233" s="5"/>
    </row>
    <row r="234" spans="5:14" x14ac:dyDescent="0.25">
      <c r="E234" s="5"/>
      <c r="N234" s="5"/>
    </row>
    <row r="235" spans="5:14" x14ac:dyDescent="0.25">
      <c r="E235" s="5"/>
      <c r="N235" s="5"/>
    </row>
    <row r="236" spans="5:14" x14ac:dyDescent="0.25">
      <c r="E236" s="5"/>
      <c r="N236" s="5"/>
    </row>
    <row r="237" spans="5:14" x14ac:dyDescent="0.25">
      <c r="E237" s="5"/>
      <c r="N237" s="5"/>
    </row>
    <row r="238" spans="5:14" x14ac:dyDescent="0.25">
      <c r="E238" s="5"/>
      <c r="N238" s="5"/>
    </row>
    <row r="239" spans="5:14" x14ac:dyDescent="0.25">
      <c r="E239" s="5"/>
      <c r="N239" s="5"/>
    </row>
    <row r="240" spans="5:14" x14ac:dyDescent="0.25">
      <c r="E240" s="5"/>
      <c r="N240" s="5"/>
    </row>
    <row r="241" spans="5:14" x14ac:dyDescent="0.25">
      <c r="E241" s="5"/>
      <c r="N241" s="5"/>
    </row>
    <row r="242" spans="5:14" x14ac:dyDescent="0.25">
      <c r="E242" s="5"/>
      <c r="N242" s="5"/>
    </row>
    <row r="243" spans="5:14" x14ac:dyDescent="0.25">
      <c r="E243" s="5"/>
      <c r="N243" s="5"/>
    </row>
    <row r="244" spans="5:14" x14ac:dyDescent="0.25">
      <c r="E244" s="5"/>
      <c r="N244" s="5"/>
    </row>
    <row r="245" spans="5:14" x14ac:dyDescent="0.25">
      <c r="E245" s="5"/>
      <c r="N245" s="5"/>
    </row>
    <row r="246" spans="5:14" x14ac:dyDescent="0.25">
      <c r="E246" s="5"/>
      <c r="N246" s="5"/>
    </row>
    <row r="247" spans="5:14" x14ac:dyDescent="0.25">
      <c r="E247" s="5"/>
      <c r="N247" s="5"/>
    </row>
    <row r="248" spans="5:14" x14ac:dyDescent="0.25">
      <c r="E248" s="5"/>
      <c r="N248" s="5"/>
    </row>
    <row r="249" spans="5:14" x14ac:dyDescent="0.25">
      <c r="E249" s="5"/>
      <c r="N249" s="5"/>
    </row>
    <row r="250" spans="5:14" x14ac:dyDescent="0.25">
      <c r="E250" s="5"/>
      <c r="N250" s="5"/>
    </row>
    <row r="251" spans="5:14" x14ac:dyDescent="0.25">
      <c r="E251" s="5"/>
      <c r="N251" s="5"/>
    </row>
    <row r="252" spans="5:14" x14ac:dyDescent="0.25">
      <c r="E252" s="5"/>
      <c r="N252" s="5"/>
    </row>
    <row r="253" spans="5:14" x14ac:dyDescent="0.25">
      <c r="E253" s="5"/>
      <c r="N253" s="5"/>
    </row>
    <row r="254" spans="5:14" x14ac:dyDescent="0.25">
      <c r="E254" s="5"/>
    </row>
    <row r="255" spans="5:14" x14ac:dyDescent="0.25">
      <c r="E255" s="5"/>
    </row>
    <row r="256" spans="5:14" x14ac:dyDescent="0.25">
      <c r="E256" s="5"/>
    </row>
    <row r="257" spans="5:5" x14ac:dyDescent="0.25">
      <c r="E257" s="5"/>
    </row>
    <row r="258" spans="5:5" x14ac:dyDescent="0.25">
      <c r="E258" s="5"/>
    </row>
    <row r="259" spans="5:5" x14ac:dyDescent="0.25">
      <c r="E259" s="5"/>
    </row>
    <row r="260" spans="5:5" x14ac:dyDescent="0.25">
      <c r="E260" s="5"/>
    </row>
    <row r="261" spans="5:5" x14ac:dyDescent="0.25">
      <c r="E261" s="5"/>
    </row>
    <row r="262" spans="5:5" x14ac:dyDescent="0.25">
      <c r="E262" s="5"/>
    </row>
    <row r="263" spans="5:5" x14ac:dyDescent="0.25">
      <c r="E263" s="5"/>
    </row>
    <row r="264" spans="5:5" x14ac:dyDescent="0.25">
      <c r="E264" s="5"/>
    </row>
    <row r="265" spans="5:5" x14ac:dyDescent="0.25">
      <c r="E265" s="5"/>
    </row>
    <row r="266" spans="5:5" x14ac:dyDescent="0.25">
      <c r="E266" s="5"/>
    </row>
    <row r="267" spans="5:5" x14ac:dyDescent="0.25">
      <c r="E267" s="5"/>
    </row>
    <row r="268" spans="5:5" x14ac:dyDescent="0.25">
      <c r="E268" s="5"/>
    </row>
    <row r="269" spans="5:5" x14ac:dyDescent="0.25">
      <c r="E269" s="5"/>
    </row>
    <row r="270" spans="5:5" x14ac:dyDescent="0.25">
      <c r="E270" s="5"/>
    </row>
    <row r="271" spans="5:5" x14ac:dyDescent="0.25">
      <c r="E271" s="5"/>
    </row>
    <row r="272" spans="5:5" x14ac:dyDescent="0.25">
      <c r="E272" s="5"/>
    </row>
    <row r="273" spans="5:5" x14ac:dyDescent="0.25">
      <c r="E273" s="5"/>
    </row>
    <row r="274" spans="5:5" x14ac:dyDescent="0.25">
      <c r="E274" s="5"/>
    </row>
    <row r="275" spans="5:5" x14ac:dyDescent="0.25">
      <c r="E275" s="5"/>
    </row>
    <row r="276" spans="5:5" x14ac:dyDescent="0.25">
      <c r="E276" s="5"/>
    </row>
    <row r="277" spans="5:5" x14ac:dyDescent="0.25">
      <c r="E277" s="5"/>
    </row>
    <row r="278" spans="5:5" x14ac:dyDescent="0.25">
      <c r="E278" s="5"/>
    </row>
    <row r="279" spans="5:5" x14ac:dyDescent="0.25">
      <c r="E279" s="5"/>
    </row>
    <row r="280" spans="5:5" x14ac:dyDescent="0.25">
      <c r="E280" s="5"/>
    </row>
    <row r="281" spans="5:5" x14ac:dyDescent="0.25">
      <c r="E281" s="5"/>
    </row>
    <row r="282" spans="5:5" x14ac:dyDescent="0.25">
      <c r="E282" s="5"/>
    </row>
    <row r="283" spans="5:5" x14ac:dyDescent="0.25">
      <c r="E283" s="5"/>
    </row>
    <row r="284" spans="5:5" x14ac:dyDescent="0.25">
      <c r="E284" s="5"/>
    </row>
    <row r="285" spans="5:5" x14ac:dyDescent="0.25">
      <c r="E285" s="5"/>
    </row>
    <row r="286" spans="5:5" x14ac:dyDescent="0.25">
      <c r="E286" s="5"/>
    </row>
    <row r="287" spans="5:5" x14ac:dyDescent="0.25">
      <c r="E287" s="5"/>
    </row>
    <row r="288" spans="5:5" x14ac:dyDescent="0.25">
      <c r="E288" s="5"/>
    </row>
    <row r="289" spans="5:5" x14ac:dyDescent="0.25">
      <c r="E289" s="5"/>
    </row>
    <row r="290" spans="5:5" x14ac:dyDescent="0.25">
      <c r="E290" s="5"/>
    </row>
    <row r="291" spans="5:5" x14ac:dyDescent="0.25">
      <c r="E291" s="5"/>
    </row>
    <row r="292" spans="5:5" x14ac:dyDescent="0.25">
      <c r="E292" s="5"/>
    </row>
    <row r="293" spans="5:5" x14ac:dyDescent="0.25">
      <c r="E293" s="5"/>
    </row>
    <row r="294" spans="5:5" x14ac:dyDescent="0.25">
      <c r="E294" s="5"/>
    </row>
    <row r="295" spans="5:5" x14ac:dyDescent="0.25">
      <c r="E295" s="5"/>
    </row>
    <row r="296" spans="5:5" x14ac:dyDescent="0.25">
      <c r="E296" s="5"/>
    </row>
    <row r="297" spans="5:5" x14ac:dyDescent="0.25">
      <c r="E297" s="5"/>
    </row>
    <row r="298" spans="5:5" x14ac:dyDescent="0.25">
      <c r="E298" s="5"/>
    </row>
    <row r="299" spans="5:5" x14ac:dyDescent="0.25">
      <c r="E299" s="5"/>
    </row>
    <row r="300" spans="5:5" x14ac:dyDescent="0.25">
      <c r="E300" s="5"/>
    </row>
    <row r="301" spans="5:5" x14ac:dyDescent="0.25">
      <c r="E301" s="5"/>
    </row>
    <row r="302" spans="5:5" x14ac:dyDescent="0.25">
      <c r="E302" s="5"/>
    </row>
    <row r="303" spans="5:5" x14ac:dyDescent="0.25">
      <c r="E303" s="5"/>
    </row>
    <row r="304" spans="5:5" x14ac:dyDescent="0.25">
      <c r="E304" s="5"/>
    </row>
    <row r="305" spans="5:5" x14ac:dyDescent="0.25">
      <c r="E305" s="5"/>
    </row>
    <row r="306" spans="5:5" x14ac:dyDescent="0.25">
      <c r="E306" s="5"/>
    </row>
    <row r="307" spans="5:5" x14ac:dyDescent="0.25">
      <c r="E307" s="5"/>
    </row>
    <row r="308" spans="5:5" x14ac:dyDescent="0.25">
      <c r="E308" s="5"/>
    </row>
    <row r="309" spans="5:5" x14ac:dyDescent="0.25">
      <c r="E309" s="5"/>
    </row>
    <row r="310" spans="5:5" x14ac:dyDescent="0.25">
      <c r="E310" s="5"/>
    </row>
    <row r="311" spans="5:5" x14ac:dyDescent="0.25">
      <c r="E311" s="5"/>
    </row>
    <row r="312" spans="5:5" x14ac:dyDescent="0.25">
      <c r="E312" s="5"/>
    </row>
    <row r="313" spans="5:5" x14ac:dyDescent="0.25">
      <c r="E313" s="5"/>
    </row>
    <row r="314" spans="5:5" x14ac:dyDescent="0.25">
      <c r="E314" s="5"/>
    </row>
    <row r="315" spans="5:5" x14ac:dyDescent="0.25">
      <c r="E315" s="5"/>
    </row>
    <row r="316" spans="5:5" x14ac:dyDescent="0.25">
      <c r="E316" s="5"/>
    </row>
    <row r="317" spans="5:5" x14ac:dyDescent="0.25">
      <c r="E317" s="5"/>
    </row>
    <row r="318" spans="5:5" x14ac:dyDescent="0.25">
      <c r="E318" s="5"/>
    </row>
    <row r="319" spans="5:5" x14ac:dyDescent="0.25">
      <c r="E319" s="5"/>
    </row>
    <row r="320" spans="5:5" x14ac:dyDescent="0.25">
      <c r="E320" s="5"/>
    </row>
    <row r="321" spans="5:5" x14ac:dyDescent="0.25">
      <c r="E321" s="5"/>
    </row>
    <row r="322" spans="5:5" x14ac:dyDescent="0.25">
      <c r="E322" s="5"/>
    </row>
    <row r="323" spans="5:5" x14ac:dyDescent="0.25">
      <c r="E323" s="5"/>
    </row>
    <row r="324" spans="5:5" x14ac:dyDescent="0.25">
      <c r="E324" s="5"/>
    </row>
    <row r="325" spans="5:5" x14ac:dyDescent="0.25">
      <c r="E325" s="5"/>
    </row>
    <row r="326" spans="5:5" x14ac:dyDescent="0.25">
      <c r="E326" s="5"/>
    </row>
    <row r="327" spans="5:5" x14ac:dyDescent="0.25">
      <c r="E327" s="5"/>
    </row>
    <row r="328" spans="5:5" x14ac:dyDescent="0.25">
      <c r="E328" s="5"/>
    </row>
    <row r="329" spans="5:5" x14ac:dyDescent="0.25">
      <c r="E329" s="5"/>
    </row>
    <row r="330" spans="5:5" x14ac:dyDescent="0.25">
      <c r="E330" s="5"/>
    </row>
    <row r="331" spans="5:5" x14ac:dyDescent="0.25">
      <c r="E331" s="5"/>
    </row>
    <row r="332" spans="5:5" x14ac:dyDescent="0.25">
      <c r="E332" s="5"/>
    </row>
    <row r="333" spans="5:5" x14ac:dyDescent="0.25">
      <c r="E333" s="5"/>
    </row>
    <row r="334" spans="5:5" x14ac:dyDescent="0.25">
      <c r="E334" s="5"/>
    </row>
    <row r="335" spans="5:5" x14ac:dyDescent="0.25">
      <c r="E335" s="5"/>
    </row>
    <row r="336" spans="5:5" x14ac:dyDescent="0.25">
      <c r="E336" s="5"/>
    </row>
    <row r="337" spans="5:5" x14ac:dyDescent="0.25">
      <c r="E337" s="5"/>
    </row>
    <row r="338" spans="5:5" x14ac:dyDescent="0.25">
      <c r="E338" s="5"/>
    </row>
    <row r="339" spans="5:5" x14ac:dyDescent="0.25">
      <c r="E339" s="5"/>
    </row>
    <row r="340" spans="5:5" x14ac:dyDescent="0.25">
      <c r="E340" s="5"/>
    </row>
    <row r="341" spans="5:5" x14ac:dyDescent="0.25">
      <c r="E341" s="5"/>
    </row>
  </sheetData>
  <sortState ref="A8:Z10">
    <sortCondition ref="K8"/>
    <sortCondition ref="H8"/>
  </sortState>
  <conditionalFormatting sqref="I22:I25 I10:I18">
    <cfRule type="cellIs" dxfId="52" priority="27" stopIfTrue="1" operator="equal">
      <formula>"b"</formula>
    </cfRule>
    <cfRule type="cellIs" dxfId="51" priority="28" stopIfTrue="1" operator="equal">
      <formula>"ec"</formula>
    </cfRule>
    <cfRule type="cellIs" dxfId="50" priority="29" stopIfTrue="1" operator="equal">
      <formula>"tt"</formula>
    </cfRule>
  </conditionalFormatting>
  <conditionalFormatting sqref="I19:I21">
    <cfRule type="cellIs" dxfId="49" priority="4" stopIfTrue="1" operator="equal">
      <formula>"b"</formula>
    </cfRule>
    <cfRule type="cellIs" dxfId="48" priority="5" stopIfTrue="1" operator="equal">
      <formula>"ec"</formula>
    </cfRule>
    <cfRule type="cellIs" dxfId="47" priority="6" stopIfTrue="1" operator="equal">
      <formula>"tt"</formula>
    </cfRule>
  </conditionalFormatting>
  <dataValidations disablePrompts="1" count="2">
    <dataValidation type="list" allowBlank="1" showInputMessage="1" showErrorMessage="1" sqref="C9">
      <formula1>$Y$4:$CA$4</formula1>
    </dataValidation>
    <dataValidation type="list" allowBlank="1" showInputMessage="1" showErrorMessage="1" sqref="J9">
      <formula1>$T$8:$V$8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1:Q26"/>
  <sheetViews>
    <sheetView workbookViewId="0">
      <pane ySplit="11" topLeftCell="A12" activePane="bottomLeft" state="frozen"/>
      <selection pane="bottomLeft" activeCell="D3" sqref="D3"/>
    </sheetView>
  </sheetViews>
  <sheetFormatPr baseColWidth="10" defaultRowHeight="15" x14ac:dyDescent="0.25"/>
  <cols>
    <col min="1" max="2" width="11.42578125" style="1"/>
    <col min="3" max="3" width="14.140625" style="1" customWidth="1"/>
    <col min="4" max="4" width="22.28515625" style="1" customWidth="1"/>
    <col min="5" max="5" width="21.28515625" style="1" customWidth="1"/>
    <col min="6" max="6" width="11.42578125" style="1"/>
    <col min="7" max="7" width="16.85546875" style="1" customWidth="1"/>
    <col min="8" max="9" width="11.42578125" style="1"/>
    <col min="10" max="10" width="16.140625" style="1" customWidth="1"/>
    <col min="11" max="11" width="22" style="1" customWidth="1"/>
    <col min="12" max="12" width="26.28515625" style="1" customWidth="1"/>
    <col min="13" max="13" width="11.42578125" style="1"/>
    <col min="14" max="14" width="27.28515625" style="1" customWidth="1"/>
    <col min="15" max="15" width="16.28515625" style="1" customWidth="1"/>
    <col min="16" max="16" width="12.85546875" style="1" customWidth="1"/>
    <col min="17" max="17" width="11.28515625" style="1" customWidth="1"/>
    <col min="18" max="16384" width="11.42578125" style="1"/>
  </cols>
  <sheetData>
    <row r="11" spans="1:17" ht="70.5" x14ac:dyDescent="0.25">
      <c r="A11" s="20" t="s">
        <v>0</v>
      </c>
      <c r="B11" s="20" t="s">
        <v>1</v>
      </c>
      <c r="C11" s="20" t="s">
        <v>2</v>
      </c>
      <c r="D11" s="20" t="s">
        <v>3</v>
      </c>
      <c r="E11" s="20" t="s">
        <v>4</v>
      </c>
      <c r="F11" s="20" t="s">
        <v>5</v>
      </c>
      <c r="G11" s="21" t="s">
        <v>6</v>
      </c>
      <c r="H11" s="21" t="s">
        <v>7</v>
      </c>
      <c r="I11" s="21" t="s">
        <v>15</v>
      </c>
      <c r="J11" s="20" t="s">
        <v>8</v>
      </c>
      <c r="K11" s="20" t="s">
        <v>9</v>
      </c>
      <c r="L11" s="22" t="s">
        <v>10</v>
      </c>
      <c r="M11" s="23" t="s">
        <v>11</v>
      </c>
      <c r="N11" s="24" t="s">
        <v>12</v>
      </c>
      <c r="O11" s="24" t="s">
        <v>13</v>
      </c>
      <c r="P11" s="24" t="s">
        <v>14</v>
      </c>
      <c r="Q11" s="24" t="s">
        <v>42</v>
      </c>
    </row>
    <row r="12" spans="1:17" s="2" customFormat="1" x14ac:dyDescent="0.25">
      <c r="A12" s="25">
        <v>2000160</v>
      </c>
      <c r="B12" s="26">
        <v>153</v>
      </c>
      <c r="C12" s="26"/>
      <c r="D12" s="26" t="s">
        <v>19</v>
      </c>
      <c r="E12" s="27">
        <v>44405</v>
      </c>
      <c r="F12" s="26">
        <v>5</v>
      </c>
      <c r="G12" s="26"/>
      <c r="H12" s="26"/>
      <c r="I12" s="26" t="s">
        <v>31</v>
      </c>
      <c r="J12" s="26"/>
      <c r="K12" s="28">
        <v>44267</v>
      </c>
      <c r="L12" s="33">
        <v>44267</v>
      </c>
      <c r="M12" s="30"/>
      <c r="N12" s="26" t="s">
        <v>23</v>
      </c>
      <c r="O12" s="26"/>
      <c r="P12" s="31">
        <f t="shared" ref="P12:P20" si="0">IF(M12&lt;&gt;"",ABS(M12*F12),F12)</f>
        <v>5</v>
      </c>
      <c r="Q12" s="26"/>
    </row>
    <row r="13" spans="1:17" s="2" customFormat="1" x14ac:dyDescent="0.25">
      <c r="A13" s="25">
        <v>2000087</v>
      </c>
      <c r="B13" s="26">
        <v>154</v>
      </c>
      <c r="C13" s="26"/>
      <c r="D13" s="26" t="s">
        <v>16</v>
      </c>
      <c r="E13" s="27">
        <v>44406</v>
      </c>
      <c r="F13" s="26">
        <v>5</v>
      </c>
      <c r="G13" s="26"/>
      <c r="H13" s="26"/>
      <c r="I13" s="34" t="s">
        <v>31</v>
      </c>
      <c r="J13" s="26"/>
      <c r="K13" s="28">
        <v>44267</v>
      </c>
      <c r="L13" s="33">
        <v>44267</v>
      </c>
      <c r="M13" s="30"/>
      <c r="N13" s="26" t="s">
        <v>24</v>
      </c>
      <c r="O13" s="26"/>
      <c r="P13" s="31">
        <f t="shared" si="0"/>
        <v>5</v>
      </c>
      <c r="Q13" s="26"/>
    </row>
    <row r="14" spans="1:17" s="2" customFormat="1" x14ac:dyDescent="0.25">
      <c r="A14" s="25">
        <v>2000095</v>
      </c>
      <c r="B14" s="26">
        <v>155</v>
      </c>
      <c r="C14" s="26"/>
      <c r="D14" s="26" t="s">
        <v>17</v>
      </c>
      <c r="E14" s="27">
        <v>44407</v>
      </c>
      <c r="F14" s="26">
        <v>5</v>
      </c>
      <c r="G14" s="26"/>
      <c r="H14" s="26"/>
      <c r="I14" s="26" t="s">
        <v>31</v>
      </c>
      <c r="J14" s="26"/>
      <c r="K14" s="28">
        <v>44267</v>
      </c>
      <c r="L14" s="33">
        <v>44267</v>
      </c>
      <c r="M14" s="30"/>
      <c r="N14" s="26" t="s">
        <v>27</v>
      </c>
      <c r="O14" s="26"/>
      <c r="P14" s="31">
        <f t="shared" si="0"/>
        <v>5</v>
      </c>
      <c r="Q14" s="26"/>
    </row>
    <row r="15" spans="1:17" s="2" customFormat="1" x14ac:dyDescent="0.25">
      <c r="A15" s="25">
        <v>2000033</v>
      </c>
      <c r="B15" s="26">
        <v>156</v>
      </c>
      <c r="C15" s="26"/>
      <c r="D15" s="26" t="s">
        <v>19</v>
      </c>
      <c r="E15" s="27">
        <v>44408</v>
      </c>
      <c r="F15" s="26">
        <v>5</v>
      </c>
      <c r="G15" s="26"/>
      <c r="H15" s="26"/>
      <c r="I15" s="26" t="s">
        <v>31</v>
      </c>
      <c r="J15" s="26"/>
      <c r="K15" s="28">
        <v>44267</v>
      </c>
      <c r="L15" s="33">
        <v>44267</v>
      </c>
      <c r="M15" s="30"/>
      <c r="N15" s="26" t="s">
        <v>28</v>
      </c>
      <c r="O15" s="26"/>
      <c r="P15" s="31">
        <f t="shared" si="0"/>
        <v>5</v>
      </c>
      <c r="Q15" s="26"/>
    </row>
    <row r="16" spans="1:17" x14ac:dyDescent="0.25">
      <c r="A16" s="25">
        <v>2000111</v>
      </c>
      <c r="B16" s="26">
        <v>300</v>
      </c>
      <c r="C16" s="26"/>
      <c r="D16" s="26" t="s">
        <v>16</v>
      </c>
      <c r="E16" s="27">
        <v>44198</v>
      </c>
      <c r="F16" s="26">
        <v>7</v>
      </c>
      <c r="G16" s="26"/>
      <c r="H16" s="26"/>
      <c r="I16" s="26" t="s">
        <v>32</v>
      </c>
      <c r="J16" s="26"/>
      <c r="K16" s="28">
        <v>44274</v>
      </c>
      <c r="L16" s="33">
        <v>44274</v>
      </c>
      <c r="M16" s="30">
        <v>-0.5</v>
      </c>
      <c r="N16" s="26" t="s">
        <v>30</v>
      </c>
      <c r="O16" s="26"/>
      <c r="P16" s="31">
        <f t="shared" si="0"/>
        <v>3.5</v>
      </c>
      <c r="Q16" s="26"/>
    </row>
    <row r="17" spans="1:17" x14ac:dyDescent="0.25">
      <c r="A17" s="25">
        <v>2112233</v>
      </c>
      <c r="B17" s="26">
        <v>400</v>
      </c>
      <c r="C17" s="26"/>
      <c r="D17" s="26" t="s">
        <v>17</v>
      </c>
      <c r="E17" s="27">
        <v>44235</v>
      </c>
      <c r="F17" s="26">
        <v>3</v>
      </c>
      <c r="G17" s="26"/>
      <c r="H17" s="26"/>
      <c r="I17" s="26" t="s">
        <v>32</v>
      </c>
      <c r="J17" s="26"/>
      <c r="K17" s="28">
        <v>44274</v>
      </c>
      <c r="L17" s="33">
        <v>44274</v>
      </c>
      <c r="M17" s="30"/>
      <c r="N17" s="27">
        <v>44709</v>
      </c>
      <c r="O17" s="26"/>
      <c r="P17" s="31">
        <f t="shared" si="0"/>
        <v>3</v>
      </c>
      <c r="Q17" s="26"/>
    </row>
    <row r="18" spans="1:17" x14ac:dyDescent="0.25">
      <c r="A18" s="25">
        <v>2033333</v>
      </c>
      <c r="B18" s="26">
        <v>10</v>
      </c>
      <c r="C18" s="26"/>
      <c r="D18" s="26" t="s">
        <v>19</v>
      </c>
      <c r="E18" s="27">
        <v>44256</v>
      </c>
      <c r="F18" s="26">
        <v>1</v>
      </c>
      <c r="G18" s="26"/>
      <c r="H18" s="26"/>
      <c r="I18" s="26"/>
      <c r="J18" s="26"/>
      <c r="K18" s="28">
        <v>44274</v>
      </c>
      <c r="L18" s="33">
        <v>44274</v>
      </c>
      <c r="M18" s="30"/>
      <c r="N18" s="27">
        <v>44406</v>
      </c>
      <c r="O18" s="26"/>
      <c r="P18" s="31">
        <f t="shared" si="0"/>
        <v>1</v>
      </c>
      <c r="Q18" s="26"/>
    </row>
    <row r="19" spans="1:17" x14ac:dyDescent="0.25">
      <c r="A19" s="25">
        <v>2121332</v>
      </c>
      <c r="B19" s="26">
        <v>30</v>
      </c>
      <c r="C19" s="26"/>
      <c r="D19" s="26" t="s">
        <v>16</v>
      </c>
      <c r="E19" s="27">
        <v>44197</v>
      </c>
      <c r="F19" s="26">
        <v>2</v>
      </c>
      <c r="G19" s="26"/>
      <c r="H19" s="26"/>
      <c r="I19" s="26" t="s">
        <v>32</v>
      </c>
      <c r="J19" s="26"/>
      <c r="K19" s="28">
        <v>44274</v>
      </c>
      <c r="L19" s="33">
        <v>44274</v>
      </c>
      <c r="M19" s="30"/>
      <c r="N19" s="27">
        <v>44309</v>
      </c>
      <c r="O19" s="26"/>
      <c r="P19" s="31">
        <f t="shared" si="0"/>
        <v>2</v>
      </c>
      <c r="Q19" s="26"/>
    </row>
    <row r="20" spans="1:17" x14ac:dyDescent="0.25">
      <c r="A20" s="25">
        <v>2112454</v>
      </c>
      <c r="B20" s="26">
        <v>80</v>
      </c>
      <c r="C20" s="26"/>
      <c r="D20" s="26" t="s">
        <v>18</v>
      </c>
      <c r="E20" s="27">
        <v>44233</v>
      </c>
      <c r="F20" s="26">
        <v>1</v>
      </c>
      <c r="G20" s="26"/>
      <c r="H20" s="26"/>
      <c r="I20" s="26"/>
      <c r="J20" s="26"/>
      <c r="K20" s="28">
        <v>44274</v>
      </c>
      <c r="L20" s="33">
        <v>44274</v>
      </c>
      <c r="M20" s="30"/>
      <c r="N20" s="27">
        <v>44310</v>
      </c>
      <c r="O20" s="26"/>
      <c r="P20" s="31">
        <f t="shared" si="0"/>
        <v>1</v>
      </c>
      <c r="Q20" s="26"/>
    </row>
    <row r="21" spans="1:17" x14ac:dyDescent="0.25">
      <c r="A21" s="32">
        <v>2000011</v>
      </c>
      <c r="B21" s="26">
        <v>500</v>
      </c>
      <c r="C21" s="26"/>
      <c r="D21" s="26" t="s">
        <v>18</v>
      </c>
      <c r="E21" s="27">
        <v>44273</v>
      </c>
      <c r="F21" s="26">
        <v>4</v>
      </c>
      <c r="G21" s="26"/>
      <c r="H21" s="26"/>
      <c r="I21" s="26"/>
      <c r="J21" s="26"/>
      <c r="K21" s="28">
        <v>44281</v>
      </c>
      <c r="L21" s="29">
        <v>44281</v>
      </c>
      <c r="M21" s="30"/>
      <c r="N21" s="27">
        <v>44276</v>
      </c>
      <c r="O21" s="26"/>
      <c r="P21" s="31">
        <f t="shared" ref="P21:P26" si="1">IF(M21&lt;&gt;"",ABS(M21*F21),F21)</f>
        <v>4</v>
      </c>
      <c r="Q21" s="26"/>
    </row>
    <row r="22" spans="1:17" s="2" customFormat="1" x14ac:dyDescent="0.25">
      <c r="A22" s="25">
        <v>2000065</v>
      </c>
      <c r="B22" s="26">
        <v>150</v>
      </c>
      <c r="C22" s="26"/>
      <c r="D22" s="26" t="s">
        <v>19</v>
      </c>
      <c r="E22" s="27">
        <v>44402</v>
      </c>
      <c r="F22" s="26">
        <v>5</v>
      </c>
      <c r="G22" s="26"/>
      <c r="H22" s="26"/>
      <c r="I22" s="26"/>
      <c r="J22" s="26"/>
      <c r="K22" s="28">
        <v>44281</v>
      </c>
      <c r="L22" s="29">
        <v>44281</v>
      </c>
      <c r="M22" s="30"/>
      <c r="N22" s="27" t="s">
        <v>20</v>
      </c>
      <c r="O22" s="26"/>
      <c r="P22" s="31">
        <f t="shared" si="1"/>
        <v>5</v>
      </c>
      <c r="Q22" s="26"/>
    </row>
    <row r="23" spans="1:17" s="2" customFormat="1" x14ac:dyDescent="0.25">
      <c r="A23" s="25">
        <v>2000069</v>
      </c>
      <c r="B23" s="26">
        <v>151</v>
      </c>
      <c r="C23" s="26"/>
      <c r="D23" s="26" t="s">
        <v>16</v>
      </c>
      <c r="E23" s="27">
        <v>44403</v>
      </c>
      <c r="F23" s="26">
        <v>5</v>
      </c>
      <c r="G23" s="26"/>
      <c r="H23" s="26"/>
      <c r="I23" s="26"/>
      <c r="J23" s="26"/>
      <c r="K23" s="28">
        <v>44281</v>
      </c>
      <c r="L23" s="29">
        <v>44281</v>
      </c>
      <c r="M23" s="30"/>
      <c r="N23" s="27" t="s">
        <v>21</v>
      </c>
      <c r="O23" s="26"/>
      <c r="P23" s="31">
        <f t="shared" si="1"/>
        <v>5</v>
      </c>
      <c r="Q23" s="26"/>
    </row>
    <row r="24" spans="1:17" x14ac:dyDescent="0.25">
      <c r="A24" s="26">
        <v>2102547</v>
      </c>
      <c r="B24" s="26">
        <v>20</v>
      </c>
      <c r="C24" s="26"/>
      <c r="D24" s="26" t="s">
        <v>16</v>
      </c>
      <c r="E24" s="27">
        <v>44335</v>
      </c>
      <c r="F24" s="26">
        <v>2</v>
      </c>
      <c r="G24" s="26"/>
      <c r="H24" s="26"/>
      <c r="I24" s="26"/>
      <c r="J24" s="26"/>
      <c r="K24" s="28"/>
      <c r="L24" s="29"/>
      <c r="M24" s="30"/>
      <c r="N24" s="27">
        <v>44460</v>
      </c>
      <c r="O24" s="26"/>
      <c r="P24" s="31">
        <f t="shared" si="1"/>
        <v>2</v>
      </c>
      <c r="Q24" s="26"/>
    </row>
    <row r="25" spans="1:17" x14ac:dyDescent="0.25">
      <c r="A25" s="26">
        <v>2248787</v>
      </c>
      <c r="B25" s="26">
        <v>80</v>
      </c>
      <c r="C25" s="26"/>
      <c r="D25" s="26" t="s">
        <v>16</v>
      </c>
      <c r="E25" s="27">
        <v>44307</v>
      </c>
      <c r="F25" s="26">
        <v>20</v>
      </c>
      <c r="G25" s="26"/>
      <c r="H25" s="26"/>
      <c r="I25" s="26"/>
      <c r="J25" s="26"/>
      <c r="K25" s="28"/>
      <c r="L25" s="29"/>
      <c r="M25" s="30"/>
      <c r="N25" s="27">
        <v>44491</v>
      </c>
      <c r="O25" s="26"/>
      <c r="P25" s="31">
        <f t="shared" si="1"/>
        <v>20</v>
      </c>
      <c r="Q25" s="26"/>
    </row>
    <row r="26" spans="1:17" x14ac:dyDescent="0.25">
      <c r="A26" s="26">
        <v>2013131</v>
      </c>
      <c r="B26" s="26">
        <v>90</v>
      </c>
      <c r="C26" s="26"/>
      <c r="D26" s="26" t="s">
        <v>18</v>
      </c>
      <c r="E26" s="27">
        <v>44344</v>
      </c>
      <c r="F26" s="26">
        <v>3</v>
      </c>
      <c r="G26" s="26"/>
      <c r="H26" s="26"/>
      <c r="I26" s="26"/>
      <c r="J26" s="26"/>
      <c r="K26" s="28"/>
      <c r="L26" s="29"/>
      <c r="M26" s="30"/>
      <c r="N26" s="27">
        <v>44523</v>
      </c>
      <c r="O26" s="26"/>
      <c r="P26" s="31">
        <f t="shared" si="1"/>
        <v>3</v>
      </c>
      <c r="Q26" s="26"/>
    </row>
  </sheetData>
  <conditionalFormatting sqref="I12:I15">
    <cfRule type="cellIs" dxfId="27" priority="22" stopIfTrue="1" operator="equal">
      <formula>"b"</formula>
    </cfRule>
    <cfRule type="cellIs" dxfId="26" priority="23" stopIfTrue="1" operator="equal">
      <formula>"ec"</formula>
    </cfRule>
    <cfRule type="cellIs" dxfId="25" priority="24" stopIfTrue="1" operator="equal">
      <formula>"tt"</formula>
    </cfRule>
  </conditionalFormatting>
  <conditionalFormatting sqref="I18">
    <cfRule type="cellIs" dxfId="24" priority="4" stopIfTrue="1" operator="equal">
      <formula>"b"</formula>
    </cfRule>
    <cfRule type="cellIs" dxfId="23" priority="5" stopIfTrue="1" operator="equal">
      <formula>"ec"</formula>
    </cfRule>
    <cfRule type="cellIs" dxfId="22" priority="6" stopIfTrue="1" operator="equal">
      <formula>"tt"</formula>
    </cfRule>
  </conditionalFormatting>
  <conditionalFormatting sqref="I20:I26">
    <cfRule type="cellIs" dxfId="21" priority="1" stopIfTrue="1" operator="equal">
      <formula>"b"</formula>
    </cfRule>
    <cfRule type="cellIs" dxfId="20" priority="2" stopIfTrue="1" operator="equal">
      <formula>"ec"</formula>
    </cfRule>
    <cfRule type="cellIs" dxfId="19" priority="3" stopIfTrue="1" operator="equal">
      <formula>"tt"</formula>
    </cfRule>
  </conditionalFormatting>
  <dataValidations count="2">
    <dataValidation type="list" allowBlank="1" showInputMessage="1" showErrorMessage="1" sqref="J11">
      <formula1>#REF!</formula1>
    </dataValidation>
    <dataValidation type="list" allowBlank="1" showInputMessage="1" showErrorMessage="1" sqref="C11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I6"/>
  <sheetViews>
    <sheetView tabSelected="1" zoomScale="115" zoomScaleNormal="115" workbookViewId="0">
      <selection activeCell="F7" sqref="F7"/>
    </sheetView>
  </sheetViews>
  <sheetFormatPr baseColWidth="10" defaultRowHeight="15" x14ac:dyDescent="0.25"/>
  <cols>
    <col min="2" max="2" width="20.28515625" customWidth="1"/>
    <col min="6" max="6" width="20" customWidth="1"/>
  </cols>
  <sheetData>
    <row r="1" spans="2:9" x14ac:dyDescent="0.25">
      <c r="B1" s="6" t="s">
        <v>37</v>
      </c>
      <c r="C1" s="18">
        <f>Ajustage!E2</f>
        <v>44274</v>
      </c>
      <c r="D1" s="18">
        <f>Ajustage!F2</f>
        <v>44281</v>
      </c>
      <c r="E1" s="9"/>
      <c r="F1" s="7" t="s">
        <v>37</v>
      </c>
      <c r="G1" s="8">
        <f>C1</f>
        <v>44274</v>
      </c>
      <c r="H1" s="8">
        <f>G1+7</f>
        <v>44281</v>
      </c>
      <c r="I1" s="8">
        <f>H1+7</f>
        <v>44288</v>
      </c>
    </row>
    <row r="2" spans="2:9" x14ac:dyDescent="0.25">
      <c r="B2" s="6" t="s">
        <v>36</v>
      </c>
      <c r="C2" s="7" t="e">
        <f>Ajustage!E5+Usinage!#REF!</f>
        <v>#REF!</v>
      </c>
      <c r="D2" s="7" t="e">
        <f>Ajustage!F5+Usinage!#REF!</f>
        <v>#REF!</v>
      </c>
      <c r="E2" s="10"/>
      <c r="F2" s="11" t="s">
        <v>38</v>
      </c>
      <c r="G2" s="12" t="e">
        <f>Ajustage!E4+Usinage!#REF!</f>
        <v>#REF!</v>
      </c>
      <c r="H2" s="12" t="e">
        <f>Ajustage!F4+Usinage!#REF!</f>
        <v>#REF!</v>
      </c>
      <c r="I2" s="13" t="e">
        <f>Ajustage!G4+Usinage!#REF!</f>
        <v>#REF!</v>
      </c>
    </row>
    <row r="3" spans="2:9" x14ac:dyDescent="0.25">
      <c r="B3" s="14" t="s">
        <v>39</v>
      </c>
      <c r="C3" s="7" t="e">
        <f>Ajustage!#REF!+Usinage!#REF!</f>
        <v>#REF!</v>
      </c>
      <c r="D3" s="7" t="e">
        <f>Ajustage!#REF!+Usinage!#REF!</f>
        <v>#REF!</v>
      </c>
      <c r="F3" s="15"/>
      <c r="G3" s="15"/>
    </row>
    <row r="4" spans="2:9" x14ac:dyDescent="0.25">
      <c r="B4" s="14" t="s">
        <v>40</v>
      </c>
      <c r="C4" s="16" t="e">
        <f>C2-C3</f>
        <v>#REF!</v>
      </c>
      <c r="D4" s="16" t="e">
        <f>D2-D3</f>
        <v>#REF!</v>
      </c>
      <c r="F4" s="17"/>
      <c r="G4" s="17"/>
      <c r="H4" s="17"/>
    </row>
    <row r="6" spans="2:9" x14ac:dyDescent="0.25">
      <c r="B6" s="11" t="s">
        <v>44</v>
      </c>
      <c r="C6" s="11" t="e">
        <f>Ajustage!P8+Usinage!#REF!</f>
        <v>#REF!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Ajustage</vt:lpstr>
      <vt:lpstr>Usinage</vt:lpstr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2021-02-25T12:46:09Z</dcterms:created>
  <dcterms:modified xsi:type="dcterms:W3CDTF">2021-03-17T17:32:57Z</dcterms:modified>
</cp:coreProperties>
</file>