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9095" yWindow="465" windowWidth="20730" windowHeight="11760"/>
  </bookViews>
  <sheets>
    <sheet name="Articles" sheetId="1" r:id="rId1"/>
    <sheet name="BC" sheetId="3" r:id="rId2"/>
    <sheet name="Suivi" sheetId="4" r:id="rId3"/>
    <sheet name="Listes" sheetId="6" r:id="rId4"/>
  </sheets>
  <definedNames>
    <definedName name="Report">BC!$D$4,BC!$F$4,BC!$D$5,BC!$D$6,BC!$H$6,BC!$B$9:$H$23,BC!$H$24,BC!$H$26</definedName>
    <definedName name="Saisie">BC!$D$4,BC!$D$5,BC!$H$6,BC!$D$9:$D$23,BC!$G$9:$H$23</definedName>
    <definedName name="_xlnm.Print_Area" localSheetId="1">BC!$A$1:$I$27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3" l="1"/>
  <c r="F4" i="3"/>
  <c r="E6" i="3"/>
  <c r="B10" i="3"/>
  <c r="C10" i="3"/>
  <c r="E10" i="3"/>
  <c r="F10" i="3"/>
  <c r="B11" i="3"/>
  <c r="C11" i="3"/>
  <c r="E11" i="3"/>
  <c r="F11" i="3"/>
  <c r="B12" i="3"/>
  <c r="C12" i="3"/>
  <c r="E12" i="3"/>
  <c r="F12" i="3"/>
  <c r="B13" i="3"/>
  <c r="C13" i="3"/>
  <c r="E13" i="3"/>
  <c r="F13" i="3"/>
  <c r="B14" i="3"/>
  <c r="C14" i="3"/>
  <c r="E14" i="3"/>
  <c r="F14" i="3"/>
  <c r="B15" i="3"/>
  <c r="C15" i="3"/>
  <c r="E15" i="3"/>
  <c r="F15" i="3"/>
  <c r="B16" i="3"/>
  <c r="C16" i="3"/>
  <c r="E16" i="3"/>
  <c r="F16" i="3"/>
  <c r="B17" i="3"/>
  <c r="C17" i="3"/>
  <c r="E17" i="3"/>
  <c r="F17" i="3"/>
  <c r="B18" i="3"/>
  <c r="C18" i="3"/>
  <c r="E18" i="3"/>
  <c r="F18" i="3"/>
  <c r="B19" i="3"/>
  <c r="C19" i="3"/>
  <c r="E19" i="3"/>
  <c r="F19" i="3"/>
  <c r="B20" i="3"/>
  <c r="C20" i="3"/>
  <c r="E20" i="3"/>
  <c r="F20" i="3"/>
  <c r="B21" i="3"/>
  <c r="C21" i="3"/>
  <c r="E21" i="3"/>
  <c r="F21" i="3"/>
  <c r="B22" i="3"/>
  <c r="C22" i="3"/>
  <c r="E22" i="3"/>
  <c r="F22" i="3"/>
  <c r="B23" i="3"/>
  <c r="C23" i="3"/>
  <c r="E23" i="3"/>
  <c r="F23" i="3"/>
  <c r="E9" i="3"/>
  <c r="C9" i="3"/>
  <c r="B9" i="3"/>
  <c r="F9" i="3"/>
  <c r="H24" i="3" l="1"/>
  <c r="H26" i="3" s="1"/>
</calcChain>
</file>

<file path=xl/sharedStrings.xml><?xml version="1.0" encoding="utf-8"?>
<sst xmlns="http://schemas.openxmlformats.org/spreadsheetml/2006/main" count="310" uniqueCount="202">
  <si>
    <t>DESIGNATION</t>
  </si>
  <si>
    <t>PRIX</t>
  </si>
  <si>
    <t>Blouse_Coton_bleu_sans_logo</t>
  </si>
  <si>
    <t>Blouson_Reversible_Modele_BABYLON</t>
  </si>
  <si>
    <t>Bonnet_Marine</t>
  </si>
  <si>
    <t>Sweat_Polaire_ENZO_Marine</t>
  </si>
  <si>
    <t>Polaire_Zip_Polyester</t>
  </si>
  <si>
    <t>T_Shirt_Manches_Longues</t>
  </si>
  <si>
    <t>Polo_Manches_courtes_Marine</t>
  </si>
  <si>
    <t>Chaussures_ERRO</t>
  </si>
  <si>
    <t>Chaussures_COSMOS</t>
  </si>
  <si>
    <t>Chausssures_EUCLIDE</t>
  </si>
  <si>
    <t>Chaussures_INDIANA</t>
  </si>
  <si>
    <t>Chaussures_RELENA_Marron</t>
  </si>
  <si>
    <t>Chaussures_FEMME_basses_DANON</t>
  </si>
  <si>
    <t>Chaussures_FEMME_SUCCES</t>
  </si>
  <si>
    <t>Gants_Manutention_Cuir_hydrofuge</t>
  </si>
  <si>
    <t>Gants_Tactiles_(Gammes_Classique/High-Tech)</t>
  </si>
  <si>
    <t>S</t>
  </si>
  <si>
    <t>Taille Unique</t>
  </si>
  <si>
    <t>M</t>
  </si>
  <si>
    <t>L</t>
  </si>
  <si>
    <t>XL</t>
  </si>
  <si>
    <t>XXL</t>
  </si>
  <si>
    <t>XXXL</t>
  </si>
  <si>
    <t>Lunettes_Solaire_PHEOS</t>
  </si>
  <si>
    <t>Gel_Hydroalcoolique_75ml</t>
  </si>
  <si>
    <t>Lampe_Frontale_LED</t>
  </si>
  <si>
    <t>Sac_à_Dos_Bande_Orange_SANS_roulettes</t>
  </si>
  <si>
    <t>Sac_à_dos_bande_Orange_AVEC_roulettes</t>
  </si>
  <si>
    <t>Sac_à_dos_à_effets_personnels</t>
  </si>
  <si>
    <t>Bagage_à_mains_RHR</t>
  </si>
  <si>
    <t>Bouteille_Isotherme_inox_QUECHUA_1L</t>
  </si>
  <si>
    <t>Chargeur_IPAD</t>
  </si>
  <si>
    <t>Cable_IPAD</t>
  </si>
  <si>
    <t>Taille</t>
  </si>
  <si>
    <t>AGENTS</t>
  </si>
  <si>
    <t>Fournisseur</t>
  </si>
  <si>
    <t>Ref</t>
  </si>
  <si>
    <t>Taille dispo</t>
  </si>
  <si>
    <t>Unitaire</t>
  </si>
  <si>
    <t>Quantité</t>
  </si>
  <si>
    <t>France SECURITE</t>
  </si>
  <si>
    <t>CEPOVETT</t>
  </si>
  <si>
    <t>INTERSAFE</t>
  </si>
  <si>
    <t>FRANCE NEIR</t>
  </si>
  <si>
    <t>SONEPAR/CTR00040953</t>
  </si>
  <si>
    <t>TOP BAGAGE</t>
  </si>
  <si>
    <t>DECATHLON</t>
  </si>
  <si>
    <t>SCC SA</t>
  </si>
  <si>
    <t>LYRECO</t>
  </si>
  <si>
    <t>CP Agent</t>
  </si>
  <si>
    <t>Merci de remplir la taille et la quantité pour les articles souhaités</t>
  </si>
  <si>
    <t>FOURNISSEUR</t>
  </si>
  <si>
    <t>TAILLE DISPO</t>
  </si>
  <si>
    <t>0 à 6</t>
  </si>
  <si>
    <t>S à XXXL</t>
  </si>
  <si>
    <t>S à XXL</t>
  </si>
  <si>
    <t>M à XXXL</t>
  </si>
  <si>
    <t>38 à 48</t>
  </si>
  <si>
    <t>39 à 47</t>
  </si>
  <si>
    <t>35 à 41</t>
  </si>
  <si>
    <t>35 à 42</t>
  </si>
  <si>
    <t>8 à 12</t>
  </si>
  <si>
    <t>Flacon 75ml</t>
  </si>
  <si>
    <t xml:space="preserve">Designation du vetement </t>
  </si>
  <si>
    <t>ETABLISSEMENT</t>
  </si>
  <si>
    <t>Residence</t>
  </si>
  <si>
    <t>Gilet_HIMALONEW_sans_mache</t>
  </si>
  <si>
    <t>Parka_ADELANS_logo</t>
  </si>
  <si>
    <t>Badge_Porte-Pass</t>
  </si>
  <si>
    <t>Lacet_textile_pour_Porte-Pass</t>
  </si>
  <si>
    <t>Sac_à_Dos</t>
  </si>
  <si>
    <t>DURAND B</t>
  </si>
  <si>
    <t>DUPONT C</t>
  </si>
  <si>
    <t>DURAND D</t>
  </si>
  <si>
    <t>DUPONT E</t>
  </si>
  <si>
    <t>DUPONT A</t>
  </si>
  <si>
    <t>DURAND F</t>
  </si>
  <si>
    <t>DUPONT G</t>
  </si>
  <si>
    <t>GOODIES</t>
  </si>
  <si>
    <t>NomPrenom</t>
  </si>
  <si>
    <t>Immatriculation</t>
  </si>
  <si>
    <t>DateDemande</t>
  </si>
  <si>
    <t>Solde</t>
  </si>
  <si>
    <t>TotalPris</t>
  </si>
  <si>
    <t>PointsRestants</t>
  </si>
  <si>
    <t>Fournisseur1</t>
  </si>
  <si>
    <t>Ref1</t>
  </si>
  <si>
    <t>DesignationVetement1</t>
  </si>
  <si>
    <t>Taille1</t>
  </si>
  <si>
    <t>PU1</t>
  </si>
  <si>
    <t>Qte1</t>
  </si>
  <si>
    <t>Fournisseur2</t>
  </si>
  <si>
    <t>Ref2</t>
  </si>
  <si>
    <t>DesignationVetement2</t>
  </si>
  <si>
    <t>PU2</t>
  </si>
  <si>
    <t>Taille2</t>
  </si>
  <si>
    <t>Qte2</t>
  </si>
  <si>
    <t>Fournisseur3</t>
  </si>
  <si>
    <t>Ref3</t>
  </si>
  <si>
    <t>DesignationVetement3</t>
  </si>
  <si>
    <t>PU3</t>
  </si>
  <si>
    <t>Taille3</t>
  </si>
  <si>
    <t>Qte3</t>
  </si>
  <si>
    <t>Fournisseur4</t>
  </si>
  <si>
    <t>Ref4</t>
  </si>
  <si>
    <t>DesignationVetement4</t>
  </si>
  <si>
    <t>PU4</t>
  </si>
  <si>
    <t>Taille4</t>
  </si>
  <si>
    <t>Qte4</t>
  </si>
  <si>
    <t>Fournisseur5</t>
  </si>
  <si>
    <t>Ref5</t>
  </si>
  <si>
    <t>DesignationVetement5</t>
  </si>
  <si>
    <t>PU5</t>
  </si>
  <si>
    <t>Taille5</t>
  </si>
  <si>
    <t>Qte5</t>
  </si>
  <si>
    <t>Fournisseur6</t>
  </si>
  <si>
    <t>Ref6</t>
  </si>
  <si>
    <t>DesignationVetement6</t>
  </si>
  <si>
    <t>PU6</t>
  </si>
  <si>
    <t>Taille6</t>
  </si>
  <si>
    <t>Qte6</t>
  </si>
  <si>
    <t>Fournisseur7</t>
  </si>
  <si>
    <t>Ref7</t>
  </si>
  <si>
    <t>DesignationVetement7</t>
  </si>
  <si>
    <t>PU7</t>
  </si>
  <si>
    <t>Taille7</t>
  </si>
  <si>
    <t>Qte7</t>
  </si>
  <si>
    <t>Fournisseur8</t>
  </si>
  <si>
    <t>Ref8</t>
  </si>
  <si>
    <t>DesignationVetement8</t>
  </si>
  <si>
    <t>PU8</t>
  </si>
  <si>
    <t>Taille8</t>
  </si>
  <si>
    <t>Qte8</t>
  </si>
  <si>
    <t>Fournisseur9</t>
  </si>
  <si>
    <t>Ref9</t>
  </si>
  <si>
    <t>DesignationVetement9</t>
  </si>
  <si>
    <t>PU9</t>
  </si>
  <si>
    <t>Taille9</t>
  </si>
  <si>
    <t>Qte9</t>
  </si>
  <si>
    <t>Fournisseur10</t>
  </si>
  <si>
    <t>Ref10</t>
  </si>
  <si>
    <t>DesignationVetement10</t>
  </si>
  <si>
    <t>PU10</t>
  </si>
  <si>
    <t>Taille10</t>
  </si>
  <si>
    <t>Qte10</t>
  </si>
  <si>
    <t>Fournisseur11</t>
  </si>
  <si>
    <t>Ref11</t>
  </si>
  <si>
    <t>DesignationVetement11</t>
  </si>
  <si>
    <t>PU11</t>
  </si>
  <si>
    <t>Taille11</t>
  </si>
  <si>
    <t>Qte11</t>
  </si>
  <si>
    <t>Fournisseur12</t>
  </si>
  <si>
    <t>Ref12</t>
  </si>
  <si>
    <t>DesignationVetement12</t>
  </si>
  <si>
    <t>PU12</t>
  </si>
  <si>
    <t>Taille12</t>
  </si>
  <si>
    <t>Qte12</t>
  </si>
  <si>
    <t>Fournisseur13</t>
  </si>
  <si>
    <t>Ref13</t>
  </si>
  <si>
    <t>DesignationVetement13</t>
  </si>
  <si>
    <t>PU13</t>
  </si>
  <si>
    <t>Taille13</t>
  </si>
  <si>
    <t>Qte13</t>
  </si>
  <si>
    <t>Fournisseur14</t>
  </si>
  <si>
    <t>Ref14</t>
  </si>
  <si>
    <t>DesignationVetement14</t>
  </si>
  <si>
    <t>PU14</t>
  </si>
  <si>
    <t>Taille14</t>
  </si>
  <si>
    <t>Qte14</t>
  </si>
  <si>
    <t>Fournisseur15</t>
  </si>
  <si>
    <t>Ref15</t>
  </si>
  <si>
    <t>DesignationVetement15</t>
  </si>
  <si>
    <t>PU15</t>
  </si>
  <si>
    <t>Taille15</t>
  </si>
  <si>
    <t>Qte15</t>
  </si>
  <si>
    <t>REF</t>
  </si>
  <si>
    <t>Résidence</t>
  </si>
  <si>
    <t>NOM Prénom</t>
  </si>
  <si>
    <t>Date de la demande</t>
  </si>
  <si>
    <t>TOTAL PRIS</t>
  </si>
  <si>
    <t>POINTS RESTANT</t>
  </si>
  <si>
    <t>Signature agent à la commande</t>
  </si>
  <si>
    <t>Signature agent à la reception</t>
  </si>
  <si>
    <t>Signature DPX</t>
  </si>
  <si>
    <t>Dispo1</t>
  </si>
  <si>
    <t>Dispo12</t>
  </si>
  <si>
    <t>Dispo2</t>
  </si>
  <si>
    <t>Dispo3</t>
  </si>
  <si>
    <t>Dispo4</t>
  </si>
  <si>
    <t>Dispo5</t>
  </si>
  <si>
    <t>Dispo6</t>
  </si>
  <si>
    <t>Dispo7</t>
  </si>
  <si>
    <t>Dispo8</t>
  </si>
  <si>
    <t>Dispo9</t>
  </si>
  <si>
    <t>Dispo10</t>
  </si>
  <si>
    <t>Dispo11</t>
  </si>
  <si>
    <t>Dispo13</t>
  </si>
  <si>
    <t>Dispo14</t>
  </si>
  <si>
    <t>Dispo15</t>
  </si>
  <si>
    <t>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</si>
</sst>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#,##0.00\ &quot;€&quot;"/>
    <numFmt numFmtId="165" formatCode="d/mm/yyyy;@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indexed="9"/>
      <name val="MS Sans Serif"/>
      <family val="2"/>
    </font>
    <font>
      <sz val="12"/>
      <name val="MS Sans Serif"/>
    </font>
    <font>
      <b/>
      <sz val="12"/>
      <name val="MS Sans Serif"/>
    </font>
    <font>
      <b/>
      <sz val="12"/>
      <color rgb="FFFF0000"/>
      <name val="MS Sans Serif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sz val="12"/>
      <color indexed="9"/>
      <name val="MS Sans Serif"/>
    </font>
    <font>
      <b/>
      <sz val="12"/>
      <color theme="4"/>
      <name val="MS Sans Serif"/>
      <family val="2"/>
    </font>
    <font>
      <sz val="12"/>
      <name val="MS Sans Serif"/>
      <family val="2"/>
    </font>
    <font>
      <b/>
      <sz val="12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2" borderId="0" xfId="0" applyFont="1" applyFill="1" applyAlignment="1">
      <alignment horizontal="center"/>
    </xf>
    <xf numFmtId="16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" xfId="0" applyBorder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1" xfId="0" applyFont="1" applyBorder="1"/>
    <xf numFmtId="0" fontId="0" fillId="0" borderId="4" xfId="0" applyFill="1" applyBorder="1"/>
    <xf numFmtId="164" fontId="6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7" fillId="3" borderId="0" xfId="0" applyFont="1" applyFill="1" applyBorder="1"/>
    <xf numFmtId="0" fontId="7" fillId="3" borderId="0" xfId="0" applyFont="1" applyFill="1" applyBorder="1" applyAlignment="1">
      <alignment horizontal="center"/>
    </xf>
    <xf numFmtId="0" fontId="4" fillId="0" borderId="11" xfId="0" applyFont="1" applyBorder="1"/>
    <xf numFmtId="165" fontId="3" fillId="0" borderId="0" xfId="0" applyNumberFormat="1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0" fillId="0" borderId="11" xfId="0" applyBorder="1"/>
    <xf numFmtId="0" fontId="7" fillId="3" borderId="9" xfId="0" applyFont="1" applyFill="1" applyBorder="1"/>
    <xf numFmtId="0" fontId="0" fillId="0" borderId="12" xfId="0" applyBorder="1" applyAlignment="1">
      <alignment horizontal="center"/>
    </xf>
    <xf numFmtId="0" fontId="0" fillId="0" borderId="0" xfId="0" applyNumberFormat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0" fontId="0" fillId="0" borderId="2" xfId="0" applyBorder="1"/>
    <xf numFmtId="0" fontId="0" fillId="0" borderId="16" xfId="0" applyBorder="1"/>
    <xf numFmtId="0" fontId="1" fillId="0" borderId="5" xfId="0" applyFont="1" applyBorder="1" applyAlignment="1">
      <alignment horizontal="left" vertical="center"/>
    </xf>
    <xf numFmtId="164" fontId="8" fillId="2" borderId="0" xfId="0" applyNumberFormat="1" applyFont="1" applyFill="1" applyAlignment="1">
      <alignment horizontal="center"/>
    </xf>
    <xf numFmtId="0" fontId="3" fillId="0" borderId="5" xfId="0" applyFont="1" applyBorder="1" applyAlignment="1"/>
    <xf numFmtId="0" fontId="3" fillId="0" borderId="2" xfId="0" applyFont="1" applyBorder="1" applyAlignment="1"/>
    <xf numFmtId="0" fontId="4" fillId="0" borderId="2" xfId="0" applyFont="1" applyBorder="1" applyAlignment="1"/>
    <xf numFmtId="0" fontId="3" fillId="0" borderId="3" xfId="0" applyFont="1" applyBorder="1" applyAlignment="1"/>
    <xf numFmtId="0" fontId="3" fillId="0" borderId="13" xfId="0" applyFont="1" applyBorder="1" applyAlignment="1"/>
    <xf numFmtId="0" fontId="4" fillId="0" borderId="3" xfId="0" applyFont="1" applyBorder="1" applyAlignment="1"/>
    <xf numFmtId="0" fontId="4" fillId="0" borderId="5" xfId="0" applyFont="1" applyBorder="1" applyAlignment="1"/>
    <xf numFmtId="164" fontId="3" fillId="0" borderId="13" xfId="0" applyNumberFormat="1" applyFont="1" applyBorder="1" applyAlignment="1"/>
    <xf numFmtId="0" fontId="11" fillId="0" borderId="14" xfId="0" applyFont="1" applyBorder="1" applyAlignment="1"/>
    <xf numFmtId="0" fontId="11" fillId="0" borderId="1" xfId="0" applyFont="1" applyBorder="1"/>
    <xf numFmtId="0" fontId="1" fillId="0" borderId="5" xfId="0" applyFont="1" applyBorder="1" applyAlignment="1">
      <alignment horizontal="left" indent="4"/>
    </xf>
    <xf numFmtId="0" fontId="1" fillId="0" borderId="2" xfId="0" applyFont="1" applyBorder="1" applyAlignment="1">
      <alignment horizontal="left" indent="4"/>
    </xf>
    <xf numFmtId="164" fontId="1" fillId="0" borderId="19" xfId="0" applyNumberFormat="1" applyFont="1" applyBorder="1" applyAlignment="1">
      <alignment vertical="center"/>
    </xf>
    <xf numFmtId="0" fontId="1" fillId="0" borderId="18" xfId="0" applyFont="1" applyBorder="1" applyAlignment="1">
      <alignment vertical="center"/>
    </xf>
    <xf numFmtId="0" fontId="1" fillId="0" borderId="16" xfId="0" applyFont="1" applyBorder="1" applyAlignment="1">
      <alignment vertical="center"/>
    </xf>
    <xf numFmtId="0" fontId="1" fillId="0" borderId="17" xfId="0" applyFont="1" applyBorder="1" applyAlignment="1">
      <alignment vertical="center"/>
    </xf>
    <xf numFmtId="7" fontId="0" fillId="0" borderId="0" xfId="0" applyNumberFormat="1"/>
    <xf numFmtId="22" fontId="0" fillId="0" borderId="0" xfId="0" applyNumberFormat="1"/>
    <xf numFmtId="0" fontId="3" fillId="0" borderId="6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</cellXfs>
  <cellStyles count="1">
    <cellStyle name="Normal" xfId="0" builtinId="0"/>
  </cellStyles>
  <dxfs count="16">
    <dxf>
      <fill>
        <patternFill>
          <bgColor theme="8" tint="0.7999816888943144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theme="4" tint="0.79998168889431442"/>
        </patternFill>
      </fill>
      <border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theme="4" tint="0.79998168889431442"/>
        </patternFill>
      </fill>
      <border>
        <vertical/>
        <horizontal/>
      </border>
    </dxf>
    <dxf>
      <fill>
        <patternFill>
          <bgColor theme="0" tint="-0.1499679555650502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MS Sans Serif"/>
        <scheme val="none"/>
      </font>
      <numFmt numFmtId="164" formatCode="#,##0.00\ &quot;€&quot;"/>
      <fill>
        <patternFill patternType="solid">
          <fgColor indexed="64"/>
          <bgColor indexed="18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1C6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711200</xdr:colOff>
      <xdr:row>24</xdr:row>
      <xdr:rowOff>180975</xdr:rowOff>
    </xdr:from>
    <xdr:to>
      <xdr:col>12</xdr:col>
      <xdr:colOff>104775</xdr:colOff>
      <xdr:row>25</xdr:row>
      <xdr:rowOff>177800</xdr:rowOff>
    </xdr:to>
    <xdr:sp macro="[0]!ExportPDF" textlink="">
      <xdr:nvSpPr>
        <xdr:cNvPr id="2" name="Autre processus 1">
          <a:extLst>
            <a:ext uri="{FF2B5EF4-FFF2-40B4-BE49-F238E27FC236}">
              <a16:creationId xmlns="" xmlns:a16="http://schemas.microsoft.com/office/drawing/2014/main" id="{91404849-AF31-5C43-8FB4-A12BED1E3E16}"/>
            </a:ext>
          </a:extLst>
        </xdr:cNvPr>
        <xdr:cNvSpPr/>
      </xdr:nvSpPr>
      <xdr:spPr>
        <a:xfrm>
          <a:off x="9759950" y="4943475"/>
          <a:ext cx="1908175" cy="501650"/>
        </a:xfrm>
        <a:prstGeom prst="flowChartAlternateProcess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  <a:ln>
          <a:solidFill>
            <a:schemeClr val="tx1"/>
          </a:solidFill>
        </a:ln>
        <a:effectLst>
          <a:outerShdw blurRad="50800" dist="38100" dir="5400000" algn="t" rotWithShape="0">
            <a:prstClr val="black">
              <a:alpha val="64000"/>
            </a:prstClr>
          </a:outerShdw>
        </a:effectLst>
        <a:scene3d>
          <a:camera prst="orthographicFront"/>
          <a:lightRig rig="threePt" dir="t"/>
        </a:scene3d>
        <a:sp3d prstMaterial="matte">
          <a:bevelT prst="relaxedInset"/>
        </a:sp3d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Dupliquer</a:t>
          </a:r>
          <a:r>
            <a:rPr lang="fr-FR" sz="1200" b="1" baseline="0">
              <a:solidFill>
                <a:schemeClr val="tx1"/>
              </a:solidFill>
            </a:rPr>
            <a:t> et creation PDF</a:t>
          </a:r>
          <a:endParaRPr lang="fr-FR" sz="1200" b="1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ART" displayName="ART" ref="A1:E32" totalsRowShown="0" headerRowDxfId="15">
  <autoFilter ref="A1:E32"/>
  <tableColumns count="5">
    <tableColumn id="1" name="DESIGNATION"/>
    <tableColumn id="2" name="PRIX" dataDxfId="14"/>
    <tableColumn id="3" name="FOURNISSEUR" dataDxfId="13"/>
    <tableColumn id="4" name="TAILLE DISPO" dataDxfId="12"/>
    <tableColumn id="5" name="REF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Suivi" displayName="Suivi" ref="A1:DH3" totalsRowShown="0">
  <autoFilter ref="A1:DH3"/>
  <tableColumns count="112">
    <tableColumn id="1" name="NomPrenom"/>
    <tableColumn id="2" name="Immatriculation"/>
    <tableColumn id="3" name="Residence"/>
    <tableColumn id="4" name="DateDemande"/>
    <tableColumn id="5" name="Solde"/>
    <tableColumn id="8" name="Fournisseur1"/>
    <tableColumn id="9" name="Ref1"/>
    <tableColumn id="10" name="DesignationVetement1"/>
    <tableColumn id="100" name="Dispo1"/>
    <tableColumn id="11" name="PU1"/>
    <tableColumn id="12" name="Taille1"/>
    <tableColumn id="13" name="Qte1"/>
    <tableColumn id="14" name="Fournisseur2"/>
    <tableColumn id="15" name="Ref2"/>
    <tableColumn id="16" name="DesignationVetement2"/>
    <tableColumn id="101" name="Dispo2"/>
    <tableColumn id="17" name="PU2"/>
    <tableColumn id="18" name="Taille2"/>
    <tableColumn id="19" name="Qte2"/>
    <tableColumn id="20" name="Fournisseur3"/>
    <tableColumn id="21" name="Ref3"/>
    <tableColumn id="22" name="DesignationVetement3"/>
    <tableColumn id="102" name="Dispo3"/>
    <tableColumn id="23" name="PU3"/>
    <tableColumn id="24" name="Taille3"/>
    <tableColumn id="25" name="Qte3"/>
    <tableColumn id="26" name="Fournisseur4"/>
    <tableColumn id="27" name="Ref4"/>
    <tableColumn id="28" name="DesignationVetement4"/>
    <tableColumn id="103" name="Dispo4"/>
    <tableColumn id="29" name="PU4"/>
    <tableColumn id="30" name="Taille4"/>
    <tableColumn id="31" name="Qte4"/>
    <tableColumn id="32" name="Fournisseur5"/>
    <tableColumn id="33" name="Ref5"/>
    <tableColumn id="34" name="DesignationVetement5"/>
    <tableColumn id="104" name="Dispo5"/>
    <tableColumn id="35" name="PU5"/>
    <tableColumn id="36" name="Taille5"/>
    <tableColumn id="37" name="Qte5"/>
    <tableColumn id="38" name="Fournisseur6"/>
    <tableColumn id="39" name="Ref6"/>
    <tableColumn id="40" name="DesignationVetement6"/>
    <tableColumn id="105" name="Dispo6"/>
    <tableColumn id="41" name="PU6"/>
    <tableColumn id="42" name="Taille6"/>
    <tableColumn id="43" name="Qte6"/>
    <tableColumn id="44" name="Fournisseur7"/>
    <tableColumn id="45" name="Ref7"/>
    <tableColumn id="46" name="DesignationVetement7"/>
    <tableColumn id="106" name="Dispo7"/>
    <tableColumn id="47" name="PU7"/>
    <tableColumn id="48" name="Taille7"/>
    <tableColumn id="49" name="Qte7"/>
    <tableColumn id="50" name="Fournisseur8"/>
    <tableColumn id="51" name="Ref8"/>
    <tableColumn id="52" name="DesignationVetement8"/>
    <tableColumn id="107" name="Dispo8"/>
    <tableColumn id="53" name="PU8"/>
    <tableColumn id="54" name="Taille8"/>
    <tableColumn id="55" name="Qte8"/>
    <tableColumn id="56" name="Fournisseur9"/>
    <tableColumn id="57" name="Ref9"/>
    <tableColumn id="58" name="DesignationVetement9"/>
    <tableColumn id="108" name="Dispo9"/>
    <tableColumn id="59" name="PU9"/>
    <tableColumn id="60" name="Taille9"/>
    <tableColumn id="61" name="Qte9"/>
    <tableColumn id="62" name="Fournisseur10"/>
    <tableColumn id="63" name="Ref10"/>
    <tableColumn id="64" name="DesignationVetement10"/>
    <tableColumn id="109" name="Dispo10"/>
    <tableColumn id="65" name="PU10"/>
    <tableColumn id="66" name="Taille10"/>
    <tableColumn id="67" name="Qte10"/>
    <tableColumn id="68" name="Fournisseur11"/>
    <tableColumn id="69" name="Ref11"/>
    <tableColumn id="70" name="DesignationVetement11"/>
    <tableColumn id="110" name="Dispo11"/>
    <tableColumn id="71" name="PU11"/>
    <tableColumn id="72" name="Taille11"/>
    <tableColumn id="73" name="Qte11"/>
    <tableColumn id="74" name="Fournisseur12"/>
    <tableColumn id="75" name="Ref12"/>
    <tableColumn id="76" name="DesignationVetement12"/>
    <tableColumn id="111" name="Dispo12"/>
    <tableColumn id="77" name="PU12"/>
    <tableColumn id="78" name="Taille12"/>
    <tableColumn id="79" name="Qte12"/>
    <tableColumn id="80" name="Fournisseur13"/>
    <tableColumn id="81" name="Ref13"/>
    <tableColumn id="82" name="DesignationVetement13"/>
    <tableColumn id="112" name="Dispo13"/>
    <tableColumn id="83" name="PU13"/>
    <tableColumn id="84" name="Taille13"/>
    <tableColumn id="85" name="Qte13"/>
    <tableColumn id="86" name="Fournisseur14"/>
    <tableColumn id="87" name="Ref14"/>
    <tableColumn id="88" name="DesignationVetement14"/>
    <tableColumn id="113" name="Dispo14"/>
    <tableColumn id="89" name="PU14"/>
    <tableColumn id="90" name="Taille14"/>
    <tableColumn id="91" name="Qte14"/>
    <tableColumn id="92" name="Fournisseur15"/>
    <tableColumn id="93" name="Ref15"/>
    <tableColumn id="94" name="DesignationVetement15"/>
    <tableColumn id="114" name="Dispo15"/>
    <tableColumn id="95" name="PU15"/>
    <tableColumn id="96" name="Taille15"/>
    <tableColumn id="97" name="Qte15"/>
    <tableColumn id="98" name="TotalPris"/>
    <tableColumn id="99" name="PointsRestants"/>
  </tableColumns>
  <tableStyleInfo name="TableStyleDark1" showFirstColumn="0" showLastColumn="0" showRowStripes="1" showColumnStripes="0"/>
</table>
</file>

<file path=xl/tables/table3.xml><?xml version="1.0" encoding="utf-8"?>
<table xmlns="http://schemas.openxmlformats.org/spreadsheetml/2006/main" id="2" name="Tailles" displayName="Tailles" ref="A1:R12" totalsRowShown="0">
  <autoFilter ref="A1:R12"/>
  <tableColumns count="18">
    <tableColumn id="1" name="Blouse_Coton_bleu_sans_logo"/>
    <tableColumn id="2" name="Gilet_HIMALONEW_sans_mache"/>
    <tableColumn id="3" name="Blouson_Reversible_Modele_BABYLON"/>
    <tableColumn id="4" name="Parka_ADELANS_logo"/>
    <tableColumn id="5" name="Bonnet_Marine"/>
    <tableColumn id="6" name="Sweat_Polaire_ENZO_Marine"/>
    <tableColumn id="7" name="Polaire_Zip_Polyester"/>
    <tableColumn id="8" name="T_Shirt_Manches_Longues"/>
    <tableColumn id="9" name="Polo_Manches_courtes_Marine"/>
    <tableColumn id="10" name="Chaussures_ERRO" dataDxfId="11"/>
    <tableColumn id="11" name="Chaussures_COSMOS" dataDxfId="10"/>
    <tableColumn id="12" name="Chausssures_EUCLIDE" dataDxfId="9"/>
    <tableColumn id="13" name="Chaussures_INDIANA" dataDxfId="8"/>
    <tableColumn id="14" name="Chaussures_RELENA_Marron" dataDxfId="7"/>
    <tableColumn id="15" name="Chaussures_FEMME_basses_DANON"/>
    <tableColumn id="16" name="Chaussures_FEMME_SUCCES"/>
    <tableColumn id="17" name="Gants_Manutention_Cuir_hydrofuge"/>
    <tableColumn id="18" name="Gants_Tactiles_(Gammes_Classique/High-Tech)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4" name="AGENT" displayName="AGENT" ref="T1:U8" totalsRowShown="0">
  <autoFilter ref="T1:U8"/>
  <tableColumns count="2">
    <tableColumn id="1" name="AGENTS"/>
    <tableColumn id="2" name="CP Agent" dataDxfId="6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2"/>
  <sheetViews>
    <sheetView tabSelected="1" zoomScaleNormal="100" workbookViewId="0">
      <selection activeCell="A8" sqref="A8"/>
    </sheetView>
  </sheetViews>
  <sheetFormatPr baseColWidth="10" defaultRowHeight="15.75" x14ac:dyDescent="0.25"/>
  <cols>
    <col min="1" max="1" width="51" customWidth="1"/>
    <col min="2" max="4" width="22.375" style="6" customWidth="1"/>
  </cols>
  <sheetData>
    <row r="1" spans="1:5" x14ac:dyDescent="0.25">
      <c r="A1" s="1" t="s">
        <v>0</v>
      </c>
      <c r="B1" s="2" t="s">
        <v>1</v>
      </c>
      <c r="C1" s="2" t="s">
        <v>53</v>
      </c>
      <c r="D1" s="2" t="s">
        <v>54</v>
      </c>
      <c r="E1" s="27" t="s">
        <v>177</v>
      </c>
    </row>
    <row r="2" spans="1:5" x14ac:dyDescent="0.25">
      <c r="A2" t="s">
        <v>2</v>
      </c>
      <c r="B2" s="6">
        <v>12.74</v>
      </c>
      <c r="C2" s="6" t="s">
        <v>42</v>
      </c>
      <c r="D2" s="6" t="s">
        <v>55</v>
      </c>
    </row>
    <row r="3" spans="1:5" x14ac:dyDescent="0.25">
      <c r="A3" t="s">
        <v>68</v>
      </c>
      <c r="B3" s="6">
        <v>10.36</v>
      </c>
      <c r="C3" s="6" t="s">
        <v>42</v>
      </c>
      <c r="D3" s="6" t="s">
        <v>56</v>
      </c>
    </row>
    <row r="4" spans="1:5" x14ac:dyDescent="0.25">
      <c r="A4" t="s">
        <v>3</v>
      </c>
      <c r="B4" s="6">
        <v>62.82</v>
      </c>
      <c r="C4" s="6" t="s">
        <v>42</v>
      </c>
      <c r="D4" s="6" t="s">
        <v>56</v>
      </c>
    </row>
    <row r="5" spans="1:5" x14ac:dyDescent="0.25">
      <c r="A5" t="s">
        <v>69</v>
      </c>
      <c r="B5" s="6">
        <v>33.32</v>
      </c>
      <c r="C5" s="6" t="s">
        <v>42</v>
      </c>
      <c r="D5" s="6" t="s">
        <v>57</v>
      </c>
    </row>
    <row r="6" spans="1:5" x14ac:dyDescent="0.25">
      <c r="A6" t="s">
        <v>4</v>
      </c>
      <c r="B6" s="6">
        <v>1.55</v>
      </c>
      <c r="C6" s="6" t="s">
        <v>42</v>
      </c>
      <c r="D6" s="6" t="s">
        <v>19</v>
      </c>
    </row>
    <row r="7" spans="1:5" x14ac:dyDescent="0.25">
      <c r="A7" t="s">
        <v>5</v>
      </c>
      <c r="B7" s="6">
        <v>9.5299999999999994</v>
      </c>
      <c r="C7" s="6" t="s">
        <v>42</v>
      </c>
      <c r="D7" s="10" t="s">
        <v>57</v>
      </c>
    </row>
    <row r="8" spans="1:5" x14ac:dyDescent="0.25">
      <c r="A8" t="s">
        <v>6</v>
      </c>
      <c r="B8" s="6">
        <v>17.010000000000002</v>
      </c>
      <c r="C8" s="6" t="s">
        <v>43</v>
      </c>
      <c r="D8" s="10" t="s">
        <v>57</v>
      </c>
    </row>
    <row r="9" spans="1:5" x14ac:dyDescent="0.25">
      <c r="A9" t="s">
        <v>7</v>
      </c>
      <c r="B9" s="6">
        <v>12.54</v>
      </c>
      <c r="C9" s="6" t="s">
        <v>43</v>
      </c>
      <c r="D9" s="6" t="s">
        <v>58</v>
      </c>
    </row>
    <row r="10" spans="1:5" x14ac:dyDescent="0.25">
      <c r="A10" t="s">
        <v>8</v>
      </c>
      <c r="B10" s="6">
        <v>3.65</v>
      </c>
      <c r="C10" s="6" t="s">
        <v>44</v>
      </c>
      <c r="D10" s="10" t="s">
        <v>56</v>
      </c>
    </row>
    <row r="11" spans="1:5" x14ac:dyDescent="0.25">
      <c r="A11" t="s">
        <v>9</v>
      </c>
      <c r="B11" s="6">
        <v>44.56</v>
      </c>
      <c r="C11" s="6" t="s">
        <v>42</v>
      </c>
      <c r="D11" s="6" t="s">
        <v>59</v>
      </c>
    </row>
    <row r="12" spans="1:5" x14ac:dyDescent="0.25">
      <c r="A12" t="s">
        <v>10</v>
      </c>
      <c r="B12" s="6">
        <v>35.549999999999997</v>
      </c>
      <c r="C12" s="6" t="s">
        <v>42</v>
      </c>
      <c r="D12" s="6" t="s">
        <v>59</v>
      </c>
    </row>
    <row r="13" spans="1:5" x14ac:dyDescent="0.25">
      <c r="A13" t="s">
        <v>11</v>
      </c>
      <c r="B13" s="6">
        <v>32.9</v>
      </c>
      <c r="C13" s="6" t="s">
        <v>42</v>
      </c>
      <c r="D13" s="6" t="s">
        <v>60</v>
      </c>
    </row>
    <row r="14" spans="1:5" x14ac:dyDescent="0.25">
      <c r="A14" t="s">
        <v>12</v>
      </c>
      <c r="B14" s="6">
        <v>46.25</v>
      </c>
      <c r="C14" s="6" t="s">
        <v>42</v>
      </c>
      <c r="D14" s="10" t="s">
        <v>59</v>
      </c>
    </row>
    <row r="15" spans="1:5" x14ac:dyDescent="0.25">
      <c r="A15" t="s">
        <v>13</v>
      </c>
      <c r="B15" s="6">
        <v>37.1</v>
      </c>
      <c r="C15" s="6" t="s">
        <v>42</v>
      </c>
      <c r="D15" s="10" t="s">
        <v>60</v>
      </c>
    </row>
    <row r="16" spans="1:5" x14ac:dyDescent="0.25">
      <c r="A16" t="s">
        <v>14</v>
      </c>
      <c r="B16" s="6">
        <v>52.04</v>
      </c>
      <c r="C16" s="6" t="s">
        <v>42</v>
      </c>
      <c r="D16" s="10" t="s">
        <v>61</v>
      </c>
    </row>
    <row r="17" spans="1:4" x14ac:dyDescent="0.25">
      <c r="A17" t="s">
        <v>15</v>
      </c>
      <c r="B17" s="6">
        <v>49.76</v>
      </c>
      <c r="C17" s="6" t="s">
        <v>42</v>
      </c>
      <c r="D17" s="10" t="s">
        <v>62</v>
      </c>
    </row>
    <row r="18" spans="1:4" x14ac:dyDescent="0.25">
      <c r="A18" t="s">
        <v>25</v>
      </c>
      <c r="B18" s="6">
        <v>4.2300000000000004</v>
      </c>
      <c r="C18" s="6" t="s">
        <v>42</v>
      </c>
      <c r="D18" s="6" t="s">
        <v>19</v>
      </c>
    </row>
    <row r="19" spans="1:4" x14ac:dyDescent="0.25">
      <c r="A19" t="s">
        <v>16</v>
      </c>
      <c r="B19" s="6">
        <v>3.91</v>
      </c>
      <c r="C19" s="6" t="s">
        <v>42</v>
      </c>
      <c r="D19" s="6" t="s">
        <v>63</v>
      </c>
    </row>
    <row r="20" spans="1:4" x14ac:dyDescent="0.25">
      <c r="A20" t="s">
        <v>17</v>
      </c>
      <c r="B20" s="6">
        <v>3.37</v>
      </c>
      <c r="C20" s="6" t="s">
        <v>80</v>
      </c>
      <c r="D20" s="10" t="s">
        <v>19</v>
      </c>
    </row>
    <row r="21" spans="1:4" x14ac:dyDescent="0.25">
      <c r="A21" t="s">
        <v>26</v>
      </c>
      <c r="B21" s="6">
        <v>1.32</v>
      </c>
      <c r="C21" s="6" t="s">
        <v>45</v>
      </c>
      <c r="D21" s="6" t="s">
        <v>64</v>
      </c>
    </row>
    <row r="22" spans="1:4" x14ac:dyDescent="0.25">
      <c r="A22" t="s">
        <v>27</v>
      </c>
      <c r="B22" s="6">
        <v>18.93</v>
      </c>
      <c r="C22" s="6" t="s">
        <v>46</v>
      </c>
      <c r="D22" s="10" t="s">
        <v>19</v>
      </c>
    </row>
    <row r="23" spans="1:4" x14ac:dyDescent="0.25">
      <c r="A23" t="s">
        <v>72</v>
      </c>
      <c r="B23" s="6">
        <v>9</v>
      </c>
      <c r="C23" s="6" t="s">
        <v>47</v>
      </c>
      <c r="D23" s="10" t="s">
        <v>19</v>
      </c>
    </row>
    <row r="24" spans="1:4" x14ac:dyDescent="0.25">
      <c r="A24" t="s">
        <v>28</v>
      </c>
      <c r="B24" s="6">
        <v>27.87</v>
      </c>
      <c r="C24" s="6" t="s">
        <v>47</v>
      </c>
      <c r="D24" s="10" t="s">
        <v>19</v>
      </c>
    </row>
    <row r="25" spans="1:4" x14ac:dyDescent="0.25">
      <c r="A25" t="s">
        <v>29</v>
      </c>
      <c r="B25" s="6">
        <v>43.76</v>
      </c>
      <c r="C25" s="6" t="s">
        <v>47</v>
      </c>
      <c r="D25" s="10" t="s">
        <v>19</v>
      </c>
    </row>
    <row r="26" spans="1:4" x14ac:dyDescent="0.25">
      <c r="A26" t="s">
        <v>30</v>
      </c>
      <c r="B26" s="6">
        <v>19.52</v>
      </c>
      <c r="C26" s="6" t="s">
        <v>47</v>
      </c>
      <c r="D26" s="10" t="s">
        <v>19</v>
      </c>
    </row>
    <row r="27" spans="1:4" x14ac:dyDescent="0.25">
      <c r="A27" t="s">
        <v>31</v>
      </c>
      <c r="B27" s="6">
        <v>29.74</v>
      </c>
      <c r="C27" s="6" t="s">
        <v>47</v>
      </c>
      <c r="D27" s="10" t="s">
        <v>19</v>
      </c>
    </row>
    <row r="28" spans="1:4" x14ac:dyDescent="0.25">
      <c r="A28" t="s">
        <v>32</v>
      </c>
      <c r="B28" s="6">
        <v>15</v>
      </c>
      <c r="C28" s="6" t="s">
        <v>48</v>
      </c>
      <c r="D28" s="10" t="s">
        <v>19</v>
      </c>
    </row>
    <row r="29" spans="1:4" x14ac:dyDescent="0.25">
      <c r="A29" t="s">
        <v>33</v>
      </c>
      <c r="B29" s="6">
        <v>18.2</v>
      </c>
      <c r="C29" s="6" t="s">
        <v>49</v>
      </c>
      <c r="D29" s="10" t="s">
        <v>19</v>
      </c>
    </row>
    <row r="30" spans="1:4" x14ac:dyDescent="0.25">
      <c r="A30" t="s">
        <v>34</v>
      </c>
      <c r="B30" s="6">
        <v>18.2</v>
      </c>
      <c r="C30" s="6" t="s">
        <v>49</v>
      </c>
      <c r="D30" s="10" t="s">
        <v>19</v>
      </c>
    </row>
    <row r="31" spans="1:4" x14ac:dyDescent="0.25">
      <c r="A31" t="s">
        <v>70</v>
      </c>
      <c r="B31" s="6">
        <v>0.74</v>
      </c>
      <c r="C31" s="6" t="s">
        <v>50</v>
      </c>
      <c r="D31" s="10" t="s">
        <v>19</v>
      </c>
    </row>
    <row r="32" spans="1:4" x14ac:dyDescent="0.25">
      <c r="A32" t="s">
        <v>71</v>
      </c>
      <c r="B32" s="6">
        <v>0.56999999999999995</v>
      </c>
      <c r="C32" s="6" t="s">
        <v>50</v>
      </c>
      <c r="D32" s="10" t="s">
        <v>19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H34"/>
  <sheetViews>
    <sheetView showGridLines="0" topLeftCell="A16" zoomScaleNormal="100" workbookViewId="0">
      <selection activeCell="H10" sqref="H10"/>
    </sheetView>
  </sheetViews>
  <sheetFormatPr baseColWidth="10" defaultRowHeight="15.75" x14ac:dyDescent="0.25"/>
  <cols>
    <col min="1" max="1" width="2.5" customWidth="1"/>
    <col min="2" max="2" width="16.125" customWidth="1"/>
    <col min="3" max="3" width="11.375" customWidth="1"/>
    <col min="4" max="4" width="37.375" customWidth="1"/>
    <col min="5" max="5" width="17.375" customWidth="1"/>
    <col min="6" max="6" width="10.375" customWidth="1"/>
    <col min="8" max="8" width="12" style="7" customWidth="1"/>
    <col min="9" max="9" width="2.5" customWidth="1"/>
  </cols>
  <sheetData>
    <row r="1" spans="2:8" ht="12.95" customHeight="1" thickBot="1" x14ac:dyDescent="0.3"/>
    <row r="2" spans="2:8" x14ac:dyDescent="0.25">
      <c r="B2" s="46"/>
      <c r="C2" s="48" t="s">
        <v>66</v>
      </c>
      <c r="D2" s="49"/>
      <c r="E2" s="49"/>
      <c r="F2" s="49"/>
      <c r="G2" s="49"/>
      <c r="H2" s="50"/>
    </row>
    <row r="3" spans="2:8" x14ac:dyDescent="0.25">
      <c r="B3" s="47"/>
      <c r="C3" s="51"/>
      <c r="D3" s="51"/>
      <c r="E3" s="51"/>
      <c r="F3" s="51"/>
      <c r="G3" s="51"/>
      <c r="H3" s="52"/>
    </row>
    <row r="4" spans="2:8" x14ac:dyDescent="0.25">
      <c r="B4" s="36" t="s">
        <v>179</v>
      </c>
      <c r="C4" s="30"/>
      <c r="D4" s="29"/>
      <c r="E4" s="37" t="s">
        <v>82</v>
      </c>
      <c r="F4" s="28" t="str">
        <f>IFERROR(VLOOKUP($D$4,AGENT[],2,0),"")</f>
        <v/>
      </c>
      <c r="G4" s="31"/>
      <c r="H4" s="32"/>
    </row>
    <row r="5" spans="2:8" x14ac:dyDescent="0.25">
      <c r="B5" s="36" t="s">
        <v>178</v>
      </c>
      <c r="C5" s="30"/>
      <c r="D5" s="31"/>
      <c r="E5" s="31"/>
      <c r="F5" s="31"/>
      <c r="G5" s="31"/>
      <c r="H5" s="32"/>
    </row>
    <row r="6" spans="2:8" x14ac:dyDescent="0.25">
      <c r="B6" s="36" t="s">
        <v>180</v>
      </c>
      <c r="C6" s="30"/>
      <c r="D6" s="17" t="str">
        <f ca="1">IF(D4="","",NOW())</f>
        <v/>
      </c>
      <c r="E6" s="34" t="str">
        <f ca="1">"SOLDE au "&amp;TEXT(DATE(YEAR(TODAY()),1,1),"JJ/MM/AAAA")</f>
        <v>SOLDE au 01/01/2021</v>
      </c>
      <c r="F6" s="33"/>
      <c r="G6" s="30"/>
      <c r="H6" s="35"/>
    </row>
    <row r="7" spans="2:8" x14ac:dyDescent="0.25">
      <c r="B7" s="53" t="s">
        <v>52</v>
      </c>
      <c r="C7" s="54"/>
      <c r="D7" s="54"/>
      <c r="E7" s="54"/>
      <c r="F7" s="54"/>
      <c r="G7" s="54"/>
      <c r="H7" s="55"/>
    </row>
    <row r="8" spans="2:8" x14ac:dyDescent="0.25">
      <c r="B8" s="16" t="s">
        <v>37</v>
      </c>
      <c r="C8" s="8" t="s">
        <v>38</v>
      </c>
      <c r="D8" s="8" t="s">
        <v>65</v>
      </c>
      <c r="E8" s="11" t="s">
        <v>39</v>
      </c>
      <c r="F8" s="11" t="s">
        <v>40</v>
      </c>
      <c r="G8" s="11" t="s">
        <v>35</v>
      </c>
      <c r="H8" s="18" t="s">
        <v>41</v>
      </c>
    </row>
    <row r="9" spans="2:8" x14ac:dyDescent="0.25">
      <c r="B9" s="19" t="str">
        <f>IFERROR(INDEX(ART[FOURNISSEUR],MATCH($D9,ART[DESIGNATION],0)),"")</f>
        <v/>
      </c>
      <c r="C9" s="5" t="str">
        <f>IFERROR(INDEX(ART[REF],MATCH($D9,ART[DESIGNATION],0)),"")</f>
        <v/>
      </c>
      <c r="D9" s="9"/>
      <c r="E9" s="12" t="str">
        <f>IFERROR(INDEX(ART[TAILLE DISPO],MATCH($D9,ART[DESIGNATION],0)),"")</f>
        <v/>
      </c>
      <c r="F9" s="13" t="str">
        <f>IFERROR(INDEX(ART[PRIX],MATCH($D9,ART[DESIGNATION],0)),"")</f>
        <v/>
      </c>
      <c r="G9" s="4"/>
      <c r="H9" s="21"/>
    </row>
    <row r="10" spans="2:8" x14ac:dyDescent="0.25">
      <c r="B10" s="19" t="str">
        <f>IFERROR(INDEX(ART[FOURNISSEUR],MATCH($D10,ART[DESIGNATION],0)),"")</f>
        <v/>
      </c>
      <c r="C10" s="5" t="str">
        <f>IFERROR(INDEX(ART[REF],MATCH($D10,ART[DESIGNATION],0)),"")</f>
        <v/>
      </c>
      <c r="D10" s="9"/>
      <c r="E10" s="12" t="str">
        <f>IFERROR(INDEX(ART[TAILLE DISPO],MATCH($D10,ART[DESIGNATION],0)),"")</f>
        <v/>
      </c>
      <c r="F10" s="13" t="str">
        <f>IFERROR(INDEX(ART[PRIX],MATCH($D10,ART[DESIGNATION],0)),"")</f>
        <v/>
      </c>
      <c r="G10" s="4"/>
      <c r="H10" s="21"/>
    </row>
    <row r="11" spans="2:8" x14ac:dyDescent="0.25">
      <c r="B11" s="19" t="str">
        <f>IFERROR(INDEX(ART[FOURNISSEUR],MATCH($D11,ART[DESIGNATION],0)),"")</f>
        <v/>
      </c>
      <c r="C11" s="5" t="str">
        <f>IFERROR(INDEX(ART[REF],MATCH($D11,ART[DESIGNATION],0)),"")</f>
        <v/>
      </c>
      <c r="D11" s="9"/>
      <c r="E11" s="12" t="str">
        <f>IFERROR(INDEX(ART[TAILLE DISPO],MATCH($D11,ART[DESIGNATION],0)),"")</f>
        <v/>
      </c>
      <c r="F11" s="13" t="str">
        <f>IFERROR(INDEX(ART[PRIX],MATCH($D11,ART[DESIGNATION],0)),"")</f>
        <v/>
      </c>
      <c r="G11" s="4"/>
      <c r="H11" s="21"/>
    </row>
    <row r="12" spans="2:8" x14ac:dyDescent="0.25">
      <c r="B12" s="19" t="str">
        <f>IFERROR(INDEX(ART[FOURNISSEUR],MATCH($D12,ART[DESIGNATION],0)),"")</f>
        <v/>
      </c>
      <c r="C12" s="5" t="str">
        <f>IFERROR(INDEX(ART[REF],MATCH($D12,ART[DESIGNATION],0)),"")</f>
        <v/>
      </c>
      <c r="D12" s="9"/>
      <c r="E12" s="12" t="str">
        <f>IFERROR(INDEX(ART[TAILLE DISPO],MATCH($D12,ART[DESIGNATION],0)),"")</f>
        <v/>
      </c>
      <c r="F12" s="13" t="str">
        <f>IFERROR(INDEX(ART[PRIX],MATCH($D12,ART[DESIGNATION],0)),"")</f>
        <v/>
      </c>
      <c r="G12" s="4"/>
      <c r="H12" s="21"/>
    </row>
    <row r="13" spans="2:8" x14ac:dyDescent="0.25">
      <c r="B13" s="19" t="str">
        <f>IFERROR(INDEX(ART[FOURNISSEUR],MATCH($D13,ART[DESIGNATION],0)),"")</f>
        <v/>
      </c>
      <c r="C13" s="5" t="str">
        <f>IFERROR(INDEX(ART[REF],MATCH($D13,ART[DESIGNATION],0)),"")</f>
        <v/>
      </c>
      <c r="D13" s="9"/>
      <c r="E13" s="12" t="str">
        <f>IFERROR(INDEX(ART[TAILLE DISPO],MATCH($D13,ART[DESIGNATION],0)),"")</f>
        <v/>
      </c>
      <c r="F13" s="13" t="str">
        <f>IFERROR(INDEX(ART[PRIX],MATCH($D13,ART[DESIGNATION],0)),"")</f>
        <v/>
      </c>
      <c r="G13" s="4"/>
      <c r="H13" s="21"/>
    </row>
    <row r="14" spans="2:8" x14ac:dyDescent="0.25">
      <c r="B14" s="19" t="str">
        <f>IFERROR(INDEX(ART[FOURNISSEUR],MATCH($D14,ART[DESIGNATION],0)),"")</f>
        <v/>
      </c>
      <c r="C14" s="5" t="str">
        <f>IFERROR(INDEX(ART[REF],MATCH($D14,ART[DESIGNATION],0)),"")</f>
        <v/>
      </c>
      <c r="D14" s="9"/>
      <c r="E14" s="12" t="str">
        <f>IFERROR(INDEX(ART[TAILLE DISPO],MATCH($D14,ART[DESIGNATION],0)),"")</f>
        <v/>
      </c>
      <c r="F14" s="13" t="str">
        <f>IFERROR(INDEX(ART[PRIX],MATCH($D14,ART[DESIGNATION],0)),"")</f>
        <v/>
      </c>
      <c r="G14" s="4"/>
      <c r="H14" s="21"/>
    </row>
    <row r="15" spans="2:8" x14ac:dyDescent="0.25">
      <c r="B15" s="19" t="str">
        <f>IFERROR(INDEX(ART[FOURNISSEUR],MATCH($D15,ART[DESIGNATION],0)),"")</f>
        <v/>
      </c>
      <c r="C15" s="5" t="str">
        <f>IFERROR(INDEX(ART[REF],MATCH($D15,ART[DESIGNATION],0)),"")</f>
        <v/>
      </c>
      <c r="D15" s="9"/>
      <c r="E15" s="12" t="str">
        <f>IFERROR(INDEX(ART[TAILLE DISPO],MATCH($D15,ART[DESIGNATION],0)),"")</f>
        <v/>
      </c>
      <c r="F15" s="13" t="str">
        <f>IFERROR(INDEX(ART[PRIX],MATCH($D15,ART[DESIGNATION],0)),"")</f>
        <v/>
      </c>
      <c r="G15" s="4"/>
      <c r="H15" s="21"/>
    </row>
    <row r="16" spans="2:8" x14ac:dyDescent="0.25">
      <c r="B16" s="19" t="str">
        <f>IFERROR(INDEX(ART[FOURNISSEUR],MATCH($D16,ART[DESIGNATION],0)),"")</f>
        <v/>
      </c>
      <c r="C16" s="5" t="str">
        <f>IFERROR(INDEX(ART[REF],MATCH($D16,ART[DESIGNATION],0)),"")</f>
        <v/>
      </c>
      <c r="D16" s="9"/>
      <c r="E16" s="12" t="str">
        <f>IFERROR(INDEX(ART[TAILLE DISPO],MATCH($D16,ART[DESIGNATION],0)),"")</f>
        <v/>
      </c>
      <c r="F16" s="13" t="str">
        <f>IFERROR(INDEX(ART[PRIX],MATCH($D16,ART[DESIGNATION],0)),"")</f>
        <v/>
      </c>
      <c r="G16" s="4"/>
      <c r="H16" s="21"/>
    </row>
    <row r="17" spans="2:8" x14ac:dyDescent="0.25">
      <c r="B17" s="19" t="str">
        <f>IFERROR(INDEX(ART[FOURNISSEUR],MATCH($D17,ART[DESIGNATION],0)),"")</f>
        <v/>
      </c>
      <c r="C17" s="5" t="str">
        <f>IFERROR(INDEX(ART[REF],MATCH($D17,ART[DESIGNATION],0)),"")</f>
        <v/>
      </c>
      <c r="D17" s="9"/>
      <c r="E17" s="12" t="str">
        <f>IFERROR(INDEX(ART[TAILLE DISPO],MATCH($D17,ART[DESIGNATION],0)),"")</f>
        <v/>
      </c>
      <c r="F17" s="13" t="str">
        <f>IFERROR(INDEX(ART[PRIX],MATCH($D17,ART[DESIGNATION],0)),"")</f>
        <v/>
      </c>
      <c r="G17" s="4"/>
      <c r="H17" s="21"/>
    </row>
    <row r="18" spans="2:8" x14ac:dyDescent="0.25">
      <c r="B18" s="19" t="str">
        <f>IFERROR(INDEX(ART[FOURNISSEUR],MATCH($D18,ART[DESIGNATION],0)),"")</f>
        <v/>
      </c>
      <c r="C18" s="5" t="str">
        <f>IFERROR(INDEX(ART[REF],MATCH($D18,ART[DESIGNATION],0)),"")</f>
        <v/>
      </c>
      <c r="D18" s="9"/>
      <c r="E18" s="12" t="str">
        <f>IFERROR(INDEX(ART[TAILLE DISPO],MATCH($D18,ART[DESIGNATION],0)),"")</f>
        <v/>
      </c>
      <c r="F18" s="13" t="str">
        <f>IFERROR(INDEX(ART[PRIX],MATCH($D18,ART[DESIGNATION],0)),"")</f>
        <v/>
      </c>
      <c r="G18" s="4"/>
      <c r="H18" s="21"/>
    </row>
    <row r="19" spans="2:8" x14ac:dyDescent="0.25">
      <c r="B19" s="19" t="str">
        <f>IFERROR(INDEX(ART[FOURNISSEUR],MATCH($D19,ART[DESIGNATION],0)),"")</f>
        <v/>
      </c>
      <c r="C19" s="5" t="str">
        <f>IFERROR(INDEX(ART[REF],MATCH($D19,ART[DESIGNATION],0)),"")</f>
        <v/>
      </c>
      <c r="D19" s="9"/>
      <c r="E19" s="12" t="str">
        <f>IFERROR(INDEX(ART[TAILLE DISPO],MATCH($D19,ART[DESIGNATION],0)),"")</f>
        <v/>
      </c>
      <c r="F19" s="13" t="str">
        <f>IFERROR(INDEX(ART[PRIX],MATCH($D19,ART[DESIGNATION],0)),"")</f>
        <v/>
      </c>
      <c r="G19" s="4"/>
      <c r="H19" s="21"/>
    </row>
    <row r="20" spans="2:8" x14ac:dyDescent="0.25">
      <c r="B20" s="19" t="str">
        <f>IFERROR(INDEX(ART[FOURNISSEUR],MATCH($D20,ART[DESIGNATION],0)),"")</f>
        <v/>
      </c>
      <c r="C20" s="5" t="str">
        <f>IFERROR(INDEX(ART[REF],MATCH($D20,ART[DESIGNATION],0)),"")</f>
        <v/>
      </c>
      <c r="D20" s="9"/>
      <c r="E20" s="12" t="str">
        <f>IFERROR(INDEX(ART[TAILLE DISPO],MATCH($D20,ART[DESIGNATION],0)),"")</f>
        <v/>
      </c>
      <c r="F20" s="13" t="str">
        <f>IFERROR(INDEX(ART[PRIX],MATCH($D20,ART[DESIGNATION],0)),"")</f>
        <v/>
      </c>
      <c r="G20" s="4"/>
      <c r="H20" s="21"/>
    </row>
    <row r="21" spans="2:8" x14ac:dyDescent="0.25">
      <c r="B21" s="19" t="str">
        <f>IFERROR(INDEX(ART[FOURNISSEUR],MATCH($D21,ART[DESIGNATION],0)),"")</f>
        <v/>
      </c>
      <c r="C21" s="5" t="str">
        <f>IFERROR(INDEX(ART[REF],MATCH($D21,ART[DESIGNATION],0)),"")</f>
        <v/>
      </c>
      <c r="D21" s="9"/>
      <c r="E21" s="12" t="str">
        <f>IFERROR(INDEX(ART[TAILLE DISPO],MATCH($D21,ART[DESIGNATION],0)),"")</f>
        <v/>
      </c>
      <c r="F21" s="13" t="str">
        <f>IFERROR(INDEX(ART[PRIX],MATCH($D21,ART[DESIGNATION],0)),"")</f>
        <v/>
      </c>
      <c r="G21" s="4"/>
      <c r="H21" s="21"/>
    </row>
    <row r="22" spans="2:8" x14ac:dyDescent="0.25">
      <c r="B22" s="19" t="str">
        <f>IFERROR(INDEX(ART[FOURNISSEUR],MATCH($D22,ART[DESIGNATION],0)),"")</f>
        <v/>
      </c>
      <c r="C22" s="5" t="str">
        <f>IFERROR(INDEX(ART[REF],MATCH($D22,ART[DESIGNATION],0)),"")</f>
        <v/>
      </c>
      <c r="D22" s="9"/>
      <c r="E22" s="12" t="str">
        <f>IFERROR(INDEX(ART[TAILLE DISPO],MATCH($D22,ART[DESIGNATION],0)),"")</f>
        <v/>
      </c>
      <c r="F22" s="13" t="str">
        <f>IFERROR(INDEX(ART[PRIX],MATCH($D22,ART[DESIGNATION],0)),"")</f>
        <v/>
      </c>
      <c r="G22" s="4"/>
      <c r="H22" s="21"/>
    </row>
    <row r="23" spans="2:8" x14ac:dyDescent="0.25">
      <c r="B23" s="19" t="str">
        <f>IFERROR(INDEX(ART[FOURNISSEUR],MATCH($D23,ART[DESIGNATION],0)),"")</f>
        <v/>
      </c>
      <c r="C23" s="5" t="str">
        <f>IFERROR(INDEX(ART[REF],MATCH($D23,ART[DESIGNATION],0)),"")</f>
        <v/>
      </c>
      <c r="D23" s="9"/>
      <c r="E23" s="12" t="str">
        <f>IFERROR(INDEX(ART[TAILLE DISPO],MATCH($D23,ART[DESIGNATION],0)),"")</f>
        <v/>
      </c>
      <c r="F23" s="13" t="str">
        <f>IFERROR(INDEX(ART[PRIX],MATCH($D23,ART[DESIGNATION],0)),"")</f>
        <v/>
      </c>
      <c r="G23" s="4"/>
      <c r="H23" s="21"/>
    </row>
    <row r="24" spans="2:8" x14ac:dyDescent="0.25">
      <c r="B24" s="20"/>
      <c r="C24" s="14"/>
      <c r="D24" s="14"/>
      <c r="E24" s="15"/>
      <c r="F24" s="38" t="s">
        <v>181</v>
      </c>
      <c r="G24" s="39"/>
      <c r="H24" s="23">
        <f>SUMPRODUCT(F9:F23,H9:H23)</f>
        <v>0</v>
      </c>
    </row>
    <row r="25" spans="2:8" ht="39.950000000000003" customHeight="1" x14ac:dyDescent="0.25">
      <c r="B25" s="58" t="s">
        <v>183</v>
      </c>
      <c r="C25" s="59"/>
      <c r="D25" s="24"/>
      <c r="E25" s="26" t="s">
        <v>185</v>
      </c>
      <c r="F25" s="56"/>
      <c r="G25" s="56"/>
      <c r="H25" s="57"/>
    </row>
    <row r="26" spans="2:8" ht="39.950000000000003" customHeight="1" thickBot="1" x14ac:dyDescent="0.3">
      <c r="B26" s="60" t="s">
        <v>184</v>
      </c>
      <c r="C26" s="61"/>
      <c r="D26" s="25"/>
      <c r="E26" s="41" t="s">
        <v>182</v>
      </c>
      <c r="F26" s="43"/>
      <c r="G26" s="42"/>
      <c r="H26" s="40">
        <f>G6-H24</f>
        <v>0</v>
      </c>
    </row>
    <row r="34" spans="8:8" x14ac:dyDescent="0.25">
      <c r="H34" s="22"/>
    </row>
  </sheetData>
  <mergeCells count="6">
    <mergeCell ref="B26:C26"/>
    <mergeCell ref="B2:B3"/>
    <mergeCell ref="C2:H3"/>
    <mergeCell ref="B7:H7"/>
    <mergeCell ref="F25:H25"/>
    <mergeCell ref="B25:C25"/>
  </mergeCells>
  <conditionalFormatting sqref="G9">
    <cfRule type="expression" dxfId="5" priority="47">
      <formula>$E$9="Taille Unique"</formula>
    </cfRule>
    <cfRule type="expression" dxfId="4" priority="78">
      <formula>NOT(ISBLANK(C11))</formula>
    </cfRule>
    <cfRule type="expression" dxfId="3" priority="79">
      <formula>NOT(ISBLANK(C9))</formula>
    </cfRule>
  </conditionalFormatting>
  <conditionalFormatting sqref="G10:G23">
    <cfRule type="expression" dxfId="2" priority="1">
      <formula>$E$9="Taille Unique"</formula>
    </cfRule>
    <cfRule type="expression" dxfId="1" priority="2">
      <formula>NOT(ISBLANK(C12))</formula>
    </cfRule>
    <cfRule type="expression" dxfId="0" priority="3">
      <formula>NOT(ISBLANK(C10))</formula>
    </cfRule>
  </conditionalFormatting>
  <dataValidations count="3">
    <dataValidation type="list" allowBlank="1" showInputMessage="1" showErrorMessage="1" sqref="D4">
      <formula1>INDIRECT("AGENT[AGENTS]")</formula1>
    </dataValidation>
    <dataValidation type="list" errorStyle="warning" allowBlank="1" showInputMessage="1" showErrorMessage="1" errorTitle="Articles" error="Aucun article selectionné" promptTitle="Articles" prompt="Selectionnez l'article désiré" sqref="D9:D23">
      <formula1>INDIRECT("ART[DESIGNATION]")</formula1>
    </dataValidation>
    <dataValidation type="list" errorStyle="warning" allowBlank="1" showInputMessage="1" showErrorMessage="1" errorTitle="Taille" error="Sélectionnez la taille de l'Article" promptTitle="Taille" prompt="Sélectionnez la taille de l'Article désiré" sqref="G9:G23">
      <formula1>OFFSET(INDIRECT("Tailles["&amp;D9&amp;"]"),,,COUNTA(INDIRECT("Tailles["&amp;D9&amp;"]")))</formula1>
    </dataValidation>
  </dataValidations>
  <printOptions horizontalCentered="1" verticalCentered="1"/>
  <pageMargins left="0.25" right="0.25" top="0.75" bottom="0.75" header="0.3" footer="0.3"/>
  <pageSetup paperSize="9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H3"/>
  <sheetViews>
    <sheetView workbookViewId="0">
      <selection activeCell="D7" sqref="D7"/>
    </sheetView>
  </sheetViews>
  <sheetFormatPr baseColWidth="10" defaultRowHeight="15.75" outlineLevelCol="1" x14ac:dyDescent="0.25"/>
  <cols>
    <col min="1" max="1" width="12.625" customWidth="1"/>
    <col min="2" max="2" width="15.5" customWidth="1"/>
    <col min="3" max="3" width="11.125" customWidth="1"/>
    <col min="4" max="4" width="15.375" bestFit="1" customWidth="1"/>
    <col min="6" max="6" width="13.125" customWidth="1"/>
    <col min="8" max="8" width="22" bestFit="1" customWidth="1"/>
    <col min="9" max="9" width="8.625" bestFit="1" customWidth="1"/>
    <col min="13" max="13" width="13.125" customWidth="1"/>
    <col min="15" max="16" width="21.375" customWidth="1"/>
    <col min="20" max="20" width="13.125" customWidth="1"/>
    <col min="22" max="23" width="21.375" customWidth="1"/>
    <col min="27" max="27" width="13.125" hidden="1" customWidth="1" outlineLevel="1"/>
    <col min="28" max="28" width="0" hidden="1" customWidth="1" outlineLevel="1"/>
    <col min="29" max="30" width="21.375" hidden="1" customWidth="1" outlineLevel="1"/>
    <col min="31" max="33" width="0" hidden="1" customWidth="1" outlineLevel="1"/>
    <col min="34" max="34" width="13.125" hidden="1" customWidth="1" outlineLevel="1"/>
    <col min="35" max="35" width="0" hidden="1" customWidth="1" outlineLevel="1"/>
    <col min="36" max="37" width="21.375" hidden="1" customWidth="1" outlineLevel="1"/>
    <col min="38" max="40" width="0" hidden="1" customWidth="1" outlineLevel="1"/>
    <col min="41" max="41" width="13.125" hidden="1" customWidth="1" outlineLevel="1"/>
    <col min="42" max="42" width="0" hidden="1" customWidth="1" outlineLevel="1"/>
    <col min="43" max="44" width="21.375" hidden="1" customWidth="1" outlineLevel="1"/>
    <col min="45" max="47" width="0" hidden="1" customWidth="1" outlineLevel="1"/>
    <col min="48" max="48" width="13.125" hidden="1" customWidth="1" outlineLevel="1"/>
    <col min="49" max="49" width="0" hidden="1" customWidth="1" outlineLevel="1"/>
    <col min="50" max="51" width="21.375" hidden="1" customWidth="1" outlineLevel="1"/>
    <col min="52" max="54" width="0" hidden="1" customWidth="1" outlineLevel="1"/>
    <col min="55" max="55" width="13.125" hidden="1" customWidth="1" outlineLevel="1"/>
    <col min="56" max="56" width="0" hidden="1" customWidth="1" outlineLevel="1"/>
    <col min="57" max="58" width="21.375" hidden="1" customWidth="1" outlineLevel="1"/>
    <col min="59" max="61" width="0" hidden="1" customWidth="1" outlineLevel="1"/>
    <col min="62" max="62" width="13.125" hidden="1" customWidth="1" outlineLevel="1"/>
    <col min="63" max="63" width="0" hidden="1" customWidth="1" outlineLevel="1"/>
    <col min="64" max="65" width="21.375" hidden="1" customWidth="1" outlineLevel="1"/>
    <col min="66" max="68" width="0" hidden="1" customWidth="1" outlineLevel="1"/>
    <col min="69" max="69" width="14.125" hidden="1" customWidth="1" outlineLevel="1"/>
    <col min="70" max="70" width="0" hidden="1" customWidth="1" outlineLevel="1"/>
    <col min="71" max="72" width="22.375" hidden="1" customWidth="1" outlineLevel="1"/>
    <col min="73" max="75" width="0" hidden="1" customWidth="1" outlineLevel="1"/>
    <col min="76" max="76" width="14.125" hidden="1" customWidth="1" outlineLevel="1"/>
    <col min="77" max="77" width="0" hidden="1" customWidth="1" outlineLevel="1"/>
    <col min="78" max="79" width="22.375" hidden="1" customWidth="1" outlineLevel="1"/>
    <col min="80" max="82" width="0" hidden="1" customWidth="1" outlineLevel="1"/>
    <col min="83" max="83" width="14.125" hidden="1" customWidth="1" outlineLevel="1"/>
    <col min="84" max="84" width="0" hidden="1" customWidth="1" outlineLevel="1"/>
    <col min="85" max="86" width="22.375" hidden="1" customWidth="1" outlineLevel="1"/>
    <col min="87" max="89" width="0" hidden="1" customWidth="1" outlineLevel="1"/>
    <col min="90" max="90" width="14.125" hidden="1" customWidth="1" outlineLevel="1"/>
    <col min="91" max="91" width="0" hidden="1" customWidth="1" outlineLevel="1"/>
    <col min="92" max="93" width="22.375" hidden="1" customWidth="1" outlineLevel="1"/>
    <col min="94" max="96" width="0" hidden="1" customWidth="1" outlineLevel="1"/>
    <col min="97" max="97" width="14.125" hidden="1" customWidth="1" outlineLevel="1"/>
    <col min="98" max="98" width="0" hidden="1" customWidth="1" outlineLevel="1"/>
    <col min="99" max="100" width="22.375" hidden="1" customWidth="1" outlineLevel="1"/>
    <col min="101" max="103" width="0" hidden="1" customWidth="1" outlineLevel="1"/>
    <col min="104" max="104" width="14.125" hidden="1" customWidth="1" outlineLevel="1"/>
    <col min="105" max="105" width="0" hidden="1" customWidth="1" outlineLevel="1"/>
    <col min="106" max="107" width="22.375" hidden="1" customWidth="1" outlineLevel="1"/>
    <col min="108" max="110" width="0" hidden="1" customWidth="1" outlineLevel="1"/>
    <col min="111" max="111" width="11" collapsed="1"/>
    <col min="112" max="112" width="14.875" customWidth="1"/>
  </cols>
  <sheetData>
    <row r="1" spans="1:112" x14ac:dyDescent="0.25">
      <c r="A1" t="s">
        <v>81</v>
      </c>
      <c r="B1" t="s">
        <v>82</v>
      </c>
      <c r="C1" t="s">
        <v>67</v>
      </c>
      <c r="D1" t="s">
        <v>83</v>
      </c>
      <c r="E1" t="s">
        <v>84</v>
      </c>
      <c r="F1" t="s">
        <v>87</v>
      </c>
      <c r="G1" t="s">
        <v>88</v>
      </c>
      <c r="H1" t="s">
        <v>89</v>
      </c>
      <c r="I1" t="s">
        <v>186</v>
      </c>
      <c r="J1" t="s">
        <v>91</v>
      </c>
      <c r="K1" t="s">
        <v>90</v>
      </c>
      <c r="L1" t="s">
        <v>92</v>
      </c>
      <c r="M1" t="s">
        <v>93</v>
      </c>
      <c r="N1" t="s">
        <v>94</v>
      </c>
      <c r="O1" t="s">
        <v>95</v>
      </c>
      <c r="P1" t="s">
        <v>188</v>
      </c>
      <c r="Q1" t="s">
        <v>96</v>
      </c>
      <c r="R1" t="s">
        <v>97</v>
      </c>
      <c r="S1" t="s">
        <v>98</v>
      </c>
      <c r="T1" t="s">
        <v>99</v>
      </c>
      <c r="U1" t="s">
        <v>100</v>
      </c>
      <c r="V1" t="s">
        <v>101</v>
      </c>
      <c r="W1" t="s">
        <v>189</v>
      </c>
      <c r="X1" t="s">
        <v>102</v>
      </c>
      <c r="Y1" t="s">
        <v>103</v>
      </c>
      <c r="Z1" t="s">
        <v>104</v>
      </c>
      <c r="AA1" t="s">
        <v>105</v>
      </c>
      <c r="AB1" t="s">
        <v>106</v>
      </c>
      <c r="AC1" t="s">
        <v>107</v>
      </c>
      <c r="AD1" t="s">
        <v>190</v>
      </c>
      <c r="AE1" t="s">
        <v>108</v>
      </c>
      <c r="AF1" t="s">
        <v>109</v>
      </c>
      <c r="AG1" t="s">
        <v>110</v>
      </c>
      <c r="AH1" t="s">
        <v>111</v>
      </c>
      <c r="AI1" t="s">
        <v>112</v>
      </c>
      <c r="AJ1" t="s">
        <v>113</v>
      </c>
      <c r="AK1" t="s">
        <v>191</v>
      </c>
      <c r="AL1" t="s">
        <v>114</v>
      </c>
      <c r="AM1" t="s">
        <v>115</v>
      </c>
      <c r="AN1" t="s">
        <v>116</v>
      </c>
      <c r="AO1" t="s">
        <v>117</v>
      </c>
      <c r="AP1" t="s">
        <v>118</v>
      </c>
      <c r="AQ1" t="s">
        <v>119</v>
      </c>
      <c r="AR1" t="s">
        <v>192</v>
      </c>
      <c r="AS1" t="s">
        <v>120</v>
      </c>
      <c r="AT1" t="s">
        <v>121</v>
      </c>
      <c r="AU1" t="s">
        <v>122</v>
      </c>
      <c r="AV1" t="s">
        <v>123</v>
      </c>
      <c r="AW1" t="s">
        <v>124</v>
      </c>
      <c r="AX1" t="s">
        <v>125</v>
      </c>
      <c r="AY1" t="s">
        <v>193</v>
      </c>
      <c r="AZ1" t="s">
        <v>126</v>
      </c>
      <c r="BA1" t="s">
        <v>127</v>
      </c>
      <c r="BB1" t="s">
        <v>128</v>
      </c>
      <c r="BC1" t="s">
        <v>129</v>
      </c>
      <c r="BD1" t="s">
        <v>130</v>
      </c>
      <c r="BE1" t="s">
        <v>131</v>
      </c>
      <c r="BF1" t="s">
        <v>194</v>
      </c>
      <c r="BG1" t="s">
        <v>132</v>
      </c>
      <c r="BH1" t="s">
        <v>133</v>
      </c>
      <c r="BI1" t="s">
        <v>134</v>
      </c>
      <c r="BJ1" t="s">
        <v>135</v>
      </c>
      <c r="BK1" t="s">
        <v>136</v>
      </c>
      <c r="BL1" t="s">
        <v>137</v>
      </c>
      <c r="BM1" t="s">
        <v>195</v>
      </c>
      <c r="BN1" t="s">
        <v>138</v>
      </c>
      <c r="BO1" t="s">
        <v>139</v>
      </c>
      <c r="BP1" t="s">
        <v>140</v>
      </c>
      <c r="BQ1" t="s">
        <v>141</v>
      </c>
      <c r="BR1" t="s">
        <v>142</v>
      </c>
      <c r="BS1" t="s">
        <v>143</v>
      </c>
      <c r="BT1" t="s">
        <v>196</v>
      </c>
      <c r="BU1" t="s">
        <v>144</v>
      </c>
      <c r="BV1" t="s">
        <v>145</v>
      </c>
      <c r="BW1" t="s">
        <v>146</v>
      </c>
      <c r="BX1" t="s">
        <v>147</v>
      </c>
      <c r="BY1" t="s">
        <v>148</v>
      </c>
      <c r="BZ1" t="s">
        <v>149</v>
      </c>
      <c r="CA1" t="s">
        <v>197</v>
      </c>
      <c r="CB1" t="s">
        <v>150</v>
      </c>
      <c r="CC1" t="s">
        <v>151</v>
      </c>
      <c r="CD1" t="s">
        <v>152</v>
      </c>
      <c r="CE1" t="s">
        <v>153</v>
      </c>
      <c r="CF1" t="s">
        <v>154</v>
      </c>
      <c r="CG1" t="s">
        <v>155</v>
      </c>
      <c r="CH1" t="s">
        <v>187</v>
      </c>
      <c r="CI1" t="s">
        <v>156</v>
      </c>
      <c r="CJ1" t="s">
        <v>157</v>
      </c>
      <c r="CK1" t="s">
        <v>158</v>
      </c>
      <c r="CL1" t="s">
        <v>159</v>
      </c>
      <c r="CM1" t="s">
        <v>160</v>
      </c>
      <c r="CN1" t="s">
        <v>161</v>
      </c>
      <c r="CO1" t="s">
        <v>198</v>
      </c>
      <c r="CP1" t="s">
        <v>162</v>
      </c>
      <c r="CQ1" t="s">
        <v>163</v>
      </c>
      <c r="CR1" t="s">
        <v>164</v>
      </c>
      <c r="CS1" t="s">
        <v>165</v>
      </c>
      <c r="CT1" t="s">
        <v>166</v>
      </c>
      <c r="CU1" t="s">
        <v>167</v>
      </c>
      <c r="CV1" t="s">
        <v>199</v>
      </c>
      <c r="CW1" t="s">
        <v>168</v>
      </c>
      <c r="CX1" t="s">
        <v>169</v>
      </c>
      <c r="CY1" t="s">
        <v>170</v>
      </c>
      <c r="CZ1" t="s">
        <v>171</v>
      </c>
      <c r="DA1" t="s">
        <v>172</v>
      </c>
      <c r="DB1" t="s">
        <v>173</v>
      </c>
      <c r="DC1" t="s">
        <v>200</v>
      </c>
      <c r="DD1" t="s">
        <v>174</v>
      </c>
      <c r="DE1" t="s">
        <v>175</v>
      </c>
      <c r="DF1" t="s">
        <v>176</v>
      </c>
      <c r="DG1" t="s">
        <v>85</v>
      </c>
      <c r="DH1" t="s">
        <v>86</v>
      </c>
    </row>
    <row r="2" spans="1:112" x14ac:dyDescent="0.25">
      <c r="A2" t="s">
        <v>77</v>
      </c>
      <c r="B2">
        <v>1234</v>
      </c>
      <c r="C2" t="s">
        <v>178</v>
      </c>
      <c r="D2" s="45">
        <v>44226.492372685185</v>
      </c>
      <c r="E2" s="44">
        <v>80</v>
      </c>
      <c r="F2" t="s">
        <v>43</v>
      </c>
      <c r="G2">
        <v>0</v>
      </c>
      <c r="H2" t="s">
        <v>6</v>
      </c>
      <c r="I2" t="s">
        <v>57</v>
      </c>
      <c r="J2" s="44">
        <v>17.010000000000002</v>
      </c>
      <c r="K2" t="s">
        <v>21</v>
      </c>
      <c r="L2">
        <v>1</v>
      </c>
      <c r="M2" t="s">
        <v>42</v>
      </c>
      <c r="N2">
        <v>0</v>
      </c>
      <c r="O2" t="s">
        <v>3</v>
      </c>
      <c r="P2" t="s">
        <v>56</v>
      </c>
      <c r="Q2" s="44">
        <v>62.82</v>
      </c>
      <c r="R2" t="s">
        <v>20</v>
      </c>
      <c r="S2">
        <v>2</v>
      </c>
      <c r="DG2" s="44">
        <v>142.65</v>
      </c>
      <c r="DH2" s="44">
        <v>-142.65</v>
      </c>
    </row>
    <row r="3" spans="1:112" x14ac:dyDescent="0.25">
      <c r="A3" t="s">
        <v>74</v>
      </c>
      <c r="B3">
        <v>3456</v>
      </c>
      <c r="C3" t="s">
        <v>201</v>
      </c>
      <c r="D3" s="45">
        <v>44226.496574074074</v>
      </c>
      <c r="F3" t="s">
        <v>42</v>
      </c>
      <c r="G3">
        <v>0</v>
      </c>
      <c r="H3" t="s">
        <v>4</v>
      </c>
      <c r="I3" t="s">
        <v>19</v>
      </c>
      <c r="J3" s="44">
        <v>1.55</v>
      </c>
      <c r="K3" t="s">
        <v>19</v>
      </c>
      <c r="L3">
        <v>2</v>
      </c>
      <c r="DG3" s="44">
        <v>3.1</v>
      </c>
      <c r="DH3" s="44">
        <v>-3.1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12"/>
  <sheetViews>
    <sheetView topLeftCell="A2" workbookViewId="0">
      <selection activeCell="U6" sqref="U6"/>
    </sheetView>
  </sheetViews>
  <sheetFormatPr baseColWidth="10" defaultRowHeight="15.75" x14ac:dyDescent="0.25"/>
  <cols>
    <col min="1" max="1" width="31.375" customWidth="1"/>
    <col min="2" max="2" width="43.5" customWidth="1"/>
    <col min="3" max="3" width="40.5" customWidth="1"/>
    <col min="4" max="4" width="30" customWidth="1"/>
    <col min="5" max="5" width="16.375" customWidth="1"/>
    <col min="6" max="6" width="29.5" customWidth="1"/>
    <col min="7" max="7" width="21.875" customWidth="1"/>
    <col min="8" max="8" width="26.125" customWidth="1"/>
    <col min="9" max="9" width="30.125" customWidth="1"/>
    <col min="10" max="10" width="18.875" customWidth="1"/>
    <col min="11" max="11" width="22.125" customWidth="1"/>
    <col min="12" max="12" width="23.375" customWidth="1"/>
    <col min="13" max="13" width="22.125" customWidth="1"/>
    <col min="14" max="14" width="30" customWidth="1"/>
    <col min="15" max="15" width="37.375" customWidth="1"/>
    <col min="16" max="16" width="30.875" customWidth="1"/>
    <col min="17" max="17" width="35.375" customWidth="1"/>
    <col min="18" max="18" width="46.875" customWidth="1"/>
  </cols>
  <sheetData>
    <row r="1" spans="1:21" x14ac:dyDescent="0.25">
      <c r="A1" t="s">
        <v>2</v>
      </c>
      <c r="B1" t="s">
        <v>68</v>
      </c>
      <c r="C1" t="s">
        <v>3</v>
      </c>
      <c r="D1" t="s">
        <v>69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T1" t="s">
        <v>36</v>
      </c>
      <c r="U1" s="7" t="s">
        <v>51</v>
      </c>
    </row>
    <row r="2" spans="1:21" x14ac:dyDescent="0.25">
      <c r="A2" s="3">
        <v>0</v>
      </c>
      <c r="B2" s="3" t="s">
        <v>18</v>
      </c>
      <c r="C2" s="3" t="s">
        <v>18</v>
      </c>
      <c r="D2" s="3" t="s">
        <v>18</v>
      </c>
      <c r="E2" s="3" t="s">
        <v>19</v>
      </c>
      <c r="F2" s="3" t="s">
        <v>18</v>
      </c>
      <c r="G2" s="3" t="s">
        <v>18</v>
      </c>
      <c r="H2" s="3" t="s">
        <v>20</v>
      </c>
      <c r="I2" s="3" t="s">
        <v>18</v>
      </c>
      <c r="J2" s="3">
        <v>38</v>
      </c>
      <c r="K2" s="3">
        <v>38</v>
      </c>
      <c r="L2" s="3">
        <v>39</v>
      </c>
      <c r="M2" s="3">
        <v>38</v>
      </c>
      <c r="N2" s="3">
        <v>39</v>
      </c>
      <c r="O2" s="3">
        <v>35</v>
      </c>
      <c r="P2" s="3">
        <v>35</v>
      </c>
      <c r="Q2" s="3">
        <v>8</v>
      </c>
      <c r="R2" s="3" t="s">
        <v>19</v>
      </c>
      <c r="T2" t="s">
        <v>77</v>
      </c>
      <c r="U2" s="7">
        <v>1234</v>
      </c>
    </row>
    <row r="3" spans="1:21" x14ac:dyDescent="0.25">
      <c r="A3" s="3">
        <v>1</v>
      </c>
      <c r="B3" s="3" t="s">
        <v>20</v>
      </c>
      <c r="C3" s="3" t="s">
        <v>20</v>
      </c>
      <c r="D3" s="3" t="s">
        <v>20</v>
      </c>
      <c r="F3" s="3" t="s">
        <v>20</v>
      </c>
      <c r="G3" s="3" t="s">
        <v>20</v>
      </c>
      <c r="H3" s="3" t="s">
        <v>21</v>
      </c>
      <c r="I3" s="3" t="s">
        <v>20</v>
      </c>
      <c r="J3" s="3">
        <v>39</v>
      </c>
      <c r="K3" s="3">
        <v>39</v>
      </c>
      <c r="L3" s="3">
        <v>40</v>
      </c>
      <c r="M3" s="3">
        <v>39</v>
      </c>
      <c r="N3" s="3">
        <v>40</v>
      </c>
      <c r="O3" s="3">
        <v>36</v>
      </c>
      <c r="P3" s="3">
        <v>36</v>
      </c>
      <c r="Q3" s="3">
        <v>9</v>
      </c>
      <c r="T3" t="s">
        <v>73</v>
      </c>
      <c r="U3" s="7">
        <v>2345</v>
      </c>
    </row>
    <row r="4" spans="1:21" x14ac:dyDescent="0.25">
      <c r="A4" s="3">
        <v>2</v>
      </c>
      <c r="B4" s="3" t="s">
        <v>21</v>
      </c>
      <c r="C4" s="3" t="s">
        <v>21</v>
      </c>
      <c r="D4" s="3" t="s">
        <v>21</v>
      </c>
      <c r="F4" s="3" t="s">
        <v>21</v>
      </c>
      <c r="G4" s="3" t="s">
        <v>21</v>
      </c>
      <c r="H4" s="3" t="s">
        <v>22</v>
      </c>
      <c r="I4" s="3" t="s">
        <v>21</v>
      </c>
      <c r="J4" s="3">
        <v>40</v>
      </c>
      <c r="K4" s="3">
        <v>40</v>
      </c>
      <c r="L4" s="3">
        <v>41</v>
      </c>
      <c r="M4" s="3">
        <v>40</v>
      </c>
      <c r="N4" s="3">
        <v>41</v>
      </c>
      <c r="O4" s="3">
        <v>37</v>
      </c>
      <c r="P4" s="3">
        <v>37</v>
      </c>
      <c r="Q4" s="3">
        <v>10</v>
      </c>
      <c r="T4" t="s">
        <v>74</v>
      </c>
      <c r="U4" s="7">
        <v>3456</v>
      </c>
    </row>
    <row r="5" spans="1:21" x14ac:dyDescent="0.25">
      <c r="A5" s="3">
        <v>3</v>
      </c>
      <c r="B5" s="3" t="s">
        <v>22</v>
      </c>
      <c r="C5" s="3" t="s">
        <v>22</v>
      </c>
      <c r="D5" s="3" t="s">
        <v>22</v>
      </c>
      <c r="F5" s="3" t="s">
        <v>22</v>
      </c>
      <c r="G5" s="3" t="s">
        <v>22</v>
      </c>
      <c r="H5" s="3" t="s">
        <v>23</v>
      </c>
      <c r="I5" s="3" t="s">
        <v>22</v>
      </c>
      <c r="J5" s="3">
        <v>41</v>
      </c>
      <c r="K5" s="3">
        <v>41</v>
      </c>
      <c r="L5" s="3">
        <v>42</v>
      </c>
      <c r="M5" s="3">
        <v>41</v>
      </c>
      <c r="N5" s="3">
        <v>42</v>
      </c>
      <c r="O5" s="3">
        <v>38</v>
      </c>
      <c r="P5" s="3">
        <v>38</v>
      </c>
      <c r="Q5" s="3">
        <v>11</v>
      </c>
      <c r="T5" t="s">
        <v>75</v>
      </c>
      <c r="U5" s="7">
        <v>4567</v>
      </c>
    </row>
    <row r="6" spans="1:21" x14ac:dyDescent="0.25">
      <c r="A6" s="3">
        <v>4</v>
      </c>
      <c r="B6" s="3" t="s">
        <v>23</v>
      </c>
      <c r="C6" s="3" t="s">
        <v>23</v>
      </c>
      <c r="D6" s="3" t="s">
        <v>23</v>
      </c>
      <c r="F6" s="3" t="s">
        <v>23</v>
      </c>
      <c r="G6" s="3" t="s">
        <v>23</v>
      </c>
      <c r="I6" s="3" t="s">
        <v>23</v>
      </c>
      <c r="J6" s="3">
        <v>42</v>
      </c>
      <c r="K6" s="3">
        <v>42</v>
      </c>
      <c r="L6" s="3">
        <v>43</v>
      </c>
      <c r="M6" s="3">
        <v>42</v>
      </c>
      <c r="N6" s="3">
        <v>43</v>
      </c>
      <c r="O6" s="3">
        <v>39</v>
      </c>
      <c r="P6" s="3">
        <v>39</v>
      </c>
      <c r="Q6" s="3">
        <v>12</v>
      </c>
      <c r="T6" t="s">
        <v>76</v>
      </c>
      <c r="U6" s="7">
        <v>5678</v>
      </c>
    </row>
    <row r="7" spans="1:21" x14ac:dyDescent="0.25">
      <c r="A7" s="3">
        <v>5</v>
      </c>
      <c r="B7" s="3" t="s">
        <v>24</v>
      </c>
      <c r="C7" s="3" t="s">
        <v>24</v>
      </c>
      <c r="I7" s="3" t="s">
        <v>24</v>
      </c>
      <c r="J7" s="3">
        <v>43</v>
      </c>
      <c r="K7" s="3">
        <v>43</v>
      </c>
      <c r="L7" s="3">
        <v>44</v>
      </c>
      <c r="M7" s="3">
        <v>43</v>
      </c>
      <c r="N7" s="3">
        <v>44</v>
      </c>
      <c r="O7" s="3">
        <v>40</v>
      </c>
      <c r="P7" s="3">
        <v>40</v>
      </c>
      <c r="T7" t="s">
        <v>78</v>
      </c>
      <c r="U7" s="7">
        <v>6789</v>
      </c>
    </row>
    <row r="8" spans="1:21" x14ac:dyDescent="0.25">
      <c r="A8" s="3">
        <v>6</v>
      </c>
      <c r="J8" s="3">
        <v>44</v>
      </c>
      <c r="K8" s="3">
        <v>44</v>
      </c>
      <c r="L8" s="3">
        <v>45</v>
      </c>
      <c r="M8" s="3">
        <v>44</v>
      </c>
      <c r="N8" s="3">
        <v>45</v>
      </c>
      <c r="O8" s="3">
        <v>41</v>
      </c>
      <c r="P8" s="3">
        <v>41</v>
      </c>
      <c r="T8" t="s">
        <v>79</v>
      </c>
      <c r="U8" s="7">
        <v>7890</v>
      </c>
    </row>
    <row r="9" spans="1:21" x14ac:dyDescent="0.25">
      <c r="J9" s="3">
        <v>45</v>
      </c>
      <c r="K9" s="3">
        <v>45</v>
      </c>
      <c r="L9" s="3">
        <v>46</v>
      </c>
      <c r="M9" s="3">
        <v>45</v>
      </c>
      <c r="N9" s="3">
        <v>46</v>
      </c>
      <c r="P9" s="3">
        <v>42</v>
      </c>
    </row>
    <row r="10" spans="1:21" x14ac:dyDescent="0.25">
      <c r="J10" s="3">
        <v>46</v>
      </c>
      <c r="K10" s="3">
        <v>46</v>
      </c>
      <c r="L10" s="3">
        <v>47</v>
      </c>
      <c r="M10" s="3">
        <v>46</v>
      </c>
      <c r="N10" s="3">
        <v>47</v>
      </c>
    </row>
    <row r="11" spans="1:21" x14ac:dyDescent="0.25">
      <c r="J11" s="3">
        <v>47</v>
      </c>
      <c r="K11" s="3">
        <v>47</v>
      </c>
      <c r="M11" s="3">
        <v>47</v>
      </c>
    </row>
    <row r="12" spans="1:21" x14ac:dyDescent="0.25">
      <c r="J12" s="3">
        <v>48</v>
      </c>
      <c r="K12" s="3">
        <v>48</v>
      </c>
      <c r="M12" s="3">
        <v>48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Articles</vt:lpstr>
      <vt:lpstr>BC</vt:lpstr>
      <vt:lpstr>Suivi</vt:lpstr>
      <vt:lpstr>Listes</vt:lpstr>
      <vt:lpstr>Report</vt:lpstr>
      <vt:lpstr>Saisie</vt:lpstr>
      <vt:lpstr>BC!Zone_d_impression</vt:lpstr>
    </vt:vector>
  </TitlesOfParts>
  <Manager/>
  <Company>SNCF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Dotation Agents PX</dc:title>
  <dc:subject/>
  <dc:creator>ETHEVE Erwan</dc:creator>
  <cp:keywords/>
  <dc:description/>
  <cp:lastModifiedBy>User</cp:lastModifiedBy>
  <cp:lastPrinted>2021-01-30T10:55:12Z</cp:lastPrinted>
  <dcterms:created xsi:type="dcterms:W3CDTF">2021-01-26T08:56:22Z</dcterms:created>
  <dcterms:modified xsi:type="dcterms:W3CDTF">2021-01-30T10:55:24Z</dcterms:modified>
  <cp:category/>
</cp:coreProperties>
</file>