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120" yWindow="-120" windowWidth="20730" windowHeight="11760" activeTab="1"/>
  </bookViews>
  <sheets>
    <sheet name="PLATEFORME" sheetId="6" r:id="rId1"/>
    <sheet name="DIMENSIONS" sheetId="5" r:id="rId2"/>
    <sheet name="EXTRACTION" sheetId="1" r:id="rId3"/>
    <sheet name="Shipments" sheetId="4" r:id="rId4"/>
    <sheet name="Listes" sheetId="7" r:id="rId5"/>
  </sheets>
  <externalReferences>
    <externalReference r:id="rId6"/>
  </externalReferences>
  <definedNames>
    <definedName name="Couriers">[1]Couriers!$A$2:$A$5</definedName>
    <definedName name="Packtypes">'[1]Combobox Values'!$A$319:$A$321</definedName>
    <definedName name="SubCountry">'[1]Combobox Values'!$A$2:$A$285</definedName>
  </definedNames>
  <calcPr calcId="145621"/>
</workbook>
</file>

<file path=xl/calcChain.xml><?xml version="1.0" encoding="utf-8"?>
<calcChain xmlns="http://schemas.openxmlformats.org/spreadsheetml/2006/main">
  <c r="G2" i="1" l="1"/>
  <c r="K2" i="1" s="1"/>
  <c r="O2" i="1"/>
  <c r="S2" i="1"/>
  <c r="W2" i="1"/>
  <c r="AA2" i="1"/>
  <c r="Z2" i="1" l="1"/>
  <c r="V2" i="1"/>
  <c r="R2" i="1"/>
  <c r="N2" i="1"/>
  <c r="J2" i="1"/>
  <c r="Y2" i="1"/>
  <c r="U2" i="1"/>
  <c r="Q2" i="1"/>
  <c r="M2" i="1"/>
  <c r="I2" i="1"/>
  <c r="AB2" i="1"/>
  <c r="X2" i="1"/>
  <c r="T2" i="1"/>
  <c r="P2" i="1"/>
  <c r="L2" i="1"/>
  <c r="H2" i="1"/>
  <c r="B3" i="4"/>
  <c r="D3" i="4"/>
  <c r="F3" i="4"/>
  <c r="G3" i="4"/>
  <c r="H3" i="4"/>
  <c r="I3" i="4"/>
  <c r="K3" i="4"/>
  <c r="L3" i="4"/>
  <c r="M3" i="4"/>
  <c r="N3" i="4"/>
  <c r="W3" i="4"/>
  <c r="X3" i="4"/>
  <c r="B4" i="4"/>
  <c r="D4" i="4"/>
  <c r="F4" i="4"/>
  <c r="G4" i="4"/>
  <c r="H4" i="4"/>
  <c r="I4" i="4"/>
  <c r="K4" i="4"/>
  <c r="L4" i="4"/>
  <c r="M4" i="4"/>
  <c r="N4" i="4"/>
  <c r="W4" i="4"/>
  <c r="X4" i="4"/>
  <c r="B5" i="4"/>
  <c r="D5" i="4"/>
  <c r="F5" i="4"/>
  <c r="G5" i="4"/>
  <c r="H5" i="4"/>
  <c r="I5" i="4"/>
  <c r="K5" i="4"/>
  <c r="L5" i="4"/>
  <c r="M5" i="4"/>
  <c r="N5" i="4"/>
  <c r="W5" i="4"/>
  <c r="X5" i="4"/>
  <c r="B6" i="4"/>
  <c r="D6" i="4"/>
  <c r="F6" i="4"/>
  <c r="G6" i="4"/>
  <c r="H6" i="4"/>
  <c r="I6" i="4"/>
  <c r="K6" i="4"/>
  <c r="L6" i="4"/>
  <c r="M6" i="4"/>
  <c r="N6" i="4"/>
  <c r="W6" i="4"/>
  <c r="X6" i="4"/>
  <c r="B7" i="4"/>
  <c r="D7" i="4"/>
  <c r="F7" i="4"/>
  <c r="G7" i="4"/>
  <c r="H7" i="4"/>
  <c r="I7" i="4"/>
  <c r="K7" i="4"/>
  <c r="L7" i="4"/>
  <c r="M7" i="4"/>
  <c r="N7" i="4"/>
  <c r="W7" i="4"/>
  <c r="X7" i="4"/>
  <c r="B8" i="4"/>
  <c r="D8" i="4"/>
  <c r="F8" i="4"/>
  <c r="G8" i="4"/>
  <c r="H8" i="4"/>
  <c r="I8" i="4"/>
  <c r="K8" i="4"/>
  <c r="L8" i="4"/>
  <c r="M8" i="4"/>
  <c r="N8" i="4"/>
  <c r="W8" i="4"/>
  <c r="X8" i="4"/>
  <c r="B9" i="4"/>
  <c r="D9" i="4"/>
  <c r="F9" i="4"/>
  <c r="G9" i="4"/>
  <c r="H9" i="4"/>
  <c r="I9" i="4"/>
  <c r="K9" i="4"/>
  <c r="L9" i="4"/>
  <c r="M9" i="4"/>
  <c r="N9" i="4"/>
  <c r="W9" i="4"/>
  <c r="X9" i="4"/>
  <c r="B10" i="4"/>
  <c r="D10" i="4"/>
  <c r="F10" i="4"/>
  <c r="G10" i="4"/>
  <c r="H10" i="4"/>
  <c r="I10" i="4"/>
  <c r="K10" i="4"/>
  <c r="L10" i="4"/>
  <c r="M10" i="4"/>
  <c r="N10" i="4"/>
  <c r="W10" i="4"/>
  <c r="X10" i="4"/>
  <c r="B11" i="4"/>
  <c r="D11" i="4"/>
  <c r="F11" i="4"/>
  <c r="G11" i="4"/>
  <c r="H11" i="4"/>
  <c r="I11" i="4"/>
  <c r="K11" i="4"/>
  <c r="L11" i="4"/>
  <c r="M11" i="4"/>
  <c r="N11" i="4"/>
  <c r="W11" i="4"/>
  <c r="X11" i="4"/>
  <c r="E3" i="4"/>
  <c r="S3" i="4"/>
  <c r="T3" i="4"/>
  <c r="U3" i="4"/>
  <c r="O3" i="4"/>
  <c r="E5" i="4"/>
  <c r="S5" i="4"/>
  <c r="T5" i="4"/>
  <c r="U5" i="4"/>
  <c r="O5" i="4"/>
  <c r="S6" i="4"/>
  <c r="T6" i="4"/>
  <c r="U6" i="4"/>
  <c r="O6" i="4"/>
  <c r="S7" i="4"/>
  <c r="T7" i="4"/>
  <c r="U7" i="4"/>
  <c r="O7" i="4"/>
  <c r="S8" i="4"/>
  <c r="T8" i="4"/>
  <c r="U8" i="4"/>
  <c r="O8" i="4"/>
  <c r="S9" i="4"/>
  <c r="T9" i="4"/>
  <c r="U9" i="4"/>
  <c r="O9" i="4"/>
  <c r="S10" i="4"/>
  <c r="T10" i="4"/>
  <c r="U10" i="4"/>
  <c r="O10" i="4"/>
  <c r="S11" i="4"/>
  <c r="T11" i="4"/>
  <c r="U11" i="4"/>
  <c r="O11" i="4"/>
  <c r="E4" i="4"/>
  <c r="S4" i="4"/>
  <c r="T4" i="4"/>
  <c r="U4" i="4"/>
  <c r="O4" i="4"/>
  <c r="E6" i="4"/>
  <c r="E7" i="4"/>
  <c r="E9" i="4"/>
  <c r="E10" i="4"/>
  <c r="E11" i="4"/>
  <c r="E8" i="4"/>
  <c r="X2" i="4"/>
  <c r="W2" i="4"/>
  <c r="N2" i="4"/>
  <c r="M2" i="4"/>
  <c r="L2" i="4"/>
  <c r="K2" i="4"/>
  <c r="I2" i="4"/>
  <c r="H2" i="4"/>
  <c r="G2" i="4"/>
  <c r="F2" i="4"/>
  <c r="D2" i="4"/>
  <c r="B2" i="4"/>
  <c r="O2" i="4" l="1"/>
  <c r="U2" i="4"/>
  <c r="T2" i="4"/>
  <c r="S2" i="4"/>
  <c r="E2" i="4"/>
</calcChain>
</file>

<file path=xl/sharedStrings.xml><?xml version="1.0" encoding="utf-8"?>
<sst xmlns="http://schemas.openxmlformats.org/spreadsheetml/2006/main" count="273" uniqueCount="134">
  <si>
    <t>Dossier</t>
  </si>
  <si>
    <t>Statut</t>
  </si>
  <si>
    <t>Nom</t>
  </si>
  <si>
    <t>Email</t>
  </si>
  <si>
    <t>Programme</t>
  </si>
  <si>
    <t>Ville</t>
  </si>
  <si>
    <t>Pays</t>
  </si>
  <si>
    <t>Frais de retrait + emballage + expédition</t>
  </si>
  <si>
    <t>Frais d’assurance MBE Save Value</t>
  </si>
  <si>
    <t>Total</t>
  </si>
  <si>
    <t>ID expédition</t>
  </si>
  <si>
    <t>MBES@m
ID client</t>
  </si>
  <si>
    <t>destinataire</t>
  </si>
  <si>
    <t>adresse</t>
  </si>
  <si>
    <t>ville</t>
  </si>
  <si>
    <t>Province</t>
  </si>
  <si>
    <t>code postal</t>
  </si>
  <si>
    <t>destination</t>
  </si>
  <si>
    <t>téléphone</t>
  </si>
  <si>
    <t>Fax</t>
  </si>
  <si>
    <t>e-mail</t>
  </si>
  <si>
    <t>transporteur</t>
  </si>
  <si>
    <t>type marchandise</t>
  </si>
  <si>
    <t>type expédition</t>
  </si>
  <si>
    <t>poids transporteur</t>
  </si>
  <si>
    <t>Poids volumétrique  transporteur</t>
  </si>
  <si>
    <t>poids client</t>
  </si>
  <si>
    <t>Poids Volumétrique Client</t>
  </si>
  <si>
    <t>Hauteur</t>
  </si>
  <si>
    <t>Largeur</t>
  </si>
  <si>
    <t>Longueur</t>
  </si>
  <si>
    <t xml:space="preserve">A l'attention de </t>
  </si>
  <si>
    <t>Bordereau</t>
  </si>
  <si>
    <t>Description marchandise</t>
  </si>
  <si>
    <t>Référence</t>
  </si>
  <si>
    <t>Note</t>
  </si>
  <si>
    <t>Livraison le samedi (vide= NON)</t>
  </si>
  <si>
    <t>Montant de la livraison le samedi</t>
  </si>
  <si>
    <t>Montant COD (contre-remboursement)</t>
  </si>
  <si>
    <t>Type de contre-remboursement par défaut espèces ou "A" pour chèque</t>
  </si>
  <si>
    <t>Valeur Assurée</t>
  </si>
  <si>
    <t>Montant net de l'assurance</t>
  </si>
  <si>
    <t>Tracking Manuel</t>
  </si>
  <si>
    <t>Prix Net de l'expédition</t>
  </si>
  <si>
    <t>Applyfuelsurcharge</t>
  </si>
  <si>
    <t>CONCATENATION</t>
  </si>
  <si>
    <t>Transporteur</t>
  </si>
  <si>
    <t>NOM CLIENT</t>
  </si>
  <si>
    <t>HAUTEUR</t>
  </si>
  <si>
    <t>LONGUEUR</t>
  </si>
  <si>
    <t>LARGEUR</t>
  </si>
  <si>
    <t>POIDS REEL</t>
  </si>
  <si>
    <t>IGOUNET</t>
  </si>
  <si>
    <t>35575, 7518</t>
  </si>
  <si>
    <t>'2021010700172100000080000372</t>
  </si>
  <si>
    <t>Emballer</t>
  </si>
  <si>
    <t>Andrew</t>
  </si>
  <si>
    <t>Moussa</t>
  </si>
  <si>
    <t>Exercice 2021</t>
  </si>
  <si>
    <t>LAV</t>
  </si>
  <si>
    <t>hussien</t>
  </si>
  <si>
    <t>hassan</t>
  </si>
  <si>
    <t xml:space="preserve"> </t>
  </si>
  <si>
    <t>11 rue sainte marguerite 93500 pantin etage 2</t>
  </si>
  <si>
    <t>paris</t>
  </si>
  <si>
    <t>France</t>
  </si>
  <si>
    <t>UPS</t>
  </si>
  <si>
    <t>'2021011108551100000080000271</t>
  </si>
  <si>
    <t>ClientsMail</t>
  </si>
  <si>
    <t>SDV</t>
  </si>
  <si>
    <t>CLARENCE</t>
  </si>
  <si>
    <t>18 RUE PAUL GAUGIN</t>
  </si>
  <si>
    <t>ALBIN</t>
  </si>
  <si>
    <t>'2021011110075100000080000378</t>
  </si>
  <si>
    <t>GOUGEON</t>
  </si>
  <si>
    <t>Christian</t>
  </si>
  <si>
    <t>4 rue jean de la fontaine</t>
  </si>
  <si>
    <t>Fey</t>
  </si>
  <si>
    <t>'2021011513115000000080000271</t>
  </si>
  <si>
    <t>Michael</t>
  </si>
  <si>
    <t>BLATZER</t>
  </si>
  <si>
    <t>5 PLACE DE L EGLISE</t>
  </si>
  <si>
    <t>CAMPEAUX</t>
  </si>
  <si>
    <t>'2021011513115500000080000271</t>
  </si>
  <si>
    <t>JEAN</t>
  </si>
  <si>
    <t>HOCHART</t>
  </si>
  <si>
    <t>8 RUE DU TILLEUL</t>
  </si>
  <si>
    <t>LAHOUSSOYE</t>
  </si>
  <si>
    <t>'2021011815545000000080000391</t>
  </si>
  <si>
    <t>DENTZER</t>
  </si>
  <si>
    <t>Jacques</t>
  </si>
  <si>
    <t>35458, 35529</t>
  </si>
  <si>
    <t>136 Allée René Cassin</t>
  </si>
  <si>
    <t>OLIVET</t>
  </si>
  <si>
    <t>mail</t>
  </si>
  <si>
    <t>tel</t>
  </si>
  <si>
    <t>Nom2</t>
  </si>
  <si>
    <t>Tel</t>
  </si>
  <si>
    <t>Mail</t>
  </si>
  <si>
    <t>Instructions</t>
  </si>
  <si>
    <t>35458,A 35529</t>
  </si>
  <si>
    <t>REF</t>
  </si>
  <si>
    <t>Prenom</t>
  </si>
  <si>
    <t>SalleVentes</t>
  </si>
  <si>
    <t>NumeroBordereau</t>
  </si>
  <si>
    <t>Prenom2</t>
  </si>
  <si>
    <t>Entreprise</t>
  </si>
  <si>
    <t>AdresseLivraison</t>
  </si>
  <si>
    <t>CP</t>
  </si>
  <si>
    <t>VILLE</t>
  </si>
  <si>
    <t>Formules</t>
  </si>
  <si>
    <t>Titres</t>
  </si>
  <si>
    <t>=SIERREUR(INDEX(PF[Dossier];SOMMEPROD(EQUIV(GAUCHE([@REF];CHERCHE("-";[@REF])-1);""&amp;PF[NumeroBordereau];0)));"")</t>
  </si>
  <si>
    <t>=SIERREUR(INDEX(PF[Statut];EQUIV(EXT[@[Dossier]:[Dossier]];PF[[Dossier]:[Dossier]];0));"")</t>
  </si>
  <si>
    <t>=SIERREUR(INDEX(PF[Nom];EQUIV(EXT[@[Dossier]:[Dossier]];PF[[Dossier]:[Dossier]];0));"")</t>
  </si>
  <si>
    <t>=SIERREUR(INDEX(PF[Prenom];EQUIV(EXT[@[Dossier]:[Dossier]];PF[[Dossier]:[Dossier]];0));"")</t>
  </si>
  <si>
    <t>=SIERREUR(INDEX(PF[Email];EQUIV(EXT[@[Dossier]:[Dossier]];PF[[Dossier]:[Dossier]];0));"")</t>
  </si>
  <si>
    <t>=SIERREUR(INDEX(PF[Programme];EQUIV(EXT[@[Dossier]:[Dossier]];PF[[Dossier]:[Dossier]];0));"")</t>
  </si>
  <si>
    <t>=SIERREUR(INDEX(PF[SalleVentes];EQUIV(EXT[@[Dossier]:[Dossier]];PF[[Dossier]:[Dossier]];0));"")</t>
  </si>
  <si>
    <t>=SIERREUR(INDEX(PF[NumeroBordereau];EQUIV(EXT[@[Dossier]:[Dossier]];PF[[Dossier]:[Dossier]];0));"")</t>
  </si>
  <si>
    <t>=SIERREUR(INDEX(PF[Nom2];EQUIV(EXT[@[Dossier]:[Dossier]];PF[[Dossier]:[Dossier]];0));"")</t>
  </si>
  <si>
    <t>=SIERREUR(INDEX(PF[Prenom2];EQUIV(EXT[@[Dossier]:[Dossier]];PF[[Dossier]:[Dossier]];0));"")</t>
  </si>
  <si>
    <t>=SIERREUR(INDEX(PF[Entreprise];EQUIV(EXT[@[Dossier]:[Dossier]];PF[[Dossier]:[Dossier]];0));"")</t>
  </si>
  <si>
    <t>=SIERREUR(INDEX(PF[AdresseLivraison];EQUIV(EXT[@[Dossier]:[Dossier]];PF[[Dossier]:[Dossier]];0));"")</t>
  </si>
  <si>
    <t>=SIERREUR(INDEX(PF[CP];EQUIV(EXT[@[Dossier]:[Dossier]];PF[[Dossier]:[Dossier]];0));"")</t>
  </si>
  <si>
    <t>=SIERREUR(MAJUSCULE(INDEX(PF[Ville];EQUIV(EXT[@[Dossier]:[Dossier]];PF[[Dossier]:[Dossier]];0)));"")</t>
  </si>
  <si>
    <t>=SIERREUR(INDEX(PF[Pays];EQUIV(EXT[@[Dossier]:[Dossier]];PF[[Dossier]:[Dossier]];0));"")</t>
  </si>
  <si>
    <t>=SIERREUR(INDEX(PF[Tel];EQUIV(EXT[@[Dossier]:[Dossier]];PF[[Dossier]:[Dossier]];0));"")</t>
  </si>
  <si>
    <t>=SIERREUR(INDEX(PF[Mail];EQUIV(EXT[@[Dossier]:[Dossier]];PF[[Dossier]:[Dossier]];0));"")</t>
  </si>
  <si>
    <t>=SIERREUR(INDEX(PF[Instructions];EQUIV(EXT[@[Dossier]:[Dossier]];PF[[Dossier]:[Dossier]];0));"")</t>
  </si>
  <si>
    <t>=SIERREUR(INDEX(PF[Frais de retrait + emballage + expédition];EQUIV(EXT[@[Dossier]:[Dossier]];PF[[Dossier]:[Dossier]];0));"")</t>
  </si>
  <si>
    <t>=SIERREUR(INDEX(PF[Frais d’assurance MBE Save Value];EQUIV(EXT[@[Dossier]:[Dossier]];PF[[Dossier]:[Dossier]];0));"")</t>
  </si>
  <si>
    <t>=SIERREUR(INDEX(PF[Total];EQUIV(EXT[@[Dossier]:[Dossier]];PF[[Dossier]:[Dossier]];0));"")</t>
  </si>
  <si>
    <t>=SIERREUR(INDEX(PF[Transporteur];EQUIV(EXT[@[Dossier]:[Dossier]];PF[[Dossier]:[Dossier]];0));"")</t>
  </si>
</sst>
</file>

<file path=xl/styles.xml><?xml version="1.0" encoding="utf-8"?>
<styleSheet xmlns="http://schemas.openxmlformats.org/spreadsheetml/2006/main" xmlns:mc="http://schemas.openxmlformats.org/markup-compatibility/2006" xmlns:x14ac="http://schemas.microsoft.com/office/spreadsheetml/2009/9/ac" mc:Ignorable="x14ac">
  <fonts count="17">
    <font>
      <sz val="11"/>
      <color rgb="FF000000"/>
      <name val="Calibri"/>
    </font>
    <font>
      <sz val="11"/>
      <color theme="1"/>
      <name val="Calibri"/>
      <family val="2"/>
      <scheme val="minor"/>
    </font>
    <font>
      <sz val="11"/>
      <color theme="1"/>
      <name val="Calibri"/>
      <family val="2"/>
      <scheme val="minor"/>
    </font>
    <font>
      <sz val="8"/>
      <name val="Calibri"/>
      <family val="2"/>
    </font>
    <font>
      <sz val="10"/>
      <color theme="1"/>
      <name val="Ubuntu"/>
      <family val="2"/>
    </font>
    <font>
      <b/>
      <sz val="10"/>
      <color theme="1"/>
      <name val="Ubuntu"/>
      <family val="2"/>
    </font>
    <font>
      <b/>
      <sz val="12"/>
      <color rgb="FFFFFFFF"/>
      <name val="Arial"/>
      <family val="2"/>
    </font>
    <font>
      <sz val="10"/>
      <color rgb="FF000000"/>
      <name val="Arial"/>
      <family val="2"/>
    </font>
    <font>
      <b/>
      <sz val="14"/>
      <name val="Calibri"/>
      <family val="2"/>
      <scheme val="minor"/>
    </font>
    <font>
      <b/>
      <sz val="14"/>
      <color rgb="FF000000"/>
      <name val="Calibri"/>
      <family val="2"/>
    </font>
    <font>
      <sz val="11"/>
      <color rgb="FF000000"/>
      <name val="Calibri"/>
      <family val="2"/>
    </font>
    <font>
      <b/>
      <sz val="11"/>
      <color theme="1"/>
      <name val="Calibri"/>
      <family val="2"/>
      <scheme val="minor"/>
    </font>
    <font>
      <sz val="8"/>
      <name val="Calibri"/>
      <family val="2"/>
    </font>
    <font>
      <sz val="11"/>
      <color rgb="FF141414"/>
      <name val="Inherit"/>
    </font>
    <font>
      <b/>
      <sz val="16"/>
      <color rgb="FF99CC00"/>
      <name val="Calibri"/>
      <family val="2"/>
    </font>
    <font>
      <b/>
      <sz val="10"/>
      <color rgb="FFFF0000"/>
      <name val="Calibri"/>
      <family val="2"/>
    </font>
    <font>
      <b/>
      <sz val="10"/>
      <color rgb="FFFF0000"/>
      <name val="Arial"/>
      <family val="2"/>
    </font>
  </fonts>
  <fills count="2">
    <fill>
      <patternFill patternType="none"/>
    </fill>
    <fill>
      <patternFill patternType="gray125"/>
    </fill>
  </fills>
  <borders count="1">
    <border>
      <left/>
      <right/>
      <top/>
      <bottom/>
      <diagonal/>
    </border>
  </borders>
  <cellStyleXfs count="3">
    <xf numFmtId="0" fontId="0" fillId="0" borderId="0"/>
    <xf numFmtId="0" fontId="2" fillId="0" borderId="0"/>
    <xf numFmtId="0" fontId="10" fillId="0" borderId="0"/>
  </cellStyleXfs>
  <cellXfs count="27">
    <xf numFmtId="0" fontId="0" fillId="0" borderId="0" xfId="0" applyAlignment="1">
      <alignment horizontal="center" vertical="center"/>
    </xf>
    <xf numFmtId="0" fontId="0" fillId="0" borderId="0" xfId="0" applyAlignment="1">
      <alignment horizontal="center" vertical="center"/>
    </xf>
    <xf numFmtId="0" fontId="2" fillId="0" borderId="0" xfId="1"/>
    <xf numFmtId="0" fontId="0" fillId="0" borderId="0" xfId="0" applyFill="1" applyBorder="1" applyAlignment="1">
      <alignment horizontal="center" vertical="center"/>
    </xf>
    <xf numFmtId="0" fontId="6" fillId="0" borderId="0" xfId="0" applyFont="1" applyFill="1" applyBorder="1" applyAlignment="1">
      <alignment horizontal="center" vertical="center" wrapText="1"/>
    </xf>
    <xf numFmtId="0" fontId="10" fillId="0" borderId="0" xfId="0" applyFont="1" applyFill="1" applyBorder="1" applyAlignment="1">
      <alignment horizontal="center" vertical="center"/>
    </xf>
    <xf numFmtId="0" fontId="13" fillId="0" borderId="0" xfId="0" applyFont="1" applyFill="1" applyBorder="1" applyAlignment="1">
      <alignment horizontal="left" vertical="center" readingOrder="1"/>
    </xf>
    <xf numFmtId="0" fontId="15" fillId="0" borderId="0" xfId="0" applyFont="1" applyFill="1" applyBorder="1" applyAlignment="1">
      <alignment horizontal="center" vertical="center"/>
    </xf>
    <xf numFmtId="0" fontId="16" fillId="0" borderId="0" xfId="0" applyFont="1" applyFill="1" applyBorder="1" applyAlignment="1">
      <alignment horizontal="center" vertical="center" wrapText="1"/>
    </xf>
    <xf numFmtId="0" fontId="10" fillId="0" borderId="0" xfId="2" applyAlignment="1">
      <alignment horizontal="center" vertical="center"/>
    </xf>
    <xf numFmtId="0" fontId="10" fillId="0" borderId="0" xfId="2" applyFont="1" applyFill="1" applyBorder="1" applyAlignment="1">
      <alignment horizontal="center" vertical="center"/>
    </xf>
    <xf numFmtId="0" fontId="10" fillId="0" borderId="0" xfId="2" applyFill="1" applyBorder="1" applyAlignment="1">
      <alignment horizontal="center" vertical="center"/>
    </xf>
    <xf numFmtId="0" fontId="13" fillId="0" borderId="0" xfId="2" applyFont="1" applyFill="1" applyBorder="1" applyAlignment="1">
      <alignment horizontal="left" vertical="center" readingOrder="1"/>
    </xf>
    <xf numFmtId="0" fontId="10" fillId="0" borderId="0" xfId="0" applyFont="1" applyAlignment="1">
      <alignment horizontal="center" vertical="center"/>
    </xf>
    <xf numFmtId="49" fontId="0" fillId="0" borderId="0" xfId="0" applyNumberFormat="1" applyAlignment="1">
      <alignment horizontal="center" vertical="center"/>
    </xf>
    <xf numFmtId="0" fontId="7" fillId="0" borderId="0" xfId="0" applyFont="1" applyFill="1" applyBorder="1" applyAlignment="1">
      <alignment horizontal="center" vertical="center"/>
    </xf>
    <xf numFmtId="0" fontId="11" fillId="0" borderId="0" xfId="1" applyFont="1" applyFill="1" applyBorder="1"/>
    <xf numFmtId="0" fontId="2" fillId="0" borderId="0" xfId="1" applyFill="1" applyBorder="1"/>
    <xf numFmtId="0" fontId="1" fillId="0" borderId="0" xfId="1" applyFont="1" applyFill="1" applyBorder="1"/>
    <xf numFmtId="0" fontId="5" fillId="0" borderId="0" xfId="1" applyFont="1" applyFill="1" applyBorder="1" applyAlignment="1">
      <alignment horizontal="left"/>
    </xf>
    <xf numFmtId="0" fontId="4" fillId="0" borderId="0" xfId="1" applyFont="1" applyFill="1" applyBorder="1"/>
    <xf numFmtId="0" fontId="2" fillId="0" borderId="0" xfId="1" applyFill="1" applyBorder="1" applyAlignment="1">
      <alignment horizontal="center" vertical="center"/>
    </xf>
    <xf numFmtId="0" fontId="2" fillId="0" borderId="0" xfId="1" applyFill="1" applyBorder="1" applyAlignment="1">
      <alignment horizontal="left" vertical="top"/>
    </xf>
    <xf numFmtId="0" fontId="8" fillId="0" borderId="0" xfId="0" applyFont="1" applyFill="1" applyBorder="1" applyAlignment="1">
      <alignment horizontal="center" vertical="center"/>
    </xf>
    <xf numFmtId="0" fontId="8" fillId="0" borderId="0" xfId="0" applyFont="1" applyFill="1" applyBorder="1" applyAlignment="1">
      <alignment horizontal="center" vertical="center" wrapText="1"/>
    </xf>
    <xf numFmtId="0" fontId="9" fillId="0" borderId="0" xfId="0" applyFont="1" applyFill="1" applyBorder="1" applyAlignment="1">
      <alignment horizontal="center" vertical="center"/>
    </xf>
    <xf numFmtId="0" fontId="0" fillId="0" borderId="0" xfId="0" applyFill="1" applyAlignment="1">
      <alignment horizontal="center" vertical="center"/>
    </xf>
  </cellXfs>
  <cellStyles count="3">
    <cellStyle name="Normal" xfId="0" builtinId="0"/>
    <cellStyle name="Normal 2" xfId="1"/>
    <cellStyle name="Normal 3" xfId="2"/>
  </cellStyles>
  <dxfs count="106">
    <dxf>
      <fill>
        <patternFill patternType="none">
          <fgColor indexed="64"/>
          <bgColor indexed="65"/>
        </patternFill>
      </fill>
      <alignment horizontal="center" vertical="center" textRotation="0" wrapText="0" indent="0" justifyLastLine="0" shrinkToFit="0" readingOrder="0"/>
    </dxf>
    <dxf>
      <font>
        <color rgb="FF9C0006"/>
      </font>
      <fill>
        <patternFill>
          <bgColor rgb="FFFFC7CE"/>
        </patternFill>
      </fill>
    </dxf>
    <dxf>
      <numFmt numFmtId="30" formatCode="@"/>
    </dxf>
    <dxf>
      <numFmt numFmtId="30" formatCode="@"/>
    </dxf>
    <dxf>
      <numFmt numFmtId="30" formatCode="@"/>
    </dxf>
    <dxf>
      <font>
        <b val="0"/>
        <i val="0"/>
        <strike val="0"/>
        <condense val="0"/>
        <extend val="0"/>
        <outline val="0"/>
        <shadow val="0"/>
        <u val="none"/>
        <vertAlign val="baseline"/>
        <sz val="11"/>
        <color rgb="FF000000"/>
        <name val="Calibri"/>
        <scheme val="none"/>
      </font>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0"/>
        <color theme="1"/>
        <name val="Ubuntu"/>
        <scheme val="none"/>
      </font>
      <fill>
        <patternFill patternType="none">
          <fgColor indexed="64"/>
          <bgColor auto="1"/>
        </patternFill>
      </fill>
    </dxf>
    <dxf>
      <font>
        <b val="0"/>
        <i val="0"/>
        <strike val="0"/>
        <condense val="0"/>
        <extend val="0"/>
        <outline val="0"/>
        <shadow val="0"/>
        <u val="none"/>
        <vertAlign val="baseline"/>
        <sz val="10"/>
        <color theme="1"/>
        <name val="Ubuntu"/>
        <scheme val="none"/>
      </font>
      <fill>
        <patternFill patternType="none">
          <fgColor indexed="64"/>
          <bgColor auto="1"/>
        </patternFill>
      </fill>
    </dxf>
    <dxf>
      <font>
        <b val="0"/>
        <i val="0"/>
        <strike val="0"/>
        <condense val="0"/>
        <extend val="0"/>
        <outline val="0"/>
        <shadow val="0"/>
        <u val="none"/>
        <vertAlign val="baseline"/>
        <sz val="10"/>
        <color theme="1"/>
        <name val="Ubuntu"/>
        <scheme val="none"/>
      </font>
      <fill>
        <patternFill patternType="none">
          <fgColor indexed="64"/>
          <bgColor auto="1"/>
        </patternFill>
      </fill>
    </dxf>
    <dxf>
      <fill>
        <patternFill patternType="none">
          <fgColor indexed="64"/>
          <bgColor auto="1"/>
        </patternFill>
      </fill>
    </dxf>
    <dxf>
      <fill>
        <patternFill patternType="none">
          <fgColor indexed="64"/>
          <bgColor auto="1"/>
        </patternFill>
      </fill>
    </dxf>
    <dxf>
      <font>
        <b/>
        <i val="0"/>
        <strike val="0"/>
        <condense val="0"/>
        <extend val="0"/>
        <outline val="0"/>
        <shadow val="0"/>
        <u val="none"/>
        <vertAlign val="baseline"/>
        <sz val="10"/>
        <color theme="1"/>
        <name val="Ubuntu"/>
        <scheme val="none"/>
      </font>
      <fill>
        <patternFill patternType="none">
          <fgColor indexed="64"/>
          <bgColor auto="1"/>
        </patternFill>
      </fill>
      <alignment horizontal="left" vertical="bottom" textRotation="0" wrapText="0" indent="0" justifyLastLine="0" shrinkToFit="0" readingOrder="0"/>
    </dxf>
    <dxf>
      <font>
        <b/>
        <i val="0"/>
        <strike val="0"/>
        <condense val="0"/>
        <extend val="0"/>
        <outline val="0"/>
        <shadow val="0"/>
        <u val="none"/>
        <vertAlign val="baseline"/>
        <sz val="10"/>
        <color theme="1"/>
        <name val="Ubuntu"/>
        <scheme val="none"/>
      </font>
      <fill>
        <patternFill patternType="none">
          <fgColor indexed="64"/>
          <bgColor auto="1"/>
        </patternFill>
      </fill>
      <alignment horizontal="left" vertical="bottom" textRotation="0" wrapText="0" indent="0" justifyLastLine="0" shrinkToFit="0" readingOrder="0"/>
    </dxf>
    <dxf>
      <fill>
        <patternFill patternType="none">
          <fgColor indexed="64"/>
          <bgColor auto="1"/>
        </patternFill>
      </fill>
    </dxf>
    <dxf>
      <font>
        <b/>
        <i val="0"/>
        <strike val="0"/>
        <condense val="0"/>
        <extend val="0"/>
        <outline val="0"/>
        <shadow val="0"/>
        <u val="none"/>
        <vertAlign val="baseline"/>
        <sz val="10"/>
        <color theme="1"/>
        <name val="Ubuntu"/>
        <scheme val="none"/>
      </font>
      <fill>
        <patternFill patternType="none">
          <fgColor indexed="64"/>
          <bgColor auto="1"/>
        </patternFill>
      </fill>
      <alignment horizontal="left" vertical="bottom" textRotation="0" wrapText="0" indent="0" justifyLastLine="0" shrinkToFit="0" readingOrder="0"/>
    </dxf>
    <dxf>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dxf>
    <dxf>
      <fill>
        <patternFill patternType="none">
          <fgColor indexed="64"/>
          <bgColor auto="1"/>
        </patternFill>
      </fill>
    </dxf>
    <dxf>
      <font>
        <b/>
        <i val="0"/>
        <strike val="0"/>
        <condense val="0"/>
        <extend val="0"/>
        <outline val="0"/>
        <shadow val="0"/>
        <u val="none"/>
        <vertAlign val="baseline"/>
        <sz val="11"/>
        <color theme="1"/>
        <name val="Calibri"/>
        <scheme val="minor"/>
      </font>
      <fill>
        <patternFill patternType="none">
          <fgColor indexed="64"/>
          <bgColor auto="1"/>
        </patternFill>
      </fill>
    </dxf>
    <dxf>
      <fill>
        <patternFill patternType="none">
          <fgColor indexed="64"/>
          <bgColor auto="1"/>
        </patternFill>
      </fill>
    </dxf>
    <dxf>
      <font>
        <b/>
        <i val="0"/>
        <strike val="0"/>
        <condense val="0"/>
        <extend val="0"/>
        <outline val="0"/>
        <shadow val="0"/>
        <u val="none"/>
        <vertAlign val="baseline"/>
        <sz val="14"/>
        <color rgb="FF000000"/>
        <name val="Calibri"/>
        <scheme val="none"/>
      </font>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bottom/>
      </border>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scheme val="none"/>
      </font>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scheme val="none"/>
      </font>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141414"/>
        <name val="Inherit"/>
        <scheme val="none"/>
      </font>
      <numFmt numFmtId="0" formatCode="General"/>
      <fill>
        <patternFill patternType="none">
          <fgColor indexed="64"/>
          <bgColor auto="1"/>
        </patternFill>
      </fill>
      <alignment horizontal="left" vertical="center" textRotation="0" wrapText="0" indent="0" justifyLastLine="0" shrinkToFit="0" readingOrder="1"/>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border outline="0">
        <right style="thin">
          <color indexed="64"/>
        </right>
        <top style="thin">
          <color indexed="64"/>
        </top>
      </border>
    </dxf>
    <dxf>
      <fill>
        <patternFill patternType="none">
          <fgColor indexed="64"/>
          <bgColor auto="1"/>
        </patternFill>
      </fill>
      <alignment horizontal="center" vertical="center" textRotation="0" wrapText="0" indent="0" justifyLastLine="0" shrinkToFit="0" readingOrder="0"/>
    </dxf>
    <dxf>
      <border outline="0">
        <bottom style="thin">
          <color indexed="64"/>
        </bottom>
      </border>
    </dxf>
    <dxf>
      <font>
        <b/>
        <i val="0"/>
        <strike val="0"/>
        <condense val="0"/>
        <extend val="0"/>
        <outline val="0"/>
        <shadow val="0"/>
        <u val="none"/>
        <vertAlign val="baseline"/>
        <sz val="10"/>
        <color theme="1"/>
        <name val="Arial"/>
        <scheme val="none"/>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2"/>
        <color rgb="FFFFFFFF"/>
        <name val="Arial"/>
        <scheme val="none"/>
      </font>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scheme val="none"/>
      </font>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scheme val="none"/>
      </font>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141414"/>
        <name val="Inherit"/>
        <scheme val="none"/>
      </font>
      <fill>
        <patternFill patternType="none">
          <fgColor indexed="64"/>
          <bgColor auto="1"/>
        </patternFill>
      </fill>
      <alignment horizontal="left" vertical="center" textRotation="0" wrapText="0" indent="0" justifyLastLine="0" shrinkToFit="0" readingOrder="1"/>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bottom/>
      </border>
    </dxf>
  </dxfs>
  <tableStyles count="0" defaultTableStyle="Table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104775</xdr:colOff>
          <xdr:row>0</xdr:row>
          <xdr:rowOff>219075</xdr:rowOff>
        </xdr:from>
        <xdr:to>
          <xdr:col>10</xdr:col>
          <xdr:colOff>104775</xdr:colOff>
          <xdr:row>2</xdr:row>
          <xdr:rowOff>66675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none" strike="noStrike" baseline="0">
                  <a:solidFill>
                    <a:srgbClr val="99CC00"/>
                  </a:solidFill>
                  <a:latin typeface="Calibri"/>
                </a:rPr>
                <a:t>Coller les dimensions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ISKSTATION\Librairie\PLATEFORME%20WEB%20MBE%20AUCTION\GESTION%20DE%20LA%20FACTURATION\MODELE%20IMPORTATION%20EXPEDITION%20SamNe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bobox Values"/>
      <sheetName val="ProForma"/>
      <sheetName val="ErrorList"/>
      <sheetName val="Shipments"/>
      <sheetName val="Mappings"/>
      <sheetName val="Couriers"/>
    </sheetNames>
    <sheetDataSet>
      <sheetData sheetId="0">
        <row r="2">
          <cell r="A2" t="str">
            <v>Açores</v>
          </cell>
        </row>
        <row r="3">
          <cell r="A3" t="str">
            <v>Afghanistan</v>
          </cell>
        </row>
        <row r="4">
          <cell r="A4" t="str">
            <v>Afrique du Sud</v>
          </cell>
        </row>
        <row r="5">
          <cell r="A5" t="str">
            <v>Albanie</v>
          </cell>
        </row>
        <row r="6">
          <cell r="A6" t="str">
            <v xml:space="preserve">Algérie </v>
          </cell>
        </row>
        <row r="7">
          <cell r="A7" t="str">
            <v>Allemagne</v>
          </cell>
        </row>
        <row r="8">
          <cell r="A8" t="str">
            <v>Allemagne (20-38, 40-97)</v>
          </cell>
        </row>
        <row r="9">
          <cell r="A9" t="str">
            <v>Allemagne (Autres Codes Postaux)</v>
          </cell>
        </row>
        <row r="10">
          <cell r="A10" t="str">
            <v>Andorre</v>
          </cell>
        </row>
        <row r="11">
          <cell r="A11" t="str">
            <v>Ang., Eco., P. de Galles</v>
          </cell>
        </row>
        <row r="12">
          <cell r="A12" t="str">
            <v>Ang., Eco., P. de Galles (AL, BN, BR, CB, CM, CO, CR, CT, DA, E, EC, EN, GU, HA, HP, IG, KT, LU, ME, MK, N, NN, NR, NW, OX, PO, RG, RH, RM, SE, SG, SL, SM, SO, SS, SW, TN, TW, UB, W, WC, WD)</v>
          </cell>
        </row>
        <row r="13">
          <cell r="A13" t="str">
            <v>Ang., Eco., P. de Galles (Autres Codes Postaux)</v>
          </cell>
        </row>
        <row r="14">
          <cell r="A14" t="str">
            <v>Angola</v>
          </cell>
        </row>
        <row r="15">
          <cell r="A15" t="str">
            <v>Anguilla</v>
          </cell>
        </row>
        <row r="16">
          <cell r="A16" t="str">
            <v>Antigua-et-Barbuda</v>
          </cell>
        </row>
        <row r="17">
          <cell r="A17" t="str">
            <v>Antilles Néerlandaises</v>
          </cell>
        </row>
        <row r="18">
          <cell r="A18" t="str">
            <v>Arabie Saoudite</v>
          </cell>
        </row>
        <row r="19">
          <cell r="A19" t="str">
            <v>Argentine</v>
          </cell>
        </row>
        <row r="20">
          <cell r="A20" t="str">
            <v>Arménie</v>
          </cell>
        </row>
        <row r="21">
          <cell r="A21" t="str">
            <v>Aruba</v>
          </cell>
        </row>
        <row r="22">
          <cell r="A22" t="str">
            <v>Australie</v>
          </cell>
        </row>
        <row r="23">
          <cell r="A23" t="str">
            <v>Autriche</v>
          </cell>
        </row>
        <row r="24">
          <cell r="A24" t="str">
            <v>Azerbaidjan</v>
          </cell>
        </row>
        <row r="25">
          <cell r="A25" t="str">
            <v>Bahamas</v>
          </cell>
        </row>
        <row r="26">
          <cell r="A26" t="str">
            <v>Bahreïn</v>
          </cell>
        </row>
        <row r="27">
          <cell r="A27" t="str">
            <v>Bangladesh</v>
          </cell>
        </row>
        <row r="28">
          <cell r="A28" t="str">
            <v>Barbade</v>
          </cell>
        </row>
        <row r="29">
          <cell r="A29" t="str">
            <v>Barbuda</v>
          </cell>
        </row>
        <row r="30">
          <cell r="A30" t="str">
            <v>Belgique</v>
          </cell>
        </row>
        <row r="31">
          <cell r="A31" t="str">
            <v>Belgique (Std)</v>
          </cell>
        </row>
        <row r="32">
          <cell r="A32" t="str">
            <v>Belize</v>
          </cell>
        </row>
        <row r="33">
          <cell r="A33" t="str">
            <v>Bénin</v>
          </cell>
        </row>
        <row r="34">
          <cell r="A34" t="str">
            <v>Bermudes</v>
          </cell>
        </row>
        <row r="35">
          <cell r="A35" t="str">
            <v>Bhoutan</v>
          </cell>
        </row>
        <row r="36">
          <cell r="A36" t="str">
            <v>Biélorussie</v>
          </cell>
        </row>
        <row r="37">
          <cell r="A37" t="str">
            <v>Bolivie</v>
          </cell>
        </row>
        <row r="38">
          <cell r="A38" t="str">
            <v>Bonaire (Antilles Néerlandaises)</v>
          </cell>
        </row>
        <row r="39">
          <cell r="A39" t="str">
            <v>Bosnie-Herzégovine</v>
          </cell>
        </row>
        <row r="40">
          <cell r="A40" t="str">
            <v>Botswana</v>
          </cell>
        </row>
        <row r="41">
          <cell r="A41" t="str">
            <v>Brésil</v>
          </cell>
        </row>
        <row r="42">
          <cell r="A42" t="str">
            <v>Brunéi</v>
          </cell>
        </row>
        <row r="43">
          <cell r="A43" t="str">
            <v>Bulgarie</v>
          </cell>
        </row>
        <row r="44">
          <cell r="A44" t="str">
            <v>Burkina Faso</v>
          </cell>
        </row>
        <row r="45">
          <cell r="A45" t="str">
            <v>Burundi</v>
          </cell>
        </row>
        <row r="46">
          <cell r="A46" t="str">
            <v>Caïmans, Iles</v>
          </cell>
        </row>
        <row r="47">
          <cell r="A47" t="str">
            <v>Cambodge</v>
          </cell>
        </row>
        <row r="48">
          <cell r="A48" t="str">
            <v>Cameroun</v>
          </cell>
        </row>
        <row r="49">
          <cell r="A49" t="str">
            <v>Canada</v>
          </cell>
        </row>
        <row r="50">
          <cell r="A50" t="str">
            <v>Canaries, Iles</v>
          </cell>
        </row>
        <row r="51">
          <cell r="A51" t="str">
            <v>Cap-Vert, Iles</v>
          </cell>
        </row>
        <row r="52">
          <cell r="A52" t="str">
            <v>Centrafrique, République</v>
          </cell>
        </row>
        <row r="53">
          <cell r="A53" t="str">
            <v>Ceuta</v>
          </cell>
        </row>
        <row r="54">
          <cell r="A54" t="str">
            <v>Chili</v>
          </cell>
        </row>
        <row r="55">
          <cell r="A55" t="str">
            <v>Chine</v>
          </cell>
        </row>
        <row r="56">
          <cell r="A56" t="str">
            <v>Christmas, Iles</v>
          </cell>
        </row>
        <row r="57">
          <cell r="A57" t="str">
            <v>Chuuk (Etats fédérés de Micronésie)</v>
          </cell>
        </row>
        <row r="58">
          <cell r="A58" t="str">
            <v>Chypre</v>
          </cell>
        </row>
        <row r="59">
          <cell r="A59" t="str">
            <v>Cisjordanie</v>
          </cell>
        </row>
        <row r="60">
          <cell r="A60" t="str">
            <v>Cocos, Iles</v>
          </cell>
        </row>
        <row r="61">
          <cell r="A61" t="str">
            <v>Colombie</v>
          </cell>
        </row>
        <row r="62">
          <cell r="A62" t="str">
            <v>Comores, Iles</v>
          </cell>
        </row>
        <row r="63">
          <cell r="A63" t="str">
            <v>Congo - Brazzaville</v>
          </cell>
        </row>
        <row r="64">
          <cell r="A64" t="str">
            <v>Congo, Dem. Rep.</v>
          </cell>
        </row>
        <row r="65">
          <cell r="A65" t="str">
            <v>Cook, Iles</v>
          </cell>
        </row>
        <row r="66">
          <cell r="A66" t="str">
            <v>Corée du Sud</v>
          </cell>
        </row>
        <row r="67">
          <cell r="A67" t="str">
            <v>Costa Rica</v>
          </cell>
        </row>
        <row r="68">
          <cell r="A68" t="str">
            <v>Côte d'Ivoire</v>
          </cell>
        </row>
        <row r="69">
          <cell r="A69" t="str">
            <v>Croatie</v>
          </cell>
        </row>
        <row r="70">
          <cell r="A70" t="str">
            <v>Cuba</v>
          </cell>
        </row>
        <row r="71">
          <cell r="A71" t="str">
            <v>Curaçao (Antilles Néerlandaises)</v>
          </cell>
        </row>
        <row r="72">
          <cell r="A72" t="str">
            <v>Danemark</v>
          </cell>
        </row>
        <row r="73">
          <cell r="A73" t="str">
            <v>Danemark (Std)</v>
          </cell>
        </row>
        <row r="74">
          <cell r="A74" t="str">
            <v>Djibouti</v>
          </cell>
        </row>
        <row r="75">
          <cell r="A75" t="str">
            <v>Dominique</v>
          </cell>
        </row>
        <row r="76">
          <cell r="A76" t="str">
            <v>Dominique, République</v>
          </cell>
        </row>
        <row r="77">
          <cell r="A77" t="str">
            <v>Ecosse UE</v>
          </cell>
        </row>
        <row r="78">
          <cell r="A78" t="str">
            <v>Egypte</v>
          </cell>
        </row>
        <row r="79">
          <cell r="A79" t="str">
            <v>Emirats Arabes Unis</v>
          </cell>
        </row>
        <row r="80">
          <cell r="A80" t="str">
            <v>Equateur</v>
          </cell>
        </row>
        <row r="81">
          <cell r="A81" t="str">
            <v>Érythrée</v>
          </cell>
        </row>
        <row r="82">
          <cell r="A82" t="str">
            <v>Espagne</v>
          </cell>
        </row>
        <row r="83">
          <cell r="A83" t="str">
            <v>Espagne (01, 08, 17, 20, 22, 25, 26, 31, 39, 43, 48, 50)</v>
          </cell>
        </row>
        <row r="84">
          <cell r="A84" t="str">
            <v>Espagne (Autres Codes Postaux)</v>
          </cell>
        </row>
        <row r="85">
          <cell r="A85" t="str">
            <v>Estonie</v>
          </cell>
        </row>
        <row r="86">
          <cell r="A86" t="str">
            <v>Etats-Unis - Autres Localités</v>
          </cell>
        </row>
        <row r="87">
          <cell r="A87" t="str">
            <v>Etats-Unis - New Jersey</v>
          </cell>
        </row>
        <row r="88">
          <cell r="A88" t="str">
            <v>Etats-Unis - New York</v>
          </cell>
        </row>
        <row r="89">
          <cell r="A89" t="str">
            <v>Ethiopie</v>
          </cell>
        </row>
        <row r="90">
          <cell r="A90" t="str">
            <v>Fidji</v>
          </cell>
        </row>
        <row r="91">
          <cell r="A91" t="str">
            <v>Finlande</v>
          </cell>
        </row>
        <row r="92">
          <cell r="A92" t="str">
            <v>France Zone 1</v>
          </cell>
        </row>
        <row r="93">
          <cell r="A93" t="str">
            <v>France Zone 2</v>
          </cell>
        </row>
        <row r="94">
          <cell r="A94" t="str">
            <v>France Zone 3</v>
          </cell>
        </row>
        <row r="95">
          <cell r="A95" t="str">
            <v>France Zone 4</v>
          </cell>
        </row>
        <row r="96">
          <cell r="A96" t="str">
            <v xml:space="preserve">Gabon </v>
          </cell>
        </row>
        <row r="97">
          <cell r="A97" t="str">
            <v>Gambie</v>
          </cell>
        </row>
        <row r="98">
          <cell r="A98" t="str">
            <v>Gaza</v>
          </cell>
        </row>
        <row r="99">
          <cell r="A99" t="str">
            <v>Georgie</v>
          </cell>
        </row>
        <row r="100">
          <cell r="A100" t="str">
            <v>Ghana</v>
          </cell>
        </row>
        <row r="101">
          <cell r="A101" t="str">
            <v>Gibraltar</v>
          </cell>
        </row>
        <row r="102">
          <cell r="A102" t="str">
            <v>Grèce</v>
          </cell>
        </row>
        <row r="103">
          <cell r="A103" t="str">
            <v>Grenade</v>
          </cell>
        </row>
        <row r="104">
          <cell r="A104" t="str">
            <v>Groënland</v>
          </cell>
        </row>
        <row r="105">
          <cell r="A105" t="str">
            <v>Guadeloupe</v>
          </cell>
        </row>
        <row r="106">
          <cell r="A106" t="str">
            <v>Guam</v>
          </cell>
        </row>
        <row r="107">
          <cell r="A107" t="str">
            <v>Guatemala</v>
          </cell>
        </row>
        <row r="108">
          <cell r="A108" t="str">
            <v>Guinée</v>
          </cell>
        </row>
        <row r="109">
          <cell r="A109" t="str">
            <v>Guinée Bissau</v>
          </cell>
        </row>
        <row r="110">
          <cell r="A110" t="str">
            <v>Guinée Equatoriale</v>
          </cell>
        </row>
        <row r="111">
          <cell r="A111" t="str">
            <v>Guyana</v>
          </cell>
        </row>
        <row r="112">
          <cell r="A112" t="str">
            <v>Guyane Française</v>
          </cell>
        </row>
        <row r="113">
          <cell r="A113" t="str">
            <v>Haïti</v>
          </cell>
        </row>
        <row r="114">
          <cell r="A114" t="str">
            <v>Honduras</v>
          </cell>
        </row>
        <row r="115">
          <cell r="A115" t="str">
            <v>Hong Kong</v>
          </cell>
        </row>
        <row r="116">
          <cell r="A116" t="str">
            <v>Hongrie</v>
          </cell>
        </row>
        <row r="117">
          <cell r="A117" t="str">
            <v>Iles Channel (Guernesey)</v>
          </cell>
        </row>
        <row r="118">
          <cell r="A118" t="str">
            <v>Iles Channel (Jersey)</v>
          </cell>
        </row>
        <row r="119">
          <cell r="A119" t="str">
            <v>Iles Féroé</v>
          </cell>
        </row>
        <row r="120">
          <cell r="A120" t="str">
            <v>Iles Norfolk</v>
          </cell>
        </row>
        <row r="121">
          <cell r="A121" t="str">
            <v>Iles Vierges Américaines</v>
          </cell>
        </row>
        <row r="122">
          <cell r="A122" t="str">
            <v>Iles Vierges Britanniques</v>
          </cell>
        </row>
        <row r="123">
          <cell r="A123" t="str">
            <v>Inde</v>
          </cell>
        </row>
        <row r="124">
          <cell r="A124" t="str">
            <v>Indonésie</v>
          </cell>
        </row>
        <row r="125">
          <cell r="A125" t="str">
            <v>Irak</v>
          </cell>
        </row>
        <row r="126">
          <cell r="A126" t="str">
            <v>Iran</v>
          </cell>
        </row>
        <row r="127">
          <cell r="A127" t="str">
            <v>Irlande du Nord</v>
          </cell>
        </row>
        <row r="128">
          <cell r="A128" t="str">
            <v>Irlande du Nord (Std)</v>
          </cell>
        </row>
        <row r="129">
          <cell r="A129" t="str">
            <v>Irlande, République</v>
          </cell>
        </row>
        <row r="130">
          <cell r="A130" t="str">
            <v>Irlande, République (Std)</v>
          </cell>
        </row>
        <row r="131">
          <cell r="A131" t="str">
            <v>Islande</v>
          </cell>
        </row>
        <row r="132">
          <cell r="A132" t="str">
            <v>Israël</v>
          </cell>
        </row>
        <row r="133">
          <cell r="A133" t="str">
            <v>Italie</v>
          </cell>
        </row>
        <row r="134">
          <cell r="A134" t="str">
            <v>Italie (10, 11, 20, 24, 25, 30, 31, 34-39)</v>
          </cell>
        </row>
        <row r="135">
          <cell r="A135" t="str">
            <v>Italie (Autres Codes Postaux)</v>
          </cell>
        </row>
        <row r="136">
          <cell r="A136" t="str">
            <v>Jamaïque</v>
          </cell>
        </row>
        <row r="137">
          <cell r="A137" t="str">
            <v>Japon</v>
          </cell>
        </row>
        <row r="138">
          <cell r="A138" t="str">
            <v>Jordanie</v>
          </cell>
        </row>
        <row r="139">
          <cell r="A139" t="str">
            <v>Kazakhstan</v>
          </cell>
        </row>
        <row r="140">
          <cell r="A140" t="str">
            <v>Kenya</v>
          </cell>
        </row>
        <row r="141">
          <cell r="A141" t="str">
            <v>Kiribati</v>
          </cell>
        </row>
        <row r="142">
          <cell r="A142" t="str">
            <v>Kosovo</v>
          </cell>
        </row>
        <row r="143">
          <cell r="A143" t="str">
            <v>Kosrae (États fédérés de Micronésie)</v>
          </cell>
        </row>
        <row r="144">
          <cell r="A144" t="str">
            <v>Koweït</v>
          </cell>
        </row>
        <row r="145">
          <cell r="A145" t="str">
            <v>Kyrgyzstan</v>
          </cell>
        </row>
        <row r="146">
          <cell r="A146" t="str">
            <v>Laos</v>
          </cell>
        </row>
        <row r="147">
          <cell r="A147" t="str">
            <v>Lesotho</v>
          </cell>
        </row>
        <row r="148">
          <cell r="A148" t="str">
            <v>Lettonie</v>
          </cell>
        </row>
        <row r="149">
          <cell r="A149" t="str">
            <v>Liban</v>
          </cell>
        </row>
        <row r="150">
          <cell r="A150" t="str">
            <v>Liberia</v>
          </cell>
        </row>
        <row r="151">
          <cell r="A151" t="str">
            <v>Libye</v>
          </cell>
        </row>
        <row r="152">
          <cell r="A152" t="str">
            <v>Liechtenstein</v>
          </cell>
        </row>
        <row r="153">
          <cell r="A153" t="str">
            <v>Lituanie</v>
          </cell>
        </row>
        <row r="154">
          <cell r="A154" t="str">
            <v>Luxembourg</v>
          </cell>
        </row>
        <row r="155">
          <cell r="A155" t="str">
            <v>Luxembourg (Std)</v>
          </cell>
        </row>
        <row r="156">
          <cell r="A156" t="str">
            <v>Macao</v>
          </cell>
        </row>
        <row r="157">
          <cell r="A157" t="str">
            <v>Macédoine</v>
          </cell>
        </row>
        <row r="158">
          <cell r="A158" t="str">
            <v>Madagascar</v>
          </cell>
        </row>
        <row r="159">
          <cell r="A159" t="str">
            <v>Madère, Ile de</v>
          </cell>
        </row>
        <row r="160">
          <cell r="A160" t="str">
            <v>Malaisie</v>
          </cell>
        </row>
        <row r="161">
          <cell r="A161" t="str">
            <v>Malawi</v>
          </cell>
        </row>
        <row r="162">
          <cell r="A162" t="str">
            <v>Maldives</v>
          </cell>
        </row>
        <row r="163">
          <cell r="A163" t="str">
            <v>Mali</v>
          </cell>
        </row>
        <row r="164">
          <cell r="A164" t="str">
            <v>Malte</v>
          </cell>
        </row>
        <row r="165">
          <cell r="A165" t="str">
            <v>Mariannes du Nord, Iles</v>
          </cell>
        </row>
        <row r="166">
          <cell r="A166" t="str">
            <v>Maroc</v>
          </cell>
        </row>
        <row r="167">
          <cell r="A167" t="str">
            <v>Marshall , Iles</v>
          </cell>
        </row>
        <row r="168">
          <cell r="A168" t="str">
            <v>Martinique</v>
          </cell>
        </row>
        <row r="169">
          <cell r="A169" t="str">
            <v>Maurice, Ile</v>
          </cell>
        </row>
        <row r="170">
          <cell r="A170" t="str">
            <v>Mauritanie</v>
          </cell>
        </row>
        <row r="171">
          <cell r="A171" t="str">
            <v>Mayotte</v>
          </cell>
        </row>
        <row r="172">
          <cell r="A172" t="str">
            <v>Melilla</v>
          </cell>
        </row>
        <row r="173">
          <cell r="A173" t="str">
            <v>Mexique</v>
          </cell>
        </row>
        <row r="174">
          <cell r="A174" t="str">
            <v>Micronésie (États fédérés de Micronésie)</v>
          </cell>
        </row>
        <row r="175">
          <cell r="A175" t="str">
            <v>Moldavie</v>
          </cell>
        </row>
        <row r="176">
          <cell r="A176" t="str">
            <v>Mongolie</v>
          </cell>
        </row>
        <row r="177">
          <cell r="A177" t="str">
            <v>Monténégro</v>
          </cell>
        </row>
        <row r="178">
          <cell r="A178" t="str">
            <v>Montserrat</v>
          </cell>
        </row>
        <row r="179">
          <cell r="A179" t="str">
            <v>Mozambique</v>
          </cell>
        </row>
        <row r="180">
          <cell r="A180" t="str">
            <v>Myanmar (ex Birmanie)</v>
          </cell>
        </row>
        <row r="181">
          <cell r="A181" t="str">
            <v>Namibie</v>
          </cell>
        </row>
        <row r="182">
          <cell r="A182" t="str">
            <v>Nauru</v>
          </cell>
        </row>
        <row r="183">
          <cell r="A183" t="str">
            <v>Népal</v>
          </cell>
        </row>
        <row r="184">
          <cell r="A184" t="str">
            <v>Nevis (St. Kitts-et-Nevis)</v>
          </cell>
        </row>
        <row r="185">
          <cell r="A185" t="str">
            <v>Nicaragua</v>
          </cell>
        </row>
        <row r="186">
          <cell r="A186" t="str">
            <v>Niger</v>
          </cell>
        </row>
        <row r="187">
          <cell r="A187" t="str">
            <v>Nigeria</v>
          </cell>
        </row>
        <row r="188">
          <cell r="A188" t="str">
            <v>Niue</v>
          </cell>
        </row>
        <row r="189">
          <cell r="A189" t="str">
            <v>Norvège</v>
          </cell>
        </row>
        <row r="190">
          <cell r="A190" t="str">
            <v>Nouvelle-Calédonie</v>
          </cell>
        </row>
        <row r="191">
          <cell r="A191" t="str">
            <v>Nouvelle-Zélande</v>
          </cell>
        </row>
        <row r="192">
          <cell r="A192" t="str">
            <v>Oman</v>
          </cell>
        </row>
        <row r="193">
          <cell r="A193" t="str">
            <v>Ouganda</v>
          </cell>
        </row>
        <row r="194">
          <cell r="A194" t="str">
            <v>Ouzbékistan</v>
          </cell>
        </row>
        <row r="195">
          <cell r="A195" t="str">
            <v>Pakistan</v>
          </cell>
        </row>
        <row r="196">
          <cell r="A196" t="str">
            <v>Palau</v>
          </cell>
        </row>
        <row r="197">
          <cell r="A197" t="str">
            <v>Palestine</v>
          </cell>
        </row>
        <row r="198">
          <cell r="A198" t="str">
            <v>Panama</v>
          </cell>
        </row>
        <row r="199">
          <cell r="A199" t="str">
            <v>Papouasie Nouvelle-Guinée</v>
          </cell>
        </row>
        <row r="200">
          <cell r="A200" t="str">
            <v>Paraguay</v>
          </cell>
        </row>
        <row r="201">
          <cell r="A201" t="str">
            <v>Pays de Galles</v>
          </cell>
        </row>
        <row r="202">
          <cell r="A202" t="str">
            <v>Pays-Bas</v>
          </cell>
        </row>
        <row r="203">
          <cell r="A203" t="str">
            <v>Pays-Bas (Std)</v>
          </cell>
        </row>
        <row r="204">
          <cell r="A204" t="str">
            <v>Pérou</v>
          </cell>
        </row>
        <row r="205">
          <cell r="A205" t="str">
            <v>Philippines</v>
          </cell>
        </row>
        <row r="206">
          <cell r="A206" t="str">
            <v>Pohnpei (Etats fédérés de Micronésie)</v>
          </cell>
        </row>
        <row r="207">
          <cell r="A207" t="str">
            <v>Pologne</v>
          </cell>
        </row>
        <row r="208">
          <cell r="A208" t="str">
            <v>Polynésie Française</v>
          </cell>
        </row>
        <row r="209">
          <cell r="A209" t="str">
            <v>Porto Rico</v>
          </cell>
        </row>
        <row r="210">
          <cell r="A210" t="str">
            <v>Portugal</v>
          </cell>
        </row>
        <row r="211">
          <cell r="A211" t="str">
            <v>Portugal (Std)</v>
          </cell>
        </row>
        <row r="212">
          <cell r="A212" t="str">
            <v>Qatar</v>
          </cell>
        </row>
        <row r="213">
          <cell r="A213" t="str">
            <v>Réunion, Ile de la</v>
          </cell>
        </row>
        <row r="214">
          <cell r="A214" t="str">
            <v>Rota (Iles Mariannes du Nord)</v>
          </cell>
        </row>
        <row r="215">
          <cell r="A215" t="str">
            <v>Roumanie</v>
          </cell>
        </row>
        <row r="216">
          <cell r="A216" t="str">
            <v>Russie (101000-453999)</v>
          </cell>
        </row>
        <row r="217">
          <cell r="A217" t="str">
            <v>Russie (460000-619999)</v>
          </cell>
        </row>
        <row r="218">
          <cell r="A218" t="str">
            <v>Russie (Autres Localités)</v>
          </cell>
        </row>
        <row r="219">
          <cell r="A219" t="str">
            <v>Rwanda</v>
          </cell>
        </row>
        <row r="220">
          <cell r="A220" t="str">
            <v>Saba (Antilles Néerlandaises)</v>
          </cell>
        </row>
        <row r="221">
          <cell r="A221" t="str">
            <v>Saint-Barthélemy (Guadeloupe)</v>
          </cell>
        </row>
        <row r="222">
          <cell r="A222" t="str">
            <v>Saint-Christophe (St. Kitts-et-Nevis)</v>
          </cell>
        </row>
        <row r="223">
          <cell r="A223" t="str">
            <v>Sainte-Croix (Iles Vierges Américaines)</v>
          </cell>
        </row>
        <row r="224">
          <cell r="A224" t="str">
            <v>Sainte-Lucie</v>
          </cell>
        </row>
        <row r="225">
          <cell r="A225" t="str">
            <v>Saint-Eustache (Antilles Néerlandaises)</v>
          </cell>
        </row>
        <row r="226">
          <cell r="A226" t="str">
            <v>Saint-John (Iles Vierges Américaines)</v>
          </cell>
        </row>
        <row r="227">
          <cell r="A227" t="str">
            <v>Saint-Kitts (St. Kitts-et-Nevis)</v>
          </cell>
        </row>
        <row r="228">
          <cell r="A228" t="str">
            <v>Saint-Maarten (Antilles Néerlandaises)</v>
          </cell>
        </row>
        <row r="229">
          <cell r="A229" t="str">
            <v>Saint-Marin</v>
          </cell>
        </row>
        <row r="230">
          <cell r="A230" t="str">
            <v>Saint-Martin (Guadeloupe)</v>
          </cell>
        </row>
        <row r="231">
          <cell r="A231" t="str">
            <v>Saint-Pierre-et-Miquelon</v>
          </cell>
        </row>
        <row r="232">
          <cell r="A232" t="str">
            <v>Saint-Thomas (Iles Vierges Américaines)</v>
          </cell>
        </row>
        <row r="233">
          <cell r="A233" t="str">
            <v>Saint-Vincent-et-les-Grenadines</v>
          </cell>
        </row>
        <row r="234">
          <cell r="A234" t="str">
            <v>Saipan (Iles Mariannes du Nord)</v>
          </cell>
        </row>
        <row r="235">
          <cell r="A235" t="str">
            <v>Salomon, Iles</v>
          </cell>
        </row>
        <row r="236">
          <cell r="A236" t="str">
            <v>Salvador, El</v>
          </cell>
        </row>
        <row r="237">
          <cell r="A237" t="str">
            <v>Samoa</v>
          </cell>
        </row>
        <row r="238">
          <cell r="A238" t="str">
            <v>Samoa Américaines</v>
          </cell>
        </row>
        <row r="239">
          <cell r="A239" t="str">
            <v>Sao Tomé et Principe</v>
          </cell>
        </row>
        <row r="240">
          <cell r="A240" t="str">
            <v>Sénégal</v>
          </cell>
        </row>
        <row r="241">
          <cell r="A241" t="str">
            <v>Serbie</v>
          </cell>
        </row>
        <row r="242">
          <cell r="A242" t="str">
            <v>Seychelles</v>
          </cell>
        </row>
        <row r="243">
          <cell r="A243" t="str">
            <v>Sierra Leone</v>
          </cell>
        </row>
        <row r="244">
          <cell r="A244" t="str">
            <v>Singapour</v>
          </cell>
        </row>
        <row r="245">
          <cell r="A245" t="str">
            <v>Slovaque, République</v>
          </cell>
        </row>
        <row r="246">
          <cell r="A246" t="str">
            <v>Slovénie</v>
          </cell>
        </row>
        <row r="247">
          <cell r="A247" t="str">
            <v>Somalie</v>
          </cell>
        </row>
        <row r="248">
          <cell r="A248" t="str">
            <v>Soudan</v>
          </cell>
        </row>
        <row r="249">
          <cell r="A249" t="str">
            <v>Sri Lanka</v>
          </cell>
        </row>
        <row r="250">
          <cell r="A250" t="str">
            <v>Suède</v>
          </cell>
        </row>
        <row r="251">
          <cell r="A251" t="str">
            <v>Suisse</v>
          </cell>
        </row>
        <row r="252">
          <cell r="A252" t="str">
            <v>Surinam</v>
          </cell>
        </row>
        <row r="253">
          <cell r="A253" t="str">
            <v>Swaziland</v>
          </cell>
        </row>
        <row r="254">
          <cell r="A254" t="str">
            <v>Syrie</v>
          </cell>
        </row>
        <row r="255">
          <cell r="A255" t="str">
            <v>Tadjikistan</v>
          </cell>
        </row>
        <row r="256">
          <cell r="A256" t="str">
            <v>Tahiti</v>
          </cell>
        </row>
        <row r="257">
          <cell r="A257" t="str">
            <v>Taiwan</v>
          </cell>
        </row>
        <row r="258">
          <cell r="A258" t="str">
            <v>Tanzanie</v>
          </cell>
        </row>
        <row r="259">
          <cell r="A259" t="str">
            <v>Tchad</v>
          </cell>
        </row>
        <row r="260">
          <cell r="A260" t="str">
            <v>Tchèque, République</v>
          </cell>
        </row>
        <row r="261">
          <cell r="A261" t="str">
            <v>Thaïlande</v>
          </cell>
        </row>
        <row r="262">
          <cell r="A262" t="str">
            <v>Timor-Oriental</v>
          </cell>
        </row>
        <row r="263">
          <cell r="A263" t="str">
            <v>Tinian (Iles Mariannes du Nord)</v>
          </cell>
        </row>
        <row r="264">
          <cell r="A264" t="str">
            <v>Togo</v>
          </cell>
        </row>
        <row r="265">
          <cell r="A265" t="str">
            <v>Tonga</v>
          </cell>
        </row>
        <row r="266">
          <cell r="A266" t="str">
            <v>Tortola (Iles Vierges Britanniques)</v>
          </cell>
        </row>
        <row r="267">
          <cell r="A267" t="str">
            <v>Trinité-et-Tobago</v>
          </cell>
        </row>
        <row r="268">
          <cell r="A268" t="str">
            <v>Tunisie</v>
          </cell>
        </row>
        <row r="269">
          <cell r="A269" t="str">
            <v>Turkménistan</v>
          </cell>
        </row>
        <row r="270">
          <cell r="A270" t="str">
            <v>Turks et Caïques, Iles</v>
          </cell>
        </row>
        <row r="271">
          <cell r="A271" t="str">
            <v>Turquie</v>
          </cell>
        </row>
        <row r="272">
          <cell r="A272" t="str">
            <v>Tuvalu</v>
          </cell>
        </row>
        <row r="273">
          <cell r="A273" t="str">
            <v>Ukraine</v>
          </cell>
        </row>
        <row r="274">
          <cell r="A274" t="str">
            <v>Union, Ile (Saint-Vincent-et-les Grenadines)</v>
          </cell>
        </row>
        <row r="275">
          <cell r="A275" t="str">
            <v>Uruguay</v>
          </cell>
        </row>
        <row r="276">
          <cell r="A276" t="str">
            <v>Vanuatu</v>
          </cell>
        </row>
        <row r="277">
          <cell r="A277" t="str">
            <v>Vatican</v>
          </cell>
        </row>
        <row r="278">
          <cell r="A278" t="str">
            <v>Venezuela</v>
          </cell>
        </row>
        <row r="279">
          <cell r="A279" t="str">
            <v>Vietnam</v>
          </cell>
        </row>
        <row r="280">
          <cell r="A280" t="str">
            <v>Virgin Gorda (Iles Vierges Britanniques)</v>
          </cell>
        </row>
        <row r="281">
          <cell r="A281" t="str">
            <v>Wallis-et-Futuna, Iles</v>
          </cell>
        </row>
        <row r="282">
          <cell r="A282" t="str">
            <v>Yap (Etats fédérés de Micronésie)</v>
          </cell>
        </row>
        <row r="283">
          <cell r="A283" t="str">
            <v>Yemen, République du</v>
          </cell>
        </row>
        <row r="284">
          <cell r="A284" t="str">
            <v>Zambie</v>
          </cell>
        </row>
        <row r="285">
          <cell r="A285" t="str">
            <v>Zimbabwe</v>
          </cell>
        </row>
        <row r="319">
          <cell r="A319" t="str">
            <v>Enveloppe</v>
          </cell>
        </row>
        <row r="320">
          <cell r="A320" t="str">
            <v>Documents</v>
          </cell>
        </row>
        <row r="321">
          <cell r="A321" t="str">
            <v>Colis</v>
          </cell>
        </row>
      </sheetData>
      <sheetData sheetId="1"/>
      <sheetData sheetId="2"/>
      <sheetData sheetId="3"/>
      <sheetData sheetId="4"/>
      <sheetData sheetId="5">
        <row r="2">
          <cell r="A2" t="str">
            <v>ChronoPost</v>
          </cell>
        </row>
        <row r="3">
          <cell r="A3" t="str">
            <v>DHL</v>
          </cell>
        </row>
        <row r="4">
          <cell r="A4" t="str">
            <v>FedEx</v>
          </cell>
        </row>
        <row r="5">
          <cell r="A5" t="str">
            <v>UPS</v>
          </cell>
        </row>
      </sheetData>
    </sheetDataSet>
  </externalBook>
</externalLink>
</file>

<file path=xl/tables/table1.xml><?xml version="1.0" encoding="utf-8"?>
<table xmlns="http://schemas.openxmlformats.org/spreadsheetml/2006/main" id="3" name="PF" displayName="PF" ref="A1:V9" totalsRowShown="0" headerRowDxfId="105" dataDxfId="104" headerRowCellStyle="Normal 3" dataCellStyle="Normal 3">
  <autoFilter ref="A1:V9"/>
  <tableColumns count="22">
    <tableColumn id="1" name="Dossier" dataDxfId="103" dataCellStyle="Normal 3"/>
    <tableColumn id="2" name="Statut" dataDxfId="102" dataCellStyle="Normal 3"/>
    <tableColumn id="3" name="Nom" dataDxfId="101" dataCellStyle="Normal 3"/>
    <tableColumn id="4" name="Prenom" dataDxfId="100" dataCellStyle="Normal 3"/>
    <tableColumn id="5" name="Email" dataDxfId="99" dataCellStyle="Normal 3"/>
    <tableColumn id="6" name="Programme" dataDxfId="98" dataCellStyle="Normal 3"/>
    <tableColumn id="7" name="SalleVentes" dataDxfId="97" dataCellStyle="Normal 3"/>
    <tableColumn id="8" name="NumeroBordereau" dataDxfId="96" dataCellStyle="Normal 3"/>
    <tableColumn id="9" name="Nom2" dataDxfId="95" dataCellStyle="Normal 3"/>
    <tableColumn id="10" name="Prenom2" dataDxfId="94" dataCellStyle="Normal 3"/>
    <tableColumn id="11" name="Entreprise" dataDxfId="93" dataCellStyle="Normal 3"/>
    <tableColumn id="12" name="AdresseLivraison" dataDxfId="92" dataCellStyle="Normal 3"/>
    <tableColumn id="13" name="CP" dataDxfId="91" dataCellStyle="Normal 3"/>
    <tableColumn id="14" name="Ville" dataDxfId="90" dataCellStyle="Normal 3"/>
    <tableColumn id="15" name="Pays" dataDxfId="89" dataCellStyle="Normal 3"/>
    <tableColumn id="16" name="Tel" dataDxfId="88" dataCellStyle="Normal 3"/>
    <tableColumn id="17" name="Mail" dataDxfId="87" dataCellStyle="Normal 3"/>
    <tableColumn id="18" name="Instructions" dataDxfId="86" dataCellStyle="Normal 3"/>
    <tableColumn id="19" name="Frais de retrait + emballage + expédition" dataDxfId="85" dataCellStyle="Normal 3"/>
    <tableColumn id="20" name="Frais d’assurance MBE Save Value" dataDxfId="84" dataCellStyle="Normal 3"/>
    <tableColumn id="21" name="Total" dataDxfId="83" dataCellStyle="Normal 3"/>
    <tableColumn id="22" name="Transporteur" dataDxfId="82" dataCellStyle="Normal 3"/>
  </tableColumns>
  <tableStyleInfo name="TableStyleMedium12" showFirstColumn="0" showLastColumn="0" showRowStripes="1" showColumnStripes="0"/>
</table>
</file>

<file path=xl/tables/table2.xml><?xml version="1.0" encoding="utf-8"?>
<table xmlns="http://schemas.openxmlformats.org/spreadsheetml/2006/main" id="1" name="DIM" displayName="DIM" ref="A1:F9" totalsRowShown="0" headerRowDxfId="81" dataDxfId="80">
  <autoFilter ref="A1:F9"/>
  <tableColumns count="6">
    <tableColumn id="1" name="REF" dataDxfId="0" dataCellStyle="Normal 3"/>
    <tableColumn id="2" name="NOM CLIENT" dataDxfId="79"/>
    <tableColumn id="3" name="HAUTEUR" dataDxfId="78"/>
    <tableColumn id="4" name="LONGUEUR" dataDxfId="77"/>
    <tableColumn id="5" name="LARGEUR" dataDxfId="76"/>
    <tableColumn id="6" name="POIDS REEL" dataDxfId="75"/>
  </tableColumns>
  <tableStyleInfo name="TableStyleMedium11" showFirstColumn="0" showLastColumn="0" showRowStripes="1" showColumnStripes="0"/>
</table>
</file>

<file path=xl/tables/table3.xml><?xml version="1.0" encoding="utf-8"?>
<table xmlns="http://schemas.openxmlformats.org/spreadsheetml/2006/main" id="2" name="EXT" displayName="EXT" ref="A1:AB2" totalsRowShown="0" headerRowDxfId="74" dataDxfId="72" headerRowBorderDxfId="73" tableBorderDxfId="71">
  <autoFilter ref="A1:AB2"/>
  <tableColumns count="28">
    <tableColumn id="32" name="REF" dataDxfId="70"/>
    <tableColumn id="31" name="CONCATENATION" dataDxfId="69"/>
    <tableColumn id="27" name="HAUTEUR" dataDxfId="68"/>
    <tableColumn id="28" name="LONGUEUR" dataDxfId="67"/>
    <tableColumn id="29" name="LARGEUR" dataDxfId="66"/>
    <tableColumn id="30" name="POIDS REEL" dataDxfId="65"/>
    <tableColumn id="1" name="Dossier" dataDxfId="64">
      <calculatedColumnFormula>IFERROR(INDEX(PF[Dossier],SUMPRODUCT(MATCH(LEFT(EXT[[#This Row],[REF]],SEARCH("-",EXT[[#This Row],[REF]])-1),""&amp;PF[NumeroBordereau],0))),"")</calculatedColumnFormula>
    </tableColumn>
    <tableColumn id="2" name="Statut" dataDxfId="63">
      <calculatedColumnFormula>IFERROR(INDEX(PF[Statut],MATCH(EXT[[#This Row],[Dossier]:[Dossier]],PF[[Dossier]:[Dossier]],0)),"")</calculatedColumnFormula>
    </tableColumn>
    <tableColumn id="3" name="Nom" dataDxfId="62">
      <calculatedColumnFormula>IFERROR(INDEX(PF[Nom],MATCH(EXT[[#This Row],[Dossier]:[Dossier]],PF[[Dossier]:[Dossier]],0)),"")</calculatedColumnFormula>
    </tableColumn>
    <tableColumn id="4" name="Prenom" dataDxfId="61">
      <calculatedColumnFormula>IFERROR(INDEX(PF[Prenom],MATCH(EXT[[#This Row],[Dossier]:[Dossier]],PF[[Dossier]:[Dossier]],0)),"")</calculatedColumnFormula>
    </tableColumn>
    <tableColumn id="5" name="Email" dataDxfId="60">
      <calculatedColumnFormula>IFERROR(INDEX(PF[Email],MATCH(EXT[[#This Row],[Dossier]:[Dossier]],PF[[Dossier]:[Dossier]],0)),"")</calculatedColumnFormula>
    </tableColumn>
    <tableColumn id="6" name="Programme" dataDxfId="59">
      <calculatedColumnFormula>IFERROR(INDEX(PF[Programme],MATCH(EXT[[#This Row],[Dossier]:[Dossier]],PF[[Dossier]:[Dossier]],0)),"")</calculatedColumnFormula>
    </tableColumn>
    <tableColumn id="7" name="SalleVentes" dataDxfId="58">
      <calculatedColumnFormula>IFERROR(INDEX(PF[SalleVentes],MATCH(EXT[[#This Row],[Dossier]:[Dossier]],PF[[Dossier]:[Dossier]],0)),"")</calculatedColumnFormula>
    </tableColumn>
    <tableColumn id="8" name="NumeroBordereau" dataDxfId="57">
      <calculatedColumnFormula>IFERROR(INDEX(PF[NumeroBordereau],MATCH(EXT[[#This Row],[Dossier]:[Dossier]],PF[[Dossier]:[Dossier]],0)),"")</calculatedColumnFormula>
    </tableColumn>
    <tableColumn id="9" name="Nom2" dataDxfId="56">
      <calculatedColumnFormula>IFERROR(INDEX(PF[Nom2],MATCH(EXT[[#This Row],[Dossier]:[Dossier]],PF[[Dossier]:[Dossier]],0)),"")</calculatedColumnFormula>
    </tableColumn>
    <tableColumn id="10" name="Prenom2" dataDxfId="55">
      <calculatedColumnFormula>IFERROR(INDEX(PF[Prenom2],MATCH(EXT[[#This Row],[Dossier]:[Dossier]],PF[[Dossier]:[Dossier]],0)),"")</calculatedColumnFormula>
    </tableColumn>
    <tableColumn id="11" name="Entreprise" dataDxfId="54">
      <calculatedColumnFormula>IFERROR(INDEX(PF[Entreprise],MATCH(EXT[[#This Row],[Dossier]:[Dossier]],PF[[Dossier]:[Dossier]],0)),"")</calculatedColumnFormula>
    </tableColumn>
    <tableColumn id="12" name="AdresseLivraison" dataDxfId="53">
      <calculatedColumnFormula>IFERROR(INDEX(PF[AdresseLivraison],MATCH(EXT[[#This Row],[Dossier]:[Dossier]],PF[[Dossier]:[Dossier]],0)),"")</calculatedColumnFormula>
    </tableColumn>
    <tableColumn id="13" name="CP" dataDxfId="52">
      <calculatedColumnFormula>IFERROR(INDEX(PF[CP],MATCH(EXT[[#This Row],[Dossier]:[Dossier]],PF[[Dossier]:[Dossier]],0)),"")</calculatedColumnFormula>
    </tableColumn>
    <tableColumn id="14" name="VILLE" dataDxfId="51">
      <calculatedColumnFormula>IFERROR(UPPER(INDEX(PF[Ville],MATCH(EXT[[#This Row],[Dossier]:[Dossier]],PF[[Dossier]:[Dossier]],0))),"")</calculatedColumnFormula>
    </tableColumn>
    <tableColumn id="15" name="Pays" dataDxfId="50">
      <calculatedColumnFormula>IFERROR(INDEX(PF[Pays],MATCH(EXT[[#This Row],[Dossier]:[Dossier]],PF[[Dossier]:[Dossier]],0)),"")</calculatedColumnFormula>
    </tableColumn>
    <tableColumn id="16" name="Tel" dataDxfId="49">
      <calculatedColumnFormula>IFERROR(INDEX(PF[Tel],MATCH(EXT[[#This Row],[Dossier]:[Dossier]],PF[[Dossier]:[Dossier]],0)),"")</calculatedColumnFormula>
    </tableColumn>
    <tableColumn id="17" name="Mail" dataDxfId="48">
      <calculatedColumnFormula>IFERROR(INDEX(PF[Mail],MATCH(EXT[[#This Row],[Dossier]:[Dossier]],PF[[Dossier]:[Dossier]],0)),"")</calculatedColumnFormula>
    </tableColumn>
    <tableColumn id="18" name="Instructions" dataDxfId="47">
      <calculatedColumnFormula>IFERROR(INDEX(PF[Instructions],MATCH(EXT[[#This Row],[Dossier]:[Dossier]],PF[[Dossier]:[Dossier]],0)),"")</calculatedColumnFormula>
    </tableColumn>
    <tableColumn id="19" name="Frais de retrait + emballage + expédition" dataDxfId="46">
      <calculatedColumnFormula>IFERROR(INDEX(PF[Frais de retrait + emballage + expédition],MATCH(EXT[[#This Row],[Dossier]:[Dossier]],PF[[Dossier]:[Dossier]],0)),"")</calculatedColumnFormula>
    </tableColumn>
    <tableColumn id="20" name="Frais d’assurance MBE Save Value" dataDxfId="45">
      <calculatedColumnFormula>IFERROR(INDEX(PF[Frais d’assurance MBE Save Value],MATCH(EXT[[#This Row],[Dossier]:[Dossier]],PF[[Dossier]:[Dossier]],0)),"")</calculatedColumnFormula>
    </tableColumn>
    <tableColumn id="21" name="Total" dataDxfId="44">
      <calculatedColumnFormula>IFERROR(INDEX(PF[Total],MATCH(EXT[[#This Row],[Dossier]:[Dossier]],PF[[Dossier]:[Dossier]],0)),"")</calculatedColumnFormula>
    </tableColumn>
    <tableColumn id="22" name="Transporteur" dataDxfId="43">
      <calculatedColumnFormula>IFERROR(INDEX(PF[Transporteur],MATCH(EXT[[#This Row],[Dossier]:[Dossier]],PF[[Dossier]:[Dossier]],0)),"")</calculatedColumnFormula>
    </tableColumn>
  </tableColumns>
  <tableStyleInfo name="TableStyleMedium14" showFirstColumn="0" showLastColumn="0" showRowStripes="1" showColumnStripes="0"/>
</table>
</file>

<file path=xl/tables/table4.xml><?xml version="1.0" encoding="utf-8"?>
<table xmlns="http://schemas.openxmlformats.org/spreadsheetml/2006/main" id="5" name="SHIP" displayName="SHIP" ref="A1:AI11" totalsRowShown="0" headerRowDxfId="42" dataDxfId="41" dataCellStyle="Normal 2">
  <autoFilter ref="A1:AI11"/>
  <tableColumns count="35">
    <tableColumn id="1" name="ID expédition" dataDxfId="40" dataCellStyle="Normal 2"/>
    <tableColumn id="2" name="MBES@m_x000a_ID client" dataDxfId="39" dataCellStyle="Normal 2">
      <calculatedColumnFormula>IF(EXTRACTION!#REF!="UPS","798",0)</calculatedColumnFormula>
    </tableColumn>
    <tableColumn id="3" name="destinataire" dataDxfId="38" dataCellStyle="Normal 2"/>
    <tableColumn id="4" name="adresse" dataDxfId="37" dataCellStyle="Normal 2">
      <calculatedColumnFormula>IF(EXTRACTION!#REF!="UPS",EXTRACTION!#REF!,0)</calculatedColumnFormula>
    </tableColumn>
    <tableColumn id="5" name="ville" dataDxfId="36" dataCellStyle="Normal 2">
      <calculatedColumnFormula>IF(EXTRACTION!#REF!="UPS",EXTRACTION!#REF!,0)</calculatedColumnFormula>
    </tableColumn>
    <tableColumn id="6" name="Province" dataDxfId="35" dataCellStyle="Normal 2">
      <calculatedColumnFormula>IF(EXTRACTION!#REF!="UPS","FR",0)</calculatedColumnFormula>
    </tableColumn>
    <tableColumn id="7" name="code postal" dataDxfId="34" dataCellStyle="Normal 2">
      <calculatedColumnFormula>IF(EXTRACTION!#REF!="UPS",EXTRACTION!#REF!,0)</calculatedColumnFormula>
    </tableColumn>
    <tableColumn id="8" name="destination" dataDxfId="33" dataCellStyle="Normal 2">
      <calculatedColumnFormula>IF(EXTRACTION!#REF!="UPS","France Zone 4",0)</calculatedColumnFormula>
    </tableColumn>
    <tableColumn id="9" name="téléphone" dataDxfId="32" dataCellStyle="Normal 2">
      <calculatedColumnFormula>IF(EXTRACTION!#REF!="UPS",EXTRACTION!#REF!,0)</calculatedColumnFormula>
    </tableColumn>
    <tableColumn id="10" name="Fax" dataDxfId="31" dataCellStyle="Normal 2"/>
    <tableColumn id="11" name="e-mail" dataDxfId="30" dataCellStyle="Normal 2">
      <calculatedColumnFormula>IF(EXTRACTION!#REF!="UPS",EXTRACTION!#REF!,0)</calculatedColumnFormula>
    </tableColumn>
    <tableColumn id="12" name="transporteur" dataDxfId="29" dataCellStyle="Normal 2">
      <calculatedColumnFormula>IF(EXTRACTION!#REF!="UPS",EXTRACTION!#REF!,0)</calculatedColumnFormula>
    </tableColumn>
    <tableColumn id="13" name="type marchandise" dataDxfId="28" dataCellStyle="Normal 2">
      <calculatedColumnFormula>IF(EXTRACTION!#REF!="UPS","colis",0)</calculatedColumnFormula>
    </tableColumn>
    <tableColumn id="14" name="type expédition" dataDxfId="27" dataCellStyle="Normal 2">
      <calculatedColumnFormula>IF(EXTRACTION!#REF!="UPS","Standard",0)</calculatedColumnFormula>
    </tableColumn>
    <tableColumn id="15" name="poids transporteur" dataDxfId="26" dataCellStyle="Normal 2">
      <calculatedColumnFormula>IF(EXTRACTION!#REF!="UPS",EXTRACTION!#REF!,0)</calculatedColumnFormula>
    </tableColumn>
    <tableColumn id="16" name="Poids volumétrique  transporteur" dataDxfId="25" dataCellStyle="Normal 2"/>
    <tableColumn id="17" name="poids client" dataDxfId="24" dataCellStyle="Normal 2"/>
    <tableColumn id="18" name="Poids Volumétrique Client" dataDxfId="23" dataCellStyle="Normal 2"/>
    <tableColumn id="19" name="Hauteur" dataDxfId="22" dataCellStyle="Normal 2">
      <calculatedColumnFormula>IF(EXTRACTION!#REF!="UPS",EXTRACTION!#REF!,0)</calculatedColumnFormula>
    </tableColumn>
    <tableColumn id="20" name="Largeur" dataDxfId="21" dataCellStyle="Normal 2">
      <calculatedColumnFormula>IF(EXTRACTION!#REF!="UPS",EXTRACTION!#REF!,0)</calculatedColumnFormula>
    </tableColumn>
    <tableColumn id="21" name="Longueur" dataDxfId="20" dataCellStyle="Normal 2">
      <calculatedColumnFormula>IF(EXTRACTION!#REF!="UPS",EXTRACTION!#REF!,0)</calculatedColumnFormula>
    </tableColumn>
    <tableColumn id="22" name="A l'attention de " dataDxfId="19" dataCellStyle="Normal 2"/>
    <tableColumn id="23" name="Bordereau" dataDxfId="18" dataCellStyle="Normal 2">
      <calculatedColumnFormula>IF(EXTRACTION!#REF!="UPS",EXTRACTION!#REF!,0)</calculatedColumnFormula>
    </tableColumn>
    <tableColumn id="24" name="Description marchandise" dataDxfId="17" dataCellStyle="Normal 2">
      <calculatedColumnFormula>IF(EXTRACTION!#REF!="UPS","OBJET DE DECORATION",0)</calculatedColumnFormula>
    </tableColumn>
    <tableColumn id="25" name="Référence" dataDxfId="16" dataCellStyle="Normal 2"/>
    <tableColumn id="26" name="Note" dataDxfId="15" dataCellStyle="Normal 2"/>
    <tableColumn id="27" name="Livraison le samedi (vide= NON)" dataDxfId="14" dataCellStyle="Normal 2"/>
    <tableColumn id="28" name="Montant de la livraison le samedi" dataDxfId="13" dataCellStyle="Normal 2"/>
    <tableColumn id="29" name="Montant COD (contre-remboursement)" dataDxfId="12" dataCellStyle="Normal 2"/>
    <tableColumn id="30" name="Type de contre-remboursement par défaut espèces ou &quot;A&quot; pour chèque" dataDxfId="11" dataCellStyle="Normal 2"/>
    <tableColumn id="31" name="Valeur Assurée" dataDxfId="10" dataCellStyle="Normal 2"/>
    <tableColumn id="32" name="Montant net de l'assurance" dataDxfId="9" dataCellStyle="Normal 2"/>
    <tableColumn id="33" name="Tracking Manuel" dataDxfId="8" dataCellStyle="Normal 2"/>
    <tableColumn id="34" name="Prix Net de l'expédition" dataDxfId="7" dataCellStyle="Normal 2"/>
    <tableColumn id="35" name="Applyfuelsurcharge" dataDxfId="6" dataCellStyle="Normal 2"/>
  </tableColumns>
  <tableStyleInfo name="TableStyleMedium13" showFirstColumn="0" showLastColumn="0" showRowStripes="1" showColumnStripes="0"/>
</table>
</file>

<file path=xl/tables/table5.xml><?xml version="1.0" encoding="utf-8"?>
<table xmlns="http://schemas.openxmlformats.org/spreadsheetml/2006/main" id="4" name="Formules" displayName="Formules" ref="A1:B23" totalsRowShown="0" headerRowDxfId="5" dataDxfId="4">
  <autoFilter ref="A1:B23"/>
  <tableColumns count="2">
    <tableColumn id="2" name="Titres" dataDxfId="3"/>
    <tableColumn id="1" name="Formules" dataDxfId="2"/>
  </tableColumns>
  <tableStyleInfo name="TableStyleMedium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7030A0"/>
  </sheetPr>
  <dimension ref="A1:V9"/>
  <sheetViews>
    <sheetView workbookViewId="0">
      <selection activeCell="H2" sqref="H2:H9"/>
    </sheetView>
  </sheetViews>
  <sheetFormatPr baseColWidth="10" defaultRowHeight="15"/>
  <cols>
    <col min="1" max="1" width="34" style="9" bestFit="1" customWidth="1"/>
    <col min="2" max="5" width="11.42578125" style="9"/>
    <col min="6" max="6" width="13.42578125" style="9" customWidth="1"/>
    <col min="7" max="7" width="17.42578125" style="9" customWidth="1"/>
    <col min="8" max="8" width="27.42578125" style="9" customWidth="1"/>
    <col min="9" max="10" width="11.42578125" style="9"/>
    <col min="11" max="11" width="20.85546875" style="9" customWidth="1"/>
    <col min="12" max="12" width="21" style="9" customWidth="1"/>
    <col min="13" max="13" width="13.5703125" style="9" customWidth="1"/>
    <col min="14" max="15" width="11.42578125" style="9"/>
    <col min="16" max="16" width="19.85546875" style="9" customWidth="1"/>
    <col min="17" max="17" width="11.42578125" style="9"/>
    <col min="18" max="18" width="39.7109375" style="9" customWidth="1"/>
    <col min="19" max="19" width="38.7109375" style="9" customWidth="1"/>
    <col min="20" max="20" width="32.5703125" style="9" customWidth="1"/>
    <col min="21" max="21" width="11.42578125" style="9"/>
    <col min="22" max="22" width="14.5703125" style="9" customWidth="1"/>
    <col min="23" max="16384" width="11.42578125" style="9"/>
  </cols>
  <sheetData>
    <row r="1" spans="1:22" ht="18.75" customHeight="1">
      <c r="A1" s="10" t="s">
        <v>0</v>
      </c>
      <c r="B1" s="11" t="s">
        <v>1</v>
      </c>
      <c r="C1" s="11" t="s">
        <v>2</v>
      </c>
      <c r="D1" s="11" t="s">
        <v>102</v>
      </c>
      <c r="E1" s="11" t="s">
        <v>3</v>
      </c>
      <c r="F1" s="11" t="s">
        <v>4</v>
      </c>
      <c r="G1" s="11" t="s">
        <v>103</v>
      </c>
      <c r="H1" s="11" t="s">
        <v>104</v>
      </c>
      <c r="I1" s="11" t="s">
        <v>96</v>
      </c>
      <c r="J1" s="11" t="s">
        <v>105</v>
      </c>
      <c r="K1" s="11" t="s">
        <v>106</v>
      </c>
      <c r="L1" s="11" t="s">
        <v>107</v>
      </c>
      <c r="M1" s="11" t="s">
        <v>108</v>
      </c>
      <c r="N1" s="11" t="s">
        <v>5</v>
      </c>
      <c r="O1" s="11" t="s">
        <v>6</v>
      </c>
      <c r="P1" s="11" t="s">
        <v>97</v>
      </c>
      <c r="Q1" s="11" t="s">
        <v>98</v>
      </c>
      <c r="R1" s="11" t="s">
        <v>99</v>
      </c>
      <c r="S1" s="11" t="s">
        <v>7</v>
      </c>
      <c r="T1" s="11" t="s">
        <v>8</v>
      </c>
      <c r="U1" s="11" t="s">
        <v>9</v>
      </c>
      <c r="V1" s="11" t="s">
        <v>46</v>
      </c>
    </row>
    <row r="2" spans="1:22">
      <c r="A2" s="12" t="s">
        <v>54</v>
      </c>
      <c r="B2" s="11" t="s">
        <v>55</v>
      </c>
      <c r="C2" s="11" t="s">
        <v>56</v>
      </c>
      <c r="D2" s="11" t="s">
        <v>57</v>
      </c>
      <c r="E2" s="10" t="s">
        <v>94</v>
      </c>
      <c r="F2" s="11" t="s">
        <v>58</v>
      </c>
      <c r="G2" s="11" t="s">
        <v>59</v>
      </c>
      <c r="H2" s="11">
        <v>35443</v>
      </c>
      <c r="I2" s="11" t="s">
        <v>60</v>
      </c>
      <c r="J2" s="11" t="s">
        <v>61</v>
      </c>
      <c r="K2" s="11" t="s">
        <v>62</v>
      </c>
      <c r="L2" s="11" t="s">
        <v>63</v>
      </c>
      <c r="M2" s="11">
        <v>93500</v>
      </c>
      <c r="N2" s="11" t="s">
        <v>64</v>
      </c>
      <c r="O2" s="11" t="s">
        <v>65</v>
      </c>
      <c r="P2" s="10" t="s">
        <v>95</v>
      </c>
      <c r="Q2" s="11"/>
      <c r="R2" s="11"/>
      <c r="S2" s="11">
        <v>62.85</v>
      </c>
      <c r="T2" s="11">
        <v>0</v>
      </c>
      <c r="U2" s="11">
        <v>62.85</v>
      </c>
      <c r="V2" s="11" t="s">
        <v>66</v>
      </c>
    </row>
    <row r="3" spans="1:22">
      <c r="A3" s="12" t="s">
        <v>67</v>
      </c>
      <c r="B3" s="11" t="s">
        <v>55</v>
      </c>
      <c r="C3" s="11" t="s">
        <v>68</v>
      </c>
      <c r="D3" s="11" t="s">
        <v>69</v>
      </c>
      <c r="E3" s="10" t="s">
        <v>94</v>
      </c>
      <c r="F3" s="11" t="s">
        <v>58</v>
      </c>
      <c r="G3" s="11" t="s">
        <v>59</v>
      </c>
      <c r="H3" s="11" t="s">
        <v>53</v>
      </c>
      <c r="I3" s="11" t="s">
        <v>70</v>
      </c>
      <c r="J3" s="11" t="s">
        <v>52</v>
      </c>
      <c r="K3" s="11" t="s">
        <v>62</v>
      </c>
      <c r="L3" s="11" t="s">
        <v>71</v>
      </c>
      <c r="M3" s="11">
        <v>81000</v>
      </c>
      <c r="N3" s="11" t="s">
        <v>72</v>
      </c>
      <c r="O3" s="11" t="s">
        <v>65</v>
      </c>
      <c r="P3" s="10" t="s">
        <v>95</v>
      </c>
      <c r="Q3" s="11"/>
      <c r="R3" s="11" t="s">
        <v>62</v>
      </c>
      <c r="S3" s="11">
        <v>69.739999999999995</v>
      </c>
      <c r="T3" s="11">
        <v>0</v>
      </c>
      <c r="U3" s="11" t="s">
        <v>62</v>
      </c>
      <c r="V3" s="11" t="s">
        <v>66</v>
      </c>
    </row>
    <row r="4" spans="1:22">
      <c r="A4" s="12" t="s">
        <v>73</v>
      </c>
      <c r="B4" s="11" t="s">
        <v>55</v>
      </c>
      <c r="C4" s="11" t="s">
        <v>74</v>
      </c>
      <c r="D4" s="11" t="s">
        <v>75</v>
      </c>
      <c r="E4" s="10" t="s">
        <v>94</v>
      </c>
      <c r="F4" s="11" t="s">
        <v>58</v>
      </c>
      <c r="G4" s="11" t="s">
        <v>59</v>
      </c>
      <c r="H4" s="11">
        <v>35581</v>
      </c>
      <c r="I4" s="11" t="s">
        <v>74</v>
      </c>
      <c r="J4" s="11" t="s">
        <v>75</v>
      </c>
      <c r="K4" s="11" t="s">
        <v>62</v>
      </c>
      <c r="L4" s="11" t="s">
        <v>76</v>
      </c>
      <c r="M4" s="11">
        <v>57420</v>
      </c>
      <c r="N4" s="11" t="s">
        <v>77</v>
      </c>
      <c r="O4" s="11" t="s">
        <v>65</v>
      </c>
      <c r="P4" s="10" t="s">
        <v>95</v>
      </c>
      <c r="Q4" s="11"/>
      <c r="R4" s="11" t="s">
        <v>62</v>
      </c>
      <c r="S4" s="11">
        <v>50.74</v>
      </c>
      <c r="T4" s="11">
        <v>0</v>
      </c>
      <c r="U4" s="11">
        <v>50.74</v>
      </c>
      <c r="V4" s="11" t="s">
        <v>66</v>
      </c>
    </row>
    <row r="5" spans="1:22">
      <c r="A5" s="12" t="s">
        <v>73</v>
      </c>
      <c r="B5" s="11" t="s">
        <v>55</v>
      </c>
      <c r="C5" s="11" t="s">
        <v>74</v>
      </c>
      <c r="D5" s="11" t="s">
        <v>75</v>
      </c>
      <c r="E5" s="10" t="s">
        <v>94</v>
      </c>
      <c r="F5" s="11" t="s">
        <v>58</v>
      </c>
      <c r="G5" s="11" t="s">
        <v>59</v>
      </c>
      <c r="H5" s="11">
        <v>35581</v>
      </c>
      <c r="I5" s="11" t="s">
        <v>74</v>
      </c>
      <c r="J5" s="11" t="s">
        <v>75</v>
      </c>
      <c r="K5" s="11" t="s">
        <v>62</v>
      </c>
      <c r="L5" s="11" t="s">
        <v>76</v>
      </c>
      <c r="M5" s="11">
        <v>57420</v>
      </c>
      <c r="N5" s="11" t="s">
        <v>77</v>
      </c>
      <c r="O5" s="11" t="s">
        <v>65</v>
      </c>
      <c r="P5" s="10" t="s">
        <v>95</v>
      </c>
      <c r="Q5" s="11"/>
      <c r="R5" s="11" t="s">
        <v>62</v>
      </c>
      <c r="S5" s="11">
        <v>50.74</v>
      </c>
      <c r="T5" s="11">
        <v>0</v>
      </c>
      <c r="U5" s="11">
        <v>50.74</v>
      </c>
      <c r="V5" s="11" t="s">
        <v>66</v>
      </c>
    </row>
    <row r="6" spans="1:22">
      <c r="A6" s="12" t="s">
        <v>78</v>
      </c>
      <c r="B6" s="11" t="s">
        <v>55</v>
      </c>
      <c r="C6" s="11" t="s">
        <v>68</v>
      </c>
      <c r="D6" s="11" t="s">
        <v>69</v>
      </c>
      <c r="E6" s="10" t="s">
        <v>94</v>
      </c>
      <c r="F6" s="11" t="s">
        <v>58</v>
      </c>
      <c r="G6" s="11" t="s">
        <v>59</v>
      </c>
      <c r="H6" s="11">
        <v>35551</v>
      </c>
      <c r="I6" s="11" t="s">
        <v>79</v>
      </c>
      <c r="J6" s="11" t="s">
        <v>80</v>
      </c>
      <c r="K6" s="11" t="s">
        <v>62</v>
      </c>
      <c r="L6" s="11" t="s">
        <v>81</v>
      </c>
      <c r="M6" s="11">
        <v>60220</v>
      </c>
      <c r="N6" s="11" t="s">
        <v>82</v>
      </c>
      <c r="O6" s="11" t="s">
        <v>62</v>
      </c>
      <c r="P6" s="10" t="s">
        <v>95</v>
      </c>
      <c r="Q6" s="11"/>
      <c r="R6" s="11" t="s">
        <v>62</v>
      </c>
      <c r="S6" s="11">
        <v>27.69</v>
      </c>
      <c r="T6" s="11">
        <v>0</v>
      </c>
      <c r="U6" s="11" t="s">
        <v>62</v>
      </c>
      <c r="V6" s="11" t="s">
        <v>66</v>
      </c>
    </row>
    <row r="7" spans="1:22">
      <c r="A7" s="12" t="s">
        <v>83</v>
      </c>
      <c r="B7" s="11" t="s">
        <v>55</v>
      </c>
      <c r="C7" s="11" t="s">
        <v>68</v>
      </c>
      <c r="D7" s="11" t="s">
        <v>69</v>
      </c>
      <c r="E7" s="10" t="s">
        <v>94</v>
      </c>
      <c r="F7" s="11" t="s">
        <v>58</v>
      </c>
      <c r="G7" s="11" t="s">
        <v>59</v>
      </c>
      <c r="H7" s="11">
        <v>35563</v>
      </c>
      <c r="I7" s="11" t="s">
        <v>84</v>
      </c>
      <c r="J7" s="11" t="s">
        <v>85</v>
      </c>
      <c r="K7" s="11" t="s">
        <v>62</v>
      </c>
      <c r="L7" s="11" t="s">
        <v>86</v>
      </c>
      <c r="M7" s="11">
        <v>80800</v>
      </c>
      <c r="N7" s="11" t="s">
        <v>87</v>
      </c>
      <c r="O7" s="11" t="s">
        <v>62</v>
      </c>
      <c r="P7" s="10" t="s">
        <v>95</v>
      </c>
      <c r="Q7" s="11"/>
      <c r="R7" s="11" t="s">
        <v>62</v>
      </c>
      <c r="S7" s="11">
        <v>101.48</v>
      </c>
      <c r="T7" s="11">
        <v>0</v>
      </c>
      <c r="U7" s="11" t="s">
        <v>62</v>
      </c>
      <c r="V7" s="11" t="s">
        <v>66</v>
      </c>
    </row>
    <row r="8" spans="1:22">
      <c r="A8" s="12" t="s">
        <v>88</v>
      </c>
      <c r="B8" s="11" t="s">
        <v>55</v>
      </c>
      <c r="C8" s="11" t="s">
        <v>89</v>
      </c>
      <c r="D8" s="11" t="s">
        <v>90</v>
      </c>
      <c r="E8" s="10" t="s">
        <v>94</v>
      </c>
      <c r="F8" s="11" t="s">
        <v>58</v>
      </c>
      <c r="G8" s="11" t="s">
        <v>59</v>
      </c>
      <c r="H8" s="11" t="s">
        <v>91</v>
      </c>
      <c r="I8" s="11" t="s">
        <v>89</v>
      </c>
      <c r="J8" s="11" t="s">
        <v>90</v>
      </c>
      <c r="K8" s="11" t="s">
        <v>62</v>
      </c>
      <c r="L8" s="11" t="s">
        <v>92</v>
      </c>
      <c r="M8" s="11">
        <v>45160</v>
      </c>
      <c r="N8" s="11" t="s">
        <v>93</v>
      </c>
      <c r="O8" s="11" t="s">
        <v>65</v>
      </c>
      <c r="P8" s="10" t="s">
        <v>95</v>
      </c>
      <c r="Q8" s="11"/>
      <c r="R8" s="11" t="s">
        <v>62</v>
      </c>
      <c r="S8" s="11">
        <v>69.739999999999995</v>
      </c>
      <c r="T8" s="11">
        <v>0</v>
      </c>
      <c r="U8" s="11">
        <v>69.739999999999995</v>
      </c>
      <c r="V8" s="11" t="s">
        <v>66</v>
      </c>
    </row>
    <row r="9" spans="1:22">
      <c r="A9" s="12" t="s">
        <v>88</v>
      </c>
      <c r="B9" s="11" t="s">
        <v>55</v>
      </c>
      <c r="C9" s="11" t="s">
        <v>89</v>
      </c>
      <c r="D9" s="11" t="s">
        <v>90</v>
      </c>
      <c r="E9" s="10" t="s">
        <v>94</v>
      </c>
      <c r="F9" s="11" t="s">
        <v>58</v>
      </c>
      <c r="G9" s="11" t="s">
        <v>59</v>
      </c>
      <c r="H9" s="11" t="s">
        <v>100</v>
      </c>
      <c r="I9" s="11" t="s">
        <v>89</v>
      </c>
      <c r="J9" s="11" t="s">
        <v>90</v>
      </c>
      <c r="K9" s="11" t="s">
        <v>62</v>
      </c>
      <c r="L9" s="11" t="s">
        <v>92</v>
      </c>
      <c r="M9" s="11">
        <v>45160</v>
      </c>
      <c r="N9" s="11" t="s">
        <v>93</v>
      </c>
      <c r="O9" s="11" t="s">
        <v>65</v>
      </c>
      <c r="P9" s="10" t="s">
        <v>95</v>
      </c>
      <c r="Q9" s="11"/>
      <c r="R9" s="11" t="s">
        <v>62</v>
      </c>
      <c r="S9" s="11">
        <v>69.739999999999995</v>
      </c>
      <c r="T9" s="11">
        <v>0</v>
      </c>
      <c r="U9" s="11">
        <v>69.739999999999995</v>
      </c>
      <c r="V9" s="11" t="s">
        <v>66</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F9"/>
  <sheetViews>
    <sheetView tabSelected="1" zoomScale="84" zoomScaleNormal="84" workbookViewId="0">
      <selection activeCell="C15" sqref="C15"/>
    </sheetView>
  </sheetViews>
  <sheetFormatPr baseColWidth="10" defaultRowHeight="15"/>
  <cols>
    <col min="1" max="1" width="25.5703125" style="1" customWidth="1"/>
    <col min="2" max="2" width="19.42578125" customWidth="1"/>
    <col min="3" max="3" width="21" customWidth="1"/>
    <col min="4" max="4" width="20.140625" customWidth="1"/>
    <col min="5" max="5" width="15.28515625" customWidth="1"/>
    <col min="6" max="6" width="20.28515625" customWidth="1"/>
  </cols>
  <sheetData>
    <row r="1" spans="1:6" s="1" customFormat="1" ht="50.25" customHeight="1">
      <c r="A1" s="5" t="s">
        <v>101</v>
      </c>
      <c r="B1" s="4" t="s">
        <v>47</v>
      </c>
      <c r="C1" s="4" t="s">
        <v>48</v>
      </c>
      <c r="D1" s="4" t="s">
        <v>49</v>
      </c>
      <c r="E1" s="4" t="s">
        <v>50</v>
      </c>
      <c r="F1" s="4" t="s">
        <v>51</v>
      </c>
    </row>
    <row r="2" spans="1:6" s="1" customFormat="1">
      <c r="A2" s="11">
        <v>35443</v>
      </c>
      <c r="B2" s="15"/>
      <c r="C2" s="15"/>
      <c r="D2" s="15"/>
      <c r="E2" s="15"/>
      <c r="F2" s="15"/>
    </row>
    <row r="3" spans="1:6" s="1" customFormat="1">
      <c r="A3" s="11" t="s">
        <v>53</v>
      </c>
      <c r="B3" s="26"/>
      <c r="C3" s="26"/>
      <c r="D3" s="26"/>
      <c r="E3" s="26"/>
      <c r="F3" s="26"/>
    </row>
    <row r="4" spans="1:6" s="1" customFormat="1">
      <c r="A4" s="11">
        <v>35581</v>
      </c>
      <c r="B4" s="26"/>
      <c r="C4" s="26"/>
      <c r="D4" s="26"/>
      <c r="E4" s="26"/>
      <c r="F4" s="26"/>
    </row>
    <row r="5" spans="1:6" s="1" customFormat="1">
      <c r="A5" s="11">
        <v>35581</v>
      </c>
      <c r="B5" s="26"/>
      <c r="C5" s="26"/>
      <c r="D5" s="26"/>
      <c r="E5" s="26"/>
      <c r="F5" s="26"/>
    </row>
    <row r="6" spans="1:6" s="1" customFormat="1">
      <c r="A6" s="11">
        <v>35551</v>
      </c>
      <c r="B6" s="26"/>
      <c r="C6" s="26"/>
      <c r="D6" s="26"/>
      <c r="E6" s="26"/>
      <c r="F6" s="26"/>
    </row>
    <row r="7" spans="1:6" s="1" customFormat="1">
      <c r="A7" s="11">
        <v>35563</v>
      </c>
      <c r="B7" s="26"/>
      <c r="C7" s="26"/>
      <c r="D7" s="26"/>
      <c r="E7" s="26"/>
      <c r="F7" s="26"/>
    </row>
    <row r="8" spans="1:6" s="1" customFormat="1">
      <c r="A8" s="11" t="s">
        <v>91</v>
      </c>
      <c r="B8" s="26"/>
      <c r="C8" s="26"/>
      <c r="D8" s="26"/>
      <c r="E8" s="26"/>
      <c r="F8" s="26"/>
    </row>
    <row r="9" spans="1:6" s="1" customFormat="1">
      <c r="A9" s="11" t="s">
        <v>100</v>
      </c>
      <c r="B9" s="26"/>
      <c r="C9" s="26"/>
      <c r="D9" s="26"/>
      <c r="E9" s="26"/>
      <c r="F9" s="26"/>
    </row>
  </sheetData>
  <phoneticPr fontId="12"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Extraction">
                <anchor moveWithCells="1" sizeWithCells="1">
                  <from>
                    <xdr:col>7</xdr:col>
                    <xdr:colOff>104775</xdr:colOff>
                    <xdr:row>0</xdr:row>
                    <xdr:rowOff>219075</xdr:rowOff>
                  </from>
                  <to>
                    <xdr:col>10</xdr:col>
                    <xdr:colOff>104775</xdr:colOff>
                    <xdr:row>2</xdr:row>
                    <xdr:rowOff>66675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C000"/>
  </sheetPr>
  <dimension ref="A1:AH9"/>
  <sheetViews>
    <sheetView zoomScale="80" zoomScaleNormal="80" workbookViewId="0">
      <pane ySplit="1" topLeftCell="A2" activePane="bottomLeft" state="frozen"/>
      <selection pane="bottomLeft" activeCell="C18" sqref="C18"/>
    </sheetView>
  </sheetViews>
  <sheetFormatPr baseColWidth="10" defaultColWidth="9.140625" defaultRowHeight="15"/>
  <cols>
    <col min="1" max="1" width="30" style="3" customWidth="1"/>
    <col min="2" max="2" width="23" style="3" customWidth="1"/>
    <col min="3" max="3" width="18.85546875" style="3" customWidth="1"/>
    <col min="4" max="4" width="14.140625" style="3" customWidth="1"/>
    <col min="5" max="5" width="13.140625" style="3" customWidth="1"/>
    <col min="6" max="6" width="17.140625" style="3" customWidth="1"/>
    <col min="7" max="7" width="37.28515625" style="3" bestFit="1" customWidth="1"/>
    <col min="8" max="9" width="20" style="3" customWidth="1"/>
    <col min="10" max="11" width="40" style="3" customWidth="1"/>
    <col min="12" max="12" width="30" style="3" customWidth="1"/>
    <col min="13" max="13" width="63.5703125" style="3" customWidth="1"/>
    <col min="14" max="17" width="30" style="3" customWidth="1"/>
    <col min="18" max="18" width="46.7109375" style="3" bestFit="1" customWidth="1"/>
    <col min="19" max="23" width="30" style="3" customWidth="1"/>
    <col min="24" max="24" width="45.140625" style="3" customWidth="1"/>
    <col min="25" max="25" width="46.28515625" style="3" customWidth="1"/>
    <col min="26" max="26" width="39.28515625" style="3" customWidth="1"/>
    <col min="27" max="27" width="30" style="3" customWidth="1"/>
    <col min="28" max="28" width="22.42578125" style="3" customWidth="1"/>
    <col min="35" max="16384" width="9.140625" style="3"/>
  </cols>
  <sheetData>
    <row r="1" spans="1:34" ht="37.5" customHeight="1">
      <c r="A1" s="7" t="s">
        <v>101</v>
      </c>
      <c r="B1" s="7" t="s">
        <v>45</v>
      </c>
      <c r="C1" s="8" t="s">
        <v>48</v>
      </c>
      <c r="D1" s="8" t="s">
        <v>49</v>
      </c>
      <c r="E1" s="8" t="s">
        <v>50</v>
      </c>
      <c r="F1" s="8" t="s">
        <v>51</v>
      </c>
      <c r="G1" s="5" t="s">
        <v>0</v>
      </c>
      <c r="H1" s="5" t="s">
        <v>1</v>
      </c>
      <c r="I1" s="5" t="s">
        <v>2</v>
      </c>
      <c r="J1" s="5" t="s">
        <v>102</v>
      </c>
      <c r="K1" s="5" t="s">
        <v>3</v>
      </c>
      <c r="L1" s="5" t="s">
        <v>4</v>
      </c>
      <c r="M1" s="5" t="s">
        <v>103</v>
      </c>
      <c r="N1" s="5" t="s">
        <v>104</v>
      </c>
      <c r="O1" s="3" t="s">
        <v>96</v>
      </c>
      <c r="P1" s="5" t="s">
        <v>105</v>
      </c>
      <c r="Q1" s="5" t="s">
        <v>106</v>
      </c>
      <c r="R1" s="5" t="s">
        <v>107</v>
      </c>
      <c r="S1" s="5" t="s">
        <v>108</v>
      </c>
      <c r="T1" s="5" t="s">
        <v>109</v>
      </c>
      <c r="U1" s="3" t="s">
        <v>6</v>
      </c>
      <c r="V1" s="5" t="s">
        <v>97</v>
      </c>
      <c r="W1" s="5" t="s">
        <v>98</v>
      </c>
      <c r="X1" s="5" t="s">
        <v>99</v>
      </c>
      <c r="Y1" s="5" t="s">
        <v>7</v>
      </c>
      <c r="Z1" s="3" t="s">
        <v>8</v>
      </c>
      <c r="AA1" s="3" t="s">
        <v>9</v>
      </c>
      <c r="AB1" s="3" t="s">
        <v>46</v>
      </c>
      <c r="AC1" s="3"/>
      <c r="AD1" s="3"/>
      <c r="AE1" s="3"/>
      <c r="AF1" s="3"/>
      <c r="AG1" s="3"/>
      <c r="AH1" s="3"/>
    </row>
    <row r="2" spans="1:34">
      <c r="G2" s="6" t="str">
        <f>IFERROR(INDEX(PF[Dossier],SUMPRODUCT(MATCH(LEFT(EXT[[#This Row],[REF]],SEARCH("-",EXT[[#This Row],[REF]])-1),""&amp;PF[NumeroBordereau],0))),"")</f>
        <v/>
      </c>
      <c r="H2" s="3" t="str">
        <f>IFERROR(INDEX(PF[Statut],MATCH(EXT[[#This Row],[Dossier]:[Dossier]],PF[[Dossier]:[Dossier]],0)),"")</f>
        <v/>
      </c>
      <c r="I2" s="3" t="str">
        <f>IFERROR(INDEX(PF[Nom],MATCH(EXT[[#This Row],[Dossier]:[Dossier]],PF[[Dossier]:[Dossier]],0)),"")</f>
        <v/>
      </c>
      <c r="J2" s="3" t="str">
        <f>IFERROR(INDEX(PF[Prenom],MATCH(EXT[[#This Row],[Dossier]:[Dossier]],PF[[Dossier]:[Dossier]],0)),"")</f>
        <v/>
      </c>
      <c r="K2" s="3" t="str">
        <f>IFERROR(INDEX(PF[Email],MATCH(EXT[[#This Row],[Dossier]:[Dossier]],PF[[Dossier]:[Dossier]],0)),"")</f>
        <v/>
      </c>
      <c r="L2" s="3" t="str">
        <f>IFERROR(INDEX(PF[Programme],MATCH(EXT[[#This Row],[Dossier]:[Dossier]],PF[[Dossier]:[Dossier]],0)),"")</f>
        <v/>
      </c>
      <c r="M2" s="3" t="str">
        <f>IFERROR(INDEX(PF[SalleVentes],MATCH(EXT[[#This Row],[Dossier]:[Dossier]],PF[[Dossier]:[Dossier]],0)),"")</f>
        <v/>
      </c>
      <c r="N2" s="3" t="str">
        <f>IFERROR(INDEX(PF[NumeroBordereau],MATCH(EXT[[#This Row],[Dossier]:[Dossier]],PF[[Dossier]:[Dossier]],0)),"")</f>
        <v/>
      </c>
      <c r="O2" s="3" t="str">
        <f>IFERROR(INDEX(PF[Nom2],MATCH(EXT[[#This Row],[Dossier]:[Dossier]],PF[[Dossier]:[Dossier]],0)),"")</f>
        <v/>
      </c>
      <c r="P2" s="3" t="str">
        <f>IFERROR(INDEX(PF[Prenom2],MATCH(EXT[[#This Row],[Dossier]:[Dossier]],PF[[Dossier]:[Dossier]],0)),"")</f>
        <v/>
      </c>
      <c r="Q2" s="3" t="str">
        <f>IFERROR(INDEX(PF[Entreprise],MATCH(EXT[[#This Row],[Dossier]:[Dossier]],PF[[Dossier]:[Dossier]],0)),"")</f>
        <v/>
      </c>
      <c r="R2" s="3" t="str">
        <f>IFERROR(INDEX(PF[AdresseLivraison],MATCH(EXT[[#This Row],[Dossier]:[Dossier]],PF[[Dossier]:[Dossier]],0)),"")</f>
        <v/>
      </c>
      <c r="S2" s="3" t="str">
        <f>IFERROR(INDEX(PF[CP],MATCH(EXT[[#This Row],[Dossier]:[Dossier]],PF[[Dossier]:[Dossier]],0)),"")</f>
        <v/>
      </c>
      <c r="T2" s="3" t="str">
        <f>IFERROR(UPPER(INDEX(PF[Ville],MATCH(EXT[[#This Row],[Dossier]:[Dossier]],PF[[Dossier]:[Dossier]],0))),"")</f>
        <v/>
      </c>
      <c r="U2" s="3" t="str">
        <f>IFERROR(INDEX(PF[Pays],MATCH(EXT[[#This Row],[Dossier]:[Dossier]],PF[[Dossier]:[Dossier]],0)),"")</f>
        <v/>
      </c>
      <c r="V2" s="3" t="str">
        <f>IFERROR(INDEX(PF[Tel],MATCH(EXT[[#This Row],[Dossier]:[Dossier]],PF[[Dossier]:[Dossier]],0)),"")</f>
        <v/>
      </c>
      <c r="W2" s="3" t="str">
        <f>IFERROR(INDEX(PF[Mail],MATCH(EXT[[#This Row],[Dossier]:[Dossier]],PF[[Dossier]:[Dossier]],0)),"")</f>
        <v/>
      </c>
      <c r="X2" s="3" t="str">
        <f>IFERROR(INDEX(PF[Instructions],MATCH(EXT[[#This Row],[Dossier]:[Dossier]],PF[[Dossier]:[Dossier]],0)),"")</f>
        <v/>
      </c>
      <c r="Y2" s="3" t="str">
        <f>IFERROR(INDEX(PF[Frais de retrait + emballage + expédition],MATCH(EXT[[#This Row],[Dossier]:[Dossier]],PF[[Dossier]:[Dossier]],0)),"")</f>
        <v/>
      </c>
      <c r="Z2" s="3" t="str">
        <f>IFERROR(INDEX(PF[Frais d’assurance MBE Save Value],MATCH(EXT[[#This Row],[Dossier]:[Dossier]],PF[[Dossier]:[Dossier]],0)),"")</f>
        <v/>
      </c>
      <c r="AA2" s="3" t="str">
        <f>IFERROR(INDEX(PF[Total],MATCH(EXT[[#This Row],[Dossier]:[Dossier]],PF[[Dossier]:[Dossier]],0)),"")</f>
        <v/>
      </c>
      <c r="AB2" s="3" t="str">
        <f>IFERROR(INDEX(PF[Transporteur],MATCH(EXT[[#This Row],[Dossier]:[Dossier]],PF[[Dossier]:[Dossier]],0)),"")</f>
        <v/>
      </c>
      <c r="AC2" s="3"/>
      <c r="AD2" s="3"/>
      <c r="AE2" s="3"/>
      <c r="AF2" s="3"/>
      <c r="AG2" s="3"/>
      <c r="AH2" s="3"/>
    </row>
    <row r="3" spans="1:34">
      <c r="AC3" s="3"/>
      <c r="AD3" s="3"/>
      <c r="AE3" s="3"/>
      <c r="AF3" s="3"/>
      <c r="AG3" s="3"/>
      <c r="AH3" s="3"/>
    </row>
    <row r="4" spans="1:34">
      <c r="AC4" s="3"/>
      <c r="AD4" s="3"/>
      <c r="AE4" s="3"/>
      <c r="AF4" s="3"/>
      <c r="AG4" s="3"/>
      <c r="AH4" s="3"/>
    </row>
    <row r="5" spans="1:34">
      <c r="AC5" s="3"/>
      <c r="AD5" s="3"/>
      <c r="AE5" s="3"/>
      <c r="AF5" s="3"/>
      <c r="AG5" s="3"/>
      <c r="AH5" s="3"/>
    </row>
    <row r="6" spans="1:34">
      <c r="AC6" s="3"/>
      <c r="AD6" s="3"/>
      <c r="AE6" s="3"/>
      <c r="AF6" s="3"/>
      <c r="AG6" s="3"/>
      <c r="AH6" s="3"/>
    </row>
    <row r="7" spans="1:34">
      <c r="AC7" s="3"/>
      <c r="AD7" s="3"/>
      <c r="AE7" s="3"/>
      <c r="AF7" s="3"/>
      <c r="AG7" s="3"/>
      <c r="AH7" s="3"/>
    </row>
    <row r="8" spans="1:34">
      <c r="AC8" s="3"/>
      <c r="AD8" s="3"/>
      <c r="AE8" s="3"/>
      <c r="AF8" s="3"/>
      <c r="AG8" s="3"/>
      <c r="AH8" s="3"/>
    </row>
    <row r="9" spans="1:34">
      <c r="AC9" s="3"/>
      <c r="AD9" s="3"/>
      <c r="AE9" s="3"/>
      <c r="AF9" s="3"/>
      <c r="AG9" s="3"/>
      <c r="AH9" s="3"/>
    </row>
  </sheetData>
  <sheetProtection formatCells="0" formatColumns="0" formatRows="0" insertColumns="0" insertRows="0" insertHyperlinks="0" deleteColumns="0" deleteRows="0" sort="0" autoFilter="0" pivotTables="0"/>
  <phoneticPr fontId="3" type="noConversion"/>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F0"/>
  </sheetPr>
  <dimension ref="A1:AI11"/>
  <sheetViews>
    <sheetView zoomScale="73" zoomScaleNormal="73" workbookViewId="0">
      <selection activeCell="G4" sqref="G4"/>
    </sheetView>
  </sheetViews>
  <sheetFormatPr baseColWidth="10" defaultRowHeight="15"/>
  <cols>
    <col min="1" max="1" width="18.85546875" style="17" customWidth="1"/>
    <col min="2" max="2" width="9" style="17" bestFit="1" customWidth="1"/>
    <col min="3" max="3" width="48.5703125" style="17" bestFit="1" customWidth="1"/>
    <col min="4" max="4" width="36.7109375" style="17" bestFit="1" customWidth="1"/>
    <col min="5" max="5" width="27.28515625" style="17" bestFit="1" customWidth="1"/>
    <col min="6" max="6" width="13.28515625" style="17" customWidth="1"/>
    <col min="7" max="7" width="16.85546875" style="22" customWidth="1"/>
    <col min="8" max="8" width="16.5703125" style="17" customWidth="1"/>
    <col min="9" max="9" width="21" style="17" customWidth="1"/>
    <col min="10" max="10" width="8.5703125" style="17" customWidth="1"/>
    <col min="11" max="11" width="34.85546875" style="17" bestFit="1" customWidth="1"/>
    <col min="12" max="12" width="18.42578125" style="17" customWidth="1"/>
    <col min="13" max="13" width="27.85546875" style="17" customWidth="1"/>
    <col min="14" max="14" width="21.5703125" style="17" customWidth="1"/>
    <col min="15" max="15" width="25.42578125" style="17" customWidth="1"/>
    <col min="16" max="16" width="42.140625" style="17" customWidth="1"/>
    <col min="17" max="17" width="16.5703125" style="17" customWidth="1"/>
    <col min="18" max="18" width="33.140625" style="17" customWidth="1"/>
    <col min="19" max="19" width="12.85546875" style="17" customWidth="1"/>
    <col min="20" max="20" width="12.140625" style="17" customWidth="1"/>
    <col min="21" max="21" width="14.42578125" style="17" customWidth="1"/>
    <col min="22" max="22" width="21.7109375" style="17" customWidth="1"/>
    <col min="23" max="23" width="15.7109375" style="21" customWidth="1"/>
    <col min="24" max="24" width="32.140625" style="17" customWidth="1"/>
    <col min="25" max="25" width="14.85546875" style="17" customWidth="1"/>
    <col min="26" max="26" width="9" style="17" customWidth="1"/>
    <col min="27" max="27" width="39.28515625" style="17" customWidth="1"/>
    <col min="28" max="28" width="41.42578125" style="17" customWidth="1"/>
    <col min="29" max="29" width="48.5703125" style="17" customWidth="1"/>
    <col min="30" max="30" width="86.42578125" style="17" customWidth="1"/>
    <col min="31" max="31" width="20.5703125" style="17" customWidth="1"/>
    <col min="32" max="32" width="35.28515625" style="17" customWidth="1"/>
    <col min="33" max="33" width="22.5703125" style="17" customWidth="1"/>
    <col min="34" max="34" width="29.7109375" style="17" customWidth="1"/>
    <col min="35" max="35" width="25.85546875" style="17" customWidth="1"/>
    <col min="36" max="248" width="11.42578125" style="17"/>
    <col min="249" max="249" width="15.5703125" style="17" customWidth="1"/>
    <col min="250" max="250" width="9" style="17" bestFit="1" customWidth="1"/>
    <col min="251" max="251" width="48.5703125" style="17" bestFit="1" customWidth="1"/>
    <col min="252" max="252" width="36.7109375" style="17" bestFit="1" customWidth="1"/>
    <col min="253" max="253" width="27.28515625" style="17" bestFit="1" customWidth="1"/>
    <col min="254" max="254" width="8" style="17" bestFit="1" customWidth="1"/>
    <col min="255" max="255" width="10.42578125" style="17" bestFit="1" customWidth="1"/>
    <col min="256" max="256" width="13.5703125" style="17" bestFit="1" customWidth="1"/>
    <col min="257" max="257" width="10" style="17" bestFit="1" customWidth="1"/>
    <col min="258" max="258" width="3.7109375" style="17" bestFit="1" customWidth="1"/>
    <col min="259" max="259" width="34.85546875" style="17" bestFit="1" customWidth="1"/>
    <col min="260" max="260" width="11.28515625" style="17" bestFit="1" customWidth="1"/>
    <col min="261" max="261" width="15.28515625" style="17" bestFit="1" customWidth="1"/>
    <col min="262" max="262" width="13.5703125" style="17" bestFit="1" customWidth="1"/>
    <col min="263" max="263" width="16.140625" style="17" bestFit="1" customWidth="1"/>
    <col min="264" max="264" width="28" style="17" bestFit="1" customWidth="1"/>
    <col min="265" max="265" width="10.28515625" style="17" bestFit="1" customWidth="1"/>
    <col min="266" max="266" width="22.140625" style="17" bestFit="1" customWidth="1"/>
    <col min="267" max="267" width="7.5703125" style="17" bestFit="1" customWidth="1"/>
    <col min="268" max="268" width="7.140625" style="17" bestFit="1" customWidth="1"/>
    <col min="269" max="269" width="8.5703125" style="17" bestFit="1" customWidth="1"/>
    <col min="270" max="270" width="13.85546875" style="17" bestFit="1" customWidth="1"/>
    <col min="271" max="271" width="9.5703125" style="17" bestFit="1" customWidth="1"/>
    <col min="272" max="272" width="21.28515625" style="17" bestFit="1" customWidth="1"/>
    <col min="273" max="273" width="9.28515625" style="17" bestFit="1" customWidth="1"/>
    <col min="274" max="274" width="5.140625" style="17" bestFit="1" customWidth="1"/>
    <col min="275" max="275" width="27" style="17" bestFit="1" customWidth="1"/>
    <col min="276" max="276" width="28.140625" style="17" bestFit="1" customWidth="1"/>
    <col min="277" max="277" width="33.28515625" style="17" bestFit="1" customWidth="1"/>
    <col min="278" max="278" width="59.7109375" style="17" bestFit="1" customWidth="1"/>
    <col min="279" max="279" width="13" style="17" bestFit="1" customWidth="1"/>
    <col min="280" max="280" width="23.28515625" style="17" bestFit="1" customWidth="1"/>
    <col min="281" max="281" width="14.28515625" style="17" bestFit="1" customWidth="1"/>
    <col min="282" max="282" width="19.85546875" style="17" bestFit="1" customWidth="1"/>
    <col min="283" max="283" width="16.5703125" style="17" bestFit="1" customWidth="1"/>
    <col min="284" max="292" width="11.42578125" style="17"/>
    <col min="293" max="293" width="12" style="17" bestFit="1" customWidth="1"/>
    <col min="294" max="504" width="11.42578125" style="17"/>
    <col min="505" max="505" width="15.5703125" style="17" customWidth="1"/>
    <col min="506" max="506" width="9" style="17" bestFit="1" customWidth="1"/>
    <col min="507" max="507" width="48.5703125" style="17" bestFit="1" customWidth="1"/>
    <col min="508" max="508" width="36.7109375" style="17" bestFit="1" customWidth="1"/>
    <col min="509" max="509" width="27.28515625" style="17" bestFit="1" customWidth="1"/>
    <col min="510" max="510" width="8" style="17" bestFit="1" customWidth="1"/>
    <col min="511" max="511" width="10.42578125" style="17" bestFit="1" customWidth="1"/>
    <col min="512" max="512" width="13.5703125" style="17" bestFit="1" customWidth="1"/>
    <col min="513" max="513" width="10" style="17" bestFit="1" customWidth="1"/>
    <col min="514" max="514" width="3.7109375" style="17" bestFit="1" customWidth="1"/>
    <col min="515" max="515" width="34.85546875" style="17" bestFit="1" customWidth="1"/>
    <col min="516" max="516" width="11.28515625" style="17" bestFit="1" customWidth="1"/>
    <col min="517" max="517" width="15.28515625" style="17" bestFit="1" customWidth="1"/>
    <col min="518" max="518" width="13.5703125" style="17" bestFit="1" customWidth="1"/>
    <col min="519" max="519" width="16.140625" style="17" bestFit="1" customWidth="1"/>
    <col min="520" max="520" width="28" style="17" bestFit="1" customWidth="1"/>
    <col min="521" max="521" width="10.28515625" style="17" bestFit="1" customWidth="1"/>
    <col min="522" max="522" width="22.140625" style="17" bestFit="1" customWidth="1"/>
    <col min="523" max="523" width="7.5703125" style="17" bestFit="1" customWidth="1"/>
    <col min="524" max="524" width="7.140625" style="17" bestFit="1" customWidth="1"/>
    <col min="525" max="525" width="8.5703125" style="17" bestFit="1" customWidth="1"/>
    <col min="526" max="526" width="13.85546875" style="17" bestFit="1" customWidth="1"/>
    <col min="527" max="527" width="9.5703125" style="17" bestFit="1" customWidth="1"/>
    <col min="528" max="528" width="21.28515625" style="17" bestFit="1" customWidth="1"/>
    <col min="529" max="529" width="9.28515625" style="17" bestFit="1" customWidth="1"/>
    <col min="530" max="530" width="5.140625" style="17" bestFit="1" customWidth="1"/>
    <col min="531" max="531" width="27" style="17" bestFit="1" customWidth="1"/>
    <col min="532" max="532" width="28.140625" style="17" bestFit="1" customWidth="1"/>
    <col min="533" max="533" width="33.28515625" style="17" bestFit="1" customWidth="1"/>
    <col min="534" max="534" width="59.7109375" style="17" bestFit="1" customWidth="1"/>
    <col min="535" max="535" width="13" style="17" bestFit="1" customWidth="1"/>
    <col min="536" max="536" width="23.28515625" style="17" bestFit="1" customWidth="1"/>
    <col min="537" max="537" width="14.28515625" style="17" bestFit="1" customWidth="1"/>
    <col min="538" max="538" width="19.85546875" style="17" bestFit="1" customWidth="1"/>
    <col min="539" max="539" width="16.5703125" style="17" bestFit="1" customWidth="1"/>
    <col min="540" max="548" width="11.42578125" style="17"/>
    <col min="549" max="549" width="12" style="17" bestFit="1" customWidth="1"/>
    <col min="550" max="760" width="11.42578125" style="17"/>
    <col min="761" max="761" width="15.5703125" style="17" customWidth="1"/>
    <col min="762" max="762" width="9" style="17" bestFit="1" customWidth="1"/>
    <col min="763" max="763" width="48.5703125" style="17" bestFit="1" customWidth="1"/>
    <col min="764" max="764" width="36.7109375" style="17" bestFit="1" customWidth="1"/>
    <col min="765" max="765" width="27.28515625" style="17" bestFit="1" customWidth="1"/>
    <col min="766" max="766" width="8" style="17" bestFit="1" customWidth="1"/>
    <col min="767" max="767" width="10.42578125" style="17" bestFit="1" customWidth="1"/>
    <col min="768" max="768" width="13.5703125" style="17" bestFit="1" customWidth="1"/>
    <col min="769" max="769" width="10" style="17" bestFit="1" customWidth="1"/>
    <col min="770" max="770" width="3.7109375" style="17" bestFit="1" customWidth="1"/>
    <col min="771" max="771" width="34.85546875" style="17" bestFit="1" customWidth="1"/>
    <col min="772" max="772" width="11.28515625" style="17" bestFit="1" customWidth="1"/>
    <col min="773" max="773" width="15.28515625" style="17" bestFit="1" customWidth="1"/>
    <col min="774" max="774" width="13.5703125" style="17" bestFit="1" customWidth="1"/>
    <col min="775" max="775" width="16.140625" style="17" bestFit="1" customWidth="1"/>
    <col min="776" max="776" width="28" style="17" bestFit="1" customWidth="1"/>
    <col min="777" max="777" width="10.28515625" style="17" bestFit="1" customWidth="1"/>
    <col min="778" max="778" width="22.140625" style="17" bestFit="1" customWidth="1"/>
    <col min="779" max="779" width="7.5703125" style="17" bestFit="1" customWidth="1"/>
    <col min="780" max="780" width="7.140625" style="17" bestFit="1" customWidth="1"/>
    <col min="781" max="781" width="8.5703125" style="17" bestFit="1" customWidth="1"/>
    <col min="782" max="782" width="13.85546875" style="17" bestFit="1" customWidth="1"/>
    <col min="783" max="783" width="9.5703125" style="17" bestFit="1" customWidth="1"/>
    <col min="784" max="784" width="21.28515625" style="17" bestFit="1" customWidth="1"/>
    <col min="785" max="785" width="9.28515625" style="17" bestFit="1" customWidth="1"/>
    <col min="786" max="786" width="5.140625" style="17" bestFit="1" customWidth="1"/>
    <col min="787" max="787" width="27" style="17" bestFit="1" customWidth="1"/>
    <col min="788" max="788" width="28.140625" style="17" bestFit="1" customWidth="1"/>
    <col min="789" max="789" width="33.28515625" style="17" bestFit="1" customWidth="1"/>
    <col min="790" max="790" width="59.7109375" style="17" bestFit="1" customWidth="1"/>
    <col min="791" max="791" width="13" style="17" bestFit="1" customWidth="1"/>
    <col min="792" max="792" width="23.28515625" style="17" bestFit="1" customWidth="1"/>
    <col min="793" max="793" width="14.28515625" style="17" bestFit="1" customWidth="1"/>
    <col min="794" max="794" width="19.85546875" style="17" bestFit="1" customWidth="1"/>
    <col min="795" max="795" width="16.5703125" style="17" bestFit="1" customWidth="1"/>
    <col min="796" max="804" width="11.42578125" style="17"/>
    <col min="805" max="805" width="12" style="17" bestFit="1" customWidth="1"/>
    <col min="806" max="1016" width="11.42578125" style="17"/>
    <col min="1017" max="1017" width="15.5703125" style="17" customWidth="1"/>
    <col min="1018" max="1018" width="9" style="17" bestFit="1" customWidth="1"/>
    <col min="1019" max="1019" width="48.5703125" style="17" bestFit="1" customWidth="1"/>
    <col min="1020" max="1020" width="36.7109375" style="17" bestFit="1" customWidth="1"/>
    <col min="1021" max="1021" width="27.28515625" style="17" bestFit="1" customWidth="1"/>
    <col min="1022" max="1022" width="8" style="17" bestFit="1" customWidth="1"/>
    <col min="1023" max="1023" width="10.42578125" style="17" bestFit="1" customWidth="1"/>
    <col min="1024" max="1024" width="13.5703125" style="17" bestFit="1" customWidth="1"/>
    <col min="1025" max="1025" width="10" style="17" bestFit="1" customWidth="1"/>
    <col min="1026" max="1026" width="3.7109375" style="17" bestFit="1" customWidth="1"/>
    <col min="1027" max="1027" width="34.85546875" style="17" bestFit="1" customWidth="1"/>
    <col min="1028" max="1028" width="11.28515625" style="17" bestFit="1" customWidth="1"/>
    <col min="1029" max="1029" width="15.28515625" style="17" bestFit="1" customWidth="1"/>
    <col min="1030" max="1030" width="13.5703125" style="17" bestFit="1" customWidth="1"/>
    <col min="1031" max="1031" width="16.140625" style="17" bestFit="1" customWidth="1"/>
    <col min="1032" max="1032" width="28" style="17" bestFit="1" customWidth="1"/>
    <col min="1033" max="1033" width="10.28515625" style="17" bestFit="1" customWidth="1"/>
    <col min="1034" max="1034" width="22.140625" style="17" bestFit="1" customWidth="1"/>
    <col min="1035" max="1035" width="7.5703125" style="17" bestFit="1" customWidth="1"/>
    <col min="1036" max="1036" width="7.140625" style="17" bestFit="1" customWidth="1"/>
    <col min="1037" max="1037" width="8.5703125" style="17" bestFit="1" customWidth="1"/>
    <col min="1038" max="1038" width="13.85546875" style="17" bestFit="1" customWidth="1"/>
    <col min="1039" max="1039" width="9.5703125" style="17" bestFit="1" customWidth="1"/>
    <col min="1040" max="1040" width="21.28515625" style="17" bestFit="1" customWidth="1"/>
    <col min="1041" max="1041" width="9.28515625" style="17" bestFit="1" customWidth="1"/>
    <col min="1042" max="1042" width="5.140625" style="17" bestFit="1" customWidth="1"/>
    <col min="1043" max="1043" width="27" style="17" bestFit="1" customWidth="1"/>
    <col min="1044" max="1044" width="28.140625" style="17" bestFit="1" customWidth="1"/>
    <col min="1045" max="1045" width="33.28515625" style="17" bestFit="1" customWidth="1"/>
    <col min="1046" max="1046" width="59.7109375" style="17" bestFit="1" customWidth="1"/>
    <col min="1047" max="1047" width="13" style="17" bestFit="1" customWidth="1"/>
    <col min="1048" max="1048" width="23.28515625" style="17" bestFit="1" customWidth="1"/>
    <col min="1049" max="1049" width="14.28515625" style="17" bestFit="1" customWidth="1"/>
    <col min="1050" max="1050" width="19.85546875" style="17" bestFit="1" customWidth="1"/>
    <col min="1051" max="1051" width="16.5703125" style="17" bestFit="1" customWidth="1"/>
    <col min="1052" max="1060" width="11.42578125" style="17"/>
    <col min="1061" max="1061" width="12" style="17" bestFit="1" customWidth="1"/>
    <col min="1062" max="1272" width="11.42578125" style="17"/>
    <col min="1273" max="1273" width="15.5703125" style="17" customWidth="1"/>
    <col min="1274" max="1274" width="9" style="17" bestFit="1" customWidth="1"/>
    <col min="1275" max="1275" width="48.5703125" style="17" bestFit="1" customWidth="1"/>
    <col min="1276" max="1276" width="36.7109375" style="17" bestFit="1" customWidth="1"/>
    <col min="1277" max="1277" width="27.28515625" style="17" bestFit="1" customWidth="1"/>
    <col min="1278" max="1278" width="8" style="17" bestFit="1" customWidth="1"/>
    <col min="1279" max="1279" width="10.42578125" style="17" bestFit="1" customWidth="1"/>
    <col min="1280" max="1280" width="13.5703125" style="17" bestFit="1" customWidth="1"/>
    <col min="1281" max="1281" width="10" style="17" bestFit="1" customWidth="1"/>
    <col min="1282" max="1282" width="3.7109375" style="17" bestFit="1" customWidth="1"/>
    <col min="1283" max="1283" width="34.85546875" style="17" bestFit="1" customWidth="1"/>
    <col min="1284" max="1284" width="11.28515625" style="17" bestFit="1" customWidth="1"/>
    <col min="1285" max="1285" width="15.28515625" style="17" bestFit="1" customWidth="1"/>
    <col min="1286" max="1286" width="13.5703125" style="17" bestFit="1" customWidth="1"/>
    <col min="1287" max="1287" width="16.140625" style="17" bestFit="1" customWidth="1"/>
    <col min="1288" max="1288" width="28" style="17" bestFit="1" customWidth="1"/>
    <col min="1289" max="1289" width="10.28515625" style="17" bestFit="1" customWidth="1"/>
    <col min="1290" max="1290" width="22.140625" style="17" bestFit="1" customWidth="1"/>
    <col min="1291" max="1291" width="7.5703125" style="17" bestFit="1" customWidth="1"/>
    <col min="1292" max="1292" width="7.140625" style="17" bestFit="1" customWidth="1"/>
    <col min="1293" max="1293" width="8.5703125" style="17" bestFit="1" customWidth="1"/>
    <col min="1294" max="1294" width="13.85546875" style="17" bestFit="1" customWidth="1"/>
    <col min="1295" max="1295" width="9.5703125" style="17" bestFit="1" customWidth="1"/>
    <col min="1296" max="1296" width="21.28515625" style="17" bestFit="1" customWidth="1"/>
    <col min="1297" max="1297" width="9.28515625" style="17" bestFit="1" customWidth="1"/>
    <col min="1298" max="1298" width="5.140625" style="17" bestFit="1" customWidth="1"/>
    <col min="1299" max="1299" width="27" style="17" bestFit="1" customWidth="1"/>
    <col min="1300" max="1300" width="28.140625" style="17" bestFit="1" customWidth="1"/>
    <col min="1301" max="1301" width="33.28515625" style="17" bestFit="1" customWidth="1"/>
    <col min="1302" max="1302" width="59.7109375" style="17" bestFit="1" customWidth="1"/>
    <col min="1303" max="1303" width="13" style="17" bestFit="1" customWidth="1"/>
    <col min="1304" max="1304" width="23.28515625" style="17" bestFit="1" customWidth="1"/>
    <col min="1305" max="1305" width="14.28515625" style="17" bestFit="1" customWidth="1"/>
    <col min="1306" max="1306" width="19.85546875" style="17" bestFit="1" customWidth="1"/>
    <col min="1307" max="1307" width="16.5703125" style="17" bestFit="1" customWidth="1"/>
    <col min="1308" max="1316" width="11.42578125" style="17"/>
    <col min="1317" max="1317" width="12" style="17" bestFit="1" customWidth="1"/>
    <col min="1318" max="1528" width="11.42578125" style="17"/>
    <col min="1529" max="1529" width="15.5703125" style="17" customWidth="1"/>
    <col min="1530" max="1530" width="9" style="17" bestFit="1" customWidth="1"/>
    <col min="1531" max="1531" width="48.5703125" style="17" bestFit="1" customWidth="1"/>
    <col min="1532" max="1532" width="36.7109375" style="17" bestFit="1" customWidth="1"/>
    <col min="1533" max="1533" width="27.28515625" style="17" bestFit="1" customWidth="1"/>
    <col min="1534" max="1534" width="8" style="17" bestFit="1" customWidth="1"/>
    <col min="1535" max="1535" width="10.42578125" style="17" bestFit="1" customWidth="1"/>
    <col min="1536" max="1536" width="13.5703125" style="17" bestFit="1" customWidth="1"/>
    <col min="1537" max="1537" width="10" style="17" bestFit="1" customWidth="1"/>
    <col min="1538" max="1538" width="3.7109375" style="17" bestFit="1" customWidth="1"/>
    <col min="1539" max="1539" width="34.85546875" style="17" bestFit="1" customWidth="1"/>
    <col min="1540" max="1540" width="11.28515625" style="17" bestFit="1" customWidth="1"/>
    <col min="1541" max="1541" width="15.28515625" style="17" bestFit="1" customWidth="1"/>
    <col min="1542" max="1542" width="13.5703125" style="17" bestFit="1" customWidth="1"/>
    <col min="1543" max="1543" width="16.140625" style="17" bestFit="1" customWidth="1"/>
    <col min="1544" max="1544" width="28" style="17" bestFit="1" customWidth="1"/>
    <col min="1545" max="1545" width="10.28515625" style="17" bestFit="1" customWidth="1"/>
    <col min="1546" max="1546" width="22.140625" style="17" bestFit="1" customWidth="1"/>
    <col min="1547" max="1547" width="7.5703125" style="17" bestFit="1" customWidth="1"/>
    <col min="1548" max="1548" width="7.140625" style="17" bestFit="1" customWidth="1"/>
    <col min="1549" max="1549" width="8.5703125" style="17" bestFit="1" customWidth="1"/>
    <col min="1550" max="1550" width="13.85546875" style="17" bestFit="1" customWidth="1"/>
    <col min="1551" max="1551" width="9.5703125" style="17" bestFit="1" customWidth="1"/>
    <col min="1552" max="1552" width="21.28515625" style="17" bestFit="1" customWidth="1"/>
    <col min="1553" max="1553" width="9.28515625" style="17" bestFit="1" customWidth="1"/>
    <col min="1554" max="1554" width="5.140625" style="17" bestFit="1" customWidth="1"/>
    <col min="1555" max="1555" width="27" style="17" bestFit="1" customWidth="1"/>
    <col min="1556" max="1556" width="28.140625" style="17" bestFit="1" customWidth="1"/>
    <col min="1557" max="1557" width="33.28515625" style="17" bestFit="1" customWidth="1"/>
    <col min="1558" max="1558" width="59.7109375" style="17" bestFit="1" customWidth="1"/>
    <col min="1559" max="1559" width="13" style="17" bestFit="1" customWidth="1"/>
    <col min="1560" max="1560" width="23.28515625" style="17" bestFit="1" customWidth="1"/>
    <col min="1561" max="1561" width="14.28515625" style="17" bestFit="1" customWidth="1"/>
    <col min="1562" max="1562" width="19.85546875" style="17" bestFit="1" customWidth="1"/>
    <col min="1563" max="1563" width="16.5703125" style="17" bestFit="1" customWidth="1"/>
    <col min="1564" max="1572" width="11.42578125" style="17"/>
    <col min="1573" max="1573" width="12" style="17" bestFit="1" customWidth="1"/>
    <col min="1574" max="1784" width="11.42578125" style="17"/>
    <col min="1785" max="1785" width="15.5703125" style="17" customWidth="1"/>
    <col min="1786" max="1786" width="9" style="17" bestFit="1" customWidth="1"/>
    <col min="1787" max="1787" width="48.5703125" style="17" bestFit="1" customWidth="1"/>
    <col min="1788" max="1788" width="36.7109375" style="17" bestFit="1" customWidth="1"/>
    <col min="1789" max="1789" width="27.28515625" style="17" bestFit="1" customWidth="1"/>
    <col min="1790" max="1790" width="8" style="17" bestFit="1" customWidth="1"/>
    <col min="1791" max="1791" width="10.42578125" style="17" bestFit="1" customWidth="1"/>
    <col min="1792" max="1792" width="13.5703125" style="17" bestFit="1" customWidth="1"/>
    <col min="1793" max="1793" width="10" style="17" bestFit="1" customWidth="1"/>
    <col min="1794" max="1794" width="3.7109375" style="17" bestFit="1" customWidth="1"/>
    <col min="1795" max="1795" width="34.85546875" style="17" bestFit="1" customWidth="1"/>
    <col min="1796" max="1796" width="11.28515625" style="17" bestFit="1" customWidth="1"/>
    <col min="1797" max="1797" width="15.28515625" style="17" bestFit="1" customWidth="1"/>
    <col min="1798" max="1798" width="13.5703125" style="17" bestFit="1" customWidth="1"/>
    <col min="1799" max="1799" width="16.140625" style="17" bestFit="1" customWidth="1"/>
    <col min="1800" max="1800" width="28" style="17" bestFit="1" customWidth="1"/>
    <col min="1801" max="1801" width="10.28515625" style="17" bestFit="1" customWidth="1"/>
    <col min="1802" max="1802" width="22.140625" style="17" bestFit="1" customWidth="1"/>
    <col min="1803" max="1803" width="7.5703125" style="17" bestFit="1" customWidth="1"/>
    <col min="1804" max="1804" width="7.140625" style="17" bestFit="1" customWidth="1"/>
    <col min="1805" max="1805" width="8.5703125" style="17" bestFit="1" customWidth="1"/>
    <col min="1806" max="1806" width="13.85546875" style="17" bestFit="1" customWidth="1"/>
    <col min="1807" max="1807" width="9.5703125" style="17" bestFit="1" customWidth="1"/>
    <col min="1808" max="1808" width="21.28515625" style="17" bestFit="1" customWidth="1"/>
    <col min="1809" max="1809" width="9.28515625" style="17" bestFit="1" customWidth="1"/>
    <col min="1810" max="1810" width="5.140625" style="17" bestFit="1" customWidth="1"/>
    <col min="1811" max="1811" width="27" style="17" bestFit="1" customWidth="1"/>
    <col min="1812" max="1812" width="28.140625" style="17" bestFit="1" customWidth="1"/>
    <col min="1813" max="1813" width="33.28515625" style="17" bestFit="1" customWidth="1"/>
    <col min="1814" max="1814" width="59.7109375" style="17" bestFit="1" customWidth="1"/>
    <col min="1815" max="1815" width="13" style="17" bestFit="1" customWidth="1"/>
    <col min="1816" max="1816" width="23.28515625" style="17" bestFit="1" customWidth="1"/>
    <col min="1817" max="1817" width="14.28515625" style="17" bestFit="1" customWidth="1"/>
    <col min="1818" max="1818" width="19.85546875" style="17" bestFit="1" customWidth="1"/>
    <col min="1819" max="1819" width="16.5703125" style="17" bestFit="1" customWidth="1"/>
    <col min="1820" max="1828" width="11.42578125" style="17"/>
    <col min="1829" max="1829" width="12" style="17" bestFit="1" customWidth="1"/>
    <col min="1830" max="2040" width="11.42578125" style="17"/>
    <col min="2041" max="2041" width="15.5703125" style="17" customWidth="1"/>
    <col min="2042" max="2042" width="9" style="17" bestFit="1" customWidth="1"/>
    <col min="2043" max="2043" width="48.5703125" style="17" bestFit="1" customWidth="1"/>
    <col min="2044" max="2044" width="36.7109375" style="17" bestFit="1" customWidth="1"/>
    <col min="2045" max="2045" width="27.28515625" style="17" bestFit="1" customWidth="1"/>
    <col min="2046" max="2046" width="8" style="17" bestFit="1" customWidth="1"/>
    <col min="2047" max="2047" width="10.42578125" style="17" bestFit="1" customWidth="1"/>
    <col min="2048" max="2048" width="13.5703125" style="17" bestFit="1" customWidth="1"/>
    <col min="2049" max="2049" width="10" style="17" bestFit="1" customWidth="1"/>
    <col min="2050" max="2050" width="3.7109375" style="17" bestFit="1" customWidth="1"/>
    <col min="2051" max="2051" width="34.85546875" style="17" bestFit="1" customWidth="1"/>
    <col min="2052" max="2052" width="11.28515625" style="17" bestFit="1" customWidth="1"/>
    <col min="2053" max="2053" width="15.28515625" style="17" bestFit="1" customWidth="1"/>
    <col min="2054" max="2054" width="13.5703125" style="17" bestFit="1" customWidth="1"/>
    <col min="2055" max="2055" width="16.140625" style="17" bestFit="1" customWidth="1"/>
    <col min="2056" max="2056" width="28" style="17" bestFit="1" customWidth="1"/>
    <col min="2057" max="2057" width="10.28515625" style="17" bestFit="1" customWidth="1"/>
    <col min="2058" max="2058" width="22.140625" style="17" bestFit="1" customWidth="1"/>
    <col min="2059" max="2059" width="7.5703125" style="17" bestFit="1" customWidth="1"/>
    <col min="2060" max="2060" width="7.140625" style="17" bestFit="1" customWidth="1"/>
    <col min="2061" max="2061" width="8.5703125" style="17" bestFit="1" customWidth="1"/>
    <col min="2062" max="2062" width="13.85546875" style="17" bestFit="1" customWidth="1"/>
    <col min="2063" max="2063" width="9.5703125" style="17" bestFit="1" customWidth="1"/>
    <col min="2064" max="2064" width="21.28515625" style="17" bestFit="1" customWidth="1"/>
    <col min="2065" max="2065" width="9.28515625" style="17" bestFit="1" customWidth="1"/>
    <col min="2066" max="2066" width="5.140625" style="17" bestFit="1" customWidth="1"/>
    <col min="2067" max="2067" width="27" style="17" bestFit="1" customWidth="1"/>
    <col min="2068" max="2068" width="28.140625" style="17" bestFit="1" customWidth="1"/>
    <col min="2069" max="2069" width="33.28515625" style="17" bestFit="1" customWidth="1"/>
    <col min="2070" max="2070" width="59.7109375" style="17" bestFit="1" customWidth="1"/>
    <col min="2071" max="2071" width="13" style="17" bestFit="1" customWidth="1"/>
    <col min="2072" max="2072" width="23.28515625" style="17" bestFit="1" customWidth="1"/>
    <col min="2073" max="2073" width="14.28515625" style="17" bestFit="1" customWidth="1"/>
    <col min="2074" max="2074" width="19.85546875" style="17" bestFit="1" customWidth="1"/>
    <col min="2075" max="2075" width="16.5703125" style="17" bestFit="1" customWidth="1"/>
    <col min="2076" max="2084" width="11.42578125" style="17"/>
    <col min="2085" max="2085" width="12" style="17" bestFit="1" customWidth="1"/>
    <col min="2086" max="2296" width="11.42578125" style="17"/>
    <col min="2297" max="2297" width="15.5703125" style="17" customWidth="1"/>
    <col min="2298" max="2298" width="9" style="17" bestFit="1" customWidth="1"/>
    <col min="2299" max="2299" width="48.5703125" style="17" bestFit="1" customWidth="1"/>
    <col min="2300" max="2300" width="36.7109375" style="17" bestFit="1" customWidth="1"/>
    <col min="2301" max="2301" width="27.28515625" style="17" bestFit="1" customWidth="1"/>
    <col min="2302" max="2302" width="8" style="17" bestFit="1" customWidth="1"/>
    <col min="2303" max="2303" width="10.42578125" style="17" bestFit="1" customWidth="1"/>
    <col min="2304" max="2304" width="13.5703125" style="17" bestFit="1" customWidth="1"/>
    <col min="2305" max="2305" width="10" style="17" bestFit="1" customWidth="1"/>
    <col min="2306" max="2306" width="3.7109375" style="17" bestFit="1" customWidth="1"/>
    <col min="2307" max="2307" width="34.85546875" style="17" bestFit="1" customWidth="1"/>
    <col min="2308" max="2308" width="11.28515625" style="17" bestFit="1" customWidth="1"/>
    <col min="2309" max="2309" width="15.28515625" style="17" bestFit="1" customWidth="1"/>
    <col min="2310" max="2310" width="13.5703125" style="17" bestFit="1" customWidth="1"/>
    <col min="2311" max="2311" width="16.140625" style="17" bestFit="1" customWidth="1"/>
    <col min="2312" max="2312" width="28" style="17" bestFit="1" customWidth="1"/>
    <col min="2313" max="2313" width="10.28515625" style="17" bestFit="1" customWidth="1"/>
    <col min="2314" max="2314" width="22.140625" style="17" bestFit="1" customWidth="1"/>
    <col min="2315" max="2315" width="7.5703125" style="17" bestFit="1" customWidth="1"/>
    <col min="2316" max="2316" width="7.140625" style="17" bestFit="1" customWidth="1"/>
    <col min="2317" max="2317" width="8.5703125" style="17" bestFit="1" customWidth="1"/>
    <col min="2318" max="2318" width="13.85546875" style="17" bestFit="1" customWidth="1"/>
    <col min="2319" max="2319" width="9.5703125" style="17" bestFit="1" customWidth="1"/>
    <col min="2320" max="2320" width="21.28515625" style="17" bestFit="1" customWidth="1"/>
    <col min="2321" max="2321" width="9.28515625" style="17" bestFit="1" customWidth="1"/>
    <col min="2322" max="2322" width="5.140625" style="17" bestFit="1" customWidth="1"/>
    <col min="2323" max="2323" width="27" style="17" bestFit="1" customWidth="1"/>
    <col min="2324" max="2324" width="28.140625" style="17" bestFit="1" customWidth="1"/>
    <col min="2325" max="2325" width="33.28515625" style="17" bestFit="1" customWidth="1"/>
    <col min="2326" max="2326" width="59.7109375" style="17" bestFit="1" customWidth="1"/>
    <col min="2327" max="2327" width="13" style="17" bestFit="1" customWidth="1"/>
    <col min="2328" max="2328" width="23.28515625" style="17" bestFit="1" customWidth="1"/>
    <col min="2329" max="2329" width="14.28515625" style="17" bestFit="1" customWidth="1"/>
    <col min="2330" max="2330" width="19.85546875" style="17" bestFit="1" customWidth="1"/>
    <col min="2331" max="2331" width="16.5703125" style="17" bestFit="1" customWidth="1"/>
    <col min="2332" max="2340" width="11.42578125" style="17"/>
    <col min="2341" max="2341" width="12" style="17" bestFit="1" customWidth="1"/>
    <col min="2342" max="2552" width="11.42578125" style="17"/>
    <col min="2553" max="2553" width="15.5703125" style="17" customWidth="1"/>
    <col min="2554" max="2554" width="9" style="17" bestFit="1" customWidth="1"/>
    <col min="2555" max="2555" width="48.5703125" style="17" bestFit="1" customWidth="1"/>
    <col min="2556" max="2556" width="36.7109375" style="17" bestFit="1" customWidth="1"/>
    <col min="2557" max="2557" width="27.28515625" style="17" bestFit="1" customWidth="1"/>
    <col min="2558" max="2558" width="8" style="17" bestFit="1" customWidth="1"/>
    <col min="2559" max="2559" width="10.42578125" style="17" bestFit="1" customWidth="1"/>
    <col min="2560" max="2560" width="13.5703125" style="17" bestFit="1" customWidth="1"/>
    <col min="2561" max="2561" width="10" style="17" bestFit="1" customWidth="1"/>
    <col min="2562" max="2562" width="3.7109375" style="17" bestFit="1" customWidth="1"/>
    <col min="2563" max="2563" width="34.85546875" style="17" bestFit="1" customWidth="1"/>
    <col min="2564" max="2564" width="11.28515625" style="17" bestFit="1" customWidth="1"/>
    <col min="2565" max="2565" width="15.28515625" style="17" bestFit="1" customWidth="1"/>
    <col min="2566" max="2566" width="13.5703125" style="17" bestFit="1" customWidth="1"/>
    <col min="2567" max="2567" width="16.140625" style="17" bestFit="1" customWidth="1"/>
    <col min="2568" max="2568" width="28" style="17" bestFit="1" customWidth="1"/>
    <col min="2569" max="2569" width="10.28515625" style="17" bestFit="1" customWidth="1"/>
    <col min="2570" max="2570" width="22.140625" style="17" bestFit="1" customWidth="1"/>
    <col min="2571" max="2571" width="7.5703125" style="17" bestFit="1" customWidth="1"/>
    <col min="2572" max="2572" width="7.140625" style="17" bestFit="1" customWidth="1"/>
    <col min="2573" max="2573" width="8.5703125" style="17" bestFit="1" customWidth="1"/>
    <col min="2574" max="2574" width="13.85546875" style="17" bestFit="1" customWidth="1"/>
    <col min="2575" max="2575" width="9.5703125" style="17" bestFit="1" customWidth="1"/>
    <col min="2576" max="2576" width="21.28515625" style="17" bestFit="1" customWidth="1"/>
    <col min="2577" max="2577" width="9.28515625" style="17" bestFit="1" customWidth="1"/>
    <col min="2578" max="2578" width="5.140625" style="17" bestFit="1" customWidth="1"/>
    <col min="2579" max="2579" width="27" style="17" bestFit="1" customWidth="1"/>
    <col min="2580" max="2580" width="28.140625" style="17" bestFit="1" customWidth="1"/>
    <col min="2581" max="2581" width="33.28515625" style="17" bestFit="1" customWidth="1"/>
    <col min="2582" max="2582" width="59.7109375" style="17" bestFit="1" customWidth="1"/>
    <col min="2583" max="2583" width="13" style="17" bestFit="1" customWidth="1"/>
    <col min="2584" max="2584" width="23.28515625" style="17" bestFit="1" customWidth="1"/>
    <col min="2585" max="2585" width="14.28515625" style="17" bestFit="1" customWidth="1"/>
    <col min="2586" max="2586" width="19.85546875" style="17" bestFit="1" customWidth="1"/>
    <col min="2587" max="2587" width="16.5703125" style="17" bestFit="1" customWidth="1"/>
    <col min="2588" max="2596" width="11.42578125" style="17"/>
    <col min="2597" max="2597" width="12" style="17" bestFit="1" customWidth="1"/>
    <col min="2598" max="2808" width="11.42578125" style="17"/>
    <col min="2809" max="2809" width="15.5703125" style="17" customWidth="1"/>
    <col min="2810" max="2810" width="9" style="17" bestFit="1" customWidth="1"/>
    <col min="2811" max="2811" width="48.5703125" style="17" bestFit="1" customWidth="1"/>
    <col min="2812" max="2812" width="36.7109375" style="17" bestFit="1" customWidth="1"/>
    <col min="2813" max="2813" width="27.28515625" style="17" bestFit="1" customWidth="1"/>
    <col min="2814" max="2814" width="8" style="17" bestFit="1" customWidth="1"/>
    <col min="2815" max="2815" width="10.42578125" style="17" bestFit="1" customWidth="1"/>
    <col min="2816" max="2816" width="13.5703125" style="17" bestFit="1" customWidth="1"/>
    <col min="2817" max="2817" width="10" style="17" bestFit="1" customWidth="1"/>
    <col min="2818" max="2818" width="3.7109375" style="17" bestFit="1" customWidth="1"/>
    <col min="2819" max="2819" width="34.85546875" style="17" bestFit="1" customWidth="1"/>
    <col min="2820" max="2820" width="11.28515625" style="17" bestFit="1" customWidth="1"/>
    <col min="2821" max="2821" width="15.28515625" style="17" bestFit="1" customWidth="1"/>
    <col min="2822" max="2822" width="13.5703125" style="17" bestFit="1" customWidth="1"/>
    <col min="2823" max="2823" width="16.140625" style="17" bestFit="1" customWidth="1"/>
    <col min="2824" max="2824" width="28" style="17" bestFit="1" customWidth="1"/>
    <col min="2825" max="2825" width="10.28515625" style="17" bestFit="1" customWidth="1"/>
    <col min="2826" max="2826" width="22.140625" style="17" bestFit="1" customWidth="1"/>
    <col min="2827" max="2827" width="7.5703125" style="17" bestFit="1" customWidth="1"/>
    <col min="2828" max="2828" width="7.140625" style="17" bestFit="1" customWidth="1"/>
    <col min="2829" max="2829" width="8.5703125" style="17" bestFit="1" customWidth="1"/>
    <col min="2830" max="2830" width="13.85546875" style="17" bestFit="1" customWidth="1"/>
    <col min="2831" max="2831" width="9.5703125" style="17" bestFit="1" customWidth="1"/>
    <col min="2832" max="2832" width="21.28515625" style="17" bestFit="1" customWidth="1"/>
    <col min="2833" max="2833" width="9.28515625" style="17" bestFit="1" customWidth="1"/>
    <col min="2834" max="2834" width="5.140625" style="17" bestFit="1" customWidth="1"/>
    <col min="2835" max="2835" width="27" style="17" bestFit="1" customWidth="1"/>
    <col min="2836" max="2836" width="28.140625" style="17" bestFit="1" customWidth="1"/>
    <col min="2837" max="2837" width="33.28515625" style="17" bestFit="1" customWidth="1"/>
    <col min="2838" max="2838" width="59.7109375" style="17" bestFit="1" customWidth="1"/>
    <col min="2839" max="2839" width="13" style="17" bestFit="1" customWidth="1"/>
    <col min="2840" max="2840" width="23.28515625" style="17" bestFit="1" customWidth="1"/>
    <col min="2841" max="2841" width="14.28515625" style="17" bestFit="1" customWidth="1"/>
    <col min="2842" max="2842" width="19.85546875" style="17" bestFit="1" customWidth="1"/>
    <col min="2843" max="2843" width="16.5703125" style="17" bestFit="1" customWidth="1"/>
    <col min="2844" max="2852" width="11.42578125" style="17"/>
    <col min="2853" max="2853" width="12" style="17" bestFit="1" customWidth="1"/>
    <col min="2854" max="3064" width="11.42578125" style="17"/>
    <col min="3065" max="3065" width="15.5703125" style="17" customWidth="1"/>
    <col min="3066" max="3066" width="9" style="17" bestFit="1" customWidth="1"/>
    <col min="3067" max="3067" width="48.5703125" style="17" bestFit="1" customWidth="1"/>
    <col min="3068" max="3068" width="36.7109375" style="17" bestFit="1" customWidth="1"/>
    <col min="3069" max="3069" width="27.28515625" style="17" bestFit="1" customWidth="1"/>
    <col min="3070" max="3070" width="8" style="17" bestFit="1" customWidth="1"/>
    <col min="3071" max="3071" width="10.42578125" style="17" bestFit="1" customWidth="1"/>
    <col min="3072" max="3072" width="13.5703125" style="17" bestFit="1" customWidth="1"/>
    <col min="3073" max="3073" width="10" style="17" bestFit="1" customWidth="1"/>
    <col min="3074" max="3074" width="3.7109375" style="17" bestFit="1" customWidth="1"/>
    <col min="3075" max="3075" width="34.85546875" style="17" bestFit="1" customWidth="1"/>
    <col min="3076" max="3076" width="11.28515625" style="17" bestFit="1" customWidth="1"/>
    <col min="3077" max="3077" width="15.28515625" style="17" bestFit="1" customWidth="1"/>
    <col min="3078" max="3078" width="13.5703125" style="17" bestFit="1" customWidth="1"/>
    <col min="3079" max="3079" width="16.140625" style="17" bestFit="1" customWidth="1"/>
    <col min="3080" max="3080" width="28" style="17" bestFit="1" customWidth="1"/>
    <col min="3081" max="3081" width="10.28515625" style="17" bestFit="1" customWidth="1"/>
    <col min="3082" max="3082" width="22.140625" style="17" bestFit="1" customWidth="1"/>
    <col min="3083" max="3083" width="7.5703125" style="17" bestFit="1" customWidth="1"/>
    <col min="3084" max="3084" width="7.140625" style="17" bestFit="1" customWidth="1"/>
    <col min="3085" max="3085" width="8.5703125" style="17" bestFit="1" customWidth="1"/>
    <col min="3086" max="3086" width="13.85546875" style="17" bestFit="1" customWidth="1"/>
    <col min="3087" max="3087" width="9.5703125" style="17" bestFit="1" customWidth="1"/>
    <col min="3088" max="3088" width="21.28515625" style="17" bestFit="1" customWidth="1"/>
    <col min="3089" max="3089" width="9.28515625" style="17" bestFit="1" customWidth="1"/>
    <col min="3090" max="3090" width="5.140625" style="17" bestFit="1" customWidth="1"/>
    <col min="3091" max="3091" width="27" style="17" bestFit="1" customWidth="1"/>
    <col min="3092" max="3092" width="28.140625" style="17" bestFit="1" customWidth="1"/>
    <col min="3093" max="3093" width="33.28515625" style="17" bestFit="1" customWidth="1"/>
    <col min="3094" max="3094" width="59.7109375" style="17" bestFit="1" customWidth="1"/>
    <col min="3095" max="3095" width="13" style="17" bestFit="1" customWidth="1"/>
    <col min="3096" max="3096" width="23.28515625" style="17" bestFit="1" customWidth="1"/>
    <col min="3097" max="3097" width="14.28515625" style="17" bestFit="1" customWidth="1"/>
    <col min="3098" max="3098" width="19.85546875" style="17" bestFit="1" customWidth="1"/>
    <col min="3099" max="3099" width="16.5703125" style="17" bestFit="1" customWidth="1"/>
    <col min="3100" max="3108" width="11.42578125" style="17"/>
    <col min="3109" max="3109" width="12" style="17" bestFit="1" customWidth="1"/>
    <col min="3110" max="3320" width="11.42578125" style="17"/>
    <col min="3321" max="3321" width="15.5703125" style="17" customWidth="1"/>
    <col min="3322" max="3322" width="9" style="17" bestFit="1" customWidth="1"/>
    <col min="3323" max="3323" width="48.5703125" style="17" bestFit="1" customWidth="1"/>
    <col min="3324" max="3324" width="36.7109375" style="17" bestFit="1" customWidth="1"/>
    <col min="3325" max="3325" width="27.28515625" style="17" bestFit="1" customWidth="1"/>
    <col min="3326" max="3326" width="8" style="17" bestFit="1" customWidth="1"/>
    <col min="3327" max="3327" width="10.42578125" style="17" bestFit="1" customWidth="1"/>
    <col min="3328" max="3328" width="13.5703125" style="17" bestFit="1" customWidth="1"/>
    <col min="3329" max="3329" width="10" style="17" bestFit="1" customWidth="1"/>
    <col min="3330" max="3330" width="3.7109375" style="17" bestFit="1" customWidth="1"/>
    <col min="3331" max="3331" width="34.85546875" style="17" bestFit="1" customWidth="1"/>
    <col min="3332" max="3332" width="11.28515625" style="17" bestFit="1" customWidth="1"/>
    <col min="3333" max="3333" width="15.28515625" style="17" bestFit="1" customWidth="1"/>
    <col min="3334" max="3334" width="13.5703125" style="17" bestFit="1" customWidth="1"/>
    <col min="3335" max="3335" width="16.140625" style="17" bestFit="1" customWidth="1"/>
    <col min="3336" max="3336" width="28" style="17" bestFit="1" customWidth="1"/>
    <col min="3337" max="3337" width="10.28515625" style="17" bestFit="1" customWidth="1"/>
    <col min="3338" max="3338" width="22.140625" style="17" bestFit="1" customWidth="1"/>
    <col min="3339" max="3339" width="7.5703125" style="17" bestFit="1" customWidth="1"/>
    <col min="3340" max="3340" width="7.140625" style="17" bestFit="1" customWidth="1"/>
    <col min="3341" max="3341" width="8.5703125" style="17" bestFit="1" customWidth="1"/>
    <col min="3342" max="3342" width="13.85546875" style="17" bestFit="1" customWidth="1"/>
    <col min="3343" max="3343" width="9.5703125" style="17" bestFit="1" customWidth="1"/>
    <col min="3344" max="3344" width="21.28515625" style="17" bestFit="1" customWidth="1"/>
    <col min="3345" max="3345" width="9.28515625" style="17" bestFit="1" customWidth="1"/>
    <col min="3346" max="3346" width="5.140625" style="17" bestFit="1" customWidth="1"/>
    <col min="3347" max="3347" width="27" style="17" bestFit="1" customWidth="1"/>
    <col min="3348" max="3348" width="28.140625" style="17" bestFit="1" customWidth="1"/>
    <col min="3349" max="3349" width="33.28515625" style="17" bestFit="1" customWidth="1"/>
    <col min="3350" max="3350" width="59.7109375" style="17" bestFit="1" customWidth="1"/>
    <col min="3351" max="3351" width="13" style="17" bestFit="1" customWidth="1"/>
    <col min="3352" max="3352" width="23.28515625" style="17" bestFit="1" customWidth="1"/>
    <col min="3353" max="3353" width="14.28515625" style="17" bestFit="1" customWidth="1"/>
    <col min="3354" max="3354" width="19.85546875" style="17" bestFit="1" customWidth="1"/>
    <col min="3355" max="3355" width="16.5703125" style="17" bestFit="1" customWidth="1"/>
    <col min="3356" max="3364" width="11.42578125" style="17"/>
    <col min="3365" max="3365" width="12" style="17" bestFit="1" customWidth="1"/>
    <col min="3366" max="3576" width="11.42578125" style="17"/>
    <col min="3577" max="3577" width="15.5703125" style="17" customWidth="1"/>
    <col min="3578" max="3578" width="9" style="17" bestFit="1" customWidth="1"/>
    <col min="3579" max="3579" width="48.5703125" style="17" bestFit="1" customWidth="1"/>
    <col min="3580" max="3580" width="36.7109375" style="17" bestFit="1" customWidth="1"/>
    <col min="3581" max="3581" width="27.28515625" style="17" bestFit="1" customWidth="1"/>
    <col min="3582" max="3582" width="8" style="17" bestFit="1" customWidth="1"/>
    <col min="3583" max="3583" width="10.42578125" style="17" bestFit="1" customWidth="1"/>
    <col min="3584" max="3584" width="13.5703125" style="17" bestFit="1" customWidth="1"/>
    <col min="3585" max="3585" width="10" style="17" bestFit="1" customWidth="1"/>
    <col min="3586" max="3586" width="3.7109375" style="17" bestFit="1" customWidth="1"/>
    <col min="3587" max="3587" width="34.85546875" style="17" bestFit="1" customWidth="1"/>
    <col min="3588" max="3588" width="11.28515625" style="17" bestFit="1" customWidth="1"/>
    <col min="3589" max="3589" width="15.28515625" style="17" bestFit="1" customWidth="1"/>
    <col min="3590" max="3590" width="13.5703125" style="17" bestFit="1" customWidth="1"/>
    <col min="3591" max="3591" width="16.140625" style="17" bestFit="1" customWidth="1"/>
    <col min="3592" max="3592" width="28" style="17" bestFit="1" customWidth="1"/>
    <col min="3593" max="3593" width="10.28515625" style="17" bestFit="1" customWidth="1"/>
    <col min="3594" max="3594" width="22.140625" style="17" bestFit="1" customWidth="1"/>
    <col min="3595" max="3595" width="7.5703125" style="17" bestFit="1" customWidth="1"/>
    <col min="3596" max="3596" width="7.140625" style="17" bestFit="1" customWidth="1"/>
    <col min="3597" max="3597" width="8.5703125" style="17" bestFit="1" customWidth="1"/>
    <col min="3598" max="3598" width="13.85546875" style="17" bestFit="1" customWidth="1"/>
    <col min="3599" max="3599" width="9.5703125" style="17" bestFit="1" customWidth="1"/>
    <col min="3600" max="3600" width="21.28515625" style="17" bestFit="1" customWidth="1"/>
    <col min="3601" max="3601" width="9.28515625" style="17" bestFit="1" customWidth="1"/>
    <col min="3602" max="3602" width="5.140625" style="17" bestFit="1" customWidth="1"/>
    <col min="3603" max="3603" width="27" style="17" bestFit="1" customWidth="1"/>
    <col min="3604" max="3604" width="28.140625" style="17" bestFit="1" customWidth="1"/>
    <col min="3605" max="3605" width="33.28515625" style="17" bestFit="1" customWidth="1"/>
    <col min="3606" max="3606" width="59.7109375" style="17" bestFit="1" customWidth="1"/>
    <col min="3607" max="3607" width="13" style="17" bestFit="1" customWidth="1"/>
    <col min="3608" max="3608" width="23.28515625" style="17" bestFit="1" customWidth="1"/>
    <col min="3609" max="3609" width="14.28515625" style="17" bestFit="1" customWidth="1"/>
    <col min="3610" max="3610" width="19.85546875" style="17" bestFit="1" customWidth="1"/>
    <col min="3611" max="3611" width="16.5703125" style="17" bestFit="1" customWidth="1"/>
    <col min="3612" max="3620" width="11.42578125" style="17"/>
    <col min="3621" max="3621" width="12" style="17" bestFit="1" customWidth="1"/>
    <col min="3622" max="3832" width="11.42578125" style="17"/>
    <col min="3833" max="3833" width="15.5703125" style="17" customWidth="1"/>
    <col min="3834" max="3834" width="9" style="17" bestFit="1" customWidth="1"/>
    <col min="3835" max="3835" width="48.5703125" style="17" bestFit="1" customWidth="1"/>
    <col min="3836" max="3836" width="36.7109375" style="17" bestFit="1" customWidth="1"/>
    <col min="3837" max="3837" width="27.28515625" style="17" bestFit="1" customWidth="1"/>
    <col min="3838" max="3838" width="8" style="17" bestFit="1" customWidth="1"/>
    <col min="3839" max="3839" width="10.42578125" style="17" bestFit="1" customWidth="1"/>
    <col min="3840" max="3840" width="13.5703125" style="17" bestFit="1" customWidth="1"/>
    <col min="3841" max="3841" width="10" style="17" bestFit="1" customWidth="1"/>
    <col min="3842" max="3842" width="3.7109375" style="17" bestFit="1" customWidth="1"/>
    <col min="3843" max="3843" width="34.85546875" style="17" bestFit="1" customWidth="1"/>
    <col min="3844" max="3844" width="11.28515625" style="17" bestFit="1" customWidth="1"/>
    <col min="3845" max="3845" width="15.28515625" style="17" bestFit="1" customWidth="1"/>
    <col min="3846" max="3846" width="13.5703125" style="17" bestFit="1" customWidth="1"/>
    <col min="3847" max="3847" width="16.140625" style="17" bestFit="1" customWidth="1"/>
    <col min="3848" max="3848" width="28" style="17" bestFit="1" customWidth="1"/>
    <col min="3849" max="3849" width="10.28515625" style="17" bestFit="1" customWidth="1"/>
    <col min="3850" max="3850" width="22.140625" style="17" bestFit="1" customWidth="1"/>
    <col min="3851" max="3851" width="7.5703125" style="17" bestFit="1" customWidth="1"/>
    <col min="3852" max="3852" width="7.140625" style="17" bestFit="1" customWidth="1"/>
    <col min="3853" max="3853" width="8.5703125" style="17" bestFit="1" customWidth="1"/>
    <col min="3854" max="3854" width="13.85546875" style="17" bestFit="1" customWidth="1"/>
    <col min="3855" max="3855" width="9.5703125" style="17" bestFit="1" customWidth="1"/>
    <col min="3856" max="3856" width="21.28515625" style="17" bestFit="1" customWidth="1"/>
    <col min="3857" max="3857" width="9.28515625" style="17" bestFit="1" customWidth="1"/>
    <col min="3858" max="3858" width="5.140625" style="17" bestFit="1" customWidth="1"/>
    <col min="3859" max="3859" width="27" style="17" bestFit="1" customWidth="1"/>
    <col min="3860" max="3860" width="28.140625" style="17" bestFit="1" customWidth="1"/>
    <col min="3861" max="3861" width="33.28515625" style="17" bestFit="1" customWidth="1"/>
    <col min="3862" max="3862" width="59.7109375" style="17" bestFit="1" customWidth="1"/>
    <col min="3863" max="3863" width="13" style="17" bestFit="1" customWidth="1"/>
    <col min="3864" max="3864" width="23.28515625" style="17" bestFit="1" customWidth="1"/>
    <col min="3865" max="3865" width="14.28515625" style="17" bestFit="1" customWidth="1"/>
    <col min="3866" max="3866" width="19.85546875" style="17" bestFit="1" customWidth="1"/>
    <col min="3867" max="3867" width="16.5703125" style="17" bestFit="1" customWidth="1"/>
    <col min="3868" max="3876" width="11.42578125" style="17"/>
    <col min="3877" max="3877" width="12" style="17" bestFit="1" customWidth="1"/>
    <col min="3878" max="4088" width="11.42578125" style="17"/>
    <col min="4089" max="4089" width="15.5703125" style="17" customWidth="1"/>
    <col min="4090" max="4090" width="9" style="17" bestFit="1" customWidth="1"/>
    <col min="4091" max="4091" width="48.5703125" style="17" bestFit="1" customWidth="1"/>
    <col min="4092" max="4092" width="36.7109375" style="17" bestFit="1" customWidth="1"/>
    <col min="4093" max="4093" width="27.28515625" style="17" bestFit="1" customWidth="1"/>
    <col min="4094" max="4094" width="8" style="17" bestFit="1" customWidth="1"/>
    <col min="4095" max="4095" width="10.42578125" style="17" bestFit="1" customWidth="1"/>
    <col min="4096" max="4096" width="13.5703125" style="17" bestFit="1" customWidth="1"/>
    <col min="4097" max="4097" width="10" style="17" bestFit="1" customWidth="1"/>
    <col min="4098" max="4098" width="3.7109375" style="17" bestFit="1" customWidth="1"/>
    <col min="4099" max="4099" width="34.85546875" style="17" bestFit="1" customWidth="1"/>
    <col min="4100" max="4100" width="11.28515625" style="17" bestFit="1" customWidth="1"/>
    <col min="4101" max="4101" width="15.28515625" style="17" bestFit="1" customWidth="1"/>
    <col min="4102" max="4102" width="13.5703125" style="17" bestFit="1" customWidth="1"/>
    <col min="4103" max="4103" width="16.140625" style="17" bestFit="1" customWidth="1"/>
    <col min="4104" max="4104" width="28" style="17" bestFit="1" customWidth="1"/>
    <col min="4105" max="4105" width="10.28515625" style="17" bestFit="1" customWidth="1"/>
    <col min="4106" max="4106" width="22.140625" style="17" bestFit="1" customWidth="1"/>
    <col min="4107" max="4107" width="7.5703125" style="17" bestFit="1" customWidth="1"/>
    <col min="4108" max="4108" width="7.140625" style="17" bestFit="1" customWidth="1"/>
    <col min="4109" max="4109" width="8.5703125" style="17" bestFit="1" customWidth="1"/>
    <col min="4110" max="4110" width="13.85546875" style="17" bestFit="1" customWidth="1"/>
    <col min="4111" max="4111" width="9.5703125" style="17" bestFit="1" customWidth="1"/>
    <col min="4112" max="4112" width="21.28515625" style="17" bestFit="1" customWidth="1"/>
    <col min="4113" max="4113" width="9.28515625" style="17" bestFit="1" customWidth="1"/>
    <col min="4114" max="4114" width="5.140625" style="17" bestFit="1" customWidth="1"/>
    <col min="4115" max="4115" width="27" style="17" bestFit="1" customWidth="1"/>
    <col min="4116" max="4116" width="28.140625" style="17" bestFit="1" customWidth="1"/>
    <col min="4117" max="4117" width="33.28515625" style="17" bestFit="1" customWidth="1"/>
    <col min="4118" max="4118" width="59.7109375" style="17" bestFit="1" customWidth="1"/>
    <col min="4119" max="4119" width="13" style="17" bestFit="1" customWidth="1"/>
    <col min="4120" max="4120" width="23.28515625" style="17" bestFit="1" customWidth="1"/>
    <col min="4121" max="4121" width="14.28515625" style="17" bestFit="1" customWidth="1"/>
    <col min="4122" max="4122" width="19.85546875" style="17" bestFit="1" customWidth="1"/>
    <col min="4123" max="4123" width="16.5703125" style="17" bestFit="1" customWidth="1"/>
    <col min="4124" max="4132" width="11.42578125" style="17"/>
    <col min="4133" max="4133" width="12" style="17" bestFit="1" customWidth="1"/>
    <col min="4134" max="4344" width="11.42578125" style="17"/>
    <col min="4345" max="4345" width="15.5703125" style="17" customWidth="1"/>
    <col min="4346" max="4346" width="9" style="17" bestFit="1" customWidth="1"/>
    <col min="4347" max="4347" width="48.5703125" style="17" bestFit="1" customWidth="1"/>
    <col min="4348" max="4348" width="36.7109375" style="17" bestFit="1" customWidth="1"/>
    <col min="4349" max="4349" width="27.28515625" style="17" bestFit="1" customWidth="1"/>
    <col min="4350" max="4350" width="8" style="17" bestFit="1" customWidth="1"/>
    <col min="4351" max="4351" width="10.42578125" style="17" bestFit="1" customWidth="1"/>
    <col min="4352" max="4352" width="13.5703125" style="17" bestFit="1" customWidth="1"/>
    <col min="4353" max="4353" width="10" style="17" bestFit="1" customWidth="1"/>
    <col min="4354" max="4354" width="3.7109375" style="17" bestFit="1" customWidth="1"/>
    <col min="4355" max="4355" width="34.85546875" style="17" bestFit="1" customWidth="1"/>
    <col min="4356" max="4356" width="11.28515625" style="17" bestFit="1" customWidth="1"/>
    <col min="4357" max="4357" width="15.28515625" style="17" bestFit="1" customWidth="1"/>
    <col min="4358" max="4358" width="13.5703125" style="17" bestFit="1" customWidth="1"/>
    <col min="4359" max="4359" width="16.140625" style="17" bestFit="1" customWidth="1"/>
    <col min="4360" max="4360" width="28" style="17" bestFit="1" customWidth="1"/>
    <col min="4361" max="4361" width="10.28515625" style="17" bestFit="1" customWidth="1"/>
    <col min="4362" max="4362" width="22.140625" style="17" bestFit="1" customWidth="1"/>
    <col min="4363" max="4363" width="7.5703125" style="17" bestFit="1" customWidth="1"/>
    <col min="4364" max="4364" width="7.140625" style="17" bestFit="1" customWidth="1"/>
    <col min="4365" max="4365" width="8.5703125" style="17" bestFit="1" customWidth="1"/>
    <col min="4366" max="4366" width="13.85546875" style="17" bestFit="1" customWidth="1"/>
    <col min="4367" max="4367" width="9.5703125" style="17" bestFit="1" customWidth="1"/>
    <col min="4368" max="4368" width="21.28515625" style="17" bestFit="1" customWidth="1"/>
    <col min="4369" max="4369" width="9.28515625" style="17" bestFit="1" customWidth="1"/>
    <col min="4370" max="4370" width="5.140625" style="17" bestFit="1" customWidth="1"/>
    <col min="4371" max="4371" width="27" style="17" bestFit="1" customWidth="1"/>
    <col min="4372" max="4372" width="28.140625" style="17" bestFit="1" customWidth="1"/>
    <col min="4373" max="4373" width="33.28515625" style="17" bestFit="1" customWidth="1"/>
    <col min="4374" max="4374" width="59.7109375" style="17" bestFit="1" customWidth="1"/>
    <col min="4375" max="4375" width="13" style="17" bestFit="1" customWidth="1"/>
    <col min="4376" max="4376" width="23.28515625" style="17" bestFit="1" customWidth="1"/>
    <col min="4377" max="4377" width="14.28515625" style="17" bestFit="1" customWidth="1"/>
    <col min="4378" max="4378" width="19.85546875" style="17" bestFit="1" customWidth="1"/>
    <col min="4379" max="4379" width="16.5703125" style="17" bestFit="1" customWidth="1"/>
    <col min="4380" max="4388" width="11.42578125" style="17"/>
    <col min="4389" max="4389" width="12" style="17" bestFit="1" customWidth="1"/>
    <col min="4390" max="4600" width="11.42578125" style="17"/>
    <col min="4601" max="4601" width="15.5703125" style="17" customWidth="1"/>
    <col min="4602" max="4602" width="9" style="17" bestFit="1" customWidth="1"/>
    <col min="4603" max="4603" width="48.5703125" style="17" bestFit="1" customWidth="1"/>
    <col min="4604" max="4604" width="36.7109375" style="17" bestFit="1" customWidth="1"/>
    <col min="4605" max="4605" width="27.28515625" style="17" bestFit="1" customWidth="1"/>
    <col min="4606" max="4606" width="8" style="17" bestFit="1" customWidth="1"/>
    <col min="4607" max="4607" width="10.42578125" style="17" bestFit="1" customWidth="1"/>
    <col min="4608" max="4608" width="13.5703125" style="17" bestFit="1" customWidth="1"/>
    <col min="4609" max="4609" width="10" style="17" bestFit="1" customWidth="1"/>
    <col min="4610" max="4610" width="3.7109375" style="17" bestFit="1" customWidth="1"/>
    <col min="4611" max="4611" width="34.85546875" style="17" bestFit="1" customWidth="1"/>
    <col min="4612" max="4612" width="11.28515625" style="17" bestFit="1" customWidth="1"/>
    <col min="4613" max="4613" width="15.28515625" style="17" bestFit="1" customWidth="1"/>
    <col min="4614" max="4614" width="13.5703125" style="17" bestFit="1" customWidth="1"/>
    <col min="4615" max="4615" width="16.140625" style="17" bestFit="1" customWidth="1"/>
    <col min="4616" max="4616" width="28" style="17" bestFit="1" customWidth="1"/>
    <col min="4617" max="4617" width="10.28515625" style="17" bestFit="1" customWidth="1"/>
    <col min="4618" max="4618" width="22.140625" style="17" bestFit="1" customWidth="1"/>
    <col min="4619" max="4619" width="7.5703125" style="17" bestFit="1" customWidth="1"/>
    <col min="4620" max="4620" width="7.140625" style="17" bestFit="1" customWidth="1"/>
    <col min="4621" max="4621" width="8.5703125" style="17" bestFit="1" customWidth="1"/>
    <col min="4622" max="4622" width="13.85546875" style="17" bestFit="1" customWidth="1"/>
    <col min="4623" max="4623" width="9.5703125" style="17" bestFit="1" customWidth="1"/>
    <col min="4624" max="4624" width="21.28515625" style="17" bestFit="1" customWidth="1"/>
    <col min="4625" max="4625" width="9.28515625" style="17" bestFit="1" customWidth="1"/>
    <col min="4626" max="4626" width="5.140625" style="17" bestFit="1" customWidth="1"/>
    <col min="4627" max="4627" width="27" style="17" bestFit="1" customWidth="1"/>
    <col min="4628" max="4628" width="28.140625" style="17" bestFit="1" customWidth="1"/>
    <col min="4629" max="4629" width="33.28515625" style="17" bestFit="1" customWidth="1"/>
    <col min="4630" max="4630" width="59.7109375" style="17" bestFit="1" customWidth="1"/>
    <col min="4631" max="4631" width="13" style="17" bestFit="1" customWidth="1"/>
    <col min="4632" max="4632" width="23.28515625" style="17" bestFit="1" customWidth="1"/>
    <col min="4633" max="4633" width="14.28515625" style="17" bestFit="1" customWidth="1"/>
    <col min="4634" max="4634" width="19.85546875" style="17" bestFit="1" customWidth="1"/>
    <col min="4635" max="4635" width="16.5703125" style="17" bestFit="1" customWidth="1"/>
    <col min="4636" max="4644" width="11.42578125" style="17"/>
    <col min="4645" max="4645" width="12" style="17" bestFit="1" customWidth="1"/>
    <col min="4646" max="4856" width="11.42578125" style="17"/>
    <col min="4857" max="4857" width="15.5703125" style="17" customWidth="1"/>
    <col min="4858" max="4858" width="9" style="17" bestFit="1" customWidth="1"/>
    <col min="4859" max="4859" width="48.5703125" style="17" bestFit="1" customWidth="1"/>
    <col min="4860" max="4860" width="36.7109375" style="17" bestFit="1" customWidth="1"/>
    <col min="4861" max="4861" width="27.28515625" style="17" bestFit="1" customWidth="1"/>
    <col min="4862" max="4862" width="8" style="17" bestFit="1" customWidth="1"/>
    <col min="4863" max="4863" width="10.42578125" style="17" bestFit="1" customWidth="1"/>
    <col min="4864" max="4864" width="13.5703125" style="17" bestFit="1" customWidth="1"/>
    <col min="4865" max="4865" width="10" style="17" bestFit="1" customWidth="1"/>
    <col min="4866" max="4866" width="3.7109375" style="17" bestFit="1" customWidth="1"/>
    <col min="4867" max="4867" width="34.85546875" style="17" bestFit="1" customWidth="1"/>
    <col min="4868" max="4868" width="11.28515625" style="17" bestFit="1" customWidth="1"/>
    <col min="4869" max="4869" width="15.28515625" style="17" bestFit="1" customWidth="1"/>
    <col min="4870" max="4870" width="13.5703125" style="17" bestFit="1" customWidth="1"/>
    <col min="4871" max="4871" width="16.140625" style="17" bestFit="1" customWidth="1"/>
    <col min="4872" max="4872" width="28" style="17" bestFit="1" customWidth="1"/>
    <col min="4873" max="4873" width="10.28515625" style="17" bestFit="1" customWidth="1"/>
    <col min="4874" max="4874" width="22.140625" style="17" bestFit="1" customWidth="1"/>
    <col min="4875" max="4875" width="7.5703125" style="17" bestFit="1" customWidth="1"/>
    <col min="4876" max="4876" width="7.140625" style="17" bestFit="1" customWidth="1"/>
    <col min="4877" max="4877" width="8.5703125" style="17" bestFit="1" customWidth="1"/>
    <col min="4878" max="4878" width="13.85546875" style="17" bestFit="1" customWidth="1"/>
    <col min="4879" max="4879" width="9.5703125" style="17" bestFit="1" customWidth="1"/>
    <col min="4880" max="4880" width="21.28515625" style="17" bestFit="1" customWidth="1"/>
    <col min="4881" max="4881" width="9.28515625" style="17" bestFit="1" customWidth="1"/>
    <col min="4882" max="4882" width="5.140625" style="17" bestFit="1" customWidth="1"/>
    <col min="4883" max="4883" width="27" style="17" bestFit="1" customWidth="1"/>
    <col min="4884" max="4884" width="28.140625" style="17" bestFit="1" customWidth="1"/>
    <col min="4885" max="4885" width="33.28515625" style="17" bestFit="1" customWidth="1"/>
    <col min="4886" max="4886" width="59.7109375" style="17" bestFit="1" customWidth="1"/>
    <col min="4887" max="4887" width="13" style="17" bestFit="1" customWidth="1"/>
    <col min="4888" max="4888" width="23.28515625" style="17" bestFit="1" customWidth="1"/>
    <col min="4889" max="4889" width="14.28515625" style="17" bestFit="1" customWidth="1"/>
    <col min="4890" max="4890" width="19.85546875" style="17" bestFit="1" customWidth="1"/>
    <col min="4891" max="4891" width="16.5703125" style="17" bestFit="1" customWidth="1"/>
    <col min="4892" max="4900" width="11.42578125" style="17"/>
    <col min="4901" max="4901" width="12" style="17" bestFit="1" customWidth="1"/>
    <col min="4902" max="5112" width="11.42578125" style="17"/>
    <col min="5113" max="5113" width="15.5703125" style="17" customWidth="1"/>
    <col min="5114" max="5114" width="9" style="17" bestFit="1" customWidth="1"/>
    <col min="5115" max="5115" width="48.5703125" style="17" bestFit="1" customWidth="1"/>
    <col min="5116" max="5116" width="36.7109375" style="17" bestFit="1" customWidth="1"/>
    <col min="5117" max="5117" width="27.28515625" style="17" bestFit="1" customWidth="1"/>
    <col min="5118" max="5118" width="8" style="17" bestFit="1" customWidth="1"/>
    <col min="5119" max="5119" width="10.42578125" style="17" bestFit="1" customWidth="1"/>
    <col min="5120" max="5120" width="13.5703125" style="17" bestFit="1" customWidth="1"/>
    <col min="5121" max="5121" width="10" style="17" bestFit="1" customWidth="1"/>
    <col min="5122" max="5122" width="3.7109375" style="17" bestFit="1" customWidth="1"/>
    <col min="5123" max="5123" width="34.85546875" style="17" bestFit="1" customWidth="1"/>
    <col min="5124" max="5124" width="11.28515625" style="17" bestFit="1" customWidth="1"/>
    <col min="5125" max="5125" width="15.28515625" style="17" bestFit="1" customWidth="1"/>
    <col min="5126" max="5126" width="13.5703125" style="17" bestFit="1" customWidth="1"/>
    <col min="5127" max="5127" width="16.140625" style="17" bestFit="1" customWidth="1"/>
    <col min="5128" max="5128" width="28" style="17" bestFit="1" customWidth="1"/>
    <col min="5129" max="5129" width="10.28515625" style="17" bestFit="1" customWidth="1"/>
    <col min="5130" max="5130" width="22.140625" style="17" bestFit="1" customWidth="1"/>
    <col min="5131" max="5131" width="7.5703125" style="17" bestFit="1" customWidth="1"/>
    <col min="5132" max="5132" width="7.140625" style="17" bestFit="1" customWidth="1"/>
    <col min="5133" max="5133" width="8.5703125" style="17" bestFit="1" customWidth="1"/>
    <col min="5134" max="5134" width="13.85546875" style="17" bestFit="1" customWidth="1"/>
    <col min="5135" max="5135" width="9.5703125" style="17" bestFit="1" customWidth="1"/>
    <col min="5136" max="5136" width="21.28515625" style="17" bestFit="1" customWidth="1"/>
    <col min="5137" max="5137" width="9.28515625" style="17" bestFit="1" customWidth="1"/>
    <col min="5138" max="5138" width="5.140625" style="17" bestFit="1" customWidth="1"/>
    <col min="5139" max="5139" width="27" style="17" bestFit="1" customWidth="1"/>
    <col min="5140" max="5140" width="28.140625" style="17" bestFit="1" customWidth="1"/>
    <col min="5141" max="5141" width="33.28515625" style="17" bestFit="1" customWidth="1"/>
    <col min="5142" max="5142" width="59.7109375" style="17" bestFit="1" customWidth="1"/>
    <col min="5143" max="5143" width="13" style="17" bestFit="1" customWidth="1"/>
    <col min="5144" max="5144" width="23.28515625" style="17" bestFit="1" customWidth="1"/>
    <col min="5145" max="5145" width="14.28515625" style="17" bestFit="1" customWidth="1"/>
    <col min="5146" max="5146" width="19.85546875" style="17" bestFit="1" customWidth="1"/>
    <col min="5147" max="5147" width="16.5703125" style="17" bestFit="1" customWidth="1"/>
    <col min="5148" max="5156" width="11.42578125" style="17"/>
    <col min="5157" max="5157" width="12" style="17" bestFit="1" customWidth="1"/>
    <col min="5158" max="5368" width="11.42578125" style="17"/>
    <col min="5369" max="5369" width="15.5703125" style="17" customWidth="1"/>
    <col min="5370" max="5370" width="9" style="17" bestFit="1" customWidth="1"/>
    <col min="5371" max="5371" width="48.5703125" style="17" bestFit="1" customWidth="1"/>
    <col min="5372" max="5372" width="36.7109375" style="17" bestFit="1" customWidth="1"/>
    <col min="5373" max="5373" width="27.28515625" style="17" bestFit="1" customWidth="1"/>
    <col min="5374" max="5374" width="8" style="17" bestFit="1" customWidth="1"/>
    <col min="5375" max="5375" width="10.42578125" style="17" bestFit="1" customWidth="1"/>
    <col min="5376" max="5376" width="13.5703125" style="17" bestFit="1" customWidth="1"/>
    <col min="5377" max="5377" width="10" style="17" bestFit="1" customWidth="1"/>
    <col min="5378" max="5378" width="3.7109375" style="17" bestFit="1" customWidth="1"/>
    <col min="5379" max="5379" width="34.85546875" style="17" bestFit="1" customWidth="1"/>
    <col min="5380" max="5380" width="11.28515625" style="17" bestFit="1" customWidth="1"/>
    <col min="5381" max="5381" width="15.28515625" style="17" bestFit="1" customWidth="1"/>
    <col min="5382" max="5382" width="13.5703125" style="17" bestFit="1" customWidth="1"/>
    <col min="5383" max="5383" width="16.140625" style="17" bestFit="1" customWidth="1"/>
    <col min="5384" max="5384" width="28" style="17" bestFit="1" customWidth="1"/>
    <col min="5385" max="5385" width="10.28515625" style="17" bestFit="1" customWidth="1"/>
    <col min="5386" max="5386" width="22.140625" style="17" bestFit="1" customWidth="1"/>
    <col min="5387" max="5387" width="7.5703125" style="17" bestFit="1" customWidth="1"/>
    <col min="5388" max="5388" width="7.140625" style="17" bestFit="1" customWidth="1"/>
    <col min="5389" max="5389" width="8.5703125" style="17" bestFit="1" customWidth="1"/>
    <col min="5390" max="5390" width="13.85546875" style="17" bestFit="1" customWidth="1"/>
    <col min="5391" max="5391" width="9.5703125" style="17" bestFit="1" customWidth="1"/>
    <col min="5392" max="5392" width="21.28515625" style="17" bestFit="1" customWidth="1"/>
    <col min="5393" max="5393" width="9.28515625" style="17" bestFit="1" customWidth="1"/>
    <col min="5394" max="5394" width="5.140625" style="17" bestFit="1" customWidth="1"/>
    <col min="5395" max="5395" width="27" style="17" bestFit="1" customWidth="1"/>
    <col min="5396" max="5396" width="28.140625" style="17" bestFit="1" customWidth="1"/>
    <col min="5397" max="5397" width="33.28515625" style="17" bestFit="1" customWidth="1"/>
    <col min="5398" max="5398" width="59.7109375" style="17" bestFit="1" customWidth="1"/>
    <col min="5399" max="5399" width="13" style="17" bestFit="1" customWidth="1"/>
    <col min="5400" max="5400" width="23.28515625" style="17" bestFit="1" customWidth="1"/>
    <col min="5401" max="5401" width="14.28515625" style="17" bestFit="1" customWidth="1"/>
    <col min="5402" max="5402" width="19.85546875" style="17" bestFit="1" customWidth="1"/>
    <col min="5403" max="5403" width="16.5703125" style="17" bestFit="1" customWidth="1"/>
    <col min="5404" max="5412" width="11.42578125" style="17"/>
    <col min="5413" max="5413" width="12" style="17" bestFit="1" customWidth="1"/>
    <col min="5414" max="5624" width="11.42578125" style="17"/>
    <col min="5625" max="5625" width="15.5703125" style="17" customWidth="1"/>
    <col min="5626" max="5626" width="9" style="17" bestFit="1" customWidth="1"/>
    <col min="5627" max="5627" width="48.5703125" style="17" bestFit="1" customWidth="1"/>
    <col min="5628" max="5628" width="36.7109375" style="17" bestFit="1" customWidth="1"/>
    <col min="5629" max="5629" width="27.28515625" style="17" bestFit="1" customWidth="1"/>
    <col min="5630" max="5630" width="8" style="17" bestFit="1" customWidth="1"/>
    <col min="5631" max="5631" width="10.42578125" style="17" bestFit="1" customWidth="1"/>
    <col min="5632" max="5632" width="13.5703125" style="17" bestFit="1" customWidth="1"/>
    <col min="5633" max="5633" width="10" style="17" bestFit="1" customWidth="1"/>
    <col min="5634" max="5634" width="3.7109375" style="17" bestFit="1" customWidth="1"/>
    <col min="5635" max="5635" width="34.85546875" style="17" bestFit="1" customWidth="1"/>
    <col min="5636" max="5636" width="11.28515625" style="17" bestFit="1" customWidth="1"/>
    <col min="5637" max="5637" width="15.28515625" style="17" bestFit="1" customWidth="1"/>
    <col min="5638" max="5638" width="13.5703125" style="17" bestFit="1" customWidth="1"/>
    <col min="5639" max="5639" width="16.140625" style="17" bestFit="1" customWidth="1"/>
    <col min="5640" max="5640" width="28" style="17" bestFit="1" customWidth="1"/>
    <col min="5641" max="5641" width="10.28515625" style="17" bestFit="1" customWidth="1"/>
    <col min="5642" max="5642" width="22.140625" style="17" bestFit="1" customWidth="1"/>
    <col min="5643" max="5643" width="7.5703125" style="17" bestFit="1" customWidth="1"/>
    <col min="5644" max="5644" width="7.140625" style="17" bestFit="1" customWidth="1"/>
    <col min="5645" max="5645" width="8.5703125" style="17" bestFit="1" customWidth="1"/>
    <col min="5646" max="5646" width="13.85546875" style="17" bestFit="1" customWidth="1"/>
    <col min="5647" max="5647" width="9.5703125" style="17" bestFit="1" customWidth="1"/>
    <col min="5648" max="5648" width="21.28515625" style="17" bestFit="1" customWidth="1"/>
    <col min="5649" max="5649" width="9.28515625" style="17" bestFit="1" customWidth="1"/>
    <col min="5650" max="5650" width="5.140625" style="17" bestFit="1" customWidth="1"/>
    <col min="5651" max="5651" width="27" style="17" bestFit="1" customWidth="1"/>
    <col min="5652" max="5652" width="28.140625" style="17" bestFit="1" customWidth="1"/>
    <col min="5653" max="5653" width="33.28515625" style="17" bestFit="1" customWidth="1"/>
    <col min="5654" max="5654" width="59.7109375" style="17" bestFit="1" customWidth="1"/>
    <col min="5655" max="5655" width="13" style="17" bestFit="1" customWidth="1"/>
    <col min="5656" max="5656" width="23.28515625" style="17" bestFit="1" customWidth="1"/>
    <col min="5657" max="5657" width="14.28515625" style="17" bestFit="1" customWidth="1"/>
    <col min="5658" max="5658" width="19.85546875" style="17" bestFit="1" customWidth="1"/>
    <col min="5659" max="5659" width="16.5703125" style="17" bestFit="1" customWidth="1"/>
    <col min="5660" max="5668" width="11.42578125" style="17"/>
    <col min="5669" max="5669" width="12" style="17" bestFit="1" customWidth="1"/>
    <col min="5670" max="5880" width="11.42578125" style="17"/>
    <col min="5881" max="5881" width="15.5703125" style="17" customWidth="1"/>
    <col min="5882" max="5882" width="9" style="17" bestFit="1" customWidth="1"/>
    <col min="5883" max="5883" width="48.5703125" style="17" bestFit="1" customWidth="1"/>
    <col min="5884" max="5884" width="36.7109375" style="17" bestFit="1" customWidth="1"/>
    <col min="5885" max="5885" width="27.28515625" style="17" bestFit="1" customWidth="1"/>
    <col min="5886" max="5886" width="8" style="17" bestFit="1" customWidth="1"/>
    <col min="5887" max="5887" width="10.42578125" style="17" bestFit="1" customWidth="1"/>
    <col min="5888" max="5888" width="13.5703125" style="17" bestFit="1" customWidth="1"/>
    <col min="5889" max="5889" width="10" style="17" bestFit="1" customWidth="1"/>
    <col min="5890" max="5890" width="3.7109375" style="17" bestFit="1" customWidth="1"/>
    <col min="5891" max="5891" width="34.85546875" style="17" bestFit="1" customWidth="1"/>
    <col min="5892" max="5892" width="11.28515625" style="17" bestFit="1" customWidth="1"/>
    <col min="5893" max="5893" width="15.28515625" style="17" bestFit="1" customWidth="1"/>
    <col min="5894" max="5894" width="13.5703125" style="17" bestFit="1" customWidth="1"/>
    <col min="5895" max="5895" width="16.140625" style="17" bestFit="1" customWidth="1"/>
    <col min="5896" max="5896" width="28" style="17" bestFit="1" customWidth="1"/>
    <col min="5897" max="5897" width="10.28515625" style="17" bestFit="1" customWidth="1"/>
    <col min="5898" max="5898" width="22.140625" style="17" bestFit="1" customWidth="1"/>
    <col min="5899" max="5899" width="7.5703125" style="17" bestFit="1" customWidth="1"/>
    <col min="5900" max="5900" width="7.140625" style="17" bestFit="1" customWidth="1"/>
    <col min="5901" max="5901" width="8.5703125" style="17" bestFit="1" customWidth="1"/>
    <col min="5902" max="5902" width="13.85546875" style="17" bestFit="1" customWidth="1"/>
    <col min="5903" max="5903" width="9.5703125" style="17" bestFit="1" customWidth="1"/>
    <col min="5904" max="5904" width="21.28515625" style="17" bestFit="1" customWidth="1"/>
    <col min="5905" max="5905" width="9.28515625" style="17" bestFit="1" customWidth="1"/>
    <col min="5906" max="5906" width="5.140625" style="17" bestFit="1" customWidth="1"/>
    <col min="5907" max="5907" width="27" style="17" bestFit="1" customWidth="1"/>
    <col min="5908" max="5908" width="28.140625" style="17" bestFit="1" customWidth="1"/>
    <col min="5909" max="5909" width="33.28515625" style="17" bestFit="1" customWidth="1"/>
    <col min="5910" max="5910" width="59.7109375" style="17" bestFit="1" customWidth="1"/>
    <col min="5911" max="5911" width="13" style="17" bestFit="1" customWidth="1"/>
    <col min="5912" max="5912" width="23.28515625" style="17" bestFit="1" customWidth="1"/>
    <col min="5913" max="5913" width="14.28515625" style="17" bestFit="1" customWidth="1"/>
    <col min="5914" max="5914" width="19.85546875" style="17" bestFit="1" customWidth="1"/>
    <col min="5915" max="5915" width="16.5703125" style="17" bestFit="1" customWidth="1"/>
    <col min="5916" max="5924" width="11.42578125" style="17"/>
    <col min="5925" max="5925" width="12" style="17" bestFit="1" customWidth="1"/>
    <col min="5926" max="6136" width="11.42578125" style="17"/>
    <col min="6137" max="6137" width="15.5703125" style="17" customWidth="1"/>
    <col min="6138" max="6138" width="9" style="17" bestFit="1" customWidth="1"/>
    <col min="6139" max="6139" width="48.5703125" style="17" bestFit="1" customWidth="1"/>
    <col min="6140" max="6140" width="36.7109375" style="17" bestFit="1" customWidth="1"/>
    <col min="6141" max="6141" width="27.28515625" style="17" bestFit="1" customWidth="1"/>
    <col min="6142" max="6142" width="8" style="17" bestFit="1" customWidth="1"/>
    <col min="6143" max="6143" width="10.42578125" style="17" bestFit="1" customWidth="1"/>
    <col min="6144" max="6144" width="13.5703125" style="17" bestFit="1" customWidth="1"/>
    <col min="6145" max="6145" width="10" style="17" bestFit="1" customWidth="1"/>
    <col min="6146" max="6146" width="3.7109375" style="17" bestFit="1" customWidth="1"/>
    <col min="6147" max="6147" width="34.85546875" style="17" bestFit="1" customWidth="1"/>
    <col min="6148" max="6148" width="11.28515625" style="17" bestFit="1" customWidth="1"/>
    <col min="6149" max="6149" width="15.28515625" style="17" bestFit="1" customWidth="1"/>
    <col min="6150" max="6150" width="13.5703125" style="17" bestFit="1" customWidth="1"/>
    <col min="6151" max="6151" width="16.140625" style="17" bestFit="1" customWidth="1"/>
    <col min="6152" max="6152" width="28" style="17" bestFit="1" customWidth="1"/>
    <col min="6153" max="6153" width="10.28515625" style="17" bestFit="1" customWidth="1"/>
    <col min="6154" max="6154" width="22.140625" style="17" bestFit="1" customWidth="1"/>
    <col min="6155" max="6155" width="7.5703125" style="17" bestFit="1" customWidth="1"/>
    <col min="6156" max="6156" width="7.140625" style="17" bestFit="1" customWidth="1"/>
    <col min="6157" max="6157" width="8.5703125" style="17" bestFit="1" customWidth="1"/>
    <col min="6158" max="6158" width="13.85546875" style="17" bestFit="1" customWidth="1"/>
    <col min="6159" max="6159" width="9.5703125" style="17" bestFit="1" customWidth="1"/>
    <col min="6160" max="6160" width="21.28515625" style="17" bestFit="1" customWidth="1"/>
    <col min="6161" max="6161" width="9.28515625" style="17" bestFit="1" customWidth="1"/>
    <col min="6162" max="6162" width="5.140625" style="17" bestFit="1" customWidth="1"/>
    <col min="6163" max="6163" width="27" style="17" bestFit="1" customWidth="1"/>
    <col min="6164" max="6164" width="28.140625" style="17" bestFit="1" customWidth="1"/>
    <col min="6165" max="6165" width="33.28515625" style="17" bestFit="1" customWidth="1"/>
    <col min="6166" max="6166" width="59.7109375" style="17" bestFit="1" customWidth="1"/>
    <col min="6167" max="6167" width="13" style="17" bestFit="1" customWidth="1"/>
    <col min="6168" max="6168" width="23.28515625" style="17" bestFit="1" customWidth="1"/>
    <col min="6169" max="6169" width="14.28515625" style="17" bestFit="1" customWidth="1"/>
    <col min="6170" max="6170" width="19.85546875" style="17" bestFit="1" customWidth="1"/>
    <col min="6171" max="6171" width="16.5703125" style="17" bestFit="1" customWidth="1"/>
    <col min="6172" max="6180" width="11.42578125" style="17"/>
    <col min="6181" max="6181" width="12" style="17" bestFit="1" customWidth="1"/>
    <col min="6182" max="6392" width="11.42578125" style="17"/>
    <col min="6393" max="6393" width="15.5703125" style="17" customWidth="1"/>
    <col min="6394" max="6394" width="9" style="17" bestFit="1" customWidth="1"/>
    <col min="6395" max="6395" width="48.5703125" style="17" bestFit="1" customWidth="1"/>
    <col min="6396" max="6396" width="36.7109375" style="17" bestFit="1" customWidth="1"/>
    <col min="6397" max="6397" width="27.28515625" style="17" bestFit="1" customWidth="1"/>
    <col min="6398" max="6398" width="8" style="17" bestFit="1" customWidth="1"/>
    <col min="6399" max="6399" width="10.42578125" style="17" bestFit="1" customWidth="1"/>
    <col min="6400" max="6400" width="13.5703125" style="17" bestFit="1" customWidth="1"/>
    <col min="6401" max="6401" width="10" style="17" bestFit="1" customWidth="1"/>
    <col min="6402" max="6402" width="3.7109375" style="17" bestFit="1" customWidth="1"/>
    <col min="6403" max="6403" width="34.85546875" style="17" bestFit="1" customWidth="1"/>
    <col min="6404" max="6404" width="11.28515625" style="17" bestFit="1" customWidth="1"/>
    <col min="6405" max="6405" width="15.28515625" style="17" bestFit="1" customWidth="1"/>
    <col min="6406" max="6406" width="13.5703125" style="17" bestFit="1" customWidth="1"/>
    <col min="6407" max="6407" width="16.140625" style="17" bestFit="1" customWidth="1"/>
    <col min="6408" max="6408" width="28" style="17" bestFit="1" customWidth="1"/>
    <col min="6409" max="6409" width="10.28515625" style="17" bestFit="1" customWidth="1"/>
    <col min="6410" max="6410" width="22.140625" style="17" bestFit="1" customWidth="1"/>
    <col min="6411" max="6411" width="7.5703125" style="17" bestFit="1" customWidth="1"/>
    <col min="6412" max="6412" width="7.140625" style="17" bestFit="1" customWidth="1"/>
    <col min="6413" max="6413" width="8.5703125" style="17" bestFit="1" customWidth="1"/>
    <col min="6414" max="6414" width="13.85546875" style="17" bestFit="1" customWidth="1"/>
    <col min="6415" max="6415" width="9.5703125" style="17" bestFit="1" customWidth="1"/>
    <col min="6416" max="6416" width="21.28515625" style="17" bestFit="1" customWidth="1"/>
    <col min="6417" max="6417" width="9.28515625" style="17" bestFit="1" customWidth="1"/>
    <col min="6418" max="6418" width="5.140625" style="17" bestFit="1" customWidth="1"/>
    <col min="6419" max="6419" width="27" style="17" bestFit="1" customWidth="1"/>
    <col min="6420" max="6420" width="28.140625" style="17" bestFit="1" customWidth="1"/>
    <col min="6421" max="6421" width="33.28515625" style="17" bestFit="1" customWidth="1"/>
    <col min="6422" max="6422" width="59.7109375" style="17" bestFit="1" customWidth="1"/>
    <col min="6423" max="6423" width="13" style="17" bestFit="1" customWidth="1"/>
    <col min="6424" max="6424" width="23.28515625" style="17" bestFit="1" customWidth="1"/>
    <col min="6425" max="6425" width="14.28515625" style="17" bestFit="1" customWidth="1"/>
    <col min="6426" max="6426" width="19.85546875" style="17" bestFit="1" customWidth="1"/>
    <col min="6427" max="6427" width="16.5703125" style="17" bestFit="1" customWidth="1"/>
    <col min="6428" max="6436" width="11.42578125" style="17"/>
    <col min="6437" max="6437" width="12" style="17" bestFit="1" customWidth="1"/>
    <col min="6438" max="6648" width="11.42578125" style="17"/>
    <col min="6649" max="6649" width="15.5703125" style="17" customWidth="1"/>
    <col min="6650" max="6650" width="9" style="17" bestFit="1" customWidth="1"/>
    <col min="6651" max="6651" width="48.5703125" style="17" bestFit="1" customWidth="1"/>
    <col min="6652" max="6652" width="36.7109375" style="17" bestFit="1" customWidth="1"/>
    <col min="6653" max="6653" width="27.28515625" style="17" bestFit="1" customWidth="1"/>
    <col min="6654" max="6654" width="8" style="17" bestFit="1" customWidth="1"/>
    <col min="6655" max="6655" width="10.42578125" style="17" bestFit="1" customWidth="1"/>
    <col min="6656" max="6656" width="13.5703125" style="17" bestFit="1" customWidth="1"/>
    <col min="6657" max="6657" width="10" style="17" bestFit="1" customWidth="1"/>
    <col min="6658" max="6658" width="3.7109375" style="17" bestFit="1" customWidth="1"/>
    <col min="6659" max="6659" width="34.85546875" style="17" bestFit="1" customWidth="1"/>
    <col min="6660" max="6660" width="11.28515625" style="17" bestFit="1" customWidth="1"/>
    <col min="6661" max="6661" width="15.28515625" style="17" bestFit="1" customWidth="1"/>
    <col min="6662" max="6662" width="13.5703125" style="17" bestFit="1" customWidth="1"/>
    <col min="6663" max="6663" width="16.140625" style="17" bestFit="1" customWidth="1"/>
    <col min="6664" max="6664" width="28" style="17" bestFit="1" customWidth="1"/>
    <col min="6665" max="6665" width="10.28515625" style="17" bestFit="1" customWidth="1"/>
    <col min="6666" max="6666" width="22.140625" style="17" bestFit="1" customWidth="1"/>
    <col min="6667" max="6667" width="7.5703125" style="17" bestFit="1" customWidth="1"/>
    <col min="6668" max="6668" width="7.140625" style="17" bestFit="1" customWidth="1"/>
    <col min="6669" max="6669" width="8.5703125" style="17" bestFit="1" customWidth="1"/>
    <col min="6670" max="6670" width="13.85546875" style="17" bestFit="1" customWidth="1"/>
    <col min="6671" max="6671" width="9.5703125" style="17" bestFit="1" customWidth="1"/>
    <col min="6672" max="6672" width="21.28515625" style="17" bestFit="1" customWidth="1"/>
    <col min="6673" max="6673" width="9.28515625" style="17" bestFit="1" customWidth="1"/>
    <col min="6674" max="6674" width="5.140625" style="17" bestFit="1" customWidth="1"/>
    <col min="6675" max="6675" width="27" style="17" bestFit="1" customWidth="1"/>
    <col min="6676" max="6676" width="28.140625" style="17" bestFit="1" customWidth="1"/>
    <col min="6677" max="6677" width="33.28515625" style="17" bestFit="1" customWidth="1"/>
    <col min="6678" max="6678" width="59.7109375" style="17" bestFit="1" customWidth="1"/>
    <col min="6679" max="6679" width="13" style="17" bestFit="1" customWidth="1"/>
    <col min="6680" max="6680" width="23.28515625" style="17" bestFit="1" customWidth="1"/>
    <col min="6681" max="6681" width="14.28515625" style="17" bestFit="1" customWidth="1"/>
    <col min="6682" max="6682" width="19.85546875" style="17" bestFit="1" customWidth="1"/>
    <col min="6683" max="6683" width="16.5703125" style="17" bestFit="1" customWidth="1"/>
    <col min="6684" max="6692" width="11.42578125" style="17"/>
    <col min="6693" max="6693" width="12" style="17" bestFit="1" customWidth="1"/>
    <col min="6694" max="6904" width="11.42578125" style="17"/>
    <col min="6905" max="6905" width="15.5703125" style="17" customWidth="1"/>
    <col min="6906" max="6906" width="9" style="17" bestFit="1" customWidth="1"/>
    <col min="6907" max="6907" width="48.5703125" style="17" bestFit="1" customWidth="1"/>
    <col min="6908" max="6908" width="36.7109375" style="17" bestFit="1" customWidth="1"/>
    <col min="6909" max="6909" width="27.28515625" style="17" bestFit="1" customWidth="1"/>
    <col min="6910" max="6910" width="8" style="17" bestFit="1" customWidth="1"/>
    <col min="6911" max="6911" width="10.42578125" style="17" bestFit="1" customWidth="1"/>
    <col min="6912" max="6912" width="13.5703125" style="17" bestFit="1" customWidth="1"/>
    <col min="6913" max="6913" width="10" style="17" bestFit="1" customWidth="1"/>
    <col min="6914" max="6914" width="3.7109375" style="17" bestFit="1" customWidth="1"/>
    <col min="6915" max="6915" width="34.85546875" style="17" bestFit="1" customWidth="1"/>
    <col min="6916" max="6916" width="11.28515625" style="17" bestFit="1" customWidth="1"/>
    <col min="6917" max="6917" width="15.28515625" style="17" bestFit="1" customWidth="1"/>
    <col min="6918" max="6918" width="13.5703125" style="17" bestFit="1" customWidth="1"/>
    <col min="6919" max="6919" width="16.140625" style="17" bestFit="1" customWidth="1"/>
    <col min="6920" max="6920" width="28" style="17" bestFit="1" customWidth="1"/>
    <col min="6921" max="6921" width="10.28515625" style="17" bestFit="1" customWidth="1"/>
    <col min="6922" max="6922" width="22.140625" style="17" bestFit="1" customWidth="1"/>
    <col min="6923" max="6923" width="7.5703125" style="17" bestFit="1" customWidth="1"/>
    <col min="6924" max="6924" width="7.140625" style="17" bestFit="1" customWidth="1"/>
    <col min="6925" max="6925" width="8.5703125" style="17" bestFit="1" customWidth="1"/>
    <col min="6926" max="6926" width="13.85546875" style="17" bestFit="1" customWidth="1"/>
    <col min="6927" max="6927" width="9.5703125" style="17" bestFit="1" customWidth="1"/>
    <col min="6928" max="6928" width="21.28515625" style="17" bestFit="1" customWidth="1"/>
    <col min="6929" max="6929" width="9.28515625" style="17" bestFit="1" customWidth="1"/>
    <col min="6930" max="6930" width="5.140625" style="17" bestFit="1" customWidth="1"/>
    <col min="6931" max="6931" width="27" style="17" bestFit="1" customWidth="1"/>
    <col min="6932" max="6932" width="28.140625" style="17" bestFit="1" customWidth="1"/>
    <col min="6933" max="6933" width="33.28515625" style="17" bestFit="1" customWidth="1"/>
    <col min="6934" max="6934" width="59.7109375" style="17" bestFit="1" customWidth="1"/>
    <col min="6935" max="6935" width="13" style="17" bestFit="1" customWidth="1"/>
    <col min="6936" max="6936" width="23.28515625" style="17" bestFit="1" customWidth="1"/>
    <col min="6937" max="6937" width="14.28515625" style="17" bestFit="1" customWidth="1"/>
    <col min="6938" max="6938" width="19.85546875" style="17" bestFit="1" customWidth="1"/>
    <col min="6939" max="6939" width="16.5703125" style="17" bestFit="1" customWidth="1"/>
    <col min="6940" max="6948" width="11.42578125" style="17"/>
    <col min="6949" max="6949" width="12" style="17" bestFit="1" customWidth="1"/>
    <col min="6950" max="7160" width="11.42578125" style="17"/>
    <col min="7161" max="7161" width="15.5703125" style="17" customWidth="1"/>
    <col min="7162" max="7162" width="9" style="17" bestFit="1" customWidth="1"/>
    <col min="7163" max="7163" width="48.5703125" style="17" bestFit="1" customWidth="1"/>
    <col min="7164" max="7164" width="36.7109375" style="17" bestFit="1" customWidth="1"/>
    <col min="7165" max="7165" width="27.28515625" style="17" bestFit="1" customWidth="1"/>
    <col min="7166" max="7166" width="8" style="17" bestFit="1" customWidth="1"/>
    <col min="7167" max="7167" width="10.42578125" style="17" bestFit="1" customWidth="1"/>
    <col min="7168" max="7168" width="13.5703125" style="17" bestFit="1" customWidth="1"/>
    <col min="7169" max="7169" width="10" style="17" bestFit="1" customWidth="1"/>
    <col min="7170" max="7170" width="3.7109375" style="17" bestFit="1" customWidth="1"/>
    <col min="7171" max="7171" width="34.85546875" style="17" bestFit="1" customWidth="1"/>
    <col min="7172" max="7172" width="11.28515625" style="17" bestFit="1" customWidth="1"/>
    <col min="7173" max="7173" width="15.28515625" style="17" bestFit="1" customWidth="1"/>
    <col min="7174" max="7174" width="13.5703125" style="17" bestFit="1" customWidth="1"/>
    <col min="7175" max="7175" width="16.140625" style="17" bestFit="1" customWidth="1"/>
    <col min="7176" max="7176" width="28" style="17" bestFit="1" customWidth="1"/>
    <col min="7177" max="7177" width="10.28515625" style="17" bestFit="1" customWidth="1"/>
    <col min="7178" max="7178" width="22.140625" style="17" bestFit="1" customWidth="1"/>
    <col min="7179" max="7179" width="7.5703125" style="17" bestFit="1" customWidth="1"/>
    <col min="7180" max="7180" width="7.140625" style="17" bestFit="1" customWidth="1"/>
    <col min="7181" max="7181" width="8.5703125" style="17" bestFit="1" customWidth="1"/>
    <col min="7182" max="7182" width="13.85546875" style="17" bestFit="1" customWidth="1"/>
    <col min="7183" max="7183" width="9.5703125" style="17" bestFit="1" customWidth="1"/>
    <col min="7184" max="7184" width="21.28515625" style="17" bestFit="1" customWidth="1"/>
    <col min="7185" max="7185" width="9.28515625" style="17" bestFit="1" customWidth="1"/>
    <col min="7186" max="7186" width="5.140625" style="17" bestFit="1" customWidth="1"/>
    <col min="7187" max="7187" width="27" style="17" bestFit="1" customWidth="1"/>
    <col min="7188" max="7188" width="28.140625" style="17" bestFit="1" customWidth="1"/>
    <col min="7189" max="7189" width="33.28515625" style="17" bestFit="1" customWidth="1"/>
    <col min="7190" max="7190" width="59.7109375" style="17" bestFit="1" customWidth="1"/>
    <col min="7191" max="7191" width="13" style="17" bestFit="1" customWidth="1"/>
    <col min="7192" max="7192" width="23.28515625" style="17" bestFit="1" customWidth="1"/>
    <col min="7193" max="7193" width="14.28515625" style="17" bestFit="1" customWidth="1"/>
    <col min="7194" max="7194" width="19.85546875" style="17" bestFit="1" customWidth="1"/>
    <col min="7195" max="7195" width="16.5703125" style="17" bestFit="1" customWidth="1"/>
    <col min="7196" max="7204" width="11.42578125" style="17"/>
    <col min="7205" max="7205" width="12" style="17" bestFit="1" customWidth="1"/>
    <col min="7206" max="7416" width="11.42578125" style="17"/>
    <col min="7417" max="7417" width="15.5703125" style="17" customWidth="1"/>
    <col min="7418" max="7418" width="9" style="17" bestFit="1" customWidth="1"/>
    <col min="7419" max="7419" width="48.5703125" style="17" bestFit="1" customWidth="1"/>
    <col min="7420" max="7420" width="36.7109375" style="17" bestFit="1" customWidth="1"/>
    <col min="7421" max="7421" width="27.28515625" style="17" bestFit="1" customWidth="1"/>
    <col min="7422" max="7422" width="8" style="17" bestFit="1" customWidth="1"/>
    <col min="7423" max="7423" width="10.42578125" style="17" bestFit="1" customWidth="1"/>
    <col min="7424" max="7424" width="13.5703125" style="17" bestFit="1" customWidth="1"/>
    <col min="7425" max="7425" width="10" style="17" bestFit="1" customWidth="1"/>
    <col min="7426" max="7426" width="3.7109375" style="17" bestFit="1" customWidth="1"/>
    <col min="7427" max="7427" width="34.85546875" style="17" bestFit="1" customWidth="1"/>
    <col min="7428" max="7428" width="11.28515625" style="17" bestFit="1" customWidth="1"/>
    <col min="7429" max="7429" width="15.28515625" style="17" bestFit="1" customWidth="1"/>
    <col min="7430" max="7430" width="13.5703125" style="17" bestFit="1" customWidth="1"/>
    <col min="7431" max="7431" width="16.140625" style="17" bestFit="1" customWidth="1"/>
    <col min="7432" max="7432" width="28" style="17" bestFit="1" customWidth="1"/>
    <col min="7433" max="7433" width="10.28515625" style="17" bestFit="1" customWidth="1"/>
    <col min="7434" max="7434" width="22.140625" style="17" bestFit="1" customWidth="1"/>
    <col min="7435" max="7435" width="7.5703125" style="17" bestFit="1" customWidth="1"/>
    <col min="7436" max="7436" width="7.140625" style="17" bestFit="1" customWidth="1"/>
    <col min="7437" max="7437" width="8.5703125" style="17" bestFit="1" customWidth="1"/>
    <col min="7438" max="7438" width="13.85546875" style="17" bestFit="1" customWidth="1"/>
    <col min="7439" max="7439" width="9.5703125" style="17" bestFit="1" customWidth="1"/>
    <col min="7440" max="7440" width="21.28515625" style="17" bestFit="1" customWidth="1"/>
    <col min="7441" max="7441" width="9.28515625" style="17" bestFit="1" customWidth="1"/>
    <col min="7442" max="7442" width="5.140625" style="17" bestFit="1" customWidth="1"/>
    <col min="7443" max="7443" width="27" style="17" bestFit="1" customWidth="1"/>
    <col min="7444" max="7444" width="28.140625" style="17" bestFit="1" customWidth="1"/>
    <col min="7445" max="7445" width="33.28515625" style="17" bestFit="1" customWidth="1"/>
    <col min="7446" max="7446" width="59.7109375" style="17" bestFit="1" customWidth="1"/>
    <col min="7447" max="7447" width="13" style="17" bestFit="1" customWidth="1"/>
    <col min="7448" max="7448" width="23.28515625" style="17" bestFit="1" customWidth="1"/>
    <col min="7449" max="7449" width="14.28515625" style="17" bestFit="1" customWidth="1"/>
    <col min="7450" max="7450" width="19.85546875" style="17" bestFit="1" customWidth="1"/>
    <col min="7451" max="7451" width="16.5703125" style="17" bestFit="1" customWidth="1"/>
    <col min="7452" max="7460" width="11.42578125" style="17"/>
    <col min="7461" max="7461" width="12" style="17" bestFit="1" customWidth="1"/>
    <col min="7462" max="7672" width="11.42578125" style="17"/>
    <col min="7673" max="7673" width="15.5703125" style="17" customWidth="1"/>
    <col min="7674" max="7674" width="9" style="17" bestFit="1" customWidth="1"/>
    <col min="7675" max="7675" width="48.5703125" style="17" bestFit="1" customWidth="1"/>
    <col min="7676" max="7676" width="36.7109375" style="17" bestFit="1" customWidth="1"/>
    <col min="7677" max="7677" width="27.28515625" style="17" bestFit="1" customWidth="1"/>
    <col min="7678" max="7678" width="8" style="17" bestFit="1" customWidth="1"/>
    <col min="7679" max="7679" width="10.42578125" style="17" bestFit="1" customWidth="1"/>
    <col min="7680" max="7680" width="13.5703125" style="17" bestFit="1" customWidth="1"/>
    <col min="7681" max="7681" width="10" style="17" bestFit="1" customWidth="1"/>
    <col min="7682" max="7682" width="3.7109375" style="17" bestFit="1" customWidth="1"/>
    <col min="7683" max="7683" width="34.85546875" style="17" bestFit="1" customWidth="1"/>
    <col min="7684" max="7684" width="11.28515625" style="17" bestFit="1" customWidth="1"/>
    <col min="7685" max="7685" width="15.28515625" style="17" bestFit="1" customWidth="1"/>
    <col min="7686" max="7686" width="13.5703125" style="17" bestFit="1" customWidth="1"/>
    <col min="7687" max="7687" width="16.140625" style="17" bestFit="1" customWidth="1"/>
    <col min="7688" max="7688" width="28" style="17" bestFit="1" customWidth="1"/>
    <col min="7689" max="7689" width="10.28515625" style="17" bestFit="1" customWidth="1"/>
    <col min="7690" max="7690" width="22.140625" style="17" bestFit="1" customWidth="1"/>
    <col min="7691" max="7691" width="7.5703125" style="17" bestFit="1" customWidth="1"/>
    <col min="7692" max="7692" width="7.140625" style="17" bestFit="1" customWidth="1"/>
    <col min="7693" max="7693" width="8.5703125" style="17" bestFit="1" customWidth="1"/>
    <col min="7694" max="7694" width="13.85546875" style="17" bestFit="1" customWidth="1"/>
    <col min="7695" max="7695" width="9.5703125" style="17" bestFit="1" customWidth="1"/>
    <col min="7696" max="7696" width="21.28515625" style="17" bestFit="1" customWidth="1"/>
    <col min="7697" max="7697" width="9.28515625" style="17" bestFit="1" customWidth="1"/>
    <col min="7698" max="7698" width="5.140625" style="17" bestFit="1" customWidth="1"/>
    <col min="7699" max="7699" width="27" style="17" bestFit="1" customWidth="1"/>
    <col min="7700" max="7700" width="28.140625" style="17" bestFit="1" customWidth="1"/>
    <col min="7701" max="7701" width="33.28515625" style="17" bestFit="1" customWidth="1"/>
    <col min="7702" max="7702" width="59.7109375" style="17" bestFit="1" customWidth="1"/>
    <col min="7703" max="7703" width="13" style="17" bestFit="1" customWidth="1"/>
    <col min="7704" max="7704" width="23.28515625" style="17" bestFit="1" customWidth="1"/>
    <col min="7705" max="7705" width="14.28515625" style="17" bestFit="1" customWidth="1"/>
    <col min="7706" max="7706" width="19.85546875" style="17" bestFit="1" customWidth="1"/>
    <col min="7707" max="7707" width="16.5703125" style="17" bestFit="1" customWidth="1"/>
    <col min="7708" max="7716" width="11.42578125" style="17"/>
    <col min="7717" max="7717" width="12" style="17" bestFit="1" customWidth="1"/>
    <col min="7718" max="7928" width="11.42578125" style="17"/>
    <col min="7929" max="7929" width="15.5703125" style="17" customWidth="1"/>
    <col min="7930" max="7930" width="9" style="17" bestFit="1" customWidth="1"/>
    <col min="7931" max="7931" width="48.5703125" style="17" bestFit="1" customWidth="1"/>
    <col min="7932" max="7932" width="36.7109375" style="17" bestFit="1" customWidth="1"/>
    <col min="7933" max="7933" width="27.28515625" style="17" bestFit="1" customWidth="1"/>
    <col min="7934" max="7934" width="8" style="17" bestFit="1" customWidth="1"/>
    <col min="7935" max="7935" width="10.42578125" style="17" bestFit="1" customWidth="1"/>
    <col min="7936" max="7936" width="13.5703125" style="17" bestFit="1" customWidth="1"/>
    <col min="7937" max="7937" width="10" style="17" bestFit="1" customWidth="1"/>
    <col min="7938" max="7938" width="3.7109375" style="17" bestFit="1" customWidth="1"/>
    <col min="7939" max="7939" width="34.85546875" style="17" bestFit="1" customWidth="1"/>
    <col min="7940" max="7940" width="11.28515625" style="17" bestFit="1" customWidth="1"/>
    <col min="7941" max="7941" width="15.28515625" style="17" bestFit="1" customWidth="1"/>
    <col min="7942" max="7942" width="13.5703125" style="17" bestFit="1" customWidth="1"/>
    <col min="7943" max="7943" width="16.140625" style="17" bestFit="1" customWidth="1"/>
    <col min="7944" max="7944" width="28" style="17" bestFit="1" customWidth="1"/>
    <col min="7945" max="7945" width="10.28515625" style="17" bestFit="1" customWidth="1"/>
    <col min="7946" max="7946" width="22.140625" style="17" bestFit="1" customWidth="1"/>
    <col min="7947" max="7947" width="7.5703125" style="17" bestFit="1" customWidth="1"/>
    <col min="7948" max="7948" width="7.140625" style="17" bestFit="1" customWidth="1"/>
    <col min="7949" max="7949" width="8.5703125" style="17" bestFit="1" customWidth="1"/>
    <col min="7950" max="7950" width="13.85546875" style="17" bestFit="1" customWidth="1"/>
    <col min="7951" max="7951" width="9.5703125" style="17" bestFit="1" customWidth="1"/>
    <col min="7952" max="7952" width="21.28515625" style="17" bestFit="1" customWidth="1"/>
    <col min="7953" max="7953" width="9.28515625" style="17" bestFit="1" customWidth="1"/>
    <col min="7954" max="7954" width="5.140625" style="17" bestFit="1" customWidth="1"/>
    <col min="7955" max="7955" width="27" style="17" bestFit="1" customWidth="1"/>
    <col min="7956" max="7956" width="28.140625" style="17" bestFit="1" customWidth="1"/>
    <col min="7957" max="7957" width="33.28515625" style="17" bestFit="1" customWidth="1"/>
    <col min="7958" max="7958" width="59.7109375" style="17" bestFit="1" customWidth="1"/>
    <col min="7959" max="7959" width="13" style="17" bestFit="1" customWidth="1"/>
    <col min="7960" max="7960" width="23.28515625" style="17" bestFit="1" customWidth="1"/>
    <col min="7961" max="7961" width="14.28515625" style="17" bestFit="1" customWidth="1"/>
    <col min="7962" max="7962" width="19.85546875" style="17" bestFit="1" customWidth="1"/>
    <col min="7963" max="7963" width="16.5703125" style="17" bestFit="1" customWidth="1"/>
    <col min="7964" max="7972" width="11.42578125" style="17"/>
    <col min="7973" max="7973" width="12" style="17" bestFit="1" customWidth="1"/>
    <col min="7974" max="8184" width="11.42578125" style="17"/>
    <col min="8185" max="8185" width="15.5703125" style="17" customWidth="1"/>
    <col min="8186" max="8186" width="9" style="17" bestFit="1" customWidth="1"/>
    <col min="8187" max="8187" width="48.5703125" style="17" bestFit="1" customWidth="1"/>
    <col min="8188" max="8188" width="36.7109375" style="17" bestFit="1" customWidth="1"/>
    <col min="8189" max="8189" width="27.28515625" style="17" bestFit="1" customWidth="1"/>
    <col min="8190" max="8190" width="8" style="17" bestFit="1" customWidth="1"/>
    <col min="8191" max="8191" width="10.42578125" style="17" bestFit="1" customWidth="1"/>
    <col min="8192" max="8192" width="13.5703125" style="17" bestFit="1" customWidth="1"/>
    <col min="8193" max="8193" width="10" style="17" bestFit="1" customWidth="1"/>
    <col min="8194" max="8194" width="3.7109375" style="17" bestFit="1" customWidth="1"/>
    <col min="8195" max="8195" width="34.85546875" style="17" bestFit="1" customWidth="1"/>
    <col min="8196" max="8196" width="11.28515625" style="17" bestFit="1" customWidth="1"/>
    <col min="8197" max="8197" width="15.28515625" style="17" bestFit="1" customWidth="1"/>
    <col min="8198" max="8198" width="13.5703125" style="17" bestFit="1" customWidth="1"/>
    <col min="8199" max="8199" width="16.140625" style="17" bestFit="1" customWidth="1"/>
    <col min="8200" max="8200" width="28" style="17" bestFit="1" customWidth="1"/>
    <col min="8201" max="8201" width="10.28515625" style="17" bestFit="1" customWidth="1"/>
    <col min="8202" max="8202" width="22.140625" style="17" bestFit="1" customWidth="1"/>
    <col min="8203" max="8203" width="7.5703125" style="17" bestFit="1" customWidth="1"/>
    <col min="8204" max="8204" width="7.140625" style="17" bestFit="1" customWidth="1"/>
    <col min="8205" max="8205" width="8.5703125" style="17" bestFit="1" customWidth="1"/>
    <col min="8206" max="8206" width="13.85546875" style="17" bestFit="1" customWidth="1"/>
    <col min="8207" max="8207" width="9.5703125" style="17" bestFit="1" customWidth="1"/>
    <col min="8208" max="8208" width="21.28515625" style="17" bestFit="1" customWidth="1"/>
    <col min="8209" max="8209" width="9.28515625" style="17" bestFit="1" customWidth="1"/>
    <col min="8210" max="8210" width="5.140625" style="17" bestFit="1" customWidth="1"/>
    <col min="8211" max="8211" width="27" style="17" bestFit="1" customWidth="1"/>
    <col min="8212" max="8212" width="28.140625" style="17" bestFit="1" customWidth="1"/>
    <col min="8213" max="8213" width="33.28515625" style="17" bestFit="1" customWidth="1"/>
    <col min="8214" max="8214" width="59.7109375" style="17" bestFit="1" customWidth="1"/>
    <col min="8215" max="8215" width="13" style="17" bestFit="1" customWidth="1"/>
    <col min="8216" max="8216" width="23.28515625" style="17" bestFit="1" customWidth="1"/>
    <col min="8217" max="8217" width="14.28515625" style="17" bestFit="1" customWidth="1"/>
    <col min="8218" max="8218" width="19.85546875" style="17" bestFit="1" customWidth="1"/>
    <col min="8219" max="8219" width="16.5703125" style="17" bestFit="1" customWidth="1"/>
    <col min="8220" max="8228" width="11.42578125" style="17"/>
    <col min="8229" max="8229" width="12" style="17" bestFit="1" customWidth="1"/>
    <col min="8230" max="8440" width="11.42578125" style="17"/>
    <col min="8441" max="8441" width="15.5703125" style="17" customWidth="1"/>
    <col min="8442" max="8442" width="9" style="17" bestFit="1" customWidth="1"/>
    <col min="8443" max="8443" width="48.5703125" style="17" bestFit="1" customWidth="1"/>
    <col min="8444" max="8444" width="36.7109375" style="17" bestFit="1" customWidth="1"/>
    <col min="8445" max="8445" width="27.28515625" style="17" bestFit="1" customWidth="1"/>
    <col min="8446" max="8446" width="8" style="17" bestFit="1" customWidth="1"/>
    <col min="8447" max="8447" width="10.42578125" style="17" bestFit="1" customWidth="1"/>
    <col min="8448" max="8448" width="13.5703125" style="17" bestFit="1" customWidth="1"/>
    <col min="8449" max="8449" width="10" style="17" bestFit="1" customWidth="1"/>
    <col min="8450" max="8450" width="3.7109375" style="17" bestFit="1" customWidth="1"/>
    <col min="8451" max="8451" width="34.85546875" style="17" bestFit="1" customWidth="1"/>
    <col min="8452" max="8452" width="11.28515625" style="17" bestFit="1" customWidth="1"/>
    <col min="8453" max="8453" width="15.28515625" style="17" bestFit="1" customWidth="1"/>
    <col min="8454" max="8454" width="13.5703125" style="17" bestFit="1" customWidth="1"/>
    <col min="8455" max="8455" width="16.140625" style="17" bestFit="1" customWidth="1"/>
    <col min="8456" max="8456" width="28" style="17" bestFit="1" customWidth="1"/>
    <col min="8457" max="8457" width="10.28515625" style="17" bestFit="1" customWidth="1"/>
    <col min="8458" max="8458" width="22.140625" style="17" bestFit="1" customWidth="1"/>
    <col min="8459" max="8459" width="7.5703125" style="17" bestFit="1" customWidth="1"/>
    <col min="8460" max="8460" width="7.140625" style="17" bestFit="1" customWidth="1"/>
    <col min="8461" max="8461" width="8.5703125" style="17" bestFit="1" customWidth="1"/>
    <col min="8462" max="8462" width="13.85546875" style="17" bestFit="1" customWidth="1"/>
    <col min="8463" max="8463" width="9.5703125" style="17" bestFit="1" customWidth="1"/>
    <col min="8464" max="8464" width="21.28515625" style="17" bestFit="1" customWidth="1"/>
    <col min="8465" max="8465" width="9.28515625" style="17" bestFit="1" customWidth="1"/>
    <col min="8466" max="8466" width="5.140625" style="17" bestFit="1" customWidth="1"/>
    <col min="8467" max="8467" width="27" style="17" bestFit="1" customWidth="1"/>
    <col min="8468" max="8468" width="28.140625" style="17" bestFit="1" customWidth="1"/>
    <col min="8469" max="8469" width="33.28515625" style="17" bestFit="1" customWidth="1"/>
    <col min="8470" max="8470" width="59.7109375" style="17" bestFit="1" customWidth="1"/>
    <col min="8471" max="8471" width="13" style="17" bestFit="1" customWidth="1"/>
    <col min="8472" max="8472" width="23.28515625" style="17" bestFit="1" customWidth="1"/>
    <col min="8473" max="8473" width="14.28515625" style="17" bestFit="1" customWidth="1"/>
    <col min="8474" max="8474" width="19.85546875" style="17" bestFit="1" customWidth="1"/>
    <col min="8475" max="8475" width="16.5703125" style="17" bestFit="1" customWidth="1"/>
    <col min="8476" max="8484" width="11.42578125" style="17"/>
    <col min="8485" max="8485" width="12" style="17" bestFit="1" customWidth="1"/>
    <col min="8486" max="8696" width="11.42578125" style="17"/>
    <col min="8697" max="8697" width="15.5703125" style="17" customWidth="1"/>
    <col min="8698" max="8698" width="9" style="17" bestFit="1" customWidth="1"/>
    <col min="8699" max="8699" width="48.5703125" style="17" bestFit="1" customWidth="1"/>
    <col min="8700" max="8700" width="36.7109375" style="17" bestFit="1" customWidth="1"/>
    <col min="8701" max="8701" width="27.28515625" style="17" bestFit="1" customWidth="1"/>
    <col min="8702" max="8702" width="8" style="17" bestFit="1" customWidth="1"/>
    <col min="8703" max="8703" width="10.42578125" style="17" bestFit="1" customWidth="1"/>
    <col min="8704" max="8704" width="13.5703125" style="17" bestFit="1" customWidth="1"/>
    <col min="8705" max="8705" width="10" style="17" bestFit="1" customWidth="1"/>
    <col min="8706" max="8706" width="3.7109375" style="17" bestFit="1" customWidth="1"/>
    <col min="8707" max="8707" width="34.85546875" style="17" bestFit="1" customWidth="1"/>
    <col min="8708" max="8708" width="11.28515625" style="17" bestFit="1" customWidth="1"/>
    <col min="8709" max="8709" width="15.28515625" style="17" bestFit="1" customWidth="1"/>
    <col min="8710" max="8710" width="13.5703125" style="17" bestFit="1" customWidth="1"/>
    <col min="8711" max="8711" width="16.140625" style="17" bestFit="1" customWidth="1"/>
    <col min="8712" max="8712" width="28" style="17" bestFit="1" customWidth="1"/>
    <col min="8713" max="8713" width="10.28515625" style="17" bestFit="1" customWidth="1"/>
    <col min="8714" max="8714" width="22.140625" style="17" bestFit="1" customWidth="1"/>
    <col min="8715" max="8715" width="7.5703125" style="17" bestFit="1" customWidth="1"/>
    <col min="8716" max="8716" width="7.140625" style="17" bestFit="1" customWidth="1"/>
    <col min="8717" max="8717" width="8.5703125" style="17" bestFit="1" customWidth="1"/>
    <col min="8718" max="8718" width="13.85546875" style="17" bestFit="1" customWidth="1"/>
    <col min="8719" max="8719" width="9.5703125" style="17" bestFit="1" customWidth="1"/>
    <col min="8720" max="8720" width="21.28515625" style="17" bestFit="1" customWidth="1"/>
    <col min="8721" max="8721" width="9.28515625" style="17" bestFit="1" customWidth="1"/>
    <col min="8722" max="8722" width="5.140625" style="17" bestFit="1" customWidth="1"/>
    <col min="8723" max="8723" width="27" style="17" bestFit="1" customWidth="1"/>
    <col min="8724" max="8724" width="28.140625" style="17" bestFit="1" customWidth="1"/>
    <col min="8725" max="8725" width="33.28515625" style="17" bestFit="1" customWidth="1"/>
    <col min="8726" max="8726" width="59.7109375" style="17" bestFit="1" customWidth="1"/>
    <col min="8727" max="8727" width="13" style="17" bestFit="1" customWidth="1"/>
    <col min="8728" max="8728" width="23.28515625" style="17" bestFit="1" customWidth="1"/>
    <col min="8729" max="8729" width="14.28515625" style="17" bestFit="1" customWidth="1"/>
    <col min="8730" max="8730" width="19.85546875" style="17" bestFit="1" customWidth="1"/>
    <col min="8731" max="8731" width="16.5703125" style="17" bestFit="1" customWidth="1"/>
    <col min="8732" max="8740" width="11.42578125" style="17"/>
    <col min="8741" max="8741" width="12" style="17" bestFit="1" customWidth="1"/>
    <col min="8742" max="8952" width="11.42578125" style="17"/>
    <col min="8953" max="8953" width="15.5703125" style="17" customWidth="1"/>
    <col min="8954" max="8954" width="9" style="17" bestFit="1" customWidth="1"/>
    <col min="8955" max="8955" width="48.5703125" style="17" bestFit="1" customWidth="1"/>
    <col min="8956" max="8956" width="36.7109375" style="17" bestFit="1" customWidth="1"/>
    <col min="8957" max="8957" width="27.28515625" style="17" bestFit="1" customWidth="1"/>
    <col min="8958" max="8958" width="8" style="17" bestFit="1" customWidth="1"/>
    <col min="8959" max="8959" width="10.42578125" style="17" bestFit="1" customWidth="1"/>
    <col min="8960" max="8960" width="13.5703125" style="17" bestFit="1" customWidth="1"/>
    <col min="8961" max="8961" width="10" style="17" bestFit="1" customWidth="1"/>
    <col min="8962" max="8962" width="3.7109375" style="17" bestFit="1" customWidth="1"/>
    <col min="8963" max="8963" width="34.85546875" style="17" bestFit="1" customWidth="1"/>
    <col min="8964" max="8964" width="11.28515625" style="17" bestFit="1" customWidth="1"/>
    <col min="8965" max="8965" width="15.28515625" style="17" bestFit="1" customWidth="1"/>
    <col min="8966" max="8966" width="13.5703125" style="17" bestFit="1" customWidth="1"/>
    <col min="8967" max="8967" width="16.140625" style="17" bestFit="1" customWidth="1"/>
    <col min="8968" max="8968" width="28" style="17" bestFit="1" customWidth="1"/>
    <col min="8969" max="8969" width="10.28515625" style="17" bestFit="1" customWidth="1"/>
    <col min="8970" max="8970" width="22.140625" style="17" bestFit="1" customWidth="1"/>
    <col min="8971" max="8971" width="7.5703125" style="17" bestFit="1" customWidth="1"/>
    <col min="8972" max="8972" width="7.140625" style="17" bestFit="1" customWidth="1"/>
    <col min="8973" max="8973" width="8.5703125" style="17" bestFit="1" customWidth="1"/>
    <col min="8974" max="8974" width="13.85546875" style="17" bestFit="1" customWidth="1"/>
    <col min="8975" max="8975" width="9.5703125" style="17" bestFit="1" customWidth="1"/>
    <col min="8976" max="8976" width="21.28515625" style="17" bestFit="1" customWidth="1"/>
    <col min="8977" max="8977" width="9.28515625" style="17" bestFit="1" customWidth="1"/>
    <col min="8978" max="8978" width="5.140625" style="17" bestFit="1" customWidth="1"/>
    <col min="8979" max="8979" width="27" style="17" bestFit="1" customWidth="1"/>
    <col min="8980" max="8980" width="28.140625" style="17" bestFit="1" customWidth="1"/>
    <col min="8981" max="8981" width="33.28515625" style="17" bestFit="1" customWidth="1"/>
    <col min="8982" max="8982" width="59.7109375" style="17" bestFit="1" customWidth="1"/>
    <col min="8983" max="8983" width="13" style="17" bestFit="1" customWidth="1"/>
    <col min="8984" max="8984" width="23.28515625" style="17" bestFit="1" customWidth="1"/>
    <col min="8985" max="8985" width="14.28515625" style="17" bestFit="1" customWidth="1"/>
    <col min="8986" max="8986" width="19.85546875" style="17" bestFit="1" customWidth="1"/>
    <col min="8987" max="8987" width="16.5703125" style="17" bestFit="1" customWidth="1"/>
    <col min="8988" max="8996" width="11.42578125" style="17"/>
    <col min="8997" max="8997" width="12" style="17" bestFit="1" customWidth="1"/>
    <col min="8998" max="9208" width="11.42578125" style="17"/>
    <col min="9209" max="9209" width="15.5703125" style="17" customWidth="1"/>
    <col min="9210" max="9210" width="9" style="17" bestFit="1" customWidth="1"/>
    <col min="9211" max="9211" width="48.5703125" style="17" bestFit="1" customWidth="1"/>
    <col min="9212" max="9212" width="36.7109375" style="17" bestFit="1" customWidth="1"/>
    <col min="9213" max="9213" width="27.28515625" style="17" bestFit="1" customWidth="1"/>
    <col min="9214" max="9214" width="8" style="17" bestFit="1" customWidth="1"/>
    <col min="9215" max="9215" width="10.42578125" style="17" bestFit="1" customWidth="1"/>
    <col min="9216" max="9216" width="13.5703125" style="17" bestFit="1" customWidth="1"/>
    <col min="9217" max="9217" width="10" style="17" bestFit="1" customWidth="1"/>
    <col min="9218" max="9218" width="3.7109375" style="17" bestFit="1" customWidth="1"/>
    <col min="9219" max="9219" width="34.85546875" style="17" bestFit="1" customWidth="1"/>
    <col min="9220" max="9220" width="11.28515625" style="17" bestFit="1" customWidth="1"/>
    <col min="9221" max="9221" width="15.28515625" style="17" bestFit="1" customWidth="1"/>
    <col min="9222" max="9222" width="13.5703125" style="17" bestFit="1" customWidth="1"/>
    <col min="9223" max="9223" width="16.140625" style="17" bestFit="1" customWidth="1"/>
    <col min="9224" max="9224" width="28" style="17" bestFit="1" customWidth="1"/>
    <col min="9225" max="9225" width="10.28515625" style="17" bestFit="1" customWidth="1"/>
    <col min="9226" max="9226" width="22.140625" style="17" bestFit="1" customWidth="1"/>
    <col min="9227" max="9227" width="7.5703125" style="17" bestFit="1" customWidth="1"/>
    <col min="9228" max="9228" width="7.140625" style="17" bestFit="1" customWidth="1"/>
    <col min="9229" max="9229" width="8.5703125" style="17" bestFit="1" customWidth="1"/>
    <col min="9230" max="9230" width="13.85546875" style="17" bestFit="1" customWidth="1"/>
    <col min="9231" max="9231" width="9.5703125" style="17" bestFit="1" customWidth="1"/>
    <col min="9232" max="9232" width="21.28515625" style="17" bestFit="1" customWidth="1"/>
    <col min="9233" max="9233" width="9.28515625" style="17" bestFit="1" customWidth="1"/>
    <col min="9234" max="9234" width="5.140625" style="17" bestFit="1" customWidth="1"/>
    <col min="9235" max="9235" width="27" style="17" bestFit="1" customWidth="1"/>
    <col min="9236" max="9236" width="28.140625" style="17" bestFit="1" customWidth="1"/>
    <col min="9237" max="9237" width="33.28515625" style="17" bestFit="1" customWidth="1"/>
    <col min="9238" max="9238" width="59.7109375" style="17" bestFit="1" customWidth="1"/>
    <col min="9239" max="9239" width="13" style="17" bestFit="1" customWidth="1"/>
    <col min="9240" max="9240" width="23.28515625" style="17" bestFit="1" customWidth="1"/>
    <col min="9241" max="9241" width="14.28515625" style="17" bestFit="1" customWidth="1"/>
    <col min="9242" max="9242" width="19.85546875" style="17" bestFit="1" customWidth="1"/>
    <col min="9243" max="9243" width="16.5703125" style="17" bestFit="1" customWidth="1"/>
    <col min="9244" max="9252" width="11.42578125" style="17"/>
    <col min="9253" max="9253" width="12" style="17" bestFit="1" customWidth="1"/>
    <col min="9254" max="9464" width="11.42578125" style="17"/>
    <col min="9465" max="9465" width="15.5703125" style="17" customWidth="1"/>
    <col min="9466" max="9466" width="9" style="17" bestFit="1" customWidth="1"/>
    <col min="9467" max="9467" width="48.5703125" style="17" bestFit="1" customWidth="1"/>
    <col min="9468" max="9468" width="36.7109375" style="17" bestFit="1" customWidth="1"/>
    <col min="9469" max="9469" width="27.28515625" style="17" bestFit="1" customWidth="1"/>
    <col min="9470" max="9470" width="8" style="17" bestFit="1" customWidth="1"/>
    <col min="9471" max="9471" width="10.42578125" style="17" bestFit="1" customWidth="1"/>
    <col min="9472" max="9472" width="13.5703125" style="17" bestFit="1" customWidth="1"/>
    <col min="9473" max="9473" width="10" style="17" bestFit="1" customWidth="1"/>
    <col min="9474" max="9474" width="3.7109375" style="17" bestFit="1" customWidth="1"/>
    <col min="9475" max="9475" width="34.85546875" style="17" bestFit="1" customWidth="1"/>
    <col min="9476" max="9476" width="11.28515625" style="17" bestFit="1" customWidth="1"/>
    <col min="9477" max="9477" width="15.28515625" style="17" bestFit="1" customWidth="1"/>
    <col min="9478" max="9478" width="13.5703125" style="17" bestFit="1" customWidth="1"/>
    <col min="9479" max="9479" width="16.140625" style="17" bestFit="1" customWidth="1"/>
    <col min="9480" max="9480" width="28" style="17" bestFit="1" customWidth="1"/>
    <col min="9481" max="9481" width="10.28515625" style="17" bestFit="1" customWidth="1"/>
    <col min="9482" max="9482" width="22.140625" style="17" bestFit="1" customWidth="1"/>
    <col min="9483" max="9483" width="7.5703125" style="17" bestFit="1" customWidth="1"/>
    <col min="9484" max="9484" width="7.140625" style="17" bestFit="1" customWidth="1"/>
    <col min="9485" max="9485" width="8.5703125" style="17" bestFit="1" customWidth="1"/>
    <col min="9486" max="9486" width="13.85546875" style="17" bestFit="1" customWidth="1"/>
    <col min="9487" max="9487" width="9.5703125" style="17" bestFit="1" customWidth="1"/>
    <col min="9488" max="9488" width="21.28515625" style="17" bestFit="1" customWidth="1"/>
    <col min="9489" max="9489" width="9.28515625" style="17" bestFit="1" customWidth="1"/>
    <col min="9490" max="9490" width="5.140625" style="17" bestFit="1" customWidth="1"/>
    <col min="9491" max="9491" width="27" style="17" bestFit="1" customWidth="1"/>
    <col min="9492" max="9492" width="28.140625" style="17" bestFit="1" customWidth="1"/>
    <col min="9493" max="9493" width="33.28515625" style="17" bestFit="1" customWidth="1"/>
    <col min="9494" max="9494" width="59.7109375" style="17" bestFit="1" customWidth="1"/>
    <col min="9495" max="9495" width="13" style="17" bestFit="1" customWidth="1"/>
    <col min="9496" max="9496" width="23.28515625" style="17" bestFit="1" customWidth="1"/>
    <col min="9497" max="9497" width="14.28515625" style="17" bestFit="1" customWidth="1"/>
    <col min="9498" max="9498" width="19.85546875" style="17" bestFit="1" customWidth="1"/>
    <col min="9499" max="9499" width="16.5703125" style="17" bestFit="1" customWidth="1"/>
    <col min="9500" max="9508" width="11.42578125" style="17"/>
    <col min="9509" max="9509" width="12" style="17" bestFit="1" customWidth="1"/>
    <col min="9510" max="9720" width="11.42578125" style="17"/>
    <col min="9721" max="9721" width="15.5703125" style="17" customWidth="1"/>
    <col min="9722" max="9722" width="9" style="17" bestFit="1" customWidth="1"/>
    <col min="9723" max="9723" width="48.5703125" style="17" bestFit="1" customWidth="1"/>
    <col min="9724" max="9724" width="36.7109375" style="17" bestFit="1" customWidth="1"/>
    <col min="9725" max="9725" width="27.28515625" style="17" bestFit="1" customWidth="1"/>
    <col min="9726" max="9726" width="8" style="17" bestFit="1" customWidth="1"/>
    <col min="9727" max="9727" width="10.42578125" style="17" bestFit="1" customWidth="1"/>
    <col min="9728" max="9728" width="13.5703125" style="17" bestFit="1" customWidth="1"/>
    <col min="9729" max="9729" width="10" style="17" bestFit="1" customWidth="1"/>
    <col min="9730" max="9730" width="3.7109375" style="17" bestFit="1" customWidth="1"/>
    <col min="9731" max="9731" width="34.85546875" style="17" bestFit="1" customWidth="1"/>
    <col min="9732" max="9732" width="11.28515625" style="17" bestFit="1" customWidth="1"/>
    <col min="9733" max="9733" width="15.28515625" style="17" bestFit="1" customWidth="1"/>
    <col min="9734" max="9734" width="13.5703125" style="17" bestFit="1" customWidth="1"/>
    <col min="9735" max="9735" width="16.140625" style="17" bestFit="1" customWidth="1"/>
    <col min="9736" max="9736" width="28" style="17" bestFit="1" customWidth="1"/>
    <col min="9737" max="9737" width="10.28515625" style="17" bestFit="1" customWidth="1"/>
    <col min="9738" max="9738" width="22.140625" style="17" bestFit="1" customWidth="1"/>
    <col min="9739" max="9739" width="7.5703125" style="17" bestFit="1" customWidth="1"/>
    <col min="9740" max="9740" width="7.140625" style="17" bestFit="1" customWidth="1"/>
    <col min="9741" max="9741" width="8.5703125" style="17" bestFit="1" customWidth="1"/>
    <col min="9742" max="9742" width="13.85546875" style="17" bestFit="1" customWidth="1"/>
    <col min="9743" max="9743" width="9.5703125" style="17" bestFit="1" customWidth="1"/>
    <col min="9744" max="9744" width="21.28515625" style="17" bestFit="1" customWidth="1"/>
    <col min="9745" max="9745" width="9.28515625" style="17" bestFit="1" customWidth="1"/>
    <col min="9746" max="9746" width="5.140625" style="17" bestFit="1" customWidth="1"/>
    <col min="9747" max="9747" width="27" style="17" bestFit="1" customWidth="1"/>
    <col min="9748" max="9748" width="28.140625" style="17" bestFit="1" customWidth="1"/>
    <col min="9749" max="9749" width="33.28515625" style="17" bestFit="1" customWidth="1"/>
    <col min="9750" max="9750" width="59.7109375" style="17" bestFit="1" customWidth="1"/>
    <col min="9751" max="9751" width="13" style="17" bestFit="1" customWidth="1"/>
    <col min="9752" max="9752" width="23.28515625" style="17" bestFit="1" customWidth="1"/>
    <col min="9753" max="9753" width="14.28515625" style="17" bestFit="1" customWidth="1"/>
    <col min="9754" max="9754" width="19.85546875" style="17" bestFit="1" customWidth="1"/>
    <col min="9755" max="9755" width="16.5703125" style="17" bestFit="1" customWidth="1"/>
    <col min="9756" max="9764" width="11.42578125" style="17"/>
    <col min="9765" max="9765" width="12" style="17" bestFit="1" customWidth="1"/>
    <col min="9766" max="9976" width="11.42578125" style="17"/>
    <col min="9977" max="9977" width="15.5703125" style="17" customWidth="1"/>
    <col min="9978" max="9978" width="9" style="17" bestFit="1" customWidth="1"/>
    <col min="9979" max="9979" width="48.5703125" style="17" bestFit="1" customWidth="1"/>
    <col min="9980" max="9980" width="36.7109375" style="17" bestFit="1" customWidth="1"/>
    <col min="9981" max="9981" width="27.28515625" style="17" bestFit="1" customWidth="1"/>
    <col min="9982" max="9982" width="8" style="17" bestFit="1" customWidth="1"/>
    <col min="9983" max="9983" width="10.42578125" style="17" bestFit="1" customWidth="1"/>
    <col min="9984" max="9984" width="13.5703125" style="17" bestFit="1" customWidth="1"/>
    <col min="9985" max="9985" width="10" style="17" bestFit="1" customWidth="1"/>
    <col min="9986" max="9986" width="3.7109375" style="17" bestFit="1" customWidth="1"/>
    <col min="9987" max="9987" width="34.85546875" style="17" bestFit="1" customWidth="1"/>
    <col min="9988" max="9988" width="11.28515625" style="17" bestFit="1" customWidth="1"/>
    <col min="9989" max="9989" width="15.28515625" style="17" bestFit="1" customWidth="1"/>
    <col min="9990" max="9990" width="13.5703125" style="17" bestFit="1" customWidth="1"/>
    <col min="9991" max="9991" width="16.140625" style="17" bestFit="1" customWidth="1"/>
    <col min="9992" max="9992" width="28" style="17" bestFit="1" customWidth="1"/>
    <col min="9993" max="9993" width="10.28515625" style="17" bestFit="1" customWidth="1"/>
    <col min="9994" max="9994" width="22.140625" style="17" bestFit="1" customWidth="1"/>
    <col min="9995" max="9995" width="7.5703125" style="17" bestFit="1" customWidth="1"/>
    <col min="9996" max="9996" width="7.140625" style="17" bestFit="1" customWidth="1"/>
    <col min="9997" max="9997" width="8.5703125" style="17" bestFit="1" customWidth="1"/>
    <col min="9998" max="9998" width="13.85546875" style="17" bestFit="1" customWidth="1"/>
    <col min="9999" max="9999" width="9.5703125" style="17" bestFit="1" customWidth="1"/>
    <col min="10000" max="10000" width="21.28515625" style="17" bestFit="1" customWidth="1"/>
    <col min="10001" max="10001" width="9.28515625" style="17" bestFit="1" customWidth="1"/>
    <col min="10002" max="10002" width="5.140625" style="17" bestFit="1" customWidth="1"/>
    <col min="10003" max="10003" width="27" style="17" bestFit="1" customWidth="1"/>
    <col min="10004" max="10004" width="28.140625" style="17" bestFit="1" customWidth="1"/>
    <col min="10005" max="10005" width="33.28515625" style="17" bestFit="1" customWidth="1"/>
    <col min="10006" max="10006" width="59.7109375" style="17" bestFit="1" customWidth="1"/>
    <col min="10007" max="10007" width="13" style="17" bestFit="1" customWidth="1"/>
    <col min="10008" max="10008" width="23.28515625" style="17" bestFit="1" customWidth="1"/>
    <col min="10009" max="10009" width="14.28515625" style="17" bestFit="1" customWidth="1"/>
    <col min="10010" max="10010" width="19.85546875" style="17" bestFit="1" customWidth="1"/>
    <col min="10011" max="10011" width="16.5703125" style="17" bestFit="1" customWidth="1"/>
    <col min="10012" max="10020" width="11.42578125" style="17"/>
    <col min="10021" max="10021" width="12" style="17" bestFit="1" customWidth="1"/>
    <col min="10022" max="10232" width="11.42578125" style="17"/>
    <col min="10233" max="10233" width="15.5703125" style="17" customWidth="1"/>
    <col min="10234" max="10234" width="9" style="17" bestFit="1" customWidth="1"/>
    <col min="10235" max="10235" width="48.5703125" style="17" bestFit="1" customWidth="1"/>
    <col min="10236" max="10236" width="36.7109375" style="17" bestFit="1" customWidth="1"/>
    <col min="10237" max="10237" width="27.28515625" style="17" bestFit="1" customWidth="1"/>
    <col min="10238" max="10238" width="8" style="17" bestFit="1" customWidth="1"/>
    <col min="10239" max="10239" width="10.42578125" style="17" bestFit="1" customWidth="1"/>
    <col min="10240" max="10240" width="13.5703125" style="17" bestFit="1" customWidth="1"/>
    <col min="10241" max="10241" width="10" style="17" bestFit="1" customWidth="1"/>
    <col min="10242" max="10242" width="3.7109375" style="17" bestFit="1" customWidth="1"/>
    <col min="10243" max="10243" width="34.85546875" style="17" bestFit="1" customWidth="1"/>
    <col min="10244" max="10244" width="11.28515625" style="17" bestFit="1" customWidth="1"/>
    <col min="10245" max="10245" width="15.28515625" style="17" bestFit="1" customWidth="1"/>
    <col min="10246" max="10246" width="13.5703125" style="17" bestFit="1" customWidth="1"/>
    <col min="10247" max="10247" width="16.140625" style="17" bestFit="1" customWidth="1"/>
    <col min="10248" max="10248" width="28" style="17" bestFit="1" customWidth="1"/>
    <col min="10249" max="10249" width="10.28515625" style="17" bestFit="1" customWidth="1"/>
    <col min="10250" max="10250" width="22.140625" style="17" bestFit="1" customWidth="1"/>
    <col min="10251" max="10251" width="7.5703125" style="17" bestFit="1" customWidth="1"/>
    <col min="10252" max="10252" width="7.140625" style="17" bestFit="1" customWidth="1"/>
    <col min="10253" max="10253" width="8.5703125" style="17" bestFit="1" customWidth="1"/>
    <col min="10254" max="10254" width="13.85546875" style="17" bestFit="1" customWidth="1"/>
    <col min="10255" max="10255" width="9.5703125" style="17" bestFit="1" customWidth="1"/>
    <col min="10256" max="10256" width="21.28515625" style="17" bestFit="1" customWidth="1"/>
    <col min="10257" max="10257" width="9.28515625" style="17" bestFit="1" customWidth="1"/>
    <col min="10258" max="10258" width="5.140625" style="17" bestFit="1" customWidth="1"/>
    <col min="10259" max="10259" width="27" style="17" bestFit="1" customWidth="1"/>
    <col min="10260" max="10260" width="28.140625" style="17" bestFit="1" customWidth="1"/>
    <col min="10261" max="10261" width="33.28515625" style="17" bestFit="1" customWidth="1"/>
    <col min="10262" max="10262" width="59.7109375" style="17" bestFit="1" customWidth="1"/>
    <col min="10263" max="10263" width="13" style="17" bestFit="1" customWidth="1"/>
    <col min="10264" max="10264" width="23.28515625" style="17" bestFit="1" customWidth="1"/>
    <col min="10265" max="10265" width="14.28515625" style="17" bestFit="1" customWidth="1"/>
    <col min="10266" max="10266" width="19.85546875" style="17" bestFit="1" customWidth="1"/>
    <col min="10267" max="10267" width="16.5703125" style="17" bestFit="1" customWidth="1"/>
    <col min="10268" max="10276" width="11.42578125" style="17"/>
    <col min="10277" max="10277" width="12" style="17" bestFit="1" customWidth="1"/>
    <col min="10278" max="10488" width="11.42578125" style="17"/>
    <col min="10489" max="10489" width="15.5703125" style="17" customWidth="1"/>
    <col min="10490" max="10490" width="9" style="17" bestFit="1" customWidth="1"/>
    <col min="10491" max="10491" width="48.5703125" style="17" bestFit="1" customWidth="1"/>
    <col min="10492" max="10492" width="36.7109375" style="17" bestFit="1" customWidth="1"/>
    <col min="10493" max="10493" width="27.28515625" style="17" bestFit="1" customWidth="1"/>
    <col min="10494" max="10494" width="8" style="17" bestFit="1" customWidth="1"/>
    <col min="10495" max="10495" width="10.42578125" style="17" bestFit="1" customWidth="1"/>
    <col min="10496" max="10496" width="13.5703125" style="17" bestFit="1" customWidth="1"/>
    <col min="10497" max="10497" width="10" style="17" bestFit="1" customWidth="1"/>
    <col min="10498" max="10498" width="3.7109375" style="17" bestFit="1" customWidth="1"/>
    <col min="10499" max="10499" width="34.85546875" style="17" bestFit="1" customWidth="1"/>
    <col min="10500" max="10500" width="11.28515625" style="17" bestFit="1" customWidth="1"/>
    <col min="10501" max="10501" width="15.28515625" style="17" bestFit="1" customWidth="1"/>
    <col min="10502" max="10502" width="13.5703125" style="17" bestFit="1" customWidth="1"/>
    <col min="10503" max="10503" width="16.140625" style="17" bestFit="1" customWidth="1"/>
    <col min="10504" max="10504" width="28" style="17" bestFit="1" customWidth="1"/>
    <col min="10505" max="10505" width="10.28515625" style="17" bestFit="1" customWidth="1"/>
    <col min="10506" max="10506" width="22.140625" style="17" bestFit="1" customWidth="1"/>
    <col min="10507" max="10507" width="7.5703125" style="17" bestFit="1" customWidth="1"/>
    <col min="10508" max="10508" width="7.140625" style="17" bestFit="1" customWidth="1"/>
    <col min="10509" max="10509" width="8.5703125" style="17" bestFit="1" customWidth="1"/>
    <col min="10510" max="10510" width="13.85546875" style="17" bestFit="1" customWidth="1"/>
    <col min="10511" max="10511" width="9.5703125" style="17" bestFit="1" customWidth="1"/>
    <col min="10512" max="10512" width="21.28515625" style="17" bestFit="1" customWidth="1"/>
    <col min="10513" max="10513" width="9.28515625" style="17" bestFit="1" customWidth="1"/>
    <col min="10514" max="10514" width="5.140625" style="17" bestFit="1" customWidth="1"/>
    <col min="10515" max="10515" width="27" style="17" bestFit="1" customWidth="1"/>
    <col min="10516" max="10516" width="28.140625" style="17" bestFit="1" customWidth="1"/>
    <col min="10517" max="10517" width="33.28515625" style="17" bestFit="1" customWidth="1"/>
    <col min="10518" max="10518" width="59.7109375" style="17" bestFit="1" customWidth="1"/>
    <col min="10519" max="10519" width="13" style="17" bestFit="1" customWidth="1"/>
    <col min="10520" max="10520" width="23.28515625" style="17" bestFit="1" customWidth="1"/>
    <col min="10521" max="10521" width="14.28515625" style="17" bestFit="1" customWidth="1"/>
    <col min="10522" max="10522" width="19.85546875" style="17" bestFit="1" customWidth="1"/>
    <col min="10523" max="10523" width="16.5703125" style="17" bestFit="1" customWidth="1"/>
    <col min="10524" max="10532" width="11.42578125" style="17"/>
    <col min="10533" max="10533" width="12" style="17" bestFit="1" customWidth="1"/>
    <col min="10534" max="10744" width="11.42578125" style="17"/>
    <col min="10745" max="10745" width="15.5703125" style="17" customWidth="1"/>
    <col min="10746" max="10746" width="9" style="17" bestFit="1" customWidth="1"/>
    <col min="10747" max="10747" width="48.5703125" style="17" bestFit="1" customWidth="1"/>
    <col min="10748" max="10748" width="36.7109375" style="17" bestFit="1" customWidth="1"/>
    <col min="10749" max="10749" width="27.28515625" style="17" bestFit="1" customWidth="1"/>
    <col min="10750" max="10750" width="8" style="17" bestFit="1" customWidth="1"/>
    <col min="10751" max="10751" width="10.42578125" style="17" bestFit="1" customWidth="1"/>
    <col min="10752" max="10752" width="13.5703125" style="17" bestFit="1" customWidth="1"/>
    <col min="10753" max="10753" width="10" style="17" bestFit="1" customWidth="1"/>
    <col min="10754" max="10754" width="3.7109375" style="17" bestFit="1" customWidth="1"/>
    <col min="10755" max="10755" width="34.85546875" style="17" bestFit="1" customWidth="1"/>
    <col min="10756" max="10756" width="11.28515625" style="17" bestFit="1" customWidth="1"/>
    <col min="10757" max="10757" width="15.28515625" style="17" bestFit="1" customWidth="1"/>
    <col min="10758" max="10758" width="13.5703125" style="17" bestFit="1" customWidth="1"/>
    <col min="10759" max="10759" width="16.140625" style="17" bestFit="1" customWidth="1"/>
    <col min="10760" max="10760" width="28" style="17" bestFit="1" customWidth="1"/>
    <col min="10761" max="10761" width="10.28515625" style="17" bestFit="1" customWidth="1"/>
    <col min="10762" max="10762" width="22.140625" style="17" bestFit="1" customWidth="1"/>
    <col min="10763" max="10763" width="7.5703125" style="17" bestFit="1" customWidth="1"/>
    <col min="10764" max="10764" width="7.140625" style="17" bestFit="1" customWidth="1"/>
    <col min="10765" max="10765" width="8.5703125" style="17" bestFit="1" customWidth="1"/>
    <col min="10766" max="10766" width="13.85546875" style="17" bestFit="1" customWidth="1"/>
    <col min="10767" max="10767" width="9.5703125" style="17" bestFit="1" customWidth="1"/>
    <col min="10768" max="10768" width="21.28515625" style="17" bestFit="1" customWidth="1"/>
    <col min="10769" max="10769" width="9.28515625" style="17" bestFit="1" customWidth="1"/>
    <col min="10770" max="10770" width="5.140625" style="17" bestFit="1" customWidth="1"/>
    <col min="10771" max="10771" width="27" style="17" bestFit="1" customWidth="1"/>
    <col min="10772" max="10772" width="28.140625" style="17" bestFit="1" customWidth="1"/>
    <col min="10773" max="10773" width="33.28515625" style="17" bestFit="1" customWidth="1"/>
    <col min="10774" max="10774" width="59.7109375" style="17" bestFit="1" customWidth="1"/>
    <col min="10775" max="10775" width="13" style="17" bestFit="1" customWidth="1"/>
    <col min="10776" max="10776" width="23.28515625" style="17" bestFit="1" customWidth="1"/>
    <col min="10777" max="10777" width="14.28515625" style="17" bestFit="1" customWidth="1"/>
    <col min="10778" max="10778" width="19.85546875" style="17" bestFit="1" customWidth="1"/>
    <col min="10779" max="10779" width="16.5703125" style="17" bestFit="1" customWidth="1"/>
    <col min="10780" max="10788" width="11.42578125" style="17"/>
    <col min="10789" max="10789" width="12" style="17" bestFit="1" customWidth="1"/>
    <col min="10790" max="11000" width="11.42578125" style="17"/>
    <col min="11001" max="11001" width="15.5703125" style="17" customWidth="1"/>
    <col min="11002" max="11002" width="9" style="17" bestFit="1" customWidth="1"/>
    <col min="11003" max="11003" width="48.5703125" style="17" bestFit="1" customWidth="1"/>
    <col min="11004" max="11004" width="36.7109375" style="17" bestFit="1" customWidth="1"/>
    <col min="11005" max="11005" width="27.28515625" style="17" bestFit="1" customWidth="1"/>
    <col min="11006" max="11006" width="8" style="17" bestFit="1" customWidth="1"/>
    <col min="11007" max="11007" width="10.42578125" style="17" bestFit="1" customWidth="1"/>
    <col min="11008" max="11008" width="13.5703125" style="17" bestFit="1" customWidth="1"/>
    <col min="11009" max="11009" width="10" style="17" bestFit="1" customWidth="1"/>
    <col min="11010" max="11010" width="3.7109375" style="17" bestFit="1" customWidth="1"/>
    <col min="11011" max="11011" width="34.85546875" style="17" bestFit="1" customWidth="1"/>
    <col min="11012" max="11012" width="11.28515625" style="17" bestFit="1" customWidth="1"/>
    <col min="11013" max="11013" width="15.28515625" style="17" bestFit="1" customWidth="1"/>
    <col min="11014" max="11014" width="13.5703125" style="17" bestFit="1" customWidth="1"/>
    <col min="11015" max="11015" width="16.140625" style="17" bestFit="1" customWidth="1"/>
    <col min="11016" max="11016" width="28" style="17" bestFit="1" customWidth="1"/>
    <col min="11017" max="11017" width="10.28515625" style="17" bestFit="1" customWidth="1"/>
    <col min="11018" max="11018" width="22.140625" style="17" bestFit="1" customWidth="1"/>
    <col min="11019" max="11019" width="7.5703125" style="17" bestFit="1" customWidth="1"/>
    <col min="11020" max="11020" width="7.140625" style="17" bestFit="1" customWidth="1"/>
    <col min="11021" max="11021" width="8.5703125" style="17" bestFit="1" customWidth="1"/>
    <col min="11022" max="11022" width="13.85546875" style="17" bestFit="1" customWidth="1"/>
    <col min="11023" max="11023" width="9.5703125" style="17" bestFit="1" customWidth="1"/>
    <col min="11024" max="11024" width="21.28515625" style="17" bestFit="1" customWidth="1"/>
    <col min="11025" max="11025" width="9.28515625" style="17" bestFit="1" customWidth="1"/>
    <col min="11026" max="11026" width="5.140625" style="17" bestFit="1" customWidth="1"/>
    <col min="11027" max="11027" width="27" style="17" bestFit="1" customWidth="1"/>
    <col min="11028" max="11028" width="28.140625" style="17" bestFit="1" customWidth="1"/>
    <col min="11029" max="11029" width="33.28515625" style="17" bestFit="1" customWidth="1"/>
    <col min="11030" max="11030" width="59.7109375" style="17" bestFit="1" customWidth="1"/>
    <col min="11031" max="11031" width="13" style="17" bestFit="1" customWidth="1"/>
    <col min="11032" max="11032" width="23.28515625" style="17" bestFit="1" customWidth="1"/>
    <col min="11033" max="11033" width="14.28515625" style="17" bestFit="1" customWidth="1"/>
    <col min="11034" max="11034" width="19.85546875" style="17" bestFit="1" customWidth="1"/>
    <col min="11035" max="11035" width="16.5703125" style="17" bestFit="1" customWidth="1"/>
    <col min="11036" max="11044" width="11.42578125" style="17"/>
    <col min="11045" max="11045" width="12" style="17" bestFit="1" customWidth="1"/>
    <col min="11046" max="11256" width="11.42578125" style="17"/>
    <col min="11257" max="11257" width="15.5703125" style="17" customWidth="1"/>
    <col min="11258" max="11258" width="9" style="17" bestFit="1" customWidth="1"/>
    <col min="11259" max="11259" width="48.5703125" style="17" bestFit="1" customWidth="1"/>
    <col min="11260" max="11260" width="36.7109375" style="17" bestFit="1" customWidth="1"/>
    <col min="11261" max="11261" width="27.28515625" style="17" bestFit="1" customWidth="1"/>
    <col min="11262" max="11262" width="8" style="17" bestFit="1" customWidth="1"/>
    <col min="11263" max="11263" width="10.42578125" style="17" bestFit="1" customWidth="1"/>
    <col min="11264" max="11264" width="13.5703125" style="17" bestFit="1" customWidth="1"/>
    <col min="11265" max="11265" width="10" style="17" bestFit="1" customWidth="1"/>
    <col min="11266" max="11266" width="3.7109375" style="17" bestFit="1" customWidth="1"/>
    <col min="11267" max="11267" width="34.85546875" style="17" bestFit="1" customWidth="1"/>
    <col min="11268" max="11268" width="11.28515625" style="17" bestFit="1" customWidth="1"/>
    <col min="11269" max="11269" width="15.28515625" style="17" bestFit="1" customWidth="1"/>
    <col min="11270" max="11270" width="13.5703125" style="17" bestFit="1" customWidth="1"/>
    <col min="11271" max="11271" width="16.140625" style="17" bestFit="1" customWidth="1"/>
    <col min="11272" max="11272" width="28" style="17" bestFit="1" customWidth="1"/>
    <col min="11273" max="11273" width="10.28515625" style="17" bestFit="1" customWidth="1"/>
    <col min="11274" max="11274" width="22.140625" style="17" bestFit="1" customWidth="1"/>
    <col min="11275" max="11275" width="7.5703125" style="17" bestFit="1" customWidth="1"/>
    <col min="11276" max="11276" width="7.140625" style="17" bestFit="1" customWidth="1"/>
    <col min="11277" max="11277" width="8.5703125" style="17" bestFit="1" customWidth="1"/>
    <col min="11278" max="11278" width="13.85546875" style="17" bestFit="1" customWidth="1"/>
    <col min="11279" max="11279" width="9.5703125" style="17" bestFit="1" customWidth="1"/>
    <col min="11280" max="11280" width="21.28515625" style="17" bestFit="1" customWidth="1"/>
    <col min="11281" max="11281" width="9.28515625" style="17" bestFit="1" customWidth="1"/>
    <col min="11282" max="11282" width="5.140625" style="17" bestFit="1" customWidth="1"/>
    <col min="11283" max="11283" width="27" style="17" bestFit="1" customWidth="1"/>
    <col min="11284" max="11284" width="28.140625" style="17" bestFit="1" customWidth="1"/>
    <col min="11285" max="11285" width="33.28515625" style="17" bestFit="1" customWidth="1"/>
    <col min="11286" max="11286" width="59.7109375" style="17" bestFit="1" customWidth="1"/>
    <col min="11287" max="11287" width="13" style="17" bestFit="1" customWidth="1"/>
    <col min="11288" max="11288" width="23.28515625" style="17" bestFit="1" customWidth="1"/>
    <col min="11289" max="11289" width="14.28515625" style="17" bestFit="1" customWidth="1"/>
    <col min="11290" max="11290" width="19.85546875" style="17" bestFit="1" customWidth="1"/>
    <col min="11291" max="11291" width="16.5703125" style="17" bestFit="1" customWidth="1"/>
    <col min="11292" max="11300" width="11.42578125" style="17"/>
    <col min="11301" max="11301" width="12" style="17" bestFit="1" customWidth="1"/>
    <col min="11302" max="11512" width="11.42578125" style="17"/>
    <col min="11513" max="11513" width="15.5703125" style="17" customWidth="1"/>
    <col min="11514" max="11514" width="9" style="17" bestFit="1" customWidth="1"/>
    <col min="11515" max="11515" width="48.5703125" style="17" bestFit="1" customWidth="1"/>
    <col min="11516" max="11516" width="36.7109375" style="17" bestFit="1" customWidth="1"/>
    <col min="11517" max="11517" width="27.28515625" style="17" bestFit="1" customWidth="1"/>
    <col min="11518" max="11518" width="8" style="17" bestFit="1" customWidth="1"/>
    <col min="11519" max="11519" width="10.42578125" style="17" bestFit="1" customWidth="1"/>
    <col min="11520" max="11520" width="13.5703125" style="17" bestFit="1" customWidth="1"/>
    <col min="11521" max="11521" width="10" style="17" bestFit="1" customWidth="1"/>
    <col min="11522" max="11522" width="3.7109375" style="17" bestFit="1" customWidth="1"/>
    <col min="11523" max="11523" width="34.85546875" style="17" bestFit="1" customWidth="1"/>
    <col min="11524" max="11524" width="11.28515625" style="17" bestFit="1" customWidth="1"/>
    <col min="11525" max="11525" width="15.28515625" style="17" bestFit="1" customWidth="1"/>
    <col min="11526" max="11526" width="13.5703125" style="17" bestFit="1" customWidth="1"/>
    <col min="11527" max="11527" width="16.140625" style="17" bestFit="1" customWidth="1"/>
    <col min="11528" max="11528" width="28" style="17" bestFit="1" customWidth="1"/>
    <col min="11529" max="11529" width="10.28515625" style="17" bestFit="1" customWidth="1"/>
    <col min="11530" max="11530" width="22.140625" style="17" bestFit="1" customWidth="1"/>
    <col min="11531" max="11531" width="7.5703125" style="17" bestFit="1" customWidth="1"/>
    <col min="11532" max="11532" width="7.140625" style="17" bestFit="1" customWidth="1"/>
    <col min="11533" max="11533" width="8.5703125" style="17" bestFit="1" customWidth="1"/>
    <col min="11534" max="11534" width="13.85546875" style="17" bestFit="1" customWidth="1"/>
    <col min="11535" max="11535" width="9.5703125" style="17" bestFit="1" customWidth="1"/>
    <col min="11536" max="11536" width="21.28515625" style="17" bestFit="1" customWidth="1"/>
    <col min="11537" max="11537" width="9.28515625" style="17" bestFit="1" customWidth="1"/>
    <col min="11538" max="11538" width="5.140625" style="17" bestFit="1" customWidth="1"/>
    <col min="11539" max="11539" width="27" style="17" bestFit="1" customWidth="1"/>
    <col min="11540" max="11540" width="28.140625" style="17" bestFit="1" customWidth="1"/>
    <col min="11541" max="11541" width="33.28515625" style="17" bestFit="1" customWidth="1"/>
    <col min="11542" max="11542" width="59.7109375" style="17" bestFit="1" customWidth="1"/>
    <col min="11543" max="11543" width="13" style="17" bestFit="1" customWidth="1"/>
    <col min="11544" max="11544" width="23.28515625" style="17" bestFit="1" customWidth="1"/>
    <col min="11545" max="11545" width="14.28515625" style="17" bestFit="1" customWidth="1"/>
    <col min="11546" max="11546" width="19.85546875" style="17" bestFit="1" customWidth="1"/>
    <col min="11547" max="11547" width="16.5703125" style="17" bestFit="1" customWidth="1"/>
    <col min="11548" max="11556" width="11.42578125" style="17"/>
    <col min="11557" max="11557" width="12" style="17" bestFit="1" customWidth="1"/>
    <col min="11558" max="11768" width="11.42578125" style="17"/>
    <col min="11769" max="11769" width="15.5703125" style="17" customWidth="1"/>
    <col min="11770" max="11770" width="9" style="17" bestFit="1" customWidth="1"/>
    <col min="11771" max="11771" width="48.5703125" style="17" bestFit="1" customWidth="1"/>
    <col min="11772" max="11772" width="36.7109375" style="17" bestFit="1" customWidth="1"/>
    <col min="11773" max="11773" width="27.28515625" style="17" bestFit="1" customWidth="1"/>
    <col min="11774" max="11774" width="8" style="17" bestFit="1" customWidth="1"/>
    <col min="11775" max="11775" width="10.42578125" style="17" bestFit="1" customWidth="1"/>
    <col min="11776" max="11776" width="13.5703125" style="17" bestFit="1" customWidth="1"/>
    <col min="11777" max="11777" width="10" style="17" bestFit="1" customWidth="1"/>
    <col min="11778" max="11778" width="3.7109375" style="17" bestFit="1" customWidth="1"/>
    <col min="11779" max="11779" width="34.85546875" style="17" bestFit="1" customWidth="1"/>
    <col min="11780" max="11780" width="11.28515625" style="17" bestFit="1" customWidth="1"/>
    <col min="11781" max="11781" width="15.28515625" style="17" bestFit="1" customWidth="1"/>
    <col min="11782" max="11782" width="13.5703125" style="17" bestFit="1" customWidth="1"/>
    <col min="11783" max="11783" width="16.140625" style="17" bestFit="1" customWidth="1"/>
    <col min="11784" max="11784" width="28" style="17" bestFit="1" customWidth="1"/>
    <col min="11785" max="11785" width="10.28515625" style="17" bestFit="1" customWidth="1"/>
    <col min="11786" max="11786" width="22.140625" style="17" bestFit="1" customWidth="1"/>
    <col min="11787" max="11787" width="7.5703125" style="17" bestFit="1" customWidth="1"/>
    <col min="11788" max="11788" width="7.140625" style="17" bestFit="1" customWidth="1"/>
    <col min="11789" max="11789" width="8.5703125" style="17" bestFit="1" customWidth="1"/>
    <col min="11790" max="11790" width="13.85546875" style="17" bestFit="1" customWidth="1"/>
    <col min="11791" max="11791" width="9.5703125" style="17" bestFit="1" customWidth="1"/>
    <col min="11792" max="11792" width="21.28515625" style="17" bestFit="1" customWidth="1"/>
    <col min="11793" max="11793" width="9.28515625" style="17" bestFit="1" customWidth="1"/>
    <col min="11794" max="11794" width="5.140625" style="17" bestFit="1" customWidth="1"/>
    <col min="11795" max="11795" width="27" style="17" bestFit="1" customWidth="1"/>
    <col min="11796" max="11796" width="28.140625" style="17" bestFit="1" customWidth="1"/>
    <col min="11797" max="11797" width="33.28515625" style="17" bestFit="1" customWidth="1"/>
    <col min="11798" max="11798" width="59.7109375" style="17" bestFit="1" customWidth="1"/>
    <col min="11799" max="11799" width="13" style="17" bestFit="1" customWidth="1"/>
    <col min="11800" max="11800" width="23.28515625" style="17" bestFit="1" customWidth="1"/>
    <col min="11801" max="11801" width="14.28515625" style="17" bestFit="1" customWidth="1"/>
    <col min="11802" max="11802" width="19.85546875" style="17" bestFit="1" customWidth="1"/>
    <col min="11803" max="11803" width="16.5703125" style="17" bestFit="1" customWidth="1"/>
    <col min="11804" max="11812" width="11.42578125" style="17"/>
    <col min="11813" max="11813" width="12" style="17" bestFit="1" customWidth="1"/>
    <col min="11814" max="12024" width="11.42578125" style="17"/>
    <col min="12025" max="12025" width="15.5703125" style="17" customWidth="1"/>
    <col min="12026" max="12026" width="9" style="17" bestFit="1" customWidth="1"/>
    <col min="12027" max="12027" width="48.5703125" style="17" bestFit="1" customWidth="1"/>
    <col min="12028" max="12028" width="36.7109375" style="17" bestFit="1" customWidth="1"/>
    <col min="12029" max="12029" width="27.28515625" style="17" bestFit="1" customWidth="1"/>
    <col min="12030" max="12030" width="8" style="17" bestFit="1" customWidth="1"/>
    <col min="12031" max="12031" width="10.42578125" style="17" bestFit="1" customWidth="1"/>
    <col min="12032" max="12032" width="13.5703125" style="17" bestFit="1" customWidth="1"/>
    <col min="12033" max="12033" width="10" style="17" bestFit="1" customWidth="1"/>
    <col min="12034" max="12034" width="3.7109375" style="17" bestFit="1" customWidth="1"/>
    <col min="12035" max="12035" width="34.85546875" style="17" bestFit="1" customWidth="1"/>
    <col min="12036" max="12036" width="11.28515625" style="17" bestFit="1" customWidth="1"/>
    <col min="12037" max="12037" width="15.28515625" style="17" bestFit="1" customWidth="1"/>
    <col min="12038" max="12038" width="13.5703125" style="17" bestFit="1" customWidth="1"/>
    <col min="12039" max="12039" width="16.140625" style="17" bestFit="1" customWidth="1"/>
    <col min="12040" max="12040" width="28" style="17" bestFit="1" customWidth="1"/>
    <col min="12041" max="12041" width="10.28515625" style="17" bestFit="1" customWidth="1"/>
    <col min="12042" max="12042" width="22.140625" style="17" bestFit="1" customWidth="1"/>
    <col min="12043" max="12043" width="7.5703125" style="17" bestFit="1" customWidth="1"/>
    <col min="12044" max="12044" width="7.140625" style="17" bestFit="1" customWidth="1"/>
    <col min="12045" max="12045" width="8.5703125" style="17" bestFit="1" customWidth="1"/>
    <col min="12046" max="12046" width="13.85546875" style="17" bestFit="1" customWidth="1"/>
    <col min="12047" max="12047" width="9.5703125" style="17" bestFit="1" customWidth="1"/>
    <col min="12048" max="12048" width="21.28515625" style="17" bestFit="1" customWidth="1"/>
    <col min="12049" max="12049" width="9.28515625" style="17" bestFit="1" customWidth="1"/>
    <col min="12050" max="12050" width="5.140625" style="17" bestFit="1" customWidth="1"/>
    <col min="12051" max="12051" width="27" style="17" bestFit="1" customWidth="1"/>
    <col min="12052" max="12052" width="28.140625" style="17" bestFit="1" customWidth="1"/>
    <col min="12053" max="12053" width="33.28515625" style="17" bestFit="1" customWidth="1"/>
    <col min="12054" max="12054" width="59.7109375" style="17" bestFit="1" customWidth="1"/>
    <col min="12055" max="12055" width="13" style="17" bestFit="1" customWidth="1"/>
    <col min="12056" max="12056" width="23.28515625" style="17" bestFit="1" customWidth="1"/>
    <col min="12057" max="12057" width="14.28515625" style="17" bestFit="1" customWidth="1"/>
    <col min="12058" max="12058" width="19.85546875" style="17" bestFit="1" customWidth="1"/>
    <col min="12059" max="12059" width="16.5703125" style="17" bestFit="1" customWidth="1"/>
    <col min="12060" max="12068" width="11.42578125" style="17"/>
    <col min="12069" max="12069" width="12" style="17" bestFit="1" customWidth="1"/>
    <col min="12070" max="12280" width="11.42578125" style="17"/>
    <col min="12281" max="12281" width="15.5703125" style="17" customWidth="1"/>
    <col min="12282" max="12282" width="9" style="17" bestFit="1" customWidth="1"/>
    <col min="12283" max="12283" width="48.5703125" style="17" bestFit="1" customWidth="1"/>
    <col min="12284" max="12284" width="36.7109375" style="17" bestFit="1" customWidth="1"/>
    <col min="12285" max="12285" width="27.28515625" style="17" bestFit="1" customWidth="1"/>
    <col min="12286" max="12286" width="8" style="17" bestFit="1" customWidth="1"/>
    <col min="12287" max="12287" width="10.42578125" style="17" bestFit="1" customWidth="1"/>
    <col min="12288" max="12288" width="13.5703125" style="17" bestFit="1" customWidth="1"/>
    <col min="12289" max="12289" width="10" style="17" bestFit="1" customWidth="1"/>
    <col min="12290" max="12290" width="3.7109375" style="17" bestFit="1" customWidth="1"/>
    <col min="12291" max="12291" width="34.85546875" style="17" bestFit="1" customWidth="1"/>
    <col min="12292" max="12292" width="11.28515625" style="17" bestFit="1" customWidth="1"/>
    <col min="12293" max="12293" width="15.28515625" style="17" bestFit="1" customWidth="1"/>
    <col min="12294" max="12294" width="13.5703125" style="17" bestFit="1" customWidth="1"/>
    <col min="12295" max="12295" width="16.140625" style="17" bestFit="1" customWidth="1"/>
    <col min="12296" max="12296" width="28" style="17" bestFit="1" customWidth="1"/>
    <col min="12297" max="12297" width="10.28515625" style="17" bestFit="1" customWidth="1"/>
    <col min="12298" max="12298" width="22.140625" style="17" bestFit="1" customWidth="1"/>
    <col min="12299" max="12299" width="7.5703125" style="17" bestFit="1" customWidth="1"/>
    <col min="12300" max="12300" width="7.140625" style="17" bestFit="1" customWidth="1"/>
    <col min="12301" max="12301" width="8.5703125" style="17" bestFit="1" customWidth="1"/>
    <col min="12302" max="12302" width="13.85546875" style="17" bestFit="1" customWidth="1"/>
    <col min="12303" max="12303" width="9.5703125" style="17" bestFit="1" customWidth="1"/>
    <col min="12304" max="12304" width="21.28515625" style="17" bestFit="1" customWidth="1"/>
    <col min="12305" max="12305" width="9.28515625" style="17" bestFit="1" customWidth="1"/>
    <col min="12306" max="12306" width="5.140625" style="17" bestFit="1" customWidth="1"/>
    <col min="12307" max="12307" width="27" style="17" bestFit="1" customWidth="1"/>
    <col min="12308" max="12308" width="28.140625" style="17" bestFit="1" customWidth="1"/>
    <col min="12309" max="12309" width="33.28515625" style="17" bestFit="1" customWidth="1"/>
    <col min="12310" max="12310" width="59.7109375" style="17" bestFit="1" customWidth="1"/>
    <col min="12311" max="12311" width="13" style="17" bestFit="1" customWidth="1"/>
    <col min="12312" max="12312" width="23.28515625" style="17" bestFit="1" customWidth="1"/>
    <col min="12313" max="12313" width="14.28515625" style="17" bestFit="1" customWidth="1"/>
    <col min="12314" max="12314" width="19.85546875" style="17" bestFit="1" customWidth="1"/>
    <col min="12315" max="12315" width="16.5703125" style="17" bestFit="1" customWidth="1"/>
    <col min="12316" max="12324" width="11.42578125" style="17"/>
    <col min="12325" max="12325" width="12" style="17" bestFit="1" customWidth="1"/>
    <col min="12326" max="12536" width="11.42578125" style="17"/>
    <col min="12537" max="12537" width="15.5703125" style="17" customWidth="1"/>
    <col min="12538" max="12538" width="9" style="17" bestFit="1" customWidth="1"/>
    <col min="12539" max="12539" width="48.5703125" style="17" bestFit="1" customWidth="1"/>
    <col min="12540" max="12540" width="36.7109375" style="17" bestFit="1" customWidth="1"/>
    <col min="12541" max="12541" width="27.28515625" style="17" bestFit="1" customWidth="1"/>
    <col min="12542" max="12542" width="8" style="17" bestFit="1" customWidth="1"/>
    <col min="12543" max="12543" width="10.42578125" style="17" bestFit="1" customWidth="1"/>
    <col min="12544" max="12544" width="13.5703125" style="17" bestFit="1" customWidth="1"/>
    <col min="12545" max="12545" width="10" style="17" bestFit="1" customWidth="1"/>
    <col min="12546" max="12546" width="3.7109375" style="17" bestFit="1" customWidth="1"/>
    <col min="12547" max="12547" width="34.85546875" style="17" bestFit="1" customWidth="1"/>
    <col min="12548" max="12548" width="11.28515625" style="17" bestFit="1" customWidth="1"/>
    <col min="12549" max="12549" width="15.28515625" style="17" bestFit="1" customWidth="1"/>
    <col min="12550" max="12550" width="13.5703125" style="17" bestFit="1" customWidth="1"/>
    <col min="12551" max="12551" width="16.140625" style="17" bestFit="1" customWidth="1"/>
    <col min="12552" max="12552" width="28" style="17" bestFit="1" customWidth="1"/>
    <col min="12553" max="12553" width="10.28515625" style="17" bestFit="1" customWidth="1"/>
    <col min="12554" max="12554" width="22.140625" style="17" bestFit="1" customWidth="1"/>
    <col min="12555" max="12555" width="7.5703125" style="17" bestFit="1" customWidth="1"/>
    <col min="12556" max="12556" width="7.140625" style="17" bestFit="1" customWidth="1"/>
    <col min="12557" max="12557" width="8.5703125" style="17" bestFit="1" customWidth="1"/>
    <col min="12558" max="12558" width="13.85546875" style="17" bestFit="1" customWidth="1"/>
    <col min="12559" max="12559" width="9.5703125" style="17" bestFit="1" customWidth="1"/>
    <col min="12560" max="12560" width="21.28515625" style="17" bestFit="1" customWidth="1"/>
    <col min="12561" max="12561" width="9.28515625" style="17" bestFit="1" customWidth="1"/>
    <col min="12562" max="12562" width="5.140625" style="17" bestFit="1" customWidth="1"/>
    <col min="12563" max="12563" width="27" style="17" bestFit="1" customWidth="1"/>
    <col min="12564" max="12564" width="28.140625" style="17" bestFit="1" customWidth="1"/>
    <col min="12565" max="12565" width="33.28515625" style="17" bestFit="1" customWidth="1"/>
    <col min="12566" max="12566" width="59.7109375" style="17" bestFit="1" customWidth="1"/>
    <col min="12567" max="12567" width="13" style="17" bestFit="1" customWidth="1"/>
    <col min="12568" max="12568" width="23.28515625" style="17" bestFit="1" customWidth="1"/>
    <col min="12569" max="12569" width="14.28515625" style="17" bestFit="1" customWidth="1"/>
    <col min="12570" max="12570" width="19.85546875" style="17" bestFit="1" customWidth="1"/>
    <col min="12571" max="12571" width="16.5703125" style="17" bestFit="1" customWidth="1"/>
    <col min="12572" max="12580" width="11.42578125" style="17"/>
    <col min="12581" max="12581" width="12" style="17" bestFit="1" customWidth="1"/>
    <col min="12582" max="12792" width="11.42578125" style="17"/>
    <col min="12793" max="12793" width="15.5703125" style="17" customWidth="1"/>
    <col min="12794" max="12794" width="9" style="17" bestFit="1" customWidth="1"/>
    <col min="12795" max="12795" width="48.5703125" style="17" bestFit="1" customWidth="1"/>
    <col min="12796" max="12796" width="36.7109375" style="17" bestFit="1" customWidth="1"/>
    <col min="12797" max="12797" width="27.28515625" style="17" bestFit="1" customWidth="1"/>
    <col min="12798" max="12798" width="8" style="17" bestFit="1" customWidth="1"/>
    <col min="12799" max="12799" width="10.42578125" style="17" bestFit="1" customWidth="1"/>
    <col min="12800" max="12800" width="13.5703125" style="17" bestFit="1" customWidth="1"/>
    <col min="12801" max="12801" width="10" style="17" bestFit="1" customWidth="1"/>
    <col min="12802" max="12802" width="3.7109375" style="17" bestFit="1" customWidth="1"/>
    <col min="12803" max="12803" width="34.85546875" style="17" bestFit="1" customWidth="1"/>
    <col min="12804" max="12804" width="11.28515625" style="17" bestFit="1" customWidth="1"/>
    <col min="12805" max="12805" width="15.28515625" style="17" bestFit="1" customWidth="1"/>
    <col min="12806" max="12806" width="13.5703125" style="17" bestFit="1" customWidth="1"/>
    <col min="12807" max="12807" width="16.140625" style="17" bestFit="1" customWidth="1"/>
    <col min="12808" max="12808" width="28" style="17" bestFit="1" customWidth="1"/>
    <col min="12809" max="12809" width="10.28515625" style="17" bestFit="1" customWidth="1"/>
    <col min="12810" max="12810" width="22.140625" style="17" bestFit="1" customWidth="1"/>
    <col min="12811" max="12811" width="7.5703125" style="17" bestFit="1" customWidth="1"/>
    <col min="12812" max="12812" width="7.140625" style="17" bestFit="1" customWidth="1"/>
    <col min="12813" max="12813" width="8.5703125" style="17" bestFit="1" customWidth="1"/>
    <col min="12814" max="12814" width="13.85546875" style="17" bestFit="1" customWidth="1"/>
    <col min="12815" max="12815" width="9.5703125" style="17" bestFit="1" customWidth="1"/>
    <col min="12816" max="12816" width="21.28515625" style="17" bestFit="1" customWidth="1"/>
    <col min="12817" max="12817" width="9.28515625" style="17" bestFit="1" customWidth="1"/>
    <col min="12818" max="12818" width="5.140625" style="17" bestFit="1" customWidth="1"/>
    <col min="12819" max="12819" width="27" style="17" bestFit="1" customWidth="1"/>
    <col min="12820" max="12820" width="28.140625" style="17" bestFit="1" customWidth="1"/>
    <col min="12821" max="12821" width="33.28515625" style="17" bestFit="1" customWidth="1"/>
    <col min="12822" max="12822" width="59.7109375" style="17" bestFit="1" customWidth="1"/>
    <col min="12823" max="12823" width="13" style="17" bestFit="1" customWidth="1"/>
    <col min="12824" max="12824" width="23.28515625" style="17" bestFit="1" customWidth="1"/>
    <col min="12825" max="12825" width="14.28515625" style="17" bestFit="1" customWidth="1"/>
    <col min="12826" max="12826" width="19.85546875" style="17" bestFit="1" customWidth="1"/>
    <col min="12827" max="12827" width="16.5703125" style="17" bestFit="1" customWidth="1"/>
    <col min="12828" max="12836" width="11.42578125" style="17"/>
    <col min="12837" max="12837" width="12" style="17" bestFit="1" customWidth="1"/>
    <col min="12838" max="13048" width="11.42578125" style="17"/>
    <col min="13049" max="13049" width="15.5703125" style="17" customWidth="1"/>
    <col min="13050" max="13050" width="9" style="17" bestFit="1" customWidth="1"/>
    <col min="13051" max="13051" width="48.5703125" style="17" bestFit="1" customWidth="1"/>
    <col min="13052" max="13052" width="36.7109375" style="17" bestFit="1" customWidth="1"/>
    <col min="13053" max="13053" width="27.28515625" style="17" bestFit="1" customWidth="1"/>
    <col min="13054" max="13054" width="8" style="17" bestFit="1" customWidth="1"/>
    <col min="13055" max="13055" width="10.42578125" style="17" bestFit="1" customWidth="1"/>
    <col min="13056" max="13056" width="13.5703125" style="17" bestFit="1" customWidth="1"/>
    <col min="13057" max="13057" width="10" style="17" bestFit="1" customWidth="1"/>
    <col min="13058" max="13058" width="3.7109375" style="17" bestFit="1" customWidth="1"/>
    <col min="13059" max="13059" width="34.85546875" style="17" bestFit="1" customWidth="1"/>
    <col min="13060" max="13060" width="11.28515625" style="17" bestFit="1" customWidth="1"/>
    <col min="13061" max="13061" width="15.28515625" style="17" bestFit="1" customWidth="1"/>
    <col min="13062" max="13062" width="13.5703125" style="17" bestFit="1" customWidth="1"/>
    <col min="13063" max="13063" width="16.140625" style="17" bestFit="1" customWidth="1"/>
    <col min="13064" max="13064" width="28" style="17" bestFit="1" customWidth="1"/>
    <col min="13065" max="13065" width="10.28515625" style="17" bestFit="1" customWidth="1"/>
    <col min="13066" max="13066" width="22.140625" style="17" bestFit="1" customWidth="1"/>
    <col min="13067" max="13067" width="7.5703125" style="17" bestFit="1" customWidth="1"/>
    <col min="13068" max="13068" width="7.140625" style="17" bestFit="1" customWidth="1"/>
    <col min="13069" max="13069" width="8.5703125" style="17" bestFit="1" customWidth="1"/>
    <col min="13070" max="13070" width="13.85546875" style="17" bestFit="1" customWidth="1"/>
    <col min="13071" max="13071" width="9.5703125" style="17" bestFit="1" customWidth="1"/>
    <col min="13072" max="13072" width="21.28515625" style="17" bestFit="1" customWidth="1"/>
    <col min="13073" max="13073" width="9.28515625" style="17" bestFit="1" customWidth="1"/>
    <col min="13074" max="13074" width="5.140625" style="17" bestFit="1" customWidth="1"/>
    <col min="13075" max="13075" width="27" style="17" bestFit="1" customWidth="1"/>
    <col min="13076" max="13076" width="28.140625" style="17" bestFit="1" customWidth="1"/>
    <col min="13077" max="13077" width="33.28515625" style="17" bestFit="1" customWidth="1"/>
    <col min="13078" max="13078" width="59.7109375" style="17" bestFit="1" customWidth="1"/>
    <col min="13079" max="13079" width="13" style="17" bestFit="1" customWidth="1"/>
    <col min="13080" max="13080" width="23.28515625" style="17" bestFit="1" customWidth="1"/>
    <col min="13081" max="13081" width="14.28515625" style="17" bestFit="1" customWidth="1"/>
    <col min="13082" max="13082" width="19.85546875" style="17" bestFit="1" customWidth="1"/>
    <col min="13083" max="13083" width="16.5703125" style="17" bestFit="1" customWidth="1"/>
    <col min="13084" max="13092" width="11.42578125" style="17"/>
    <col min="13093" max="13093" width="12" style="17" bestFit="1" customWidth="1"/>
    <col min="13094" max="13304" width="11.42578125" style="17"/>
    <col min="13305" max="13305" width="15.5703125" style="17" customWidth="1"/>
    <col min="13306" max="13306" width="9" style="17" bestFit="1" customWidth="1"/>
    <col min="13307" max="13307" width="48.5703125" style="17" bestFit="1" customWidth="1"/>
    <col min="13308" max="13308" width="36.7109375" style="17" bestFit="1" customWidth="1"/>
    <col min="13309" max="13309" width="27.28515625" style="17" bestFit="1" customWidth="1"/>
    <col min="13310" max="13310" width="8" style="17" bestFit="1" customWidth="1"/>
    <col min="13311" max="13311" width="10.42578125" style="17" bestFit="1" customWidth="1"/>
    <col min="13312" max="13312" width="13.5703125" style="17" bestFit="1" customWidth="1"/>
    <col min="13313" max="13313" width="10" style="17" bestFit="1" customWidth="1"/>
    <col min="13314" max="13314" width="3.7109375" style="17" bestFit="1" customWidth="1"/>
    <col min="13315" max="13315" width="34.85546875" style="17" bestFit="1" customWidth="1"/>
    <col min="13316" max="13316" width="11.28515625" style="17" bestFit="1" customWidth="1"/>
    <col min="13317" max="13317" width="15.28515625" style="17" bestFit="1" customWidth="1"/>
    <col min="13318" max="13318" width="13.5703125" style="17" bestFit="1" customWidth="1"/>
    <col min="13319" max="13319" width="16.140625" style="17" bestFit="1" customWidth="1"/>
    <col min="13320" max="13320" width="28" style="17" bestFit="1" customWidth="1"/>
    <col min="13321" max="13321" width="10.28515625" style="17" bestFit="1" customWidth="1"/>
    <col min="13322" max="13322" width="22.140625" style="17" bestFit="1" customWidth="1"/>
    <col min="13323" max="13323" width="7.5703125" style="17" bestFit="1" customWidth="1"/>
    <col min="13324" max="13324" width="7.140625" style="17" bestFit="1" customWidth="1"/>
    <col min="13325" max="13325" width="8.5703125" style="17" bestFit="1" customWidth="1"/>
    <col min="13326" max="13326" width="13.85546875" style="17" bestFit="1" customWidth="1"/>
    <col min="13327" max="13327" width="9.5703125" style="17" bestFit="1" customWidth="1"/>
    <col min="13328" max="13328" width="21.28515625" style="17" bestFit="1" customWidth="1"/>
    <col min="13329" max="13329" width="9.28515625" style="17" bestFit="1" customWidth="1"/>
    <col min="13330" max="13330" width="5.140625" style="17" bestFit="1" customWidth="1"/>
    <col min="13331" max="13331" width="27" style="17" bestFit="1" customWidth="1"/>
    <col min="13332" max="13332" width="28.140625" style="17" bestFit="1" customWidth="1"/>
    <col min="13333" max="13333" width="33.28515625" style="17" bestFit="1" customWidth="1"/>
    <col min="13334" max="13334" width="59.7109375" style="17" bestFit="1" customWidth="1"/>
    <col min="13335" max="13335" width="13" style="17" bestFit="1" customWidth="1"/>
    <col min="13336" max="13336" width="23.28515625" style="17" bestFit="1" customWidth="1"/>
    <col min="13337" max="13337" width="14.28515625" style="17" bestFit="1" customWidth="1"/>
    <col min="13338" max="13338" width="19.85546875" style="17" bestFit="1" customWidth="1"/>
    <col min="13339" max="13339" width="16.5703125" style="17" bestFit="1" customWidth="1"/>
    <col min="13340" max="13348" width="11.42578125" style="17"/>
    <col min="13349" max="13349" width="12" style="17" bestFit="1" customWidth="1"/>
    <col min="13350" max="13560" width="11.42578125" style="17"/>
    <col min="13561" max="13561" width="15.5703125" style="17" customWidth="1"/>
    <col min="13562" max="13562" width="9" style="17" bestFit="1" customWidth="1"/>
    <col min="13563" max="13563" width="48.5703125" style="17" bestFit="1" customWidth="1"/>
    <col min="13564" max="13564" width="36.7109375" style="17" bestFit="1" customWidth="1"/>
    <col min="13565" max="13565" width="27.28515625" style="17" bestFit="1" customWidth="1"/>
    <col min="13566" max="13566" width="8" style="17" bestFit="1" customWidth="1"/>
    <col min="13567" max="13567" width="10.42578125" style="17" bestFit="1" customWidth="1"/>
    <col min="13568" max="13568" width="13.5703125" style="17" bestFit="1" customWidth="1"/>
    <col min="13569" max="13569" width="10" style="17" bestFit="1" customWidth="1"/>
    <col min="13570" max="13570" width="3.7109375" style="17" bestFit="1" customWidth="1"/>
    <col min="13571" max="13571" width="34.85546875" style="17" bestFit="1" customWidth="1"/>
    <col min="13572" max="13572" width="11.28515625" style="17" bestFit="1" customWidth="1"/>
    <col min="13573" max="13573" width="15.28515625" style="17" bestFit="1" customWidth="1"/>
    <col min="13574" max="13574" width="13.5703125" style="17" bestFit="1" customWidth="1"/>
    <col min="13575" max="13575" width="16.140625" style="17" bestFit="1" customWidth="1"/>
    <col min="13576" max="13576" width="28" style="17" bestFit="1" customWidth="1"/>
    <col min="13577" max="13577" width="10.28515625" style="17" bestFit="1" customWidth="1"/>
    <col min="13578" max="13578" width="22.140625" style="17" bestFit="1" customWidth="1"/>
    <col min="13579" max="13579" width="7.5703125" style="17" bestFit="1" customWidth="1"/>
    <col min="13580" max="13580" width="7.140625" style="17" bestFit="1" customWidth="1"/>
    <col min="13581" max="13581" width="8.5703125" style="17" bestFit="1" customWidth="1"/>
    <col min="13582" max="13582" width="13.85546875" style="17" bestFit="1" customWidth="1"/>
    <col min="13583" max="13583" width="9.5703125" style="17" bestFit="1" customWidth="1"/>
    <col min="13584" max="13584" width="21.28515625" style="17" bestFit="1" customWidth="1"/>
    <col min="13585" max="13585" width="9.28515625" style="17" bestFit="1" customWidth="1"/>
    <col min="13586" max="13586" width="5.140625" style="17" bestFit="1" customWidth="1"/>
    <col min="13587" max="13587" width="27" style="17" bestFit="1" customWidth="1"/>
    <col min="13588" max="13588" width="28.140625" style="17" bestFit="1" customWidth="1"/>
    <col min="13589" max="13589" width="33.28515625" style="17" bestFit="1" customWidth="1"/>
    <col min="13590" max="13590" width="59.7109375" style="17" bestFit="1" customWidth="1"/>
    <col min="13591" max="13591" width="13" style="17" bestFit="1" customWidth="1"/>
    <col min="13592" max="13592" width="23.28515625" style="17" bestFit="1" customWidth="1"/>
    <col min="13593" max="13593" width="14.28515625" style="17" bestFit="1" customWidth="1"/>
    <col min="13594" max="13594" width="19.85546875" style="17" bestFit="1" customWidth="1"/>
    <col min="13595" max="13595" width="16.5703125" style="17" bestFit="1" customWidth="1"/>
    <col min="13596" max="13604" width="11.42578125" style="17"/>
    <col min="13605" max="13605" width="12" style="17" bestFit="1" customWidth="1"/>
    <col min="13606" max="13816" width="11.42578125" style="17"/>
    <col min="13817" max="13817" width="15.5703125" style="17" customWidth="1"/>
    <col min="13818" max="13818" width="9" style="17" bestFit="1" customWidth="1"/>
    <col min="13819" max="13819" width="48.5703125" style="17" bestFit="1" customWidth="1"/>
    <col min="13820" max="13820" width="36.7109375" style="17" bestFit="1" customWidth="1"/>
    <col min="13821" max="13821" width="27.28515625" style="17" bestFit="1" customWidth="1"/>
    <col min="13822" max="13822" width="8" style="17" bestFit="1" customWidth="1"/>
    <col min="13823" max="13823" width="10.42578125" style="17" bestFit="1" customWidth="1"/>
    <col min="13824" max="13824" width="13.5703125" style="17" bestFit="1" customWidth="1"/>
    <col min="13825" max="13825" width="10" style="17" bestFit="1" customWidth="1"/>
    <col min="13826" max="13826" width="3.7109375" style="17" bestFit="1" customWidth="1"/>
    <col min="13827" max="13827" width="34.85546875" style="17" bestFit="1" customWidth="1"/>
    <col min="13828" max="13828" width="11.28515625" style="17" bestFit="1" customWidth="1"/>
    <col min="13829" max="13829" width="15.28515625" style="17" bestFit="1" customWidth="1"/>
    <col min="13830" max="13830" width="13.5703125" style="17" bestFit="1" customWidth="1"/>
    <col min="13831" max="13831" width="16.140625" style="17" bestFit="1" customWidth="1"/>
    <col min="13832" max="13832" width="28" style="17" bestFit="1" customWidth="1"/>
    <col min="13833" max="13833" width="10.28515625" style="17" bestFit="1" customWidth="1"/>
    <col min="13834" max="13834" width="22.140625" style="17" bestFit="1" customWidth="1"/>
    <col min="13835" max="13835" width="7.5703125" style="17" bestFit="1" customWidth="1"/>
    <col min="13836" max="13836" width="7.140625" style="17" bestFit="1" customWidth="1"/>
    <col min="13837" max="13837" width="8.5703125" style="17" bestFit="1" customWidth="1"/>
    <col min="13838" max="13838" width="13.85546875" style="17" bestFit="1" customWidth="1"/>
    <col min="13839" max="13839" width="9.5703125" style="17" bestFit="1" customWidth="1"/>
    <col min="13840" max="13840" width="21.28515625" style="17" bestFit="1" customWidth="1"/>
    <col min="13841" max="13841" width="9.28515625" style="17" bestFit="1" customWidth="1"/>
    <col min="13842" max="13842" width="5.140625" style="17" bestFit="1" customWidth="1"/>
    <col min="13843" max="13843" width="27" style="17" bestFit="1" customWidth="1"/>
    <col min="13844" max="13844" width="28.140625" style="17" bestFit="1" customWidth="1"/>
    <col min="13845" max="13845" width="33.28515625" style="17" bestFit="1" customWidth="1"/>
    <col min="13846" max="13846" width="59.7109375" style="17" bestFit="1" customWidth="1"/>
    <col min="13847" max="13847" width="13" style="17" bestFit="1" customWidth="1"/>
    <col min="13848" max="13848" width="23.28515625" style="17" bestFit="1" customWidth="1"/>
    <col min="13849" max="13849" width="14.28515625" style="17" bestFit="1" customWidth="1"/>
    <col min="13850" max="13850" width="19.85546875" style="17" bestFit="1" customWidth="1"/>
    <col min="13851" max="13851" width="16.5703125" style="17" bestFit="1" customWidth="1"/>
    <col min="13852" max="13860" width="11.42578125" style="17"/>
    <col min="13861" max="13861" width="12" style="17" bestFit="1" customWidth="1"/>
    <col min="13862" max="14072" width="11.42578125" style="17"/>
    <col min="14073" max="14073" width="15.5703125" style="17" customWidth="1"/>
    <col min="14074" max="14074" width="9" style="17" bestFit="1" customWidth="1"/>
    <col min="14075" max="14075" width="48.5703125" style="17" bestFit="1" customWidth="1"/>
    <col min="14076" max="14076" width="36.7109375" style="17" bestFit="1" customWidth="1"/>
    <col min="14077" max="14077" width="27.28515625" style="17" bestFit="1" customWidth="1"/>
    <col min="14078" max="14078" width="8" style="17" bestFit="1" customWidth="1"/>
    <col min="14079" max="14079" width="10.42578125" style="17" bestFit="1" customWidth="1"/>
    <col min="14080" max="14080" width="13.5703125" style="17" bestFit="1" customWidth="1"/>
    <col min="14081" max="14081" width="10" style="17" bestFit="1" customWidth="1"/>
    <col min="14082" max="14082" width="3.7109375" style="17" bestFit="1" customWidth="1"/>
    <col min="14083" max="14083" width="34.85546875" style="17" bestFit="1" customWidth="1"/>
    <col min="14084" max="14084" width="11.28515625" style="17" bestFit="1" customWidth="1"/>
    <col min="14085" max="14085" width="15.28515625" style="17" bestFit="1" customWidth="1"/>
    <col min="14086" max="14086" width="13.5703125" style="17" bestFit="1" customWidth="1"/>
    <col min="14087" max="14087" width="16.140625" style="17" bestFit="1" customWidth="1"/>
    <col min="14088" max="14088" width="28" style="17" bestFit="1" customWidth="1"/>
    <col min="14089" max="14089" width="10.28515625" style="17" bestFit="1" customWidth="1"/>
    <col min="14090" max="14090" width="22.140625" style="17" bestFit="1" customWidth="1"/>
    <col min="14091" max="14091" width="7.5703125" style="17" bestFit="1" customWidth="1"/>
    <col min="14092" max="14092" width="7.140625" style="17" bestFit="1" customWidth="1"/>
    <col min="14093" max="14093" width="8.5703125" style="17" bestFit="1" customWidth="1"/>
    <col min="14094" max="14094" width="13.85546875" style="17" bestFit="1" customWidth="1"/>
    <col min="14095" max="14095" width="9.5703125" style="17" bestFit="1" customWidth="1"/>
    <col min="14096" max="14096" width="21.28515625" style="17" bestFit="1" customWidth="1"/>
    <col min="14097" max="14097" width="9.28515625" style="17" bestFit="1" customWidth="1"/>
    <col min="14098" max="14098" width="5.140625" style="17" bestFit="1" customWidth="1"/>
    <col min="14099" max="14099" width="27" style="17" bestFit="1" customWidth="1"/>
    <col min="14100" max="14100" width="28.140625" style="17" bestFit="1" customWidth="1"/>
    <col min="14101" max="14101" width="33.28515625" style="17" bestFit="1" customWidth="1"/>
    <col min="14102" max="14102" width="59.7109375" style="17" bestFit="1" customWidth="1"/>
    <col min="14103" max="14103" width="13" style="17" bestFit="1" customWidth="1"/>
    <col min="14104" max="14104" width="23.28515625" style="17" bestFit="1" customWidth="1"/>
    <col min="14105" max="14105" width="14.28515625" style="17" bestFit="1" customWidth="1"/>
    <col min="14106" max="14106" width="19.85546875" style="17" bestFit="1" customWidth="1"/>
    <col min="14107" max="14107" width="16.5703125" style="17" bestFit="1" customWidth="1"/>
    <col min="14108" max="14116" width="11.42578125" style="17"/>
    <col min="14117" max="14117" width="12" style="17" bestFit="1" customWidth="1"/>
    <col min="14118" max="14328" width="11.42578125" style="17"/>
    <col min="14329" max="14329" width="15.5703125" style="17" customWidth="1"/>
    <col min="14330" max="14330" width="9" style="17" bestFit="1" customWidth="1"/>
    <col min="14331" max="14331" width="48.5703125" style="17" bestFit="1" customWidth="1"/>
    <col min="14332" max="14332" width="36.7109375" style="17" bestFit="1" customWidth="1"/>
    <col min="14333" max="14333" width="27.28515625" style="17" bestFit="1" customWidth="1"/>
    <col min="14334" max="14334" width="8" style="17" bestFit="1" customWidth="1"/>
    <col min="14335" max="14335" width="10.42578125" style="17" bestFit="1" customWidth="1"/>
    <col min="14336" max="14336" width="13.5703125" style="17" bestFit="1" customWidth="1"/>
    <col min="14337" max="14337" width="10" style="17" bestFit="1" customWidth="1"/>
    <col min="14338" max="14338" width="3.7109375" style="17" bestFit="1" customWidth="1"/>
    <col min="14339" max="14339" width="34.85546875" style="17" bestFit="1" customWidth="1"/>
    <col min="14340" max="14340" width="11.28515625" style="17" bestFit="1" customWidth="1"/>
    <col min="14341" max="14341" width="15.28515625" style="17" bestFit="1" customWidth="1"/>
    <col min="14342" max="14342" width="13.5703125" style="17" bestFit="1" customWidth="1"/>
    <col min="14343" max="14343" width="16.140625" style="17" bestFit="1" customWidth="1"/>
    <col min="14344" max="14344" width="28" style="17" bestFit="1" customWidth="1"/>
    <col min="14345" max="14345" width="10.28515625" style="17" bestFit="1" customWidth="1"/>
    <col min="14346" max="14346" width="22.140625" style="17" bestFit="1" customWidth="1"/>
    <col min="14347" max="14347" width="7.5703125" style="17" bestFit="1" customWidth="1"/>
    <col min="14348" max="14348" width="7.140625" style="17" bestFit="1" customWidth="1"/>
    <col min="14349" max="14349" width="8.5703125" style="17" bestFit="1" customWidth="1"/>
    <col min="14350" max="14350" width="13.85546875" style="17" bestFit="1" customWidth="1"/>
    <col min="14351" max="14351" width="9.5703125" style="17" bestFit="1" customWidth="1"/>
    <col min="14352" max="14352" width="21.28515625" style="17" bestFit="1" customWidth="1"/>
    <col min="14353" max="14353" width="9.28515625" style="17" bestFit="1" customWidth="1"/>
    <col min="14354" max="14354" width="5.140625" style="17" bestFit="1" customWidth="1"/>
    <col min="14355" max="14355" width="27" style="17" bestFit="1" customWidth="1"/>
    <col min="14356" max="14356" width="28.140625" style="17" bestFit="1" customWidth="1"/>
    <col min="14357" max="14357" width="33.28515625" style="17" bestFit="1" customWidth="1"/>
    <col min="14358" max="14358" width="59.7109375" style="17" bestFit="1" customWidth="1"/>
    <col min="14359" max="14359" width="13" style="17" bestFit="1" customWidth="1"/>
    <col min="14360" max="14360" width="23.28515625" style="17" bestFit="1" customWidth="1"/>
    <col min="14361" max="14361" width="14.28515625" style="17" bestFit="1" customWidth="1"/>
    <col min="14362" max="14362" width="19.85546875" style="17" bestFit="1" customWidth="1"/>
    <col min="14363" max="14363" width="16.5703125" style="17" bestFit="1" customWidth="1"/>
    <col min="14364" max="14372" width="11.42578125" style="17"/>
    <col min="14373" max="14373" width="12" style="17" bestFit="1" customWidth="1"/>
    <col min="14374" max="14584" width="11.42578125" style="17"/>
    <col min="14585" max="14585" width="15.5703125" style="17" customWidth="1"/>
    <col min="14586" max="14586" width="9" style="17" bestFit="1" customWidth="1"/>
    <col min="14587" max="14587" width="48.5703125" style="17" bestFit="1" customWidth="1"/>
    <col min="14588" max="14588" width="36.7109375" style="17" bestFit="1" customWidth="1"/>
    <col min="14589" max="14589" width="27.28515625" style="17" bestFit="1" customWidth="1"/>
    <col min="14590" max="14590" width="8" style="17" bestFit="1" customWidth="1"/>
    <col min="14591" max="14591" width="10.42578125" style="17" bestFit="1" customWidth="1"/>
    <col min="14592" max="14592" width="13.5703125" style="17" bestFit="1" customWidth="1"/>
    <col min="14593" max="14593" width="10" style="17" bestFit="1" customWidth="1"/>
    <col min="14594" max="14594" width="3.7109375" style="17" bestFit="1" customWidth="1"/>
    <col min="14595" max="14595" width="34.85546875" style="17" bestFit="1" customWidth="1"/>
    <col min="14596" max="14596" width="11.28515625" style="17" bestFit="1" customWidth="1"/>
    <col min="14597" max="14597" width="15.28515625" style="17" bestFit="1" customWidth="1"/>
    <col min="14598" max="14598" width="13.5703125" style="17" bestFit="1" customWidth="1"/>
    <col min="14599" max="14599" width="16.140625" style="17" bestFit="1" customWidth="1"/>
    <col min="14600" max="14600" width="28" style="17" bestFit="1" customWidth="1"/>
    <col min="14601" max="14601" width="10.28515625" style="17" bestFit="1" customWidth="1"/>
    <col min="14602" max="14602" width="22.140625" style="17" bestFit="1" customWidth="1"/>
    <col min="14603" max="14603" width="7.5703125" style="17" bestFit="1" customWidth="1"/>
    <col min="14604" max="14604" width="7.140625" style="17" bestFit="1" customWidth="1"/>
    <col min="14605" max="14605" width="8.5703125" style="17" bestFit="1" customWidth="1"/>
    <col min="14606" max="14606" width="13.85546875" style="17" bestFit="1" customWidth="1"/>
    <col min="14607" max="14607" width="9.5703125" style="17" bestFit="1" customWidth="1"/>
    <col min="14608" max="14608" width="21.28515625" style="17" bestFit="1" customWidth="1"/>
    <col min="14609" max="14609" width="9.28515625" style="17" bestFit="1" customWidth="1"/>
    <col min="14610" max="14610" width="5.140625" style="17" bestFit="1" customWidth="1"/>
    <col min="14611" max="14611" width="27" style="17" bestFit="1" customWidth="1"/>
    <col min="14612" max="14612" width="28.140625" style="17" bestFit="1" customWidth="1"/>
    <col min="14613" max="14613" width="33.28515625" style="17" bestFit="1" customWidth="1"/>
    <col min="14614" max="14614" width="59.7109375" style="17" bestFit="1" customWidth="1"/>
    <col min="14615" max="14615" width="13" style="17" bestFit="1" customWidth="1"/>
    <col min="14616" max="14616" width="23.28515625" style="17" bestFit="1" customWidth="1"/>
    <col min="14617" max="14617" width="14.28515625" style="17" bestFit="1" customWidth="1"/>
    <col min="14618" max="14618" width="19.85546875" style="17" bestFit="1" customWidth="1"/>
    <col min="14619" max="14619" width="16.5703125" style="17" bestFit="1" customWidth="1"/>
    <col min="14620" max="14628" width="11.42578125" style="17"/>
    <col min="14629" max="14629" width="12" style="17" bestFit="1" customWidth="1"/>
    <col min="14630" max="14840" width="11.42578125" style="17"/>
    <col min="14841" max="14841" width="15.5703125" style="17" customWidth="1"/>
    <col min="14842" max="14842" width="9" style="17" bestFit="1" customWidth="1"/>
    <col min="14843" max="14843" width="48.5703125" style="17" bestFit="1" customWidth="1"/>
    <col min="14844" max="14844" width="36.7109375" style="17" bestFit="1" customWidth="1"/>
    <col min="14845" max="14845" width="27.28515625" style="17" bestFit="1" customWidth="1"/>
    <col min="14846" max="14846" width="8" style="17" bestFit="1" customWidth="1"/>
    <col min="14847" max="14847" width="10.42578125" style="17" bestFit="1" customWidth="1"/>
    <col min="14848" max="14848" width="13.5703125" style="17" bestFit="1" customWidth="1"/>
    <col min="14849" max="14849" width="10" style="17" bestFit="1" customWidth="1"/>
    <col min="14850" max="14850" width="3.7109375" style="17" bestFit="1" customWidth="1"/>
    <col min="14851" max="14851" width="34.85546875" style="17" bestFit="1" customWidth="1"/>
    <col min="14852" max="14852" width="11.28515625" style="17" bestFit="1" customWidth="1"/>
    <col min="14853" max="14853" width="15.28515625" style="17" bestFit="1" customWidth="1"/>
    <col min="14854" max="14854" width="13.5703125" style="17" bestFit="1" customWidth="1"/>
    <col min="14855" max="14855" width="16.140625" style="17" bestFit="1" customWidth="1"/>
    <col min="14856" max="14856" width="28" style="17" bestFit="1" customWidth="1"/>
    <col min="14857" max="14857" width="10.28515625" style="17" bestFit="1" customWidth="1"/>
    <col min="14858" max="14858" width="22.140625" style="17" bestFit="1" customWidth="1"/>
    <col min="14859" max="14859" width="7.5703125" style="17" bestFit="1" customWidth="1"/>
    <col min="14860" max="14860" width="7.140625" style="17" bestFit="1" customWidth="1"/>
    <col min="14861" max="14861" width="8.5703125" style="17" bestFit="1" customWidth="1"/>
    <col min="14862" max="14862" width="13.85546875" style="17" bestFit="1" customWidth="1"/>
    <col min="14863" max="14863" width="9.5703125" style="17" bestFit="1" customWidth="1"/>
    <col min="14864" max="14864" width="21.28515625" style="17" bestFit="1" customWidth="1"/>
    <col min="14865" max="14865" width="9.28515625" style="17" bestFit="1" customWidth="1"/>
    <col min="14866" max="14866" width="5.140625" style="17" bestFit="1" customWidth="1"/>
    <col min="14867" max="14867" width="27" style="17" bestFit="1" customWidth="1"/>
    <col min="14868" max="14868" width="28.140625" style="17" bestFit="1" customWidth="1"/>
    <col min="14869" max="14869" width="33.28515625" style="17" bestFit="1" customWidth="1"/>
    <col min="14870" max="14870" width="59.7109375" style="17" bestFit="1" customWidth="1"/>
    <col min="14871" max="14871" width="13" style="17" bestFit="1" customWidth="1"/>
    <col min="14872" max="14872" width="23.28515625" style="17" bestFit="1" customWidth="1"/>
    <col min="14873" max="14873" width="14.28515625" style="17" bestFit="1" customWidth="1"/>
    <col min="14874" max="14874" width="19.85546875" style="17" bestFit="1" customWidth="1"/>
    <col min="14875" max="14875" width="16.5703125" style="17" bestFit="1" customWidth="1"/>
    <col min="14876" max="14884" width="11.42578125" style="17"/>
    <col min="14885" max="14885" width="12" style="17" bestFit="1" customWidth="1"/>
    <col min="14886" max="15096" width="11.42578125" style="17"/>
    <col min="15097" max="15097" width="15.5703125" style="17" customWidth="1"/>
    <col min="15098" max="15098" width="9" style="17" bestFit="1" customWidth="1"/>
    <col min="15099" max="15099" width="48.5703125" style="17" bestFit="1" customWidth="1"/>
    <col min="15100" max="15100" width="36.7109375" style="17" bestFit="1" customWidth="1"/>
    <col min="15101" max="15101" width="27.28515625" style="17" bestFit="1" customWidth="1"/>
    <col min="15102" max="15102" width="8" style="17" bestFit="1" customWidth="1"/>
    <col min="15103" max="15103" width="10.42578125" style="17" bestFit="1" customWidth="1"/>
    <col min="15104" max="15104" width="13.5703125" style="17" bestFit="1" customWidth="1"/>
    <col min="15105" max="15105" width="10" style="17" bestFit="1" customWidth="1"/>
    <col min="15106" max="15106" width="3.7109375" style="17" bestFit="1" customWidth="1"/>
    <col min="15107" max="15107" width="34.85546875" style="17" bestFit="1" customWidth="1"/>
    <col min="15108" max="15108" width="11.28515625" style="17" bestFit="1" customWidth="1"/>
    <col min="15109" max="15109" width="15.28515625" style="17" bestFit="1" customWidth="1"/>
    <col min="15110" max="15110" width="13.5703125" style="17" bestFit="1" customWidth="1"/>
    <col min="15111" max="15111" width="16.140625" style="17" bestFit="1" customWidth="1"/>
    <col min="15112" max="15112" width="28" style="17" bestFit="1" customWidth="1"/>
    <col min="15113" max="15113" width="10.28515625" style="17" bestFit="1" customWidth="1"/>
    <col min="15114" max="15114" width="22.140625" style="17" bestFit="1" customWidth="1"/>
    <col min="15115" max="15115" width="7.5703125" style="17" bestFit="1" customWidth="1"/>
    <col min="15116" max="15116" width="7.140625" style="17" bestFit="1" customWidth="1"/>
    <col min="15117" max="15117" width="8.5703125" style="17" bestFit="1" customWidth="1"/>
    <col min="15118" max="15118" width="13.85546875" style="17" bestFit="1" customWidth="1"/>
    <col min="15119" max="15119" width="9.5703125" style="17" bestFit="1" customWidth="1"/>
    <col min="15120" max="15120" width="21.28515625" style="17" bestFit="1" customWidth="1"/>
    <col min="15121" max="15121" width="9.28515625" style="17" bestFit="1" customWidth="1"/>
    <col min="15122" max="15122" width="5.140625" style="17" bestFit="1" customWidth="1"/>
    <col min="15123" max="15123" width="27" style="17" bestFit="1" customWidth="1"/>
    <col min="15124" max="15124" width="28.140625" style="17" bestFit="1" customWidth="1"/>
    <col min="15125" max="15125" width="33.28515625" style="17" bestFit="1" customWidth="1"/>
    <col min="15126" max="15126" width="59.7109375" style="17" bestFit="1" customWidth="1"/>
    <col min="15127" max="15127" width="13" style="17" bestFit="1" customWidth="1"/>
    <col min="15128" max="15128" width="23.28515625" style="17" bestFit="1" customWidth="1"/>
    <col min="15129" max="15129" width="14.28515625" style="17" bestFit="1" customWidth="1"/>
    <col min="15130" max="15130" width="19.85546875" style="17" bestFit="1" customWidth="1"/>
    <col min="15131" max="15131" width="16.5703125" style="17" bestFit="1" customWidth="1"/>
    <col min="15132" max="15140" width="11.42578125" style="17"/>
    <col min="15141" max="15141" width="12" style="17" bestFit="1" customWidth="1"/>
    <col min="15142" max="15352" width="11.42578125" style="17"/>
    <col min="15353" max="15353" width="15.5703125" style="17" customWidth="1"/>
    <col min="15354" max="15354" width="9" style="17" bestFit="1" customWidth="1"/>
    <col min="15355" max="15355" width="48.5703125" style="17" bestFit="1" customWidth="1"/>
    <col min="15356" max="15356" width="36.7109375" style="17" bestFit="1" customWidth="1"/>
    <col min="15357" max="15357" width="27.28515625" style="17" bestFit="1" customWidth="1"/>
    <col min="15358" max="15358" width="8" style="17" bestFit="1" customWidth="1"/>
    <col min="15359" max="15359" width="10.42578125" style="17" bestFit="1" customWidth="1"/>
    <col min="15360" max="15360" width="13.5703125" style="17" bestFit="1" customWidth="1"/>
    <col min="15361" max="15361" width="10" style="17" bestFit="1" customWidth="1"/>
    <col min="15362" max="15362" width="3.7109375" style="17" bestFit="1" customWidth="1"/>
    <col min="15363" max="15363" width="34.85546875" style="17" bestFit="1" customWidth="1"/>
    <col min="15364" max="15364" width="11.28515625" style="17" bestFit="1" customWidth="1"/>
    <col min="15365" max="15365" width="15.28515625" style="17" bestFit="1" customWidth="1"/>
    <col min="15366" max="15366" width="13.5703125" style="17" bestFit="1" customWidth="1"/>
    <col min="15367" max="15367" width="16.140625" style="17" bestFit="1" customWidth="1"/>
    <col min="15368" max="15368" width="28" style="17" bestFit="1" customWidth="1"/>
    <col min="15369" max="15369" width="10.28515625" style="17" bestFit="1" customWidth="1"/>
    <col min="15370" max="15370" width="22.140625" style="17" bestFit="1" customWidth="1"/>
    <col min="15371" max="15371" width="7.5703125" style="17" bestFit="1" customWidth="1"/>
    <col min="15372" max="15372" width="7.140625" style="17" bestFit="1" customWidth="1"/>
    <col min="15373" max="15373" width="8.5703125" style="17" bestFit="1" customWidth="1"/>
    <col min="15374" max="15374" width="13.85546875" style="17" bestFit="1" customWidth="1"/>
    <col min="15375" max="15375" width="9.5703125" style="17" bestFit="1" customWidth="1"/>
    <col min="15376" max="15376" width="21.28515625" style="17" bestFit="1" customWidth="1"/>
    <col min="15377" max="15377" width="9.28515625" style="17" bestFit="1" customWidth="1"/>
    <col min="15378" max="15378" width="5.140625" style="17" bestFit="1" customWidth="1"/>
    <col min="15379" max="15379" width="27" style="17" bestFit="1" customWidth="1"/>
    <col min="15380" max="15380" width="28.140625" style="17" bestFit="1" customWidth="1"/>
    <col min="15381" max="15381" width="33.28515625" style="17" bestFit="1" customWidth="1"/>
    <col min="15382" max="15382" width="59.7109375" style="17" bestFit="1" customWidth="1"/>
    <col min="15383" max="15383" width="13" style="17" bestFit="1" customWidth="1"/>
    <col min="15384" max="15384" width="23.28515625" style="17" bestFit="1" customWidth="1"/>
    <col min="15385" max="15385" width="14.28515625" style="17" bestFit="1" customWidth="1"/>
    <col min="15386" max="15386" width="19.85546875" style="17" bestFit="1" customWidth="1"/>
    <col min="15387" max="15387" width="16.5703125" style="17" bestFit="1" customWidth="1"/>
    <col min="15388" max="15396" width="11.42578125" style="17"/>
    <col min="15397" max="15397" width="12" style="17" bestFit="1" customWidth="1"/>
    <col min="15398" max="15608" width="11.42578125" style="17"/>
    <col min="15609" max="15609" width="15.5703125" style="17" customWidth="1"/>
    <col min="15610" max="15610" width="9" style="17" bestFit="1" customWidth="1"/>
    <col min="15611" max="15611" width="48.5703125" style="17" bestFit="1" customWidth="1"/>
    <col min="15612" max="15612" width="36.7109375" style="17" bestFit="1" customWidth="1"/>
    <col min="15613" max="15613" width="27.28515625" style="17" bestFit="1" customWidth="1"/>
    <col min="15614" max="15614" width="8" style="17" bestFit="1" customWidth="1"/>
    <col min="15615" max="15615" width="10.42578125" style="17" bestFit="1" customWidth="1"/>
    <col min="15616" max="15616" width="13.5703125" style="17" bestFit="1" customWidth="1"/>
    <col min="15617" max="15617" width="10" style="17" bestFit="1" customWidth="1"/>
    <col min="15618" max="15618" width="3.7109375" style="17" bestFit="1" customWidth="1"/>
    <col min="15619" max="15619" width="34.85546875" style="17" bestFit="1" customWidth="1"/>
    <col min="15620" max="15620" width="11.28515625" style="17" bestFit="1" customWidth="1"/>
    <col min="15621" max="15621" width="15.28515625" style="17" bestFit="1" customWidth="1"/>
    <col min="15622" max="15622" width="13.5703125" style="17" bestFit="1" customWidth="1"/>
    <col min="15623" max="15623" width="16.140625" style="17" bestFit="1" customWidth="1"/>
    <col min="15624" max="15624" width="28" style="17" bestFit="1" customWidth="1"/>
    <col min="15625" max="15625" width="10.28515625" style="17" bestFit="1" customWidth="1"/>
    <col min="15626" max="15626" width="22.140625" style="17" bestFit="1" customWidth="1"/>
    <col min="15627" max="15627" width="7.5703125" style="17" bestFit="1" customWidth="1"/>
    <col min="15628" max="15628" width="7.140625" style="17" bestFit="1" customWidth="1"/>
    <col min="15629" max="15629" width="8.5703125" style="17" bestFit="1" customWidth="1"/>
    <col min="15630" max="15630" width="13.85546875" style="17" bestFit="1" customWidth="1"/>
    <col min="15631" max="15631" width="9.5703125" style="17" bestFit="1" customWidth="1"/>
    <col min="15632" max="15632" width="21.28515625" style="17" bestFit="1" customWidth="1"/>
    <col min="15633" max="15633" width="9.28515625" style="17" bestFit="1" customWidth="1"/>
    <col min="15634" max="15634" width="5.140625" style="17" bestFit="1" customWidth="1"/>
    <col min="15635" max="15635" width="27" style="17" bestFit="1" customWidth="1"/>
    <col min="15636" max="15636" width="28.140625" style="17" bestFit="1" customWidth="1"/>
    <col min="15637" max="15637" width="33.28515625" style="17" bestFit="1" customWidth="1"/>
    <col min="15638" max="15638" width="59.7109375" style="17" bestFit="1" customWidth="1"/>
    <col min="15639" max="15639" width="13" style="17" bestFit="1" customWidth="1"/>
    <col min="15640" max="15640" width="23.28515625" style="17" bestFit="1" customWidth="1"/>
    <col min="15641" max="15641" width="14.28515625" style="17" bestFit="1" customWidth="1"/>
    <col min="15642" max="15642" width="19.85546875" style="17" bestFit="1" customWidth="1"/>
    <col min="15643" max="15643" width="16.5703125" style="17" bestFit="1" customWidth="1"/>
    <col min="15644" max="15652" width="11.42578125" style="17"/>
    <col min="15653" max="15653" width="12" style="17" bestFit="1" customWidth="1"/>
    <col min="15654" max="15864" width="11.42578125" style="17"/>
    <col min="15865" max="15865" width="15.5703125" style="17" customWidth="1"/>
    <col min="15866" max="15866" width="9" style="17" bestFit="1" customWidth="1"/>
    <col min="15867" max="15867" width="48.5703125" style="17" bestFit="1" customWidth="1"/>
    <col min="15868" max="15868" width="36.7109375" style="17" bestFit="1" customWidth="1"/>
    <col min="15869" max="15869" width="27.28515625" style="17" bestFit="1" customWidth="1"/>
    <col min="15870" max="15870" width="8" style="17" bestFit="1" customWidth="1"/>
    <col min="15871" max="15871" width="10.42578125" style="17" bestFit="1" customWidth="1"/>
    <col min="15872" max="15872" width="13.5703125" style="17" bestFit="1" customWidth="1"/>
    <col min="15873" max="15873" width="10" style="17" bestFit="1" customWidth="1"/>
    <col min="15874" max="15874" width="3.7109375" style="17" bestFit="1" customWidth="1"/>
    <col min="15875" max="15875" width="34.85546875" style="17" bestFit="1" customWidth="1"/>
    <col min="15876" max="15876" width="11.28515625" style="17" bestFit="1" customWidth="1"/>
    <col min="15877" max="15877" width="15.28515625" style="17" bestFit="1" customWidth="1"/>
    <col min="15878" max="15878" width="13.5703125" style="17" bestFit="1" customWidth="1"/>
    <col min="15879" max="15879" width="16.140625" style="17" bestFit="1" customWidth="1"/>
    <col min="15880" max="15880" width="28" style="17" bestFit="1" customWidth="1"/>
    <col min="15881" max="15881" width="10.28515625" style="17" bestFit="1" customWidth="1"/>
    <col min="15882" max="15882" width="22.140625" style="17" bestFit="1" customWidth="1"/>
    <col min="15883" max="15883" width="7.5703125" style="17" bestFit="1" customWidth="1"/>
    <col min="15884" max="15884" width="7.140625" style="17" bestFit="1" customWidth="1"/>
    <col min="15885" max="15885" width="8.5703125" style="17" bestFit="1" customWidth="1"/>
    <col min="15886" max="15886" width="13.85546875" style="17" bestFit="1" customWidth="1"/>
    <col min="15887" max="15887" width="9.5703125" style="17" bestFit="1" customWidth="1"/>
    <col min="15888" max="15888" width="21.28515625" style="17" bestFit="1" customWidth="1"/>
    <col min="15889" max="15889" width="9.28515625" style="17" bestFit="1" customWidth="1"/>
    <col min="15890" max="15890" width="5.140625" style="17" bestFit="1" customWidth="1"/>
    <col min="15891" max="15891" width="27" style="17" bestFit="1" customWidth="1"/>
    <col min="15892" max="15892" width="28.140625" style="17" bestFit="1" customWidth="1"/>
    <col min="15893" max="15893" width="33.28515625" style="17" bestFit="1" customWidth="1"/>
    <col min="15894" max="15894" width="59.7109375" style="17" bestFit="1" customWidth="1"/>
    <col min="15895" max="15895" width="13" style="17" bestFit="1" customWidth="1"/>
    <col min="15896" max="15896" width="23.28515625" style="17" bestFit="1" customWidth="1"/>
    <col min="15897" max="15897" width="14.28515625" style="17" bestFit="1" customWidth="1"/>
    <col min="15898" max="15898" width="19.85546875" style="17" bestFit="1" customWidth="1"/>
    <col min="15899" max="15899" width="16.5703125" style="17" bestFit="1" customWidth="1"/>
    <col min="15900" max="15908" width="11.42578125" style="17"/>
    <col min="15909" max="15909" width="12" style="17" bestFit="1" customWidth="1"/>
    <col min="15910" max="16120" width="11.42578125" style="17"/>
    <col min="16121" max="16121" width="15.5703125" style="17" customWidth="1"/>
    <col min="16122" max="16122" width="9" style="17" bestFit="1" customWidth="1"/>
    <col min="16123" max="16123" width="48.5703125" style="17" bestFit="1" customWidth="1"/>
    <col min="16124" max="16124" width="36.7109375" style="17" bestFit="1" customWidth="1"/>
    <col min="16125" max="16125" width="27.28515625" style="17" bestFit="1" customWidth="1"/>
    <col min="16126" max="16126" width="8" style="17" bestFit="1" customWidth="1"/>
    <col min="16127" max="16127" width="10.42578125" style="17" bestFit="1" customWidth="1"/>
    <col min="16128" max="16128" width="13.5703125" style="17" bestFit="1" customWidth="1"/>
    <col min="16129" max="16129" width="10" style="17" bestFit="1" customWidth="1"/>
    <col min="16130" max="16130" width="3.7109375" style="17" bestFit="1" customWidth="1"/>
    <col min="16131" max="16131" width="34.85546875" style="17" bestFit="1" customWidth="1"/>
    <col min="16132" max="16132" width="11.28515625" style="17" bestFit="1" customWidth="1"/>
    <col min="16133" max="16133" width="15.28515625" style="17" bestFit="1" customWidth="1"/>
    <col min="16134" max="16134" width="13.5703125" style="17" bestFit="1" customWidth="1"/>
    <col min="16135" max="16135" width="16.140625" style="17" bestFit="1" customWidth="1"/>
    <col min="16136" max="16136" width="28" style="17" bestFit="1" customWidth="1"/>
    <col min="16137" max="16137" width="10.28515625" style="17" bestFit="1" customWidth="1"/>
    <col min="16138" max="16138" width="22.140625" style="17" bestFit="1" customWidth="1"/>
    <col min="16139" max="16139" width="7.5703125" style="17" bestFit="1" customWidth="1"/>
    <col min="16140" max="16140" width="7.140625" style="17" bestFit="1" customWidth="1"/>
    <col min="16141" max="16141" width="8.5703125" style="17" bestFit="1" customWidth="1"/>
    <col min="16142" max="16142" width="13.85546875" style="17" bestFit="1" customWidth="1"/>
    <col min="16143" max="16143" width="9.5703125" style="17" bestFit="1" customWidth="1"/>
    <col min="16144" max="16144" width="21.28515625" style="17" bestFit="1" customWidth="1"/>
    <col min="16145" max="16145" width="9.28515625" style="17" bestFit="1" customWidth="1"/>
    <col min="16146" max="16146" width="5.140625" style="17" bestFit="1" customWidth="1"/>
    <col min="16147" max="16147" width="27" style="17" bestFit="1" customWidth="1"/>
    <col min="16148" max="16148" width="28.140625" style="17" bestFit="1" customWidth="1"/>
    <col min="16149" max="16149" width="33.28515625" style="17" bestFit="1" customWidth="1"/>
    <col min="16150" max="16150" width="59.7109375" style="17" bestFit="1" customWidth="1"/>
    <col min="16151" max="16151" width="13" style="17" bestFit="1" customWidth="1"/>
    <col min="16152" max="16152" width="23.28515625" style="17" bestFit="1" customWidth="1"/>
    <col min="16153" max="16153" width="14.28515625" style="17" bestFit="1" customWidth="1"/>
    <col min="16154" max="16154" width="19.85546875" style="17" bestFit="1" customWidth="1"/>
    <col min="16155" max="16155" width="16.5703125" style="17" bestFit="1" customWidth="1"/>
    <col min="16156" max="16164" width="11.42578125" style="17"/>
    <col min="16165" max="16165" width="12" style="17" bestFit="1" customWidth="1"/>
    <col min="16166" max="16384" width="11.42578125" style="17"/>
  </cols>
  <sheetData>
    <row r="1" spans="1:35" s="2" customFormat="1" ht="75">
      <c r="A1" s="23" t="s">
        <v>10</v>
      </c>
      <c r="B1" s="24" t="s">
        <v>11</v>
      </c>
      <c r="C1" s="23" t="s">
        <v>12</v>
      </c>
      <c r="D1" s="23" t="s">
        <v>13</v>
      </c>
      <c r="E1" s="23" t="s">
        <v>14</v>
      </c>
      <c r="F1" s="23" t="s">
        <v>15</v>
      </c>
      <c r="G1" s="23" t="s">
        <v>16</v>
      </c>
      <c r="H1" s="23" t="s">
        <v>17</v>
      </c>
      <c r="I1" s="25" t="s">
        <v>18</v>
      </c>
      <c r="J1" s="25" t="s">
        <v>19</v>
      </c>
      <c r="K1" s="25" t="s">
        <v>20</v>
      </c>
      <c r="L1" s="25" t="s">
        <v>21</v>
      </c>
      <c r="M1" s="25" t="s">
        <v>22</v>
      </c>
      <c r="N1" s="25" t="s">
        <v>23</v>
      </c>
      <c r="O1" s="25" t="s">
        <v>24</v>
      </c>
      <c r="P1" s="25" t="s">
        <v>25</v>
      </c>
      <c r="Q1" s="25" t="s">
        <v>26</v>
      </c>
      <c r="R1" s="25" t="s">
        <v>27</v>
      </c>
      <c r="S1" s="25" t="s">
        <v>28</v>
      </c>
      <c r="T1" s="25" t="s">
        <v>29</v>
      </c>
      <c r="U1" s="25" t="s">
        <v>30</v>
      </c>
      <c r="V1" s="25" t="s">
        <v>31</v>
      </c>
      <c r="W1" s="25" t="s">
        <v>32</v>
      </c>
      <c r="X1" s="25" t="s">
        <v>33</v>
      </c>
      <c r="Y1" s="25" t="s">
        <v>34</v>
      </c>
      <c r="Z1" s="25" t="s">
        <v>35</v>
      </c>
      <c r="AA1" s="25" t="s">
        <v>36</v>
      </c>
      <c r="AB1" s="25" t="s">
        <v>37</v>
      </c>
      <c r="AC1" s="25" t="s">
        <v>38</v>
      </c>
      <c r="AD1" s="25" t="s">
        <v>39</v>
      </c>
      <c r="AE1" s="25" t="s">
        <v>40</v>
      </c>
      <c r="AF1" s="25" t="s">
        <v>41</v>
      </c>
      <c r="AG1" s="25" t="s">
        <v>42</v>
      </c>
      <c r="AH1" s="25" t="s">
        <v>43</v>
      </c>
      <c r="AI1" s="25" t="s">
        <v>44</v>
      </c>
    </row>
    <row r="2" spans="1:35" s="2" customFormat="1">
      <c r="A2" s="16">
        <v>1</v>
      </c>
      <c r="B2" s="17" t="e">
        <f>IF(EXTRACTION!#REF!="UPS","798",0)</f>
        <v>#REF!</v>
      </c>
      <c r="C2" s="18"/>
      <c r="D2" s="17" t="e">
        <f>IF(EXTRACTION!#REF!="UPS",EXTRACTION!#REF!,0)</f>
        <v>#REF!</v>
      </c>
      <c r="E2" s="17" t="e">
        <f>IF(EXTRACTION!#REF!="UPS",EXTRACTION!#REF!,0)</f>
        <v>#REF!</v>
      </c>
      <c r="F2" s="19" t="e">
        <f>IF(EXTRACTION!#REF!="UPS","FR",0)</f>
        <v>#REF!</v>
      </c>
      <c r="G2" s="17" t="e">
        <f>IF(EXTRACTION!#REF!="UPS",EXTRACTION!#REF!,0)</f>
        <v>#REF!</v>
      </c>
      <c r="H2" s="19" t="e">
        <f>IF(EXTRACTION!#REF!="UPS","France Zone 4",0)</f>
        <v>#REF!</v>
      </c>
      <c r="I2" s="19" t="e">
        <f>IF(EXTRACTION!#REF!="UPS",EXTRACTION!#REF!,0)</f>
        <v>#REF!</v>
      </c>
      <c r="J2" s="17"/>
      <c r="K2" s="17" t="e">
        <f>IF(EXTRACTION!#REF!="UPS",EXTRACTION!#REF!,0)</f>
        <v>#REF!</v>
      </c>
      <c r="L2" s="20" t="e">
        <f>IF(EXTRACTION!#REF!="UPS",EXTRACTION!#REF!,0)</f>
        <v>#REF!</v>
      </c>
      <c r="M2" s="20" t="e">
        <f>IF(EXTRACTION!#REF!="UPS","colis",0)</f>
        <v>#REF!</v>
      </c>
      <c r="N2" s="20" t="e">
        <f>IF(EXTRACTION!#REF!="UPS","Standard",0)</f>
        <v>#REF!</v>
      </c>
      <c r="O2" s="17" t="e">
        <f>IF(EXTRACTION!#REF!="UPS",EXTRACTION!#REF!,0)</f>
        <v>#REF!</v>
      </c>
      <c r="P2" s="17"/>
      <c r="Q2" s="17"/>
      <c r="R2" s="17"/>
      <c r="S2" s="17" t="e">
        <f>IF(EXTRACTION!#REF!="UPS",EXTRACTION!#REF!,0)</f>
        <v>#REF!</v>
      </c>
      <c r="T2" s="17" t="e">
        <f>IF(EXTRACTION!#REF!="UPS",EXTRACTION!#REF!,0)</f>
        <v>#REF!</v>
      </c>
      <c r="U2" s="17" t="e">
        <f>IF(EXTRACTION!#REF!="UPS",EXTRACTION!#REF!,0)</f>
        <v>#REF!</v>
      </c>
      <c r="V2" s="17"/>
      <c r="W2" s="21" t="e">
        <f>IF(EXTRACTION!#REF!="UPS",EXTRACTION!#REF!,0)</f>
        <v>#REF!</v>
      </c>
      <c r="X2" s="17" t="e">
        <f>IF(EXTRACTION!#REF!="UPS","OBJET DE DECORATION",0)</f>
        <v>#REF!</v>
      </c>
      <c r="Y2" s="17"/>
      <c r="Z2" s="17"/>
      <c r="AA2" s="17"/>
      <c r="AB2" s="17"/>
      <c r="AC2" s="17"/>
      <c r="AD2" s="17"/>
      <c r="AE2" s="17"/>
      <c r="AF2" s="17"/>
      <c r="AG2" s="17"/>
      <c r="AH2" s="17"/>
      <c r="AI2" s="17"/>
    </row>
    <row r="3" spans="1:35" s="2" customFormat="1">
      <c r="A3" s="16">
        <v>2</v>
      </c>
      <c r="B3" s="17" t="e">
        <f>IF(EXTRACTION!#REF!="UPS","798",0)</f>
        <v>#REF!</v>
      </c>
      <c r="C3" s="18"/>
      <c r="D3" s="17" t="e">
        <f>IF(EXTRACTION!#REF!="UPS",EXTRACTION!#REF!,0)</f>
        <v>#REF!</v>
      </c>
      <c r="E3" s="17" t="e">
        <f>IF(EXTRACTION!#REF!="UPS",EXTRACTION!#REF!,0)</f>
        <v>#REF!</v>
      </c>
      <c r="F3" s="19" t="e">
        <f>IF(EXTRACTION!#REF!="UPS","FR",0)</f>
        <v>#REF!</v>
      </c>
      <c r="G3" s="17" t="e">
        <f>IF(EXTRACTION!#REF!="UPS",EXTRACTION!#REF!,0)</f>
        <v>#REF!</v>
      </c>
      <c r="H3" s="19" t="e">
        <f>IF(EXTRACTION!#REF!="UPS","France Zone 4",0)</f>
        <v>#REF!</v>
      </c>
      <c r="I3" s="19" t="e">
        <f>IF(EXTRACTION!#REF!="UPS",EXTRACTION!#REF!,0)</f>
        <v>#REF!</v>
      </c>
      <c r="J3" s="17"/>
      <c r="K3" s="17" t="e">
        <f>IF(EXTRACTION!#REF!="UPS",EXTRACTION!#REF!,0)</f>
        <v>#REF!</v>
      </c>
      <c r="L3" s="20" t="e">
        <f>IF(EXTRACTION!#REF!="UPS",EXTRACTION!#REF!,0)</f>
        <v>#REF!</v>
      </c>
      <c r="M3" s="20" t="e">
        <f>IF(EXTRACTION!#REF!="UPS","colis",0)</f>
        <v>#REF!</v>
      </c>
      <c r="N3" s="20" t="e">
        <f>IF(EXTRACTION!#REF!="UPS","Standard",0)</f>
        <v>#REF!</v>
      </c>
      <c r="O3" s="17" t="e">
        <f>IF(EXTRACTION!#REF!="UPS",EXTRACTION!#REF!,0)</f>
        <v>#REF!</v>
      </c>
      <c r="P3" s="17"/>
      <c r="Q3" s="17"/>
      <c r="R3" s="17"/>
      <c r="S3" s="17" t="e">
        <f>IF(EXTRACTION!#REF!="UPS",EXTRACTION!#REF!,0)</f>
        <v>#REF!</v>
      </c>
      <c r="T3" s="17" t="e">
        <f>IF(EXTRACTION!#REF!="UPS",EXTRACTION!#REF!,0)</f>
        <v>#REF!</v>
      </c>
      <c r="U3" s="17" t="e">
        <f>IF(EXTRACTION!#REF!="UPS",EXTRACTION!#REF!,0)</f>
        <v>#REF!</v>
      </c>
      <c r="V3" s="17"/>
      <c r="W3" s="21" t="e">
        <f>IF(EXTRACTION!#REF!="UPS",EXTRACTION!#REF!,0)</f>
        <v>#REF!</v>
      </c>
      <c r="X3" s="17" t="e">
        <f>IF(EXTRACTION!#REF!="UPS","OBJET DE DECORATION",0)</f>
        <v>#REF!</v>
      </c>
      <c r="Y3" s="17"/>
      <c r="Z3" s="17"/>
      <c r="AA3" s="17"/>
      <c r="AB3" s="17"/>
      <c r="AC3" s="17"/>
      <c r="AD3" s="17"/>
      <c r="AE3" s="17"/>
      <c r="AF3" s="17"/>
      <c r="AG3" s="17"/>
      <c r="AH3" s="17"/>
      <c r="AI3" s="17"/>
    </row>
    <row r="4" spans="1:35" s="2" customFormat="1">
      <c r="A4" s="16">
        <v>3</v>
      </c>
      <c r="B4" s="17" t="e">
        <f>IF(EXTRACTION!#REF!="UPS","798",0)</f>
        <v>#REF!</v>
      </c>
      <c r="C4" s="18"/>
      <c r="D4" s="17" t="e">
        <f>IF(EXTRACTION!#REF!="UPS",EXTRACTION!#REF!,0)</f>
        <v>#REF!</v>
      </c>
      <c r="E4" s="17" t="e">
        <f>IF(EXTRACTION!#REF!="UPS",EXTRACTION!#REF!,0)</f>
        <v>#REF!</v>
      </c>
      <c r="F4" s="19" t="e">
        <f>IF(EXTRACTION!#REF!="UPS","FR",0)</f>
        <v>#REF!</v>
      </c>
      <c r="G4" s="17" t="e">
        <f>IF(EXTRACTION!#REF!="UPS",EXTRACTION!#REF!,0)</f>
        <v>#REF!</v>
      </c>
      <c r="H4" s="19" t="e">
        <f>IF(EXTRACTION!#REF!="UPS","France Zone 4",0)</f>
        <v>#REF!</v>
      </c>
      <c r="I4" s="19" t="e">
        <f>IF(EXTRACTION!#REF!="UPS",EXTRACTION!#REF!,0)</f>
        <v>#REF!</v>
      </c>
      <c r="J4" s="17"/>
      <c r="K4" s="17" t="e">
        <f>IF(EXTRACTION!#REF!="UPS",EXTRACTION!#REF!,0)</f>
        <v>#REF!</v>
      </c>
      <c r="L4" s="20" t="e">
        <f>IF(EXTRACTION!#REF!="UPS",EXTRACTION!#REF!,0)</f>
        <v>#REF!</v>
      </c>
      <c r="M4" s="20" t="e">
        <f>IF(EXTRACTION!#REF!="UPS","colis",0)</f>
        <v>#REF!</v>
      </c>
      <c r="N4" s="20" t="e">
        <f>IF(EXTRACTION!#REF!="UPS","Standard",0)</f>
        <v>#REF!</v>
      </c>
      <c r="O4" s="17" t="e">
        <f>IF(EXTRACTION!#REF!="UPS",EXTRACTION!#REF!,0)</f>
        <v>#REF!</v>
      </c>
      <c r="P4" s="17"/>
      <c r="Q4" s="17"/>
      <c r="R4" s="17"/>
      <c r="S4" s="17" t="e">
        <f>IF(EXTRACTION!#REF!="UPS",EXTRACTION!#REF!,0)</f>
        <v>#REF!</v>
      </c>
      <c r="T4" s="17" t="e">
        <f>IF(EXTRACTION!#REF!="UPS",EXTRACTION!#REF!,0)</f>
        <v>#REF!</v>
      </c>
      <c r="U4" s="17" t="e">
        <f>IF(EXTRACTION!#REF!="UPS",EXTRACTION!#REF!,0)</f>
        <v>#REF!</v>
      </c>
      <c r="V4" s="17"/>
      <c r="W4" s="21" t="e">
        <f>IF(EXTRACTION!#REF!="UPS",EXTRACTION!#REF!,0)</f>
        <v>#REF!</v>
      </c>
      <c r="X4" s="17" t="e">
        <f>IF(EXTRACTION!#REF!="UPS","OBJET DE DECORATION",0)</f>
        <v>#REF!</v>
      </c>
      <c r="Y4" s="17"/>
      <c r="Z4" s="17"/>
      <c r="AA4" s="17"/>
      <c r="AB4" s="17"/>
      <c r="AC4" s="17"/>
      <c r="AD4" s="17"/>
      <c r="AE4" s="17"/>
      <c r="AF4" s="17"/>
      <c r="AG4" s="17"/>
      <c r="AH4" s="17"/>
      <c r="AI4" s="17"/>
    </row>
    <row r="5" spans="1:35" s="2" customFormat="1">
      <c r="A5" s="16">
        <v>4</v>
      </c>
      <c r="B5" s="17" t="e">
        <f>IF(EXTRACTION!#REF!="UPS","798",0)</f>
        <v>#REF!</v>
      </c>
      <c r="C5" s="18"/>
      <c r="D5" s="17" t="e">
        <f>IF(EXTRACTION!#REF!="UPS",EXTRACTION!#REF!,0)</f>
        <v>#REF!</v>
      </c>
      <c r="E5" s="17" t="e">
        <f>IF(EXTRACTION!#REF!="UPS",EXTRACTION!#REF!,0)</f>
        <v>#REF!</v>
      </c>
      <c r="F5" s="19" t="e">
        <f>IF(EXTRACTION!#REF!="UPS","FR",0)</f>
        <v>#REF!</v>
      </c>
      <c r="G5" s="17" t="e">
        <f>IF(EXTRACTION!#REF!="UPS",EXTRACTION!#REF!,0)</f>
        <v>#REF!</v>
      </c>
      <c r="H5" s="19" t="e">
        <f>IF(EXTRACTION!#REF!="UPS","France Zone 4",0)</f>
        <v>#REF!</v>
      </c>
      <c r="I5" s="19" t="e">
        <f>IF(EXTRACTION!#REF!="UPS",EXTRACTION!#REF!,0)</f>
        <v>#REF!</v>
      </c>
      <c r="J5" s="17"/>
      <c r="K5" s="17" t="e">
        <f>IF(EXTRACTION!#REF!="UPS",EXTRACTION!#REF!,0)</f>
        <v>#REF!</v>
      </c>
      <c r="L5" s="20" t="e">
        <f>IF(EXTRACTION!#REF!="UPS",EXTRACTION!#REF!,0)</f>
        <v>#REF!</v>
      </c>
      <c r="M5" s="20" t="e">
        <f>IF(EXTRACTION!#REF!="UPS","colis",0)</f>
        <v>#REF!</v>
      </c>
      <c r="N5" s="20" t="e">
        <f>IF(EXTRACTION!#REF!="UPS","Standard",0)</f>
        <v>#REF!</v>
      </c>
      <c r="O5" s="17" t="e">
        <f>IF(EXTRACTION!#REF!="UPS",EXTRACTION!#REF!,0)</f>
        <v>#REF!</v>
      </c>
      <c r="P5" s="17"/>
      <c r="Q5" s="17"/>
      <c r="R5" s="17"/>
      <c r="S5" s="17" t="e">
        <f>IF(EXTRACTION!#REF!="UPS",EXTRACTION!#REF!,0)</f>
        <v>#REF!</v>
      </c>
      <c r="T5" s="17" t="e">
        <f>IF(EXTRACTION!#REF!="UPS",EXTRACTION!#REF!,0)</f>
        <v>#REF!</v>
      </c>
      <c r="U5" s="17" t="e">
        <f>IF(EXTRACTION!#REF!="UPS",EXTRACTION!#REF!,0)</f>
        <v>#REF!</v>
      </c>
      <c r="V5" s="17"/>
      <c r="W5" s="21" t="e">
        <f>IF(EXTRACTION!#REF!="UPS",EXTRACTION!#REF!,0)</f>
        <v>#REF!</v>
      </c>
      <c r="X5" s="17" t="e">
        <f>IF(EXTRACTION!#REF!="UPS","OBJET DE DECORATION",0)</f>
        <v>#REF!</v>
      </c>
      <c r="Y5" s="17"/>
      <c r="Z5" s="17"/>
      <c r="AA5" s="17"/>
      <c r="AB5" s="17"/>
      <c r="AC5" s="17"/>
      <c r="AD5" s="17"/>
      <c r="AE5" s="17"/>
      <c r="AF5" s="17"/>
      <c r="AG5" s="17"/>
      <c r="AH5" s="17"/>
      <c r="AI5" s="17"/>
    </row>
    <row r="6" spans="1:35" s="2" customFormat="1">
      <c r="A6" s="16">
        <v>5</v>
      </c>
      <c r="B6" s="17" t="e">
        <f>IF(EXTRACTION!#REF!="UPS","798",0)</f>
        <v>#REF!</v>
      </c>
      <c r="C6" s="18"/>
      <c r="D6" s="17" t="e">
        <f>IF(EXTRACTION!#REF!="UPS",EXTRACTION!#REF!,0)</f>
        <v>#REF!</v>
      </c>
      <c r="E6" s="17" t="e">
        <f>IF(EXTRACTION!#REF!="UPS",EXTRACTION!#REF!,0)</f>
        <v>#REF!</v>
      </c>
      <c r="F6" s="19" t="e">
        <f>IF(EXTRACTION!#REF!="UPS","FR",0)</f>
        <v>#REF!</v>
      </c>
      <c r="G6" s="17" t="e">
        <f>IF(EXTRACTION!#REF!="UPS",EXTRACTION!#REF!,0)</f>
        <v>#REF!</v>
      </c>
      <c r="H6" s="19" t="e">
        <f>IF(EXTRACTION!#REF!="UPS","France Zone 4",0)</f>
        <v>#REF!</v>
      </c>
      <c r="I6" s="19" t="e">
        <f>IF(EXTRACTION!#REF!="UPS",EXTRACTION!#REF!,0)</f>
        <v>#REF!</v>
      </c>
      <c r="J6" s="17"/>
      <c r="K6" s="17" t="e">
        <f>IF(EXTRACTION!#REF!="UPS",EXTRACTION!#REF!,0)</f>
        <v>#REF!</v>
      </c>
      <c r="L6" s="20" t="e">
        <f>IF(EXTRACTION!#REF!="UPS",EXTRACTION!#REF!,0)</f>
        <v>#REF!</v>
      </c>
      <c r="M6" s="20" t="e">
        <f>IF(EXTRACTION!#REF!="UPS","colis",0)</f>
        <v>#REF!</v>
      </c>
      <c r="N6" s="20" t="e">
        <f>IF(EXTRACTION!#REF!="UPS","Standard",0)</f>
        <v>#REF!</v>
      </c>
      <c r="O6" s="17" t="e">
        <f>IF(EXTRACTION!#REF!="UPS",EXTRACTION!#REF!,0)</f>
        <v>#REF!</v>
      </c>
      <c r="P6" s="17"/>
      <c r="Q6" s="17"/>
      <c r="R6" s="17"/>
      <c r="S6" s="17" t="e">
        <f>IF(EXTRACTION!#REF!="UPS",EXTRACTION!#REF!,0)</f>
        <v>#REF!</v>
      </c>
      <c r="T6" s="17" t="e">
        <f>IF(EXTRACTION!#REF!="UPS",EXTRACTION!#REF!,0)</f>
        <v>#REF!</v>
      </c>
      <c r="U6" s="17" t="e">
        <f>IF(EXTRACTION!#REF!="UPS",EXTRACTION!#REF!,0)</f>
        <v>#REF!</v>
      </c>
      <c r="V6" s="17"/>
      <c r="W6" s="21" t="e">
        <f>IF(EXTRACTION!#REF!="UPS",EXTRACTION!#REF!,0)</f>
        <v>#REF!</v>
      </c>
      <c r="X6" s="17" t="e">
        <f>IF(EXTRACTION!#REF!="UPS","OBJET DE DECORATION",0)</f>
        <v>#REF!</v>
      </c>
      <c r="Y6" s="17"/>
      <c r="Z6" s="17"/>
      <c r="AA6" s="17"/>
      <c r="AB6" s="17"/>
      <c r="AC6" s="17"/>
      <c r="AD6" s="17"/>
      <c r="AE6" s="17"/>
      <c r="AF6" s="17"/>
      <c r="AG6" s="17"/>
      <c r="AH6" s="17"/>
      <c r="AI6" s="17"/>
    </row>
    <row r="7" spans="1:35" s="2" customFormat="1">
      <c r="A7" s="16">
        <v>6</v>
      </c>
      <c r="B7" s="17" t="e">
        <f>IF(EXTRACTION!#REF!="UPS","798",0)</f>
        <v>#REF!</v>
      </c>
      <c r="C7" s="18"/>
      <c r="D7" s="17" t="e">
        <f>IF(EXTRACTION!#REF!="UPS",EXTRACTION!#REF!,0)</f>
        <v>#REF!</v>
      </c>
      <c r="E7" s="17" t="e">
        <f>IF(EXTRACTION!#REF!="UPS",EXTRACTION!#REF!,0)</f>
        <v>#REF!</v>
      </c>
      <c r="F7" s="19" t="e">
        <f>IF(EXTRACTION!#REF!="UPS","FR",0)</f>
        <v>#REF!</v>
      </c>
      <c r="G7" s="17" t="e">
        <f>IF(EXTRACTION!#REF!="UPS",EXTRACTION!#REF!,0)</f>
        <v>#REF!</v>
      </c>
      <c r="H7" s="19" t="e">
        <f>IF(EXTRACTION!#REF!="UPS","France Zone 4",0)</f>
        <v>#REF!</v>
      </c>
      <c r="I7" s="19" t="e">
        <f>IF(EXTRACTION!#REF!="UPS",EXTRACTION!#REF!,0)</f>
        <v>#REF!</v>
      </c>
      <c r="J7" s="17"/>
      <c r="K7" s="17" t="e">
        <f>IF(EXTRACTION!#REF!="UPS",EXTRACTION!#REF!,0)</f>
        <v>#REF!</v>
      </c>
      <c r="L7" s="20" t="e">
        <f>IF(EXTRACTION!#REF!="UPS",EXTRACTION!#REF!,0)</f>
        <v>#REF!</v>
      </c>
      <c r="M7" s="20" t="e">
        <f>IF(EXTRACTION!#REF!="UPS","colis",0)</f>
        <v>#REF!</v>
      </c>
      <c r="N7" s="20" t="e">
        <f>IF(EXTRACTION!#REF!="UPS","Standard",0)</f>
        <v>#REF!</v>
      </c>
      <c r="O7" s="17" t="e">
        <f>IF(EXTRACTION!#REF!="UPS",EXTRACTION!#REF!,0)</f>
        <v>#REF!</v>
      </c>
      <c r="P7" s="17"/>
      <c r="Q7" s="17"/>
      <c r="R7" s="17"/>
      <c r="S7" s="17" t="e">
        <f>IF(EXTRACTION!#REF!="UPS",EXTRACTION!#REF!,0)</f>
        <v>#REF!</v>
      </c>
      <c r="T7" s="17" t="e">
        <f>IF(EXTRACTION!#REF!="UPS",EXTRACTION!#REF!,0)</f>
        <v>#REF!</v>
      </c>
      <c r="U7" s="17" t="e">
        <f>IF(EXTRACTION!#REF!="UPS",EXTRACTION!#REF!,0)</f>
        <v>#REF!</v>
      </c>
      <c r="V7" s="17"/>
      <c r="W7" s="21" t="e">
        <f>IF(EXTRACTION!#REF!="UPS",EXTRACTION!#REF!,0)</f>
        <v>#REF!</v>
      </c>
      <c r="X7" s="17" t="e">
        <f>IF(EXTRACTION!#REF!="UPS","OBJET DE DECORATION",0)</f>
        <v>#REF!</v>
      </c>
      <c r="Y7" s="17"/>
      <c r="Z7" s="17"/>
      <c r="AA7" s="17"/>
      <c r="AB7" s="17"/>
      <c r="AC7" s="17"/>
      <c r="AD7" s="17"/>
      <c r="AE7" s="17"/>
      <c r="AF7" s="17"/>
      <c r="AG7" s="17"/>
      <c r="AH7" s="17"/>
      <c r="AI7" s="17"/>
    </row>
    <row r="8" spans="1:35" s="2" customFormat="1">
      <c r="A8" s="16">
        <v>7</v>
      </c>
      <c r="B8" s="17" t="e">
        <f>IF(EXTRACTION!#REF!="UPS","798",0)</f>
        <v>#REF!</v>
      </c>
      <c r="C8" s="18"/>
      <c r="D8" s="17" t="e">
        <f>IF(EXTRACTION!#REF!="UPS",EXTRACTION!#REF!,0)</f>
        <v>#REF!</v>
      </c>
      <c r="E8" s="17" t="e">
        <f>IF(EXTRACTION!#REF!="UPS",EXTRACTION!#REF!,0)</f>
        <v>#REF!</v>
      </c>
      <c r="F8" s="19" t="e">
        <f>IF(EXTRACTION!#REF!="UPS","FR",0)</f>
        <v>#REF!</v>
      </c>
      <c r="G8" s="17" t="e">
        <f>IF(EXTRACTION!#REF!="UPS",EXTRACTION!#REF!,0)</f>
        <v>#REF!</v>
      </c>
      <c r="H8" s="19" t="e">
        <f>IF(EXTRACTION!#REF!="UPS","France Zone 4",0)</f>
        <v>#REF!</v>
      </c>
      <c r="I8" s="19" t="e">
        <f>IF(EXTRACTION!#REF!="UPS",EXTRACTION!#REF!,0)</f>
        <v>#REF!</v>
      </c>
      <c r="J8" s="17"/>
      <c r="K8" s="17" t="e">
        <f>IF(EXTRACTION!#REF!="UPS",EXTRACTION!#REF!,0)</f>
        <v>#REF!</v>
      </c>
      <c r="L8" s="20" t="e">
        <f>IF(EXTRACTION!#REF!="UPS",EXTRACTION!#REF!,0)</f>
        <v>#REF!</v>
      </c>
      <c r="M8" s="20" t="e">
        <f>IF(EXTRACTION!#REF!="UPS","colis",0)</f>
        <v>#REF!</v>
      </c>
      <c r="N8" s="20" t="e">
        <f>IF(EXTRACTION!#REF!="UPS","Standard",0)</f>
        <v>#REF!</v>
      </c>
      <c r="O8" s="17" t="e">
        <f>IF(EXTRACTION!#REF!="UPS",EXTRACTION!#REF!,0)</f>
        <v>#REF!</v>
      </c>
      <c r="P8" s="17"/>
      <c r="Q8" s="17"/>
      <c r="R8" s="17"/>
      <c r="S8" s="17" t="e">
        <f>IF(EXTRACTION!#REF!="UPS",EXTRACTION!#REF!,0)</f>
        <v>#REF!</v>
      </c>
      <c r="T8" s="17" t="e">
        <f>IF(EXTRACTION!#REF!="UPS",EXTRACTION!#REF!,0)</f>
        <v>#REF!</v>
      </c>
      <c r="U8" s="17" t="e">
        <f>IF(EXTRACTION!#REF!="UPS",EXTRACTION!#REF!,0)</f>
        <v>#REF!</v>
      </c>
      <c r="V8" s="17"/>
      <c r="W8" s="21" t="e">
        <f>IF(EXTRACTION!#REF!="UPS",EXTRACTION!#REF!,0)</f>
        <v>#REF!</v>
      </c>
      <c r="X8" s="17" t="e">
        <f>IF(EXTRACTION!#REF!="UPS","OBJET DE DECORATION",0)</f>
        <v>#REF!</v>
      </c>
      <c r="Y8" s="17"/>
      <c r="Z8" s="17"/>
      <c r="AA8" s="17"/>
      <c r="AB8" s="17"/>
      <c r="AC8" s="17"/>
      <c r="AD8" s="17"/>
      <c r="AE8" s="17"/>
      <c r="AF8" s="17"/>
      <c r="AG8" s="17"/>
      <c r="AH8" s="17"/>
      <c r="AI8" s="17"/>
    </row>
    <row r="9" spans="1:35" s="2" customFormat="1">
      <c r="A9" s="16">
        <v>8</v>
      </c>
      <c r="B9" s="17" t="e">
        <f>IF(EXTRACTION!#REF!="UPS","798",0)</f>
        <v>#REF!</v>
      </c>
      <c r="C9" s="18"/>
      <c r="D9" s="17" t="e">
        <f>IF(EXTRACTION!#REF!="UPS",EXTRACTION!#REF!,0)</f>
        <v>#REF!</v>
      </c>
      <c r="E9" s="17" t="e">
        <f>IF(EXTRACTION!#REF!="UPS",EXTRACTION!#REF!,0)</f>
        <v>#REF!</v>
      </c>
      <c r="F9" s="19" t="e">
        <f>IF(EXTRACTION!#REF!="UPS","FR",0)</f>
        <v>#REF!</v>
      </c>
      <c r="G9" s="17" t="e">
        <f>IF(EXTRACTION!#REF!="UPS",EXTRACTION!#REF!,0)</f>
        <v>#REF!</v>
      </c>
      <c r="H9" s="19" t="e">
        <f>IF(EXTRACTION!#REF!="UPS","France Zone 4",0)</f>
        <v>#REF!</v>
      </c>
      <c r="I9" s="19" t="e">
        <f>IF(EXTRACTION!#REF!="UPS",EXTRACTION!#REF!,0)</f>
        <v>#REF!</v>
      </c>
      <c r="J9" s="17"/>
      <c r="K9" s="17" t="e">
        <f>IF(EXTRACTION!#REF!="UPS",EXTRACTION!#REF!,0)</f>
        <v>#REF!</v>
      </c>
      <c r="L9" s="20" t="e">
        <f>IF(EXTRACTION!#REF!="UPS",EXTRACTION!#REF!,0)</f>
        <v>#REF!</v>
      </c>
      <c r="M9" s="20" t="e">
        <f>IF(EXTRACTION!#REF!="UPS","colis",0)</f>
        <v>#REF!</v>
      </c>
      <c r="N9" s="20" t="e">
        <f>IF(EXTRACTION!#REF!="UPS","Standard",0)</f>
        <v>#REF!</v>
      </c>
      <c r="O9" s="17" t="e">
        <f>IF(EXTRACTION!#REF!="UPS",EXTRACTION!#REF!,0)</f>
        <v>#REF!</v>
      </c>
      <c r="P9" s="17"/>
      <c r="Q9" s="17"/>
      <c r="R9" s="17"/>
      <c r="S9" s="17" t="e">
        <f>IF(EXTRACTION!#REF!="UPS",EXTRACTION!#REF!,0)</f>
        <v>#REF!</v>
      </c>
      <c r="T9" s="17" t="e">
        <f>IF(EXTRACTION!#REF!="UPS",EXTRACTION!#REF!,0)</f>
        <v>#REF!</v>
      </c>
      <c r="U9" s="17" t="e">
        <f>IF(EXTRACTION!#REF!="UPS",EXTRACTION!#REF!,0)</f>
        <v>#REF!</v>
      </c>
      <c r="V9" s="17"/>
      <c r="W9" s="21" t="e">
        <f>IF(EXTRACTION!#REF!="UPS",EXTRACTION!#REF!,0)</f>
        <v>#REF!</v>
      </c>
      <c r="X9" s="17" t="e">
        <f>IF(EXTRACTION!#REF!="UPS","OBJET DE DECORATION",0)</f>
        <v>#REF!</v>
      </c>
      <c r="Y9" s="17"/>
      <c r="Z9" s="17"/>
      <c r="AA9" s="17"/>
      <c r="AB9" s="17"/>
      <c r="AC9" s="17"/>
      <c r="AD9" s="17"/>
      <c r="AE9" s="17"/>
      <c r="AF9" s="17"/>
      <c r="AG9" s="17"/>
      <c r="AH9" s="17"/>
      <c r="AI9" s="17"/>
    </row>
    <row r="10" spans="1:35" s="2" customFormat="1">
      <c r="A10" s="16">
        <v>9</v>
      </c>
      <c r="B10" s="17" t="e">
        <f>IF(EXTRACTION!#REF!="UPS","798",0)</f>
        <v>#REF!</v>
      </c>
      <c r="C10" s="18"/>
      <c r="D10" s="17" t="e">
        <f>IF(EXTRACTION!#REF!="UPS",EXTRACTION!#REF!,0)</f>
        <v>#REF!</v>
      </c>
      <c r="E10" s="17" t="e">
        <f>IF(EXTRACTION!#REF!="UPS",EXTRACTION!#REF!,0)</f>
        <v>#REF!</v>
      </c>
      <c r="F10" s="19" t="e">
        <f>IF(EXTRACTION!#REF!="UPS","FR",0)</f>
        <v>#REF!</v>
      </c>
      <c r="G10" s="17" t="e">
        <f>IF(EXTRACTION!#REF!="UPS",EXTRACTION!#REF!,0)</f>
        <v>#REF!</v>
      </c>
      <c r="H10" s="19" t="e">
        <f>IF(EXTRACTION!#REF!="UPS","France Zone 4",0)</f>
        <v>#REF!</v>
      </c>
      <c r="I10" s="19" t="e">
        <f>IF(EXTRACTION!#REF!="UPS",EXTRACTION!#REF!,0)</f>
        <v>#REF!</v>
      </c>
      <c r="J10" s="17"/>
      <c r="K10" s="17" t="e">
        <f>IF(EXTRACTION!#REF!="UPS",EXTRACTION!#REF!,0)</f>
        <v>#REF!</v>
      </c>
      <c r="L10" s="20" t="e">
        <f>IF(EXTRACTION!#REF!="UPS",EXTRACTION!#REF!,0)</f>
        <v>#REF!</v>
      </c>
      <c r="M10" s="20" t="e">
        <f>IF(EXTRACTION!#REF!="UPS","colis",0)</f>
        <v>#REF!</v>
      </c>
      <c r="N10" s="20" t="e">
        <f>IF(EXTRACTION!#REF!="UPS","Standard",0)</f>
        <v>#REF!</v>
      </c>
      <c r="O10" s="17" t="e">
        <f>IF(EXTRACTION!#REF!="UPS",EXTRACTION!#REF!,0)</f>
        <v>#REF!</v>
      </c>
      <c r="P10" s="17"/>
      <c r="Q10" s="17"/>
      <c r="R10" s="17"/>
      <c r="S10" s="17" t="e">
        <f>IF(EXTRACTION!#REF!="UPS",EXTRACTION!#REF!,0)</f>
        <v>#REF!</v>
      </c>
      <c r="T10" s="17" t="e">
        <f>IF(EXTRACTION!#REF!="UPS",EXTRACTION!#REF!,0)</f>
        <v>#REF!</v>
      </c>
      <c r="U10" s="17" t="e">
        <f>IF(EXTRACTION!#REF!="UPS",EXTRACTION!#REF!,0)</f>
        <v>#REF!</v>
      </c>
      <c r="V10" s="17"/>
      <c r="W10" s="21" t="e">
        <f>IF(EXTRACTION!#REF!="UPS",EXTRACTION!#REF!,0)</f>
        <v>#REF!</v>
      </c>
      <c r="X10" s="17" t="e">
        <f>IF(EXTRACTION!#REF!="UPS","OBJET DE DECORATION",0)</f>
        <v>#REF!</v>
      </c>
      <c r="Y10" s="17"/>
      <c r="Z10" s="17"/>
      <c r="AA10" s="17"/>
      <c r="AB10" s="17"/>
      <c r="AC10" s="17"/>
      <c r="AD10" s="17"/>
      <c r="AE10" s="17"/>
      <c r="AF10" s="17"/>
      <c r="AG10" s="17"/>
      <c r="AH10" s="17"/>
      <c r="AI10" s="17"/>
    </row>
    <row r="11" spans="1:35" s="2" customFormat="1">
      <c r="A11" s="16">
        <v>10</v>
      </c>
      <c r="B11" s="17" t="e">
        <f>IF(EXTRACTION!#REF!="UPS","798",0)</f>
        <v>#REF!</v>
      </c>
      <c r="C11" s="18"/>
      <c r="D11" s="17" t="e">
        <f>IF(EXTRACTION!#REF!="UPS",EXTRACTION!#REF!,0)</f>
        <v>#REF!</v>
      </c>
      <c r="E11" s="17" t="e">
        <f>IF(EXTRACTION!#REF!="UPS",EXTRACTION!#REF!,0)</f>
        <v>#REF!</v>
      </c>
      <c r="F11" s="19" t="e">
        <f>IF(EXTRACTION!#REF!="UPS","FR",0)</f>
        <v>#REF!</v>
      </c>
      <c r="G11" s="17" t="e">
        <f>IF(EXTRACTION!#REF!="UPS",EXTRACTION!#REF!,0)</f>
        <v>#REF!</v>
      </c>
      <c r="H11" s="19" t="e">
        <f>IF(EXTRACTION!#REF!="UPS","France Zone 4",0)</f>
        <v>#REF!</v>
      </c>
      <c r="I11" s="19" t="e">
        <f>IF(EXTRACTION!#REF!="UPS",EXTRACTION!#REF!,0)</f>
        <v>#REF!</v>
      </c>
      <c r="J11" s="17"/>
      <c r="K11" s="17" t="e">
        <f>IF(EXTRACTION!#REF!="UPS",EXTRACTION!#REF!,0)</f>
        <v>#REF!</v>
      </c>
      <c r="L11" s="20" t="e">
        <f>IF(EXTRACTION!#REF!="UPS",EXTRACTION!#REF!,0)</f>
        <v>#REF!</v>
      </c>
      <c r="M11" s="20" t="e">
        <f>IF(EXTRACTION!#REF!="UPS","colis",0)</f>
        <v>#REF!</v>
      </c>
      <c r="N11" s="20" t="e">
        <f>IF(EXTRACTION!#REF!="UPS","Standard",0)</f>
        <v>#REF!</v>
      </c>
      <c r="O11" s="17" t="e">
        <f>IF(EXTRACTION!#REF!="UPS",EXTRACTION!#REF!,0)</f>
        <v>#REF!</v>
      </c>
      <c r="P11" s="17"/>
      <c r="Q11" s="17"/>
      <c r="R11" s="17"/>
      <c r="S11" s="17" t="e">
        <f>IF(EXTRACTION!#REF!="UPS",EXTRACTION!#REF!,0)</f>
        <v>#REF!</v>
      </c>
      <c r="T11" s="17" t="e">
        <f>IF(EXTRACTION!#REF!="UPS",EXTRACTION!#REF!,0)</f>
        <v>#REF!</v>
      </c>
      <c r="U11" s="17" t="e">
        <f>IF(EXTRACTION!#REF!="UPS",EXTRACTION!#REF!,0)</f>
        <v>#REF!</v>
      </c>
      <c r="V11" s="17"/>
      <c r="W11" s="21" t="e">
        <f>IF(EXTRACTION!#REF!="UPS",EXTRACTION!#REF!,0)</f>
        <v>#REF!</v>
      </c>
      <c r="X11" s="17" t="e">
        <f>IF(EXTRACTION!#REF!="UPS","OBJET DE DECORATION",0)</f>
        <v>#REF!</v>
      </c>
      <c r="Y11" s="17"/>
      <c r="Z11" s="17"/>
      <c r="AA11" s="17"/>
      <c r="AB11" s="17"/>
      <c r="AC11" s="17"/>
      <c r="AD11" s="17"/>
      <c r="AE11" s="17"/>
      <c r="AF11" s="17"/>
      <c r="AG11" s="17"/>
      <c r="AH11" s="17"/>
      <c r="AI11" s="17"/>
    </row>
  </sheetData>
  <conditionalFormatting sqref="E2:E11">
    <cfRule type="duplicateValues" dxfId="1" priority="213"/>
  </conditionalFormatting>
  <dataValidations count="4">
    <dataValidation type="list" errorStyle="information" allowBlank="1" showInputMessage="1" showErrorMessage="1" errorTitle="Erreur de destination" error="Veuillez saisir une destination valide !" sqref="H1 IV1:IV11 SR1:SR11 ACN1:ACN11 AMJ1:AMJ11 AWF1:AWF11 BGB1:BGB11 BPX1:BPX11 BZT1:BZT11 CJP1:CJP11 CTL1:CTL11 DDH1:DDH11 DND1:DND11 DWZ1:DWZ11 EGV1:EGV11 EQR1:EQR11 FAN1:FAN11 FKJ1:FKJ11 FUF1:FUF11 GEB1:GEB11 GNX1:GNX11 GXT1:GXT11 HHP1:HHP11 HRL1:HRL11 IBH1:IBH11 ILD1:ILD11 IUZ1:IUZ11 JEV1:JEV11 JOR1:JOR11 JYN1:JYN11 KIJ1:KIJ11 KSF1:KSF11 LCB1:LCB11 LLX1:LLX11 LVT1:LVT11 MFP1:MFP11 MPL1:MPL11 MZH1:MZH11 NJD1:NJD11 NSZ1:NSZ11 OCV1:OCV11 OMR1:OMR11 OWN1:OWN11 PGJ1:PGJ11 PQF1:PQF11 QAB1:QAB11 QJX1:QJX11 QTT1:QTT11 RDP1:RDP11 RNL1:RNL11 RXH1:RXH11 SHD1:SHD11 SQZ1:SQZ11 TAV1:TAV11 TKR1:TKR11 TUN1:TUN11 UEJ1:UEJ11 UOF1:UOF11 UYB1:UYB11 VHX1:VHX11 VRT1:VRT11 WBP1:WBP11 WLL1:WLL11 WVH1:WVH11 G2:G11">
      <formula1>SubCountry</formula1>
    </dataValidation>
    <dataValidation type="list" errorStyle="information" allowBlank="1" showInputMessage="1" showErrorMessage="1" errorTitle="Erreur de type de marchandise" error="Veuillez saisir un type de marchandise valide !" sqref="M1:M1048576 WLQ1:WLQ1048576 WBU1:WBU1048576 VRY1:VRY1048576 VIC1:VIC1048576 UYG1:UYG1048576 UOK1:UOK1048576 UEO1:UEO1048576 TUS1:TUS1048576 TKW1:TKW1048576 TBA1:TBA1048576 SRE1:SRE1048576 SHI1:SHI1048576 RXM1:RXM1048576 RNQ1:RNQ1048576 RDU1:RDU1048576 QTY1:QTY1048576 QKC1:QKC1048576 QAG1:QAG1048576 PQK1:PQK1048576 PGO1:PGO1048576 OWS1:OWS1048576 OMW1:OMW1048576 ODA1:ODA1048576 NTE1:NTE1048576 NJI1:NJI1048576 MZM1:MZM1048576 MPQ1:MPQ1048576 MFU1:MFU1048576 LVY1:LVY1048576 LMC1:LMC1048576 LCG1:LCG1048576 KSK1:KSK1048576 KIO1:KIO1048576 JYS1:JYS1048576 JOW1:JOW1048576 JFA1:JFA1048576 IVE1:IVE1048576 ILI1:ILI1048576 IBM1:IBM1048576 HRQ1:HRQ1048576 HHU1:HHU1048576 GXY1:GXY1048576 GOC1:GOC1048576 GEG1:GEG1048576 FUK1:FUK1048576 FKO1:FKO1048576 FAS1:FAS1048576 EQW1:EQW1048576 EHA1:EHA1048576 DXE1:DXE1048576 DNI1:DNI1048576 DDM1:DDM1048576 CTQ1:CTQ1048576 CJU1:CJU1048576 BZY1:BZY1048576 BQC1:BQC1048576 BGG1:BGG1048576 AWK1:AWK1048576 AMO1:AMO1048576 ACS1:ACS1048576 SW1:SW1048576 JA1:JA1048576 WVM1:WVM1048576">
      <formula1>Packtypes</formula1>
    </dataValidation>
    <dataValidation type="list" errorStyle="information" allowBlank="1" showInputMessage="1" showErrorMessage="1" errorTitle="Erreur de transporteur" error="Veuillez saisir un transporteur valide !" sqref="L1:L1048576 WLP1:WLP1048576 WBT1:WBT1048576 VRX1:VRX1048576 VIB1:VIB1048576 UYF1:UYF1048576 UOJ1:UOJ1048576 UEN1:UEN1048576 TUR1:TUR1048576 TKV1:TKV1048576 TAZ1:TAZ1048576 SRD1:SRD1048576 SHH1:SHH1048576 RXL1:RXL1048576 RNP1:RNP1048576 RDT1:RDT1048576 QTX1:QTX1048576 QKB1:QKB1048576 QAF1:QAF1048576 PQJ1:PQJ1048576 PGN1:PGN1048576 OWR1:OWR1048576 OMV1:OMV1048576 OCZ1:OCZ1048576 NTD1:NTD1048576 NJH1:NJH1048576 MZL1:MZL1048576 MPP1:MPP1048576 MFT1:MFT1048576 LVX1:LVX1048576 LMB1:LMB1048576 LCF1:LCF1048576 KSJ1:KSJ1048576 KIN1:KIN1048576 JYR1:JYR1048576 JOV1:JOV1048576 JEZ1:JEZ1048576 IVD1:IVD1048576 ILH1:ILH1048576 IBL1:IBL1048576 HRP1:HRP1048576 HHT1:HHT1048576 GXX1:GXX1048576 GOB1:GOB1048576 GEF1:GEF1048576 FUJ1:FUJ1048576 FKN1:FKN1048576 FAR1:FAR1048576 EQV1:EQV1048576 EGZ1:EGZ1048576 DXD1:DXD1048576 DNH1:DNH1048576 DDL1:DDL1048576 CTP1:CTP1048576 CJT1:CJT1048576 BZX1:BZX1048576 BQB1:BQB1048576 BGF1:BGF1048576 AWJ1:AWJ1048576 AMN1:AMN1048576 ACR1:ACR1048576 SV1:SV1048576 IZ1:IZ1048576 WVL1:WVL1048576">
      <formula1>Couriers</formula1>
    </dataValidation>
    <dataValidation type="list" errorStyle="information" allowBlank="1" showInputMessage="1" showErrorMessage="1" errorTitle="Erreur de type d'expédition" error="Le service sélectionné n'appartient pas au transporteur !" sqref="N2:N11 JB1:JB11 SX1:SX11 ACT1:ACT11 AMP1:AMP11 AWL1:AWL11 BGH1:BGH11 BQD1:BQD11 BZZ1:BZZ11 CJV1:CJV11 CTR1:CTR11 DDN1:DDN11 DNJ1:DNJ11 DXF1:DXF11 EHB1:EHB11 EQX1:EQX11 FAT1:FAT11 FKP1:FKP11 FUL1:FUL11 GEH1:GEH11 GOD1:GOD11 GXZ1:GXZ11 HHV1:HHV11 HRR1:HRR11 IBN1:IBN11 ILJ1:ILJ11 IVF1:IVF11 JFB1:JFB11 JOX1:JOX11 JYT1:JYT11 KIP1:KIP11 KSL1:KSL11 LCH1:LCH11 LMD1:LMD11 LVZ1:LVZ11 MFV1:MFV11 MPR1:MPR11 MZN1:MZN11 NJJ1:NJJ11 NTF1:NTF11 ODB1:ODB11 OMX1:OMX11 OWT1:OWT11 PGP1:PGP11 PQL1:PQL11 QAH1:QAH11 QKD1:QKD11 QTZ1:QTZ11 RDV1:RDV11 RNR1:RNR11 RXN1:RXN11 SHJ1:SHJ11 SRF1:SRF11 TBB1:TBB11 TKX1:TKX11 TUT1:TUT11 UEP1:UEP11 UOL1:UOL11 UYH1:UYH11 VID1:VID11 VRZ1:VRZ11 WBV1:WBV11 WLR1:WLR11 WVN1:WVN11">
      <formula1>INDIRECT($L1)</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23"/>
  <sheetViews>
    <sheetView workbookViewId="0">
      <selection activeCell="B7" sqref="B7"/>
    </sheetView>
  </sheetViews>
  <sheetFormatPr baseColWidth="10" defaultRowHeight="15"/>
  <cols>
    <col min="1" max="1" width="37.28515625" style="1" bestFit="1" customWidth="1"/>
    <col min="2" max="2" width="116.42578125" bestFit="1" customWidth="1"/>
  </cols>
  <sheetData>
    <row r="1" spans="1:2">
      <c r="A1" s="13" t="s">
        <v>111</v>
      </c>
      <c r="B1" s="13" t="s">
        <v>110</v>
      </c>
    </row>
    <row r="2" spans="1:2">
      <c r="A2" s="14" t="s">
        <v>0</v>
      </c>
      <c r="B2" s="14" t="s">
        <v>112</v>
      </c>
    </row>
    <row r="3" spans="1:2">
      <c r="A3" s="14" t="s">
        <v>1</v>
      </c>
      <c r="B3" s="14" t="s">
        <v>113</v>
      </c>
    </row>
    <row r="4" spans="1:2">
      <c r="A4" s="14" t="s">
        <v>2</v>
      </c>
      <c r="B4" s="14" t="s">
        <v>114</v>
      </c>
    </row>
    <row r="5" spans="1:2">
      <c r="A5" s="14" t="s">
        <v>102</v>
      </c>
      <c r="B5" s="14" t="s">
        <v>115</v>
      </c>
    </row>
    <row r="6" spans="1:2">
      <c r="A6" s="14" t="s">
        <v>3</v>
      </c>
      <c r="B6" s="14" t="s">
        <v>116</v>
      </c>
    </row>
    <row r="7" spans="1:2">
      <c r="A7" s="14" t="s">
        <v>4</v>
      </c>
      <c r="B7" s="14" t="s">
        <v>117</v>
      </c>
    </row>
    <row r="8" spans="1:2">
      <c r="A8" s="14" t="s">
        <v>103</v>
      </c>
      <c r="B8" s="14" t="s">
        <v>118</v>
      </c>
    </row>
    <row r="9" spans="1:2">
      <c r="A9" s="14" t="s">
        <v>104</v>
      </c>
      <c r="B9" s="14" t="s">
        <v>119</v>
      </c>
    </row>
    <row r="10" spans="1:2">
      <c r="A10" s="14" t="s">
        <v>96</v>
      </c>
      <c r="B10" s="14" t="s">
        <v>120</v>
      </c>
    </row>
    <row r="11" spans="1:2">
      <c r="A11" s="14" t="s">
        <v>105</v>
      </c>
      <c r="B11" s="14" t="s">
        <v>121</v>
      </c>
    </row>
    <row r="12" spans="1:2">
      <c r="A12" s="14" t="s">
        <v>106</v>
      </c>
      <c r="B12" s="14" t="s">
        <v>122</v>
      </c>
    </row>
    <row r="13" spans="1:2">
      <c r="A13" s="14" t="s">
        <v>107</v>
      </c>
      <c r="B13" s="14" t="s">
        <v>123</v>
      </c>
    </row>
    <row r="14" spans="1:2">
      <c r="A14" s="14" t="s">
        <v>108</v>
      </c>
      <c r="B14" s="14" t="s">
        <v>124</v>
      </c>
    </row>
    <row r="15" spans="1:2">
      <c r="A15" s="14" t="s">
        <v>109</v>
      </c>
      <c r="B15" s="14" t="s">
        <v>125</v>
      </c>
    </row>
    <row r="16" spans="1:2">
      <c r="A16" s="14" t="s">
        <v>6</v>
      </c>
      <c r="B16" s="14" t="s">
        <v>126</v>
      </c>
    </row>
    <row r="17" spans="1:2">
      <c r="A17" s="14" t="s">
        <v>97</v>
      </c>
      <c r="B17" s="14" t="s">
        <v>127</v>
      </c>
    </row>
    <row r="18" spans="1:2">
      <c r="A18" s="14" t="s">
        <v>98</v>
      </c>
      <c r="B18" s="14" t="s">
        <v>128</v>
      </c>
    </row>
    <row r="19" spans="1:2">
      <c r="A19" s="14" t="s">
        <v>99</v>
      </c>
      <c r="B19" s="14" t="s">
        <v>129</v>
      </c>
    </row>
    <row r="20" spans="1:2">
      <c r="A20" s="14" t="s">
        <v>7</v>
      </c>
      <c r="B20" s="14" t="s">
        <v>130</v>
      </c>
    </row>
    <row r="21" spans="1:2">
      <c r="A21" s="14" t="s">
        <v>8</v>
      </c>
      <c r="B21" s="14" t="s">
        <v>131</v>
      </c>
    </row>
    <row r="22" spans="1:2">
      <c r="A22" s="14" t="s">
        <v>9</v>
      </c>
      <c r="B22" s="14" t="s">
        <v>132</v>
      </c>
    </row>
    <row r="23" spans="1:2">
      <c r="A23" s="14" t="s">
        <v>46</v>
      </c>
      <c r="B23" s="14" t="s">
        <v>133</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PLATEFORME</vt:lpstr>
      <vt:lpstr>DIMENSIONS</vt:lpstr>
      <vt:lpstr>EXTRACTION</vt:lpstr>
      <vt:lpstr>Shipments</vt:lpstr>
      <vt:lpstr>Listes</vt:lpstr>
    </vt:vector>
  </TitlesOfParts>
  <Manager/>
  <Company>Microsoft Corporation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eMmundus Report</dc:title>
  <dc:subject>eMmundus Report</dc:subject>
  <dc:creator>eMundus SAS : http://www.emundus.fr/</dc:creator>
  <cp:keywords/>
  <dc:description>Report from open source eMundus plateform : http://www.emundus.fr/</dc:description>
  <cp:lastModifiedBy>User</cp:lastModifiedBy>
  <dcterms:created xsi:type="dcterms:W3CDTF">2020-12-07T15:47:09Z</dcterms:created>
  <dcterms:modified xsi:type="dcterms:W3CDTF">2021-01-27T21:11:37Z</dcterms:modified>
  <cp:category/>
</cp:coreProperties>
</file>