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codeName="ThisWorkbook"/>
  <bookViews>
    <workbookView xWindow="0" yWindow="0" windowWidth="20730" windowHeight="8505"/>
  </bookViews>
  <sheets>
    <sheet name="H" sheetId="1" r:id="rId1"/>
  </sheets>
  <externalReferences>
    <externalReference r:id="rId2"/>
  </externalReferences>
  <definedNames>
    <definedName name="Liste">[1]Param!$C$5:$C$11</definedName>
  </definedNames>
  <calcPr calcId="145621" concurrentManualCount="4"/>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3" i="1" l="1"/>
  <c r="Y22" i="1"/>
  <c r="Y21" i="1"/>
  <c r="Y20" i="1"/>
  <c r="Y19" i="1"/>
  <c r="Y18" i="1"/>
  <c r="Y17" i="1"/>
  <c r="Y16" i="1"/>
  <c r="Y15" i="1"/>
  <c r="Y14" i="1"/>
  <c r="Y13" i="1"/>
  <c r="Y12" i="1"/>
  <c r="Y11" i="1"/>
  <c r="Y10" i="1"/>
  <c r="Y9" i="1"/>
  <c r="Y8" i="1"/>
  <c r="Y7" i="1"/>
  <c r="Y6" i="1"/>
  <c r="Y5" i="1"/>
  <c r="Y4" i="1"/>
  <c r="Y3" i="1"/>
  <c r="U22" i="1"/>
  <c r="U21" i="1"/>
  <c r="U20" i="1"/>
  <c r="U19" i="1"/>
  <c r="S49" i="1" s="1"/>
  <c r="U18" i="1"/>
  <c r="U17" i="1"/>
  <c r="U16" i="1"/>
  <c r="S46" i="1" s="1"/>
  <c r="U15" i="1"/>
  <c r="S45" i="1" s="1"/>
  <c r="U14" i="1"/>
  <c r="U13" i="1"/>
  <c r="R43" i="1" s="1"/>
  <c r="U12" i="1"/>
  <c r="R42" i="1" s="1"/>
  <c r="U11" i="1"/>
  <c r="S41" i="1" s="1"/>
  <c r="U10" i="1"/>
  <c r="U9" i="1"/>
  <c r="R39" i="1" s="1"/>
  <c r="U8" i="1"/>
  <c r="S38" i="1" s="1"/>
  <c r="U7" i="1"/>
  <c r="R37" i="1" s="1"/>
  <c r="U6" i="1"/>
  <c r="U5" i="1"/>
  <c r="R35" i="1" s="1"/>
  <c r="U4" i="1"/>
  <c r="S34" i="1" s="1"/>
  <c r="U3" i="1"/>
  <c r="R33" i="1" s="1"/>
  <c r="Q22" i="1"/>
  <c r="N52" i="1" s="1"/>
  <c r="Q21" i="1"/>
  <c r="Q20" i="1"/>
  <c r="Q19" i="1"/>
  <c r="N49" i="1" s="1"/>
  <c r="Q18" i="1"/>
  <c r="N48" i="1" s="1"/>
  <c r="Q17" i="1"/>
  <c r="Q16" i="1"/>
  <c r="Q15" i="1"/>
  <c r="N45" i="1" s="1"/>
  <c r="Q14" i="1"/>
  <c r="N44" i="1" s="1"/>
  <c r="Q13" i="1"/>
  <c r="Q12" i="1"/>
  <c r="Q11" i="1"/>
  <c r="N41" i="1" s="1"/>
  <c r="Q10" i="1"/>
  <c r="N40" i="1" s="1"/>
  <c r="Q9" i="1"/>
  <c r="Q8" i="1"/>
  <c r="Q7" i="1"/>
  <c r="N37" i="1" s="1"/>
  <c r="Q6" i="1"/>
  <c r="N36" i="1" s="1"/>
  <c r="Q5" i="1"/>
  <c r="Q4" i="1"/>
  <c r="O34" i="1" s="1"/>
  <c r="Q3" i="1"/>
  <c r="N33" i="1" s="1"/>
  <c r="M22" i="1"/>
  <c r="K52" i="1" s="1"/>
  <c r="M21" i="1"/>
  <c r="M20" i="1"/>
  <c r="J50" i="1" s="1"/>
  <c r="M19" i="1"/>
  <c r="K49" i="1" s="1"/>
  <c r="M18" i="1"/>
  <c r="K48" i="1" s="1"/>
  <c r="M17" i="1"/>
  <c r="M16" i="1"/>
  <c r="J46" i="1" s="1"/>
  <c r="M15" i="1"/>
  <c r="K45" i="1" s="1"/>
  <c r="M14" i="1"/>
  <c r="K44" i="1" s="1"/>
  <c r="M13" i="1"/>
  <c r="M12" i="1"/>
  <c r="J42" i="1" s="1"/>
  <c r="M11" i="1"/>
  <c r="J41" i="1" s="1"/>
  <c r="M10" i="1"/>
  <c r="J40" i="1" s="1"/>
  <c r="M9" i="1"/>
  <c r="M8" i="1"/>
  <c r="J38" i="1" s="1"/>
  <c r="M7" i="1"/>
  <c r="J37" i="1" s="1"/>
  <c r="M6" i="1"/>
  <c r="J36" i="1" s="1"/>
  <c r="M5" i="1"/>
  <c r="M4" i="1"/>
  <c r="J34" i="1" s="1"/>
  <c r="M3" i="1"/>
  <c r="J33" i="1" s="1"/>
  <c r="I22" i="1"/>
  <c r="F52" i="1" s="1"/>
  <c r="I21" i="1"/>
  <c r="I20" i="1"/>
  <c r="I19" i="1"/>
  <c r="F49" i="1" s="1"/>
  <c r="I18" i="1"/>
  <c r="F48" i="1" s="1"/>
  <c r="I17" i="1"/>
  <c r="I16" i="1"/>
  <c r="G46" i="1" s="1"/>
  <c r="I15" i="1"/>
  <c r="F45" i="1" s="1"/>
  <c r="I14" i="1"/>
  <c r="F44" i="1" s="1"/>
  <c r="I13" i="1"/>
  <c r="I12" i="1"/>
  <c r="I11" i="1"/>
  <c r="F41" i="1" s="1"/>
  <c r="I10" i="1"/>
  <c r="F40" i="1" s="1"/>
  <c r="I9" i="1"/>
  <c r="I8" i="1"/>
  <c r="G38" i="1" s="1"/>
  <c r="I7" i="1"/>
  <c r="F37" i="1" s="1"/>
  <c r="I6" i="1"/>
  <c r="F36" i="1" s="1"/>
  <c r="I5" i="1"/>
  <c r="I4" i="1"/>
  <c r="I3" i="1"/>
  <c r="F33" i="1" s="1"/>
  <c r="E22" i="1"/>
  <c r="C52" i="1" s="1"/>
  <c r="E21" i="1"/>
  <c r="E20" i="1"/>
  <c r="E19" i="1"/>
  <c r="C49" i="1" s="1"/>
  <c r="E18" i="1"/>
  <c r="C48" i="1" s="1"/>
  <c r="E17" i="1"/>
  <c r="E16" i="1"/>
  <c r="E15" i="1"/>
  <c r="C45" i="1" s="1"/>
  <c r="E14" i="1"/>
  <c r="C44" i="1" s="1"/>
  <c r="E13" i="1"/>
  <c r="E12" i="1"/>
  <c r="E11" i="1"/>
  <c r="C41" i="1" s="1"/>
  <c r="E10" i="1"/>
  <c r="C40" i="1" s="1"/>
  <c r="E9" i="1"/>
  <c r="E8" i="1"/>
  <c r="E7" i="1"/>
  <c r="C37" i="1" s="1"/>
  <c r="E6" i="1"/>
  <c r="C36" i="1" s="1"/>
  <c r="E5" i="1"/>
  <c r="E3" i="1"/>
  <c r="E4" i="1"/>
  <c r="B34" i="1" s="1"/>
  <c r="N51" i="1"/>
  <c r="N50" i="1"/>
  <c r="N47" i="1"/>
  <c r="N46" i="1"/>
  <c r="N43" i="1"/>
  <c r="N42" i="1"/>
  <c r="N39" i="1"/>
  <c r="N38" i="1"/>
  <c r="N35" i="1"/>
  <c r="N34" i="1"/>
  <c r="F51" i="1"/>
  <c r="F50" i="1"/>
  <c r="F47" i="1"/>
  <c r="F46" i="1"/>
  <c r="F43" i="1"/>
  <c r="F42" i="1"/>
  <c r="F39" i="1"/>
  <c r="F38" i="1"/>
  <c r="F35" i="1"/>
  <c r="F34" i="1"/>
  <c r="J51" i="1"/>
  <c r="J47" i="1"/>
  <c r="J43" i="1"/>
  <c r="J39" i="1"/>
  <c r="J35" i="1"/>
  <c r="B51" i="1"/>
  <c r="B50" i="1"/>
  <c r="B49" i="1"/>
  <c r="B48" i="1"/>
  <c r="B47" i="1"/>
  <c r="B46" i="1"/>
  <c r="B45" i="1"/>
  <c r="B44" i="1"/>
  <c r="B43" i="1"/>
  <c r="B42" i="1"/>
  <c r="B41" i="1"/>
  <c r="B40" i="1"/>
  <c r="B39" i="1"/>
  <c r="B38" i="1"/>
  <c r="B37" i="1"/>
  <c r="B36" i="1"/>
  <c r="B35" i="1"/>
  <c r="R52" i="1"/>
  <c r="R51" i="1"/>
  <c r="R50" i="1"/>
  <c r="R49" i="1"/>
  <c r="R48" i="1"/>
  <c r="R47" i="1"/>
  <c r="R46" i="1"/>
  <c r="R44" i="1"/>
  <c r="R40" i="1"/>
  <c r="R36" i="1"/>
  <c r="R45" i="1"/>
  <c r="U52" i="1"/>
  <c r="T52" i="1"/>
  <c r="S52" i="1"/>
  <c r="Q52" i="1"/>
  <c r="P52" i="1"/>
  <c r="O52" i="1"/>
  <c r="M52" i="1"/>
  <c r="L52" i="1"/>
  <c r="I52" i="1"/>
  <c r="H52" i="1"/>
  <c r="G52" i="1"/>
  <c r="E52" i="1"/>
  <c r="D52" i="1"/>
  <c r="U51" i="1"/>
  <c r="T51" i="1"/>
  <c r="S51" i="1"/>
  <c r="Q51" i="1"/>
  <c r="P51" i="1"/>
  <c r="O51" i="1"/>
  <c r="M51" i="1"/>
  <c r="L51" i="1"/>
  <c r="K51" i="1"/>
  <c r="I51" i="1"/>
  <c r="H51" i="1"/>
  <c r="G51" i="1"/>
  <c r="E51" i="1"/>
  <c r="D51" i="1"/>
  <c r="C51" i="1"/>
  <c r="U50" i="1"/>
  <c r="T50" i="1"/>
  <c r="S50" i="1"/>
  <c r="Q50" i="1"/>
  <c r="P50" i="1"/>
  <c r="O50" i="1"/>
  <c r="M50" i="1"/>
  <c r="L50" i="1"/>
  <c r="K50" i="1"/>
  <c r="I50" i="1"/>
  <c r="H50" i="1"/>
  <c r="G50" i="1"/>
  <c r="E50" i="1"/>
  <c r="D50" i="1"/>
  <c r="C50" i="1"/>
  <c r="U49" i="1"/>
  <c r="T49" i="1"/>
  <c r="Q49" i="1"/>
  <c r="P49" i="1"/>
  <c r="M49" i="1"/>
  <c r="L49" i="1"/>
  <c r="I49" i="1"/>
  <c r="H49" i="1"/>
  <c r="E49" i="1"/>
  <c r="D49" i="1"/>
  <c r="U48" i="1"/>
  <c r="T48" i="1"/>
  <c r="S48" i="1"/>
  <c r="Q48" i="1"/>
  <c r="P48" i="1"/>
  <c r="O48" i="1"/>
  <c r="M48" i="1"/>
  <c r="L48" i="1"/>
  <c r="I48" i="1"/>
  <c r="H48" i="1"/>
  <c r="G48" i="1"/>
  <c r="E48" i="1"/>
  <c r="D48" i="1"/>
  <c r="U47" i="1"/>
  <c r="T47" i="1"/>
  <c r="S47" i="1"/>
  <c r="Q47" i="1"/>
  <c r="P47" i="1"/>
  <c r="O47" i="1"/>
  <c r="M47" i="1"/>
  <c r="L47" i="1"/>
  <c r="K47" i="1"/>
  <c r="I47" i="1"/>
  <c r="H47" i="1"/>
  <c r="G47" i="1"/>
  <c r="E47" i="1"/>
  <c r="D47" i="1"/>
  <c r="C47" i="1"/>
  <c r="U46" i="1"/>
  <c r="T46" i="1"/>
  <c r="Q46" i="1"/>
  <c r="P46" i="1"/>
  <c r="O46" i="1"/>
  <c r="M46" i="1"/>
  <c r="L46" i="1"/>
  <c r="K46" i="1"/>
  <c r="I46" i="1"/>
  <c r="H46" i="1"/>
  <c r="E46" i="1"/>
  <c r="D46" i="1"/>
  <c r="C46" i="1"/>
  <c r="U45" i="1"/>
  <c r="T45" i="1"/>
  <c r="Q45" i="1"/>
  <c r="P45" i="1"/>
  <c r="M45" i="1"/>
  <c r="L45" i="1"/>
  <c r="I45" i="1"/>
  <c r="H45" i="1"/>
  <c r="E45" i="1"/>
  <c r="D45" i="1"/>
  <c r="U44" i="1"/>
  <c r="T44" i="1"/>
  <c r="S44" i="1"/>
  <c r="Q44" i="1"/>
  <c r="P44" i="1"/>
  <c r="O44" i="1"/>
  <c r="M44" i="1"/>
  <c r="L44" i="1"/>
  <c r="I44" i="1"/>
  <c r="H44" i="1"/>
  <c r="G44" i="1"/>
  <c r="E44" i="1"/>
  <c r="D44" i="1"/>
  <c r="U43" i="1"/>
  <c r="T43" i="1"/>
  <c r="S43" i="1"/>
  <c r="Q43" i="1"/>
  <c r="P43" i="1"/>
  <c r="O43" i="1"/>
  <c r="M43" i="1"/>
  <c r="L43" i="1"/>
  <c r="K43" i="1"/>
  <c r="I43" i="1"/>
  <c r="H43" i="1"/>
  <c r="G43" i="1"/>
  <c r="E43" i="1"/>
  <c r="D43" i="1"/>
  <c r="C43" i="1"/>
  <c r="U42" i="1"/>
  <c r="T42" i="1"/>
  <c r="Q42" i="1"/>
  <c r="P42" i="1"/>
  <c r="O42" i="1"/>
  <c r="M42" i="1"/>
  <c r="L42" i="1"/>
  <c r="K42" i="1"/>
  <c r="I42" i="1"/>
  <c r="H42" i="1"/>
  <c r="G42" i="1"/>
  <c r="E42" i="1"/>
  <c r="D42" i="1"/>
  <c r="C42" i="1"/>
  <c r="U41" i="1"/>
  <c r="T41" i="1"/>
  <c r="Q41" i="1"/>
  <c r="P41" i="1"/>
  <c r="O41" i="1"/>
  <c r="M41" i="1"/>
  <c r="L41" i="1"/>
  <c r="I41" i="1"/>
  <c r="H41" i="1"/>
  <c r="E41" i="1"/>
  <c r="D41" i="1"/>
  <c r="U40" i="1"/>
  <c r="T40" i="1"/>
  <c r="S40" i="1"/>
  <c r="Q40" i="1"/>
  <c r="P40" i="1"/>
  <c r="O40" i="1"/>
  <c r="M40" i="1"/>
  <c r="L40" i="1"/>
  <c r="I40" i="1"/>
  <c r="H40" i="1"/>
  <c r="G40" i="1"/>
  <c r="E40" i="1"/>
  <c r="D40" i="1"/>
  <c r="U39" i="1"/>
  <c r="T39" i="1"/>
  <c r="S39" i="1"/>
  <c r="Q39" i="1"/>
  <c r="P39" i="1"/>
  <c r="O39" i="1"/>
  <c r="M39" i="1"/>
  <c r="L39" i="1"/>
  <c r="K39" i="1"/>
  <c r="I39" i="1"/>
  <c r="H39" i="1"/>
  <c r="G39" i="1"/>
  <c r="E39" i="1"/>
  <c r="D39" i="1"/>
  <c r="C39" i="1"/>
  <c r="U38" i="1"/>
  <c r="T38" i="1"/>
  <c r="Q38" i="1"/>
  <c r="P38" i="1"/>
  <c r="O38" i="1"/>
  <c r="M38" i="1"/>
  <c r="L38" i="1"/>
  <c r="K38" i="1"/>
  <c r="I38" i="1"/>
  <c r="H38" i="1"/>
  <c r="E38" i="1"/>
  <c r="D38" i="1"/>
  <c r="C38" i="1"/>
  <c r="U37" i="1"/>
  <c r="T37" i="1"/>
  <c r="Q37" i="1"/>
  <c r="P37" i="1"/>
  <c r="M37" i="1"/>
  <c r="L37" i="1"/>
  <c r="I37" i="1"/>
  <c r="H37" i="1"/>
  <c r="E37" i="1"/>
  <c r="D37" i="1"/>
  <c r="U36" i="1"/>
  <c r="T36" i="1"/>
  <c r="S36" i="1"/>
  <c r="Q36" i="1"/>
  <c r="P36" i="1"/>
  <c r="M36" i="1"/>
  <c r="L36" i="1"/>
  <c r="I36" i="1"/>
  <c r="H36" i="1"/>
  <c r="G36" i="1"/>
  <c r="E36" i="1"/>
  <c r="D36" i="1"/>
  <c r="U35" i="1"/>
  <c r="T35" i="1"/>
  <c r="S35" i="1"/>
  <c r="Q35" i="1"/>
  <c r="P35" i="1"/>
  <c r="O35" i="1"/>
  <c r="M35" i="1"/>
  <c r="L35" i="1"/>
  <c r="K35" i="1"/>
  <c r="I35" i="1"/>
  <c r="H35" i="1"/>
  <c r="G35" i="1"/>
  <c r="E35" i="1"/>
  <c r="D35" i="1"/>
  <c r="C35" i="1"/>
  <c r="U34" i="1"/>
  <c r="T34" i="1"/>
  <c r="Q34" i="1"/>
  <c r="P34" i="1"/>
  <c r="M34" i="1"/>
  <c r="L34" i="1"/>
  <c r="K34" i="1"/>
  <c r="I34" i="1"/>
  <c r="H34" i="1"/>
  <c r="G34" i="1"/>
  <c r="E34" i="1"/>
  <c r="D34" i="1"/>
  <c r="C34" i="1"/>
  <c r="B52" i="1" l="1"/>
  <c r="W52" i="1" s="1"/>
  <c r="S37" i="1"/>
  <c r="R41" i="1"/>
  <c r="S42" i="1"/>
  <c r="X42" i="1" s="1"/>
  <c r="R34" i="1"/>
  <c r="X34" i="1" s="1"/>
  <c r="R38" i="1"/>
  <c r="O36" i="1"/>
  <c r="O37" i="1"/>
  <c r="O49" i="1"/>
  <c r="Y49" i="1" s="1"/>
  <c r="O45" i="1"/>
  <c r="K36" i="1"/>
  <c r="K40" i="1"/>
  <c r="J44" i="1"/>
  <c r="W44" i="1" s="1"/>
  <c r="J48" i="1"/>
  <c r="V48" i="1" s="1"/>
  <c r="J52" i="1"/>
  <c r="K37" i="1"/>
  <c r="K41" i="1"/>
  <c r="W41" i="1" s="1"/>
  <c r="J45" i="1"/>
  <c r="J49" i="1"/>
  <c r="G41" i="1"/>
  <c r="G49" i="1"/>
  <c r="G37" i="1"/>
  <c r="V37" i="1" s="1"/>
  <c r="G45" i="1"/>
  <c r="W34" i="1"/>
  <c r="V35" i="1"/>
  <c r="W35" i="1"/>
  <c r="X35" i="1"/>
  <c r="Y35" i="1"/>
  <c r="V36" i="1"/>
  <c r="W36" i="1"/>
  <c r="X36" i="1"/>
  <c r="Y36" i="1"/>
  <c r="X37" i="1"/>
  <c r="Y37" i="1"/>
  <c r="V38" i="1"/>
  <c r="W38" i="1"/>
  <c r="X38" i="1"/>
  <c r="Y38" i="1"/>
  <c r="V39" i="1"/>
  <c r="W39" i="1"/>
  <c r="X39" i="1"/>
  <c r="Y39" i="1"/>
  <c r="V40" i="1"/>
  <c r="W40" i="1"/>
  <c r="X40" i="1"/>
  <c r="Y40" i="1"/>
  <c r="V41" i="1"/>
  <c r="Y41" i="1"/>
  <c r="V42" i="1"/>
  <c r="W42" i="1"/>
  <c r="V43" i="1"/>
  <c r="W43" i="1"/>
  <c r="X43" i="1"/>
  <c r="Y43" i="1"/>
  <c r="V44" i="1"/>
  <c r="Y44" i="1"/>
  <c r="Y45" i="1"/>
  <c r="V46" i="1"/>
  <c r="W46" i="1"/>
  <c r="X46" i="1"/>
  <c r="Y46" i="1"/>
  <c r="V47" i="1"/>
  <c r="W47" i="1"/>
  <c r="X47" i="1"/>
  <c r="Y47" i="1"/>
  <c r="Y48" i="1"/>
  <c r="W49" i="1"/>
  <c r="X49" i="1"/>
  <c r="V50" i="1"/>
  <c r="W50" i="1"/>
  <c r="X50" i="1"/>
  <c r="Y50" i="1"/>
  <c r="V51" i="1"/>
  <c r="W51" i="1"/>
  <c r="X51" i="1"/>
  <c r="Y51" i="1"/>
  <c r="V52" i="1"/>
  <c r="U33" i="1"/>
  <c r="T33" i="1"/>
  <c r="S33" i="1"/>
  <c r="Q33" i="1"/>
  <c r="P33" i="1"/>
  <c r="O33" i="1"/>
  <c r="M33" i="1"/>
  <c r="L33" i="1"/>
  <c r="K33" i="1"/>
  <c r="I33" i="1"/>
  <c r="H33" i="1"/>
  <c r="G33" i="1"/>
  <c r="C33" i="1"/>
  <c r="E33" i="1"/>
  <c r="D33" i="1"/>
  <c r="Y52" i="1" l="1"/>
  <c r="AD52" i="1" s="1"/>
  <c r="X52" i="1"/>
  <c r="V34" i="1"/>
  <c r="Y42" i="1"/>
  <c r="Y34" i="1"/>
  <c r="V49" i="1"/>
  <c r="AD49" i="1" s="1"/>
  <c r="W33" i="1"/>
  <c r="W48" i="1"/>
  <c r="X44" i="1"/>
  <c r="AD44" i="1" s="1"/>
  <c r="X41" i="1"/>
  <c r="X48" i="1"/>
  <c r="V45" i="1"/>
  <c r="X45" i="1"/>
  <c r="X33" i="1"/>
  <c r="W45" i="1"/>
  <c r="W37" i="1"/>
  <c r="V33" i="1"/>
  <c r="Y33" i="1"/>
  <c r="AD42" i="1"/>
  <c r="AD46" i="1"/>
  <c r="AD40" i="1"/>
  <c r="AD41" i="1"/>
  <c r="AD51" i="1"/>
  <c r="AD35" i="1"/>
  <c r="AD47" i="1"/>
  <c r="AD48" i="1" l="1"/>
  <c r="AD43" i="1"/>
  <c r="AD50" i="1"/>
  <c r="AD36" i="1"/>
  <c r="AD39" i="1"/>
  <c r="AD38" i="1"/>
  <c r="AD45" i="1"/>
  <c r="AD37" i="1"/>
  <c r="AD33" i="1"/>
  <c r="AD34" i="1"/>
</calcChain>
</file>

<file path=xl/sharedStrings.xml><?xml version="1.0" encoding="utf-8"?>
<sst xmlns="http://schemas.openxmlformats.org/spreadsheetml/2006/main" count="114" uniqueCount="51">
  <si>
    <t>NOM-PRENOM</t>
  </si>
  <si>
    <t>P.A.S 0,652€</t>
  </si>
  <si>
    <t>I.S.H.C 3,67€</t>
  </si>
  <si>
    <t>P.D.P 8,13€</t>
  </si>
  <si>
    <t>RC 13,56€</t>
  </si>
  <si>
    <t>TR 4,5 €</t>
  </si>
  <si>
    <t>Début</t>
  </si>
  <si>
    <t>coupure en heure</t>
  </si>
  <si>
    <t>Fin</t>
  </si>
  <si>
    <t>Total</t>
  </si>
  <si>
    <t>coupure en mn</t>
  </si>
  <si>
    <t>Lundi</t>
  </si>
  <si>
    <t>Mardi</t>
  </si>
  <si>
    <t>Mercredi</t>
  </si>
  <si>
    <t>Jeudi</t>
  </si>
  <si>
    <t>Vendredi</t>
  </si>
  <si>
    <t>TOTAL PAS</t>
  </si>
  <si>
    <t>Conducteur et ADQ de nuit</t>
  </si>
  <si>
    <t>Uniquement conducteur</t>
  </si>
  <si>
    <t/>
  </si>
  <si>
    <t>Prime Aube Soirée 0,652 Euros:Chaque heure de travail effectuée entre 6h et 7h du matin et le soir entre 19h et 21h</t>
  </si>
  <si>
    <t>Indemnités Spéciale Horaire Continu**(3,67 Euros) : Le personnel ouvrier, dont l'amplitute de la journée couvre entièrement la période comprise, soit entre 11h00 et 14h30, soit entre 18h30 et 22h00, perçoit une indemnité spéciale, sous réserve de ne pas disposer d'une coupure d'au moins une heure entre les limites horaires fixées ci-dessous. L'imdemnité spéciale sera versée à toute personne faisant un horaire continu selon les dispositions suivantes: 1 /   Il doit s'agir d'un horaire à temps complet  2/ Il doit s'agir d'un horaire demandé par la direction. 3/ L'indemnité ne peut pas se cumuler avec un autre avantage(ticket restaurant par exemple).</t>
  </si>
  <si>
    <t>Prime De Panier (ou casse croûte) 8,13€: Elle est accordée aux salariés dont l'horaire de travail à temps complet comporte au moins 4 heures de travail entre 22h00 et 7:00.</t>
  </si>
  <si>
    <t>Repas Chauffeur 13,56€: Il est accordé lorsque l'amplitude est entièrement couverte entre 11h45 et 14h15 / 18h45 et 21h15.</t>
  </si>
  <si>
    <t>calculé à la main pour l'instant</t>
  </si>
  <si>
    <t>A</t>
  </si>
  <si>
    <t>B</t>
  </si>
  <si>
    <t>C</t>
  </si>
  <si>
    <t>D</t>
  </si>
  <si>
    <t>E</t>
  </si>
  <si>
    <t>F</t>
  </si>
  <si>
    <t>G</t>
  </si>
  <si>
    <t>H</t>
  </si>
  <si>
    <t>I</t>
  </si>
  <si>
    <t>J</t>
  </si>
  <si>
    <t>K</t>
  </si>
  <si>
    <t>L</t>
  </si>
  <si>
    <t>M</t>
  </si>
  <si>
    <t>O</t>
  </si>
  <si>
    <t>P</t>
  </si>
  <si>
    <t>Q</t>
  </si>
  <si>
    <t>R</t>
  </si>
  <si>
    <t>S</t>
  </si>
  <si>
    <t>T</t>
  </si>
  <si>
    <t>N</t>
  </si>
  <si>
    <t>Coeff</t>
  </si>
  <si>
    <t>Total primes</t>
  </si>
  <si>
    <t>Aube Soirée (nb heures)</t>
  </si>
  <si>
    <t>Continu (0 ou 1)</t>
  </si>
  <si>
    <t>Panier (0 ou 1)</t>
  </si>
  <si>
    <t>Repas '0 ou 1)</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</si>
</sst>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_-* #,##0.00_-;\-* #,##0.00_-;_-* &quot;-&quot;??_-;_-@_-"/>
    <numFmt numFmtId="165" formatCode="[$-F800]dddd\,\ mmmm\ dd\,\ yyyy"/>
    <numFmt numFmtId="166" formatCode="[h]:mm;@"/>
    <numFmt numFmtId="167" formatCode="[h]:mm"/>
  </numFmts>
  <fonts count="10" x14ac:knownFonts="1">
    <font>
      <sz val="11"/>
      <color theme="1"/>
      <name val="Arial"/>
      <family val="2"/>
    </font>
    <font>
      <sz val="11"/>
      <color theme="1"/>
      <name val="Arial"/>
      <family val="2"/>
    </font>
    <font>
      <sz val="10"/>
      <name val="Arial"/>
      <family val="2"/>
    </font>
    <font>
      <b/>
      <sz val="10"/>
      <color theme="0"/>
      <name val="Calibri"/>
      <family val="2"/>
    </font>
    <font>
      <b/>
      <sz val="10"/>
      <name val="Calibri"/>
      <family val="2"/>
    </font>
    <font>
      <sz val="10"/>
      <color theme="0"/>
      <name val="Calibri"/>
      <family val="2"/>
    </font>
    <font>
      <sz val="10"/>
      <name val="Calibri"/>
      <family val="2"/>
    </font>
    <font>
      <sz val="10"/>
      <color theme="1"/>
      <name val="Arial"/>
      <family val="2"/>
      <scheme val="minor"/>
    </font>
    <font>
      <b/>
      <sz val="10"/>
      <color theme="1"/>
      <name val="Arial"/>
      <family val="2"/>
      <scheme val="minor"/>
    </font>
    <font>
      <sz val="11"/>
      <color theme="1"/>
      <name val="Calibri"/>
      <family val="2"/>
    </font>
  </fonts>
  <fills count="14">
    <fill>
      <patternFill patternType="none"/>
    </fill>
    <fill>
      <patternFill patternType="gray125"/>
    </fill>
    <fill>
      <patternFill patternType="solid">
        <fgColor theme="3"/>
        <bgColor indexed="64"/>
      </patternFill>
    </fill>
    <fill>
      <patternFill patternType="solid">
        <fgColor theme="5" tint="0.59999389629810485"/>
        <bgColor indexed="64"/>
      </patternFill>
    </fill>
    <fill>
      <patternFill patternType="solid">
        <fgColor theme="6"/>
        <bgColor indexed="64"/>
      </patternFill>
    </fill>
    <fill>
      <patternFill patternType="solid">
        <fgColor rgb="FFFFC000"/>
        <bgColor indexed="64"/>
      </patternFill>
    </fill>
    <fill>
      <patternFill patternType="solid">
        <fgColor theme="9"/>
        <bgColor indexed="64"/>
      </patternFill>
    </fill>
    <fill>
      <patternFill patternType="solid">
        <fgColor theme="4"/>
        <bgColor indexed="64"/>
      </patternFill>
    </fill>
    <fill>
      <patternFill patternType="solid">
        <fgColor theme="8" tint="-0.249977111117893"/>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0"/>
        <bgColor indexed="64"/>
      </patternFill>
    </fill>
    <fill>
      <patternFill patternType="solid">
        <fgColor theme="5" tint="0.39997558519241921"/>
        <bgColor indexed="64"/>
      </patternFill>
    </fill>
    <fill>
      <patternFill patternType="solid">
        <fgColor theme="8" tint="0.39997558519241921"/>
        <bgColor indexed="64"/>
      </patternFill>
    </fill>
  </fills>
  <borders count="31">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diagonal/>
    </border>
    <border>
      <left/>
      <right style="medium">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style="medium">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bottom/>
      <diagonal/>
    </border>
    <border>
      <left/>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style="thin">
        <color indexed="64"/>
      </left>
      <right/>
      <top style="thin">
        <color indexed="64"/>
      </top>
      <bottom/>
      <diagonal/>
    </border>
  </borders>
  <cellStyleXfs count="3">
    <xf numFmtId="0" fontId="0" fillId="0" borderId="0"/>
    <xf numFmtId="164" fontId="1" fillId="0" borderId="0" applyFont="0" applyFill="0" applyBorder="0" applyAlignment="0" applyProtection="0"/>
    <xf numFmtId="0" fontId="2" fillId="0" borderId="0"/>
  </cellStyleXfs>
  <cellXfs count="147">
    <xf numFmtId="0" fontId="0" fillId="0" borderId="0" xfId="0"/>
    <xf numFmtId="0" fontId="3" fillId="7" borderId="13" xfId="2" applyFont="1" applyFill="1" applyBorder="1" applyAlignment="1" applyProtection="1">
      <alignment horizontal="center" vertical="center" wrapText="1"/>
      <protection locked="0"/>
    </xf>
    <xf numFmtId="0" fontId="3" fillId="7" borderId="16" xfId="2" applyFont="1" applyFill="1" applyBorder="1" applyAlignment="1" applyProtection="1">
      <alignment horizontal="center" vertical="center" wrapText="1"/>
      <protection locked="0"/>
    </xf>
    <xf numFmtId="0" fontId="3" fillId="7" borderId="17" xfId="2" applyFont="1" applyFill="1" applyBorder="1" applyAlignment="1" applyProtection="1">
      <alignment horizontal="center" vertical="center" wrapText="1"/>
      <protection locked="0"/>
    </xf>
    <xf numFmtId="0" fontId="3" fillId="8" borderId="13" xfId="2" applyFont="1" applyFill="1" applyBorder="1" applyAlignment="1" applyProtection="1">
      <alignment horizontal="center" vertical="center" wrapText="1"/>
      <protection locked="0"/>
    </xf>
    <xf numFmtId="0" fontId="3" fillId="8" borderId="16" xfId="2" applyFont="1" applyFill="1" applyBorder="1" applyAlignment="1" applyProtection="1">
      <alignment horizontal="center" vertical="center" wrapText="1"/>
      <protection locked="0"/>
    </xf>
    <xf numFmtId="0" fontId="3" fillId="8" borderId="17" xfId="2" applyFont="1" applyFill="1" applyBorder="1" applyAlignment="1" applyProtection="1">
      <alignment horizontal="center" vertical="center" wrapText="1"/>
      <protection locked="0"/>
    </xf>
    <xf numFmtId="0" fontId="4" fillId="9" borderId="13" xfId="2" applyFont="1" applyFill="1" applyBorder="1" applyAlignment="1" applyProtection="1">
      <alignment horizontal="center" vertical="center" wrapText="1"/>
      <protection locked="0"/>
    </xf>
    <xf numFmtId="0" fontId="4" fillId="9" borderId="16" xfId="2" applyFont="1" applyFill="1" applyBorder="1" applyAlignment="1" applyProtection="1">
      <alignment horizontal="center" vertical="center" wrapText="1"/>
      <protection locked="0"/>
    </xf>
    <xf numFmtId="0" fontId="4" fillId="9" borderId="17" xfId="2" applyFont="1" applyFill="1" applyBorder="1" applyAlignment="1" applyProtection="1">
      <alignment horizontal="center" vertical="center" wrapText="1"/>
      <protection locked="0"/>
    </xf>
    <xf numFmtId="0" fontId="4" fillId="10" borderId="1" xfId="2" applyFont="1" applyFill="1" applyBorder="1" applyAlignment="1" applyProtection="1">
      <alignment horizontal="center" vertical="center" wrapText="1"/>
      <protection locked="0"/>
    </xf>
    <xf numFmtId="166" fontId="5" fillId="7" borderId="1" xfId="2" applyNumberFormat="1" applyFont="1" applyFill="1" applyBorder="1" applyAlignment="1" applyProtection="1">
      <alignment horizontal="center" vertical="center"/>
      <protection locked="0"/>
    </xf>
    <xf numFmtId="166" fontId="5" fillId="7" borderId="10" xfId="2" applyNumberFormat="1" applyFont="1" applyFill="1" applyBorder="1" applyAlignment="1" applyProtection="1">
      <alignment horizontal="center" vertical="center"/>
      <protection locked="0"/>
    </xf>
    <xf numFmtId="166" fontId="3" fillId="7" borderId="12" xfId="2" applyNumberFormat="1" applyFont="1" applyFill="1" applyBorder="1" applyAlignment="1" applyProtection="1">
      <alignment horizontal="center" vertical="center"/>
    </xf>
    <xf numFmtId="166" fontId="5" fillId="8" borderId="1" xfId="2" applyNumberFormat="1" applyFont="1" applyFill="1" applyBorder="1" applyAlignment="1" applyProtection="1">
      <alignment horizontal="center" vertical="center"/>
      <protection locked="0"/>
    </xf>
    <xf numFmtId="166" fontId="5" fillId="8" borderId="10" xfId="2" applyNumberFormat="1" applyFont="1" applyFill="1" applyBorder="1" applyAlignment="1" applyProtection="1">
      <alignment horizontal="center" vertical="center"/>
      <protection locked="0"/>
    </xf>
    <xf numFmtId="166" fontId="3" fillId="8" borderId="12" xfId="2" applyNumberFormat="1" applyFont="1" applyFill="1" applyBorder="1" applyAlignment="1" applyProtection="1">
      <alignment horizontal="center" vertical="center"/>
    </xf>
    <xf numFmtId="166" fontId="5" fillId="7" borderId="12" xfId="2" applyNumberFormat="1" applyFont="1" applyFill="1" applyBorder="1" applyAlignment="1" applyProtection="1">
      <alignment horizontal="center" vertical="center"/>
    </xf>
    <xf numFmtId="166" fontId="6" fillId="9" borderId="1" xfId="2" applyNumberFormat="1" applyFont="1" applyFill="1" applyBorder="1" applyAlignment="1" applyProtection="1">
      <alignment horizontal="center" vertical="center"/>
      <protection locked="0"/>
    </xf>
    <xf numFmtId="166" fontId="6" fillId="9" borderId="10" xfId="2" applyNumberFormat="1" applyFont="1" applyFill="1" applyBorder="1" applyAlignment="1" applyProtection="1">
      <alignment horizontal="center" vertical="center"/>
      <protection locked="0"/>
    </xf>
    <xf numFmtId="166" fontId="4" fillId="9" borderId="12" xfId="2" applyNumberFormat="1" applyFont="1" applyFill="1" applyBorder="1" applyAlignment="1" applyProtection="1">
      <alignment horizontal="center" vertical="center"/>
    </xf>
    <xf numFmtId="0" fontId="4" fillId="3" borderId="10" xfId="2" applyFont="1" applyFill="1" applyBorder="1" applyAlignment="1" applyProtection="1">
      <alignment horizontal="center" vertical="center" wrapText="1"/>
      <protection locked="0"/>
    </xf>
    <xf numFmtId="0" fontId="4" fillId="4" borderId="10" xfId="2" applyFont="1" applyFill="1" applyBorder="1" applyAlignment="1" applyProtection="1">
      <alignment horizontal="center" vertical="center" wrapText="1"/>
      <protection locked="0"/>
    </xf>
    <xf numFmtId="0" fontId="4" fillId="5" borderId="11" xfId="2" applyFont="1" applyFill="1" applyBorder="1" applyAlignment="1" applyProtection="1">
      <alignment horizontal="center" vertical="center" wrapText="1"/>
      <protection locked="0"/>
    </xf>
    <xf numFmtId="0" fontId="4" fillId="6" borderId="12" xfId="2" applyFont="1" applyFill="1" applyBorder="1" applyAlignment="1" applyProtection="1">
      <alignment horizontal="center" vertical="center" wrapText="1"/>
      <protection locked="0"/>
    </xf>
    <xf numFmtId="0" fontId="4" fillId="10" borderId="13" xfId="2" applyFont="1" applyFill="1" applyBorder="1" applyAlignment="1" applyProtection="1">
      <alignment horizontal="center" vertical="center" wrapText="1"/>
      <protection locked="0"/>
    </xf>
    <xf numFmtId="167" fontId="5" fillId="7" borderId="1" xfId="2" applyNumberFormat="1" applyFont="1" applyFill="1" applyBorder="1" applyAlignment="1" applyProtection="1">
      <alignment horizontal="center" vertical="center"/>
      <protection locked="0"/>
    </xf>
    <xf numFmtId="167" fontId="5" fillId="7" borderId="10" xfId="2" applyNumberFormat="1" applyFont="1" applyFill="1" applyBorder="1" applyAlignment="1" applyProtection="1">
      <alignment horizontal="center" vertical="center"/>
      <protection locked="0"/>
    </xf>
    <xf numFmtId="167" fontId="3" fillId="7" borderId="12" xfId="2" applyNumberFormat="1" applyFont="1" applyFill="1" applyBorder="1" applyAlignment="1" applyProtection="1">
      <alignment horizontal="center" vertical="center"/>
    </xf>
    <xf numFmtId="167" fontId="5" fillId="8" borderId="1" xfId="2" applyNumberFormat="1" applyFont="1" applyFill="1" applyBorder="1" applyAlignment="1" applyProtection="1">
      <alignment horizontal="center" vertical="center"/>
      <protection locked="0"/>
    </xf>
    <xf numFmtId="167" fontId="5" fillId="8" borderId="10" xfId="2" applyNumberFormat="1" applyFont="1" applyFill="1" applyBorder="1" applyAlignment="1" applyProtection="1">
      <alignment horizontal="center" vertical="center"/>
      <protection locked="0"/>
    </xf>
    <xf numFmtId="167" fontId="3" fillId="8" borderId="12" xfId="2" applyNumberFormat="1" applyFont="1" applyFill="1" applyBorder="1" applyAlignment="1" applyProtection="1">
      <alignment horizontal="center" vertical="center"/>
    </xf>
    <xf numFmtId="167" fontId="5" fillId="7" borderId="12" xfId="2" applyNumberFormat="1" applyFont="1" applyFill="1" applyBorder="1" applyAlignment="1" applyProtection="1">
      <alignment horizontal="center" vertical="center"/>
    </xf>
    <xf numFmtId="167" fontId="6" fillId="9" borderId="13" xfId="2" applyNumberFormat="1" applyFont="1" applyFill="1" applyBorder="1" applyAlignment="1" applyProtection="1">
      <alignment horizontal="center" vertical="center"/>
      <protection locked="0"/>
    </xf>
    <xf numFmtId="167" fontId="6" fillId="9" borderId="16" xfId="2" applyNumberFormat="1" applyFont="1" applyFill="1" applyBorder="1" applyAlignment="1" applyProtection="1">
      <alignment horizontal="center" vertical="center"/>
      <protection locked="0"/>
    </xf>
    <xf numFmtId="167" fontId="4" fillId="9" borderId="17" xfId="2" applyNumberFormat="1" applyFont="1" applyFill="1" applyBorder="1" applyAlignment="1" applyProtection="1">
      <alignment horizontal="center" vertical="center"/>
    </xf>
    <xf numFmtId="164" fontId="4" fillId="3" borderId="16" xfId="1" applyFont="1" applyFill="1" applyBorder="1" applyAlignment="1" applyProtection="1">
      <alignment horizontal="center" vertical="center" wrapText="1"/>
      <protection locked="0"/>
    </xf>
    <xf numFmtId="0" fontId="4" fillId="3" borderId="16" xfId="2" applyFont="1" applyFill="1" applyBorder="1" applyAlignment="1" applyProtection="1">
      <alignment horizontal="center" vertical="center" wrapText="1"/>
      <protection locked="0"/>
    </xf>
    <xf numFmtId="0" fontId="4" fillId="4" borderId="16" xfId="2" applyFont="1" applyFill="1" applyBorder="1" applyAlignment="1" applyProtection="1">
      <alignment horizontal="center" vertical="center" wrapText="1"/>
      <protection locked="0"/>
    </xf>
    <xf numFmtId="0" fontId="4" fillId="5" borderId="19" xfId="2" applyFont="1" applyFill="1" applyBorder="1" applyAlignment="1" applyProtection="1">
      <alignment horizontal="center" vertical="center" wrapText="1"/>
      <protection locked="0"/>
    </xf>
    <xf numFmtId="0" fontId="4" fillId="6" borderId="17" xfId="2" applyFont="1" applyFill="1" applyBorder="1" applyAlignment="1" applyProtection="1">
      <alignment horizontal="center" vertical="center" wrapText="1"/>
      <protection locked="0"/>
    </xf>
    <xf numFmtId="167" fontId="6" fillId="0" borderId="1" xfId="2" applyNumberFormat="1" applyFont="1" applyFill="1" applyBorder="1" applyAlignment="1" applyProtection="1">
      <alignment horizontal="center" vertical="center"/>
      <protection locked="0"/>
    </xf>
    <xf numFmtId="167" fontId="6" fillId="0" borderId="10" xfId="2" applyNumberFormat="1" applyFont="1" applyFill="1" applyBorder="1" applyAlignment="1" applyProtection="1">
      <alignment horizontal="center" vertical="center"/>
      <protection locked="0"/>
    </xf>
    <xf numFmtId="167" fontId="6" fillId="0" borderId="12" xfId="2" applyNumberFormat="1" applyFont="1" applyFill="1" applyBorder="1" applyAlignment="1" applyProtection="1">
      <alignment horizontal="center" vertical="center"/>
    </xf>
    <xf numFmtId="167" fontId="6" fillId="11" borderId="1" xfId="2" applyNumberFormat="1" applyFont="1" applyFill="1" applyBorder="1" applyAlignment="1" applyProtection="1">
      <alignment horizontal="center" vertical="center"/>
      <protection locked="0"/>
    </xf>
    <xf numFmtId="167" fontId="6" fillId="11" borderId="10" xfId="2" applyNumberFormat="1" applyFont="1" applyFill="1" applyBorder="1" applyAlignment="1" applyProtection="1">
      <alignment horizontal="center" vertical="center"/>
      <protection locked="0"/>
    </xf>
    <xf numFmtId="167" fontId="4" fillId="11" borderId="12" xfId="2" applyNumberFormat="1" applyFont="1" applyFill="1" applyBorder="1" applyAlignment="1" applyProtection="1">
      <alignment horizontal="center" vertical="center"/>
    </xf>
    <xf numFmtId="167" fontId="4" fillId="0" borderId="12" xfId="2" applyNumberFormat="1" applyFont="1" applyFill="1" applyBorder="1" applyAlignment="1" applyProtection="1">
      <alignment horizontal="center" vertical="center"/>
    </xf>
    <xf numFmtId="164" fontId="4" fillId="0" borderId="10" xfId="1" applyFont="1" applyFill="1" applyBorder="1" applyAlignment="1" applyProtection="1">
      <alignment horizontal="center" vertical="center" wrapText="1"/>
      <protection locked="0"/>
    </xf>
    <xf numFmtId="0" fontId="4" fillId="0" borderId="10" xfId="2" applyFont="1" applyFill="1" applyBorder="1" applyAlignment="1" applyProtection="1">
      <alignment horizontal="center" vertical="center" wrapText="1"/>
      <protection locked="0"/>
    </xf>
    <xf numFmtId="0" fontId="4" fillId="0" borderId="11" xfId="2" applyFont="1" applyFill="1" applyBorder="1" applyAlignment="1" applyProtection="1">
      <alignment horizontal="center" vertical="center" wrapText="1"/>
      <protection locked="0"/>
    </xf>
    <xf numFmtId="0" fontId="4" fillId="0" borderId="12" xfId="2" applyFont="1" applyFill="1" applyBorder="1" applyAlignment="1" applyProtection="1">
      <alignment horizontal="center" vertical="center" wrapText="1"/>
      <protection locked="0"/>
    </xf>
    <xf numFmtId="0" fontId="4" fillId="11" borderId="17" xfId="2" applyFont="1" applyFill="1" applyBorder="1" applyAlignment="1" applyProtection="1">
      <alignment horizontal="center" vertical="center" wrapText="1"/>
      <protection locked="0"/>
    </xf>
    <xf numFmtId="167" fontId="6" fillId="0" borderId="13" xfId="2" applyNumberFormat="1" applyFont="1" applyFill="1" applyBorder="1" applyAlignment="1" applyProtection="1">
      <alignment horizontal="center" vertical="center"/>
      <protection locked="0"/>
    </xf>
    <xf numFmtId="167" fontId="6" fillId="0" borderId="16" xfId="2" applyNumberFormat="1" applyFont="1" applyFill="1" applyBorder="1" applyAlignment="1" applyProtection="1">
      <alignment horizontal="center" vertical="center"/>
      <protection locked="0"/>
    </xf>
    <xf numFmtId="167" fontId="4" fillId="0" borderId="17" xfId="2" applyNumberFormat="1" applyFont="1" applyFill="1" applyBorder="1" applyAlignment="1" applyProtection="1">
      <alignment horizontal="center" vertical="center"/>
    </xf>
    <xf numFmtId="167" fontId="6" fillId="11" borderId="13" xfId="2" applyNumberFormat="1" applyFont="1" applyFill="1" applyBorder="1" applyAlignment="1" applyProtection="1">
      <alignment horizontal="center" vertical="center"/>
      <protection locked="0"/>
    </xf>
    <xf numFmtId="167" fontId="6" fillId="11" borderId="16" xfId="2" applyNumberFormat="1" applyFont="1" applyFill="1" applyBorder="1" applyAlignment="1" applyProtection="1">
      <alignment horizontal="center" vertical="center"/>
      <protection locked="0"/>
    </xf>
    <xf numFmtId="167" fontId="4" fillId="11" borderId="17" xfId="2" applyNumberFormat="1" applyFont="1" applyFill="1" applyBorder="1" applyAlignment="1" applyProtection="1">
      <alignment horizontal="center" vertical="center"/>
    </xf>
    <xf numFmtId="167" fontId="6" fillId="0" borderId="17" xfId="2" applyNumberFormat="1" applyFont="1" applyFill="1" applyBorder="1" applyAlignment="1" applyProtection="1">
      <alignment horizontal="center" vertical="center"/>
    </xf>
    <xf numFmtId="164" fontId="4" fillId="0" borderId="16" xfId="1" applyFont="1" applyFill="1" applyBorder="1" applyAlignment="1" applyProtection="1">
      <alignment horizontal="center" vertical="center" wrapText="1"/>
      <protection locked="0"/>
    </xf>
    <xf numFmtId="0" fontId="4" fillId="0" borderId="16" xfId="2" applyFont="1" applyFill="1" applyBorder="1" applyAlignment="1" applyProtection="1">
      <alignment horizontal="center" vertical="center" wrapText="1"/>
      <protection locked="0"/>
    </xf>
    <xf numFmtId="0" fontId="4" fillId="11" borderId="19" xfId="2" applyFont="1" applyFill="1" applyBorder="1" applyAlignment="1" applyProtection="1">
      <alignment horizontal="center" vertical="center" wrapText="1"/>
      <protection locked="0"/>
    </xf>
    <xf numFmtId="167" fontId="6" fillId="9" borderId="1" xfId="2" applyNumberFormat="1" applyFont="1" applyFill="1" applyBorder="1" applyAlignment="1" applyProtection="1">
      <alignment horizontal="center" vertical="center"/>
      <protection locked="0"/>
    </xf>
    <xf numFmtId="167" fontId="6" fillId="9" borderId="10" xfId="2" applyNumberFormat="1" applyFont="1" applyFill="1" applyBorder="1" applyAlignment="1" applyProtection="1">
      <alignment horizontal="center" vertical="center"/>
      <protection locked="0"/>
    </xf>
    <xf numFmtId="167" fontId="4" fillId="9" borderId="12" xfId="2" applyNumberFormat="1" applyFont="1" applyFill="1" applyBorder="1" applyAlignment="1" applyProtection="1">
      <alignment horizontal="center" vertical="center"/>
    </xf>
    <xf numFmtId="164" fontId="4" fillId="3" borderId="10" xfId="1" applyFont="1" applyFill="1" applyBorder="1" applyAlignment="1" applyProtection="1">
      <alignment horizontal="center" vertical="center" wrapText="1"/>
      <protection locked="0"/>
    </xf>
    <xf numFmtId="167" fontId="5" fillId="7" borderId="20" xfId="2" applyNumberFormat="1" applyFont="1" applyFill="1" applyBorder="1" applyAlignment="1" applyProtection="1">
      <alignment horizontal="center" vertical="center"/>
      <protection locked="0"/>
    </xf>
    <xf numFmtId="167" fontId="5" fillId="7" borderId="21" xfId="2" applyNumberFormat="1" applyFont="1" applyFill="1" applyBorder="1" applyAlignment="1" applyProtection="1">
      <alignment vertical="center"/>
      <protection locked="0"/>
    </xf>
    <xf numFmtId="167" fontId="5" fillId="7" borderId="21" xfId="2" applyNumberFormat="1" applyFont="1" applyFill="1" applyBorder="1" applyAlignment="1" applyProtection="1">
      <alignment horizontal="center" vertical="center"/>
      <protection locked="0"/>
    </xf>
    <xf numFmtId="167" fontId="3" fillId="7" borderId="22" xfId="2" applyNumberFormat="1" applyFont="1" applyFill="1" applyBorder="1" applyAlignment="1" applyProtection="1">
      <alignment horizontal="center" vertical="center"/>
    </xf>
    <xf numFmtId="167" fontId="5" fillId="8" borderId="13" xfId="2" applyNumberFormat="1" applyFont="1" applyFill="1" applyBorder="1" applyAlignment="1" applyProtection="1">
      <alignment horizontal="center" vertical="center"/>
      <protection locked="0"/>
    </xf>
    <xf numFmtId="167" fontId="5" fillId="8" borderId="16" xfId="2" applyNumberFormat="1" applyFont="1" applyFill="1" applyBorder="1" applyAlignment="1" applyProtection="1">
      <alignment horizontal="center" vertical="center"/>
      <protection locked="0"/>
    </xf>
    <xf numFmtId="167" fontId="3" fillId="8" borderId="17" xfId="2" applyNumberFormat="1" applyFont="1" applyFill="1" applyBorder="1" applyAlignment="1" applyProtection="1">
      <alignment horizontal="center" vertical="center"/>
    </xf>
    <xf numFmtId="167" fontId="5" fillId="7" borderId="22" xfId="2" applyNumberFormat="1" applyFont="1" applyFill="1" applyBorder="1" applyAlignment="1" applyProtection="1">
      <alignment horizontal="center" vertical="center"/>
    </xf>
    <xf numFmtId="0" fontId="7" fillId="0" borderId="0" xfId="0" applyFont="1" applyBorder="1" applyProtection="1">
      <protection locked="0"/>
    </xf>
    <xf numFmtId="0" fontId="7" fillId="0" borderId="26" xfId="0" applyFont="1" applyBorder="1" applyProtection="1">
      <protection locked="0"/>
    </xf>
    <xf numFmtId="0" fontId="7" fillId="0" borderId="0" xfId="0" applyFont="1" applyProtection="1">
      <protection locked="0"/>
    </xf>
    <xf numFmtId="0" fontId="7" fillId="0" borderId="27" xfId="0" applyFont="1" applyBorder="1" applyProtection="1">
      <protection locked="0"/>
    </xf>
    <xf numFmtId="0" fontId="7" fillId="0" borderId="15" xfId="0" applyFont="1" applyBorder="1" applyProtection="1">
      <protection locked="0"/>
    </xf>
    <xf numFmtId="0" fontId="8" fillId="4" borderId="0" xfId="0" applyFont="1" applyFill="1" applyBorder="1" applyAlignment="1" applyProtection="1">
      <alignment horizontal="center" vertical="center" wrapText="1"/>
      <protection locked="0"/>
    </xf>
    <xf numFmtId="0" fontId="8" fillId="5" borderId="0" xfId="0" applyFont="1" applyFill="1" applyBorder="1" applyAlignment="1" applyProtection="1">
      <alignment horizontal="center" vertical="center" wrapText="1"/>
      <protection locked="0"/>
    </xf>
    <xf numFmtId="165" fontId="3" fillId="2" borderId="5" xfId="2" applyNumberFormat="1" applyFont="1" applyFill="1" applyBorder="1" applyAlignment="1" applyProtection="1">
      <alignment horizontal="center" vertical="center"/>
    </xf>
    <xf numFmtId="0" fontId="4" fillId="11" borderId="4" xfId="2" applyFont="1" applyFill="1" applyBorder="1" applyAlignment="1" applyProtection="1">
      <alignment horizontal="center" vertical="center" wrapText="1"/>
      <protection locked="0"/>
    </xf>
    <xf numFmtId="0" fontId="4" fillId="11" borderId="9" xfId="2" applyFont="1" applyFill="1" applyBorder="1" applyAlignment="1" applyProtection="1">
      <alignment horizontal="center" vertical="center" wrapText="1"/>
      <protection locked="0"/>
    </xf>
    <xf numFmtId="166" fontId="4" fillId="11" borderId="28" xfId="2" applyNumberFormat="1" applyFont="1" applyFill="1" applyBorder="1" applyAlignment="1" applyProtection="1">
      <alignment horizontal="center" vertical="center"/>
    </xf>
    <xf numFmtId="0" fontId="4" fillId="9" borderId="0" xfId="2" applyFont="1" applyFill="1" applyBorder="1" applyAlignment="1" applyProtection="1">
      <alignment horizontal="center" vertical="center" wrapText="1"/>
      <protection locked="0"/>
    </xf>
    <xf numFmtId="166" fontId="4" fillId="9" borderId="29" xfId="2" applyNumberFormat="1" applyFont="1" applyFill="1" applyBorder="1" applyAlignment="1" applyProtection="1">
      <alignment horizontal="center" vertical="center"/>
    </xf>
    <xf numFmtId="167" fontId="4" fillId="9" borderId="30" xfId="2" applyNumberFormat="1" applyFont="1" applyFill="1" applyBorder="1" applyAlignment="1" applyProtection="1">
      <alignment horizontal="center" vertical="center"/>
    </xf>
    <xf numFmtId="167" fontId="4" fillId="0" borderId="29" xfId="2" applyNumberFormat="1" applyFont="1" applyFill="1" applyBorder="1" applyAlignment="1" applyProtection="1">
      <alignment horizontal="center" vertical="center"/>
    </xf>
    <xf numFmtId="167" fontId="4" fillId="0" borderId="30" xfId="2" applyNumberFormat="1" applyFont="1" applyFill="1" applyBorder="1" applyAlignment="1" applyProtection="1">
      <alignment horizontal="center" vertical="center"/>
    </xf>
    <xf numFmtId="167" fontId="4" fillId="9" borderId="29" xfId="2" applyNumberFormat="1" applyFont="1" applyFill="1" applyBorder="1" applyAlignment="1" applyProtection="1">
      <alignment horizontal="center" vertical="center"/>
    </xf>
    <xf numFmtId="0" fontId="9" fillId="0" borderId="0" xfId="0" applyFont="1" applyAlignment="1">
      <alignment horizontal="center" vertical="center" wrapText="1"/>
    </xf>
    <xf numFmtId="0" fontId="5" fillId="7" borderId="1" xfId="2" applyNumberFormat="1" applyFont="1" applyFill="1" applyBorder="1" applyAlignment="1" applyProtection="1">
      <alignment horizontal="center" vertical="center" wrapText="1"/>
      <protection locked="0"/>
    </xf>
    <xf numFmtId="0" fontId="5" fillId="7" borderId="10" xfId="2" applyNumberFormat="1" applyFont="1" applyFill="1" applyBorder="1" applyAlignment="1" applyProtection="1">
      <alignment horizontal="center" vertical="center" wrapText="1"/>
      <protection locked="0"/>
    </xf>
    <xf numFmtId="0" fontId="3" fillId="7" borderId="12" xfId="2" applyNumberFormat="1" applyFont="1" applyFill="1" applyBorder="1" applyAlignment="1" applyProtection="1">
      <alignment horizontal="center" vertical="center" wrapText="1"/>
    </xf>
    <xf numFmtId="0" fontId="5" fillId="8" borderId="1" xfId="2" applyNumberFormat="1" applyFont="1" applyFill="1" applyBorder="1" applyAlignment="1" applyProtection="1">
      <alignment horizontal="center" vertical="center" wrapText="1"/>
      <protection locked="0"/>
    </xf>
    <xf numFmtId="0" fontId="5" fillId="8" borderId="10" xfId="2" applyNumberFormat="1" applyFont="1" applyFill="1" applyBorder="1" applyAlignment="1" applyProtection="1">
      <alignment horizontal="center" vertical="center" wrapText="1"/>
      <protection locked="0"/>
    </xf>
    <xf numFmtId="0" fontId="3" fillId="8" borderId="12" xfId="2" applyNumberFormat="1" applyFont="1" applyFill="1" applyBorder="1" applyAlignment="1" applyProtection="1">
      <alignment horizontal="center" vertical="center" wrapText="1"/>
    </xf>
    <xf numFmtId="0" fontId="5" fillId="7" borderId="12" xfId="2" applyNumberFormat="1" applyFont="1" applyFill="1" applyBorder="1" applyAlignment="1" applyProtection="1">
      <alignment horizontal="center" vertical="center" wrapText="1"/>
    </xf>
    <xf numFmtId="0" fontId="6" fillId="9" borderId="1" xfId="2" applyNumberFormat="1" applyFont="1" applyFill="1" applyBorder="1" applyAlignment="1" applyProtection="1">
      <alignment horizontal="center" vertical="center" wrapText="1"/>
      <protection locked="0"/>
    </xf>
    <xf numFmtId="0" fontId="9" fillId="12" borderId="0" xfId="0" applyFont="1" applyFill="1" applyAlignment="1">
      <alignment horizontal="center" vertical="center" wrapText="1"/>
    </xf>
    <xf numFmtId="0" fontId="9" fillId="12" borderId="0" xfId="0" applyNumberFormat="1" applyFont="1" applyFill="1" applyAlignment="1">
      <alignment horizontal="center" vertical="center" wrapText="1"/>
    </xf>
    <xf numFmtId="0" fontId="9" fillId="13" borderId="0" xfId="0" applyFont="1" applyFill="1" applyAlignment="1">
      <alignment horizontal="center" vertical="center" wrapText="1"/>
    </xf>
    <xf numFmtId="0" fontId="9" fillId="13" borderId="0" xfId="0" applyNumberFormat="1" applyFont="1" applyFill="1" applyAlignment="1">
      <alignment horizontal="center" vertical="center" wrapText="1"/>
    </xf>
    <xf numFmtId="165" fontId="3" fillId="2" borderId="6" xfId="2" applyNumberFormat="1" applyFont="1" applyFill="1" applyBorder="1" applyAlignment="1" applyProtection="1">
      <alignment horizontal="center" vertical="center"/>
    </xf>
    <xf numFmtId="165" fontId="3" fillId="2" borderId="7" xfId="2" applyNumberFormat="1" applyFont="1" applyFill="1" applyBorder="1" applyAlignment="1" applyProtection="1">
      <alignment horizontal="center" vertical="center"/>
    </xf>
    <xf numFmtId="165" fontId="3" fillId="2" borderId="8" xfId="2" applyNumberFormat="1" applyFont="1" applyFill="1" applyBorder="1" applyAlignment="1" applyProtection="1">
      <alignment horizontal="center" vertical="center"/>
    </xf>
    <xf numFmtId="0" fontId="3" fillId="2" borderId="1" xfId="2" applyFont="1" applyFill="1" applyBorder="1" applyAlignment="1" applyProtection="1">
      <alignment horizontal="center" vertical="center" wrapText="1"/>
      <protection locked="0"/>
    </xf>
    <xf numFmtId="0" fontId="3" fillId="2" borderId="13" xfId="2" applyFont="1" applyFill="1" applyBorder="1" applyAlignment="1" applyProtection="1">
      <alignment horizontal="center" vertical="center" wrapText="1"/>
      <protection locked="0"/>
    </xf>
    <xf numFmtId="165" fontId="3" fillId="2" borderId="4" xfId="2" applyNumberFormat="1" applyFont="1" applyFill="1" applyBorder="1" applyAlignment="1" applyProtection="1">
      <alignment horizontal="center" vertical="center"/>
    </xf>
    <xf numFmtId="165" fontId="3" fillId="2" borderId="5" xfId="2" applyNumberFormat="1" applyFont="1" applyFill="1" applyBorder="1" applyAlignment="1" applyProtection="1">
      <alignment horizontal="center" vertical="center"/>
    </xf>
    <xf numFmtId="165" fontId="3" fillId="2" borderId="3" xfId="2" applyNumberFormat="1" applyFont="1" applyFill="1" applyBorder="1" applyAlignment="1" applyProtection="1">
      <alignment horizontal="center" vertical="center"/>
    </xf>
    <xf numFmtId="0" fontId="4" fillId="3" borderId="2" xfId="2" applyFont="1" applyFill="1" applyBorder="1" applyAlignment="1" applyProtection="1">
      <alignment horizontal="center" vertical="center" wrapText="1"/>
      <protection locked="0"/>
    </xf>
    <xf numFmtId="0" fontId="4" fillId="3" borderId="14" xfId="2" applyFont="1" applyFill="1" applyBorder="1" applyAlignment="1" applyProtection="1">
      <alignment horizontal="center" vertical="center" wrapText="1"/>
      <protection locked="0"/>
    </xf>
    <xf numFmtId="0" fontId="4" fillId="3" borderId="10" xfId="2" applyFont="1" applyFill="1" applyBorder="1" applyAlignment="1" applyProtection="1">
      <alignment horizontal="center" vertical="center" wrapText="1"/>
      <protection locked="0"/>
    </xf>
    <xf numFmtId="0" fontId="4" fillId="3" borderId="16" xfId="2" applyFont="1" applyFill="1" applyBorder="1" applyAlignment="1" applyProtection="1">
      <alignment horizontal="center" vertical="center" wrapText="1"/>
      <protection locked="0"/>
    </xf>
    <xf numFmtId="0" fontId="4" fillId="4" borderId="2" xfId="2" applyFont="1" applyFill="1" applyBorder="1" applyAlignment="1" applyProtection="1">
      <alignment horizontal="center" vertical="center" wrapText="1"/>
      <protection locked="0"/>
    </xf>
    <xf numFmtId="0" fontId="4" fillId="4" borderId="14" xfId="2" applyFont="1" applyFill="1" applyBorder="1" applyAlignment="1" applyProtection="1">
      <alignment horizontal="center" vertical="center" wrapText="1"/>
      <protection locked="0"/>
    </xf>
    <xf numFmtId="0" fontId="4" fillId="5" borderId="11" xfId="2" applyFont="1" applyFill="1" applyBorder="1" applyAlignment="1" applyProtection="1">
      <alignment horizontal="center" vertical="center" wrapText="1"/>
      <protection locked="0"/>
    </xf>
    <xf numFmtId="0" fontId="4" fillId="5" borderId="19" xfId="2" applyFont="1" applyFill="1" applyBorder="1" applyAlignment="1" applyProtection="1">
      <alignment horizontal="center" vertical="center" wrapText="1"/>
      <protection locked="0"/>
    </xf>
    <xf numFmtId="0" fontId="4" fillId="6" borderId="12" xfId="2" applyFont="1" applyFill="1" applyBorder="1" applyAlignment="1" applyProtection="1">
      <alignment horizontal="center" vertical="center" wrapText="1"/>
      <protection locked="0"/>
    </xf>
    <xf numFmtId="0" fontId="4" fillId="6" borderId="17" xfId="2" applyFont="1" applyFill="1" applyBorder="1" applyAlignment="1" applyProtection="1">
      <alignment horizontal="center" vertical="center" wrapText="1"/>
      <protection locked="0"/>
    </xf>
    <xf numFmtId="0" fontId="7" fillId="0" borderId="23" xfId="0" applyFont="1" applyBorder="1" applyAlignment="1" applyProtection="1">
      <alignment horizontal="left" vertical="center" wrapText="1"/>
      <protection locked="0"/>
    </xf>
    <xf numFmtId="0" fontId="7" fillId="0" borderId="25" xfId="0" applyFont="1" applyBorder="1" applyAlignment="1" applyProtection="1">
      <alignment horizontal="left" vertical="center" wrapText="1"/>
      <protection locked="0"/>
    </xf>
    <xf numFmtId="0" fontId="7" fillId="0" borderId="24" xfId="0" applyFont="1" applyBorder="1" applyAlignment="1" applyProtection="1">
      <alignment horizontal="left" vertical="center" wrapText="1"/>
      <protection locked="0"/>
    </xf>
    <xf numFmtId="0" fontId="7" fillId="0" borderId="4" xfId="0" applyFont="1" applyBorder="1" applyAlignment="1" applyProtection="1">
      <alignment horizontal="left" vertical="center" wrapText="1"/>
      <protection locked="0"/>
    </xf>
    <xf numFmtId="0" fontId="7" fillId="0" borderId="5" xfId="0" applyFont="1" applyBorder="1" applyAlignment="1" applyProtection="1">
      <alignment horizontal="left" vertical="center" wrapText="1"/>
      <protection locked="0"/>
    </xf>
    <xf numFmtId="0" fontId="7" fillId="0" borderId="3" xfId="0" applyFont="1" applyBorder="1" applyAlignment="1" applyProtection="1">
      <alignment horizontal="left" vertical="center" wrapText="1"/>
      <protection locked="0"/>
    </xf>
    <xf numFmtId="0" fontId="7" fillId="0" borderId="9" xfId="0" applyFont="1" applyBorder="1" applyAlignment="1" applyProtection="1">
      <alignment horizontal="left" vertical="center" wrapText="1"/>
      <protection locked="0"/>
    </xf>
    <xf numFmtId="0" fontId="7" fillId="0" borderId="0" xfId="0" applyFont="1" applyBorder="1" applyAlignment="1" applyProtection="1">
      <alignment horizontal="left" vertical="center" wrapText="1"/>
      <protection locked="0"/>
    </xf>
    <xf numFmtId="0" fontId="7" fillId="0" borderId="26" xfId="0" applyFont="1" applyBorder="1" applyAlignment="1" applyProtection="1">
      <alignment horizontal="left" vertical="center" wrapText="1"/>
      <protection locked="0"/>
    </xf>
    <xf numFmtId="0" fontId="7" fillId="0" borderId="18" xfId="0" applyFont="1" applyBorder="1" applyAlignment="1" applyProtection="1">
      <alignment horizontal="left" vertical="center" wrapText="1"/>
      <protection locked="0"/>
    </xf>
    <xf numFmtId="0" fontId="7" fillId="0" borderId="27" xfId="0" applyFont="1" applyBorder="1" applyAlignment="1" applyProtection="1">
      <alignment horizontal="left" vertical="center" wrapText="1"/>
      <protection locked="0"/>
    </xf>
    <xf numFmtId="0" fontId="7" fillId="0" borderId="15" xfId="0" applyFont="1" applyBorder="1" applyAlignment="1" applyProtection="1">
      <alignment horizontal="left" vertical="center" wrapText="1"/>
      <protection locked="0"/>
    </xf>
    <xf numFmtId="0" fontId="7" fillId="4" borderId="23" xfId="0" applyFont="1" applyFill="1" applyBorder="1" applyAlignment="1" applyProtection="1">
      <alignment horizontal="left" vertical="center"/>
      <protection locked="0"/>
    </xf>
    <xf numFmtId="0" fontId="7" fillId="4" borderId="25" xfId="0" applyFont="1" applyFill="1" applyBorder="1" applyAlignment="1" applyProtection="1">
      <alignment horizontal="left" vertical="center"/>
      <protection locked="0"/>
    </xf>
    <xf numFmtId="0" fontId="7" fillId="4" borderId="24" xfId="0" applyFont="1" applyFill="1" applyBorder="1" applyAlignment="1" applyProtection="1">
      <alignment horizontal="left" vertical="center"/>
      <protection locked="0"/>
    </xf>
    <xf numFmtId="0" fontId="8" fillId="4" borderId="23" xfId="0" applyFont="1" applyFill="1" applyBorder="1" applyAlignment="1" applyProtection="1">
      <alignment horizontal="center" vertical="center" wrapText="1"/>
      <protection locked="0"/>
    </xf>
    <xf numFmtId="0" fontId="8" fillId="4" borderId="25" xfId="0" applyFont="1" applyFill="1" applyBorder="1" applyAlignment="1" applyProtection="1">
      <alignment horizontal="center" vertical="center" wrapText="1"/>
      <protection locked="0"/>
    </xf>
    <xf numFmtId="0" fontId="8" fillId="4" borderId="24" xfId="0" applyFont="1" applyFill="1" applyBorder="1" applyAlignment="1" applyProtection="1">
      <alignment horizontal="center" vertical="center" wrapText="1"/>
      <protection locked="0"/>
    </xf>
    <xf numFmtId="0" fontId="7" fillId="5" borderId="23" xfId="0" applyFont="1" applyFill="1" applyBorder="1" applyAlignment="1" applyProtection="1">
      <alignment horizontal="left" vertical="center"/>
      <protection locked="0"/>
    </xf>
    <xf numFmtId="0" fontId="7" fillId="5" borderId="25" xfId="0" applyFont="1" applyFill="1" applyBorder="1" applyAlignment="1" applyProtection="1">
      <alignment horizontal="left" vertical="center"/>
      <protection locked="0"/>
    </xf>
    <xf numFmtId="0" fontId="7" fillId="5" borderId="24" xfId="0" applyFont="1" applyFill="1" applyBorder="1" applyAlignment="1" applyProtection="1">
      <alignment horizontal="left" vertical="center"/>
      <protection locked="0"/>
    </xf>
    <xf numFmtId="0" fontId="8" fillId="5" borderId="23" xfId="0" applyFont="1" applyFill="1" applyBorder="1" applyAlignment="1" applyProtection="1">
      <alignment horizontal="center" vertical="center" wrapText="1"/>
      <protection locked="0"/>
    </xf>
    <xf numFmtId="0" fontId="8" fillId="5" borderId="25" xfId="0" applyFont="1" applyFill="1" applyBorder="1" applyAlignment="1" applyProtection="1">
      <alignment horizontal="center" vertical="center" wrapText="1"/>
      <protection locked="0"/>
    </xf>
    <xf numFmtId="0" fontId="8" fillId="5" borderId="24" xfId="0" applyFont="1" applyFill="1" applyBorder="1" applyAlignment="1" applyProtection="1">
      <alignment horizontal="center" vertical="center" wrapText="1"/>
      <protection locked="0"/>
    </xf>
  </cellXfs>
  <cellStyles count="3">
    <cellStyle name="Millier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pie%20de%20Recap_interim%202020%20-%20Copie%20-%20Copi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
      <sheetName val="Envoi ETT"/>
      <sheetName val="Tampon"/>
      <sheetName val="Param_macro"/>
      <sheetName val="Mail"/>
      <sheetName val="Recap TDB"/>
      <sheetName val="S1"/>
      <sheetName val="S2"/>
      <sheetName val="S3"/>
      <sheetName val="S4"/>
      <sheetName val="S5"/>
      <sheetName val="S6"/>
      <sheetName val="S7"/>
      <sheetName val="S8"/>
      <sheetName val="S9"/>
      <sheetName val="S10"/>
      <sheetName val="S11"/>
      <sheetName val="S12"/>
      <sheetName val="S13"/>
      <sheetName val="S14"/>
      <sheetName val="S15"/>
      <sheetName val="S16"/>
      <sheetName val="S17"/>
      <sheetName val="S19"/>
      <sheetName val="S18"/>
      <sheetName val="S20"/>
      <sheetName val="S21"/>
      <sheetName val="S22"/>
      <sheetName val="S23"/>
      <sheetName val="S24"/>
      <sheetName val="S25"/>
      <sheetName val="S26"/>
      <sheetName val="S27"/>
      <sheetName val="S28"/>
      <sheetName val="S29"/>
      <sheetName val="S30"/>
      <sheetName val="S31"/>
      <sheetName val="S32"/>
      <sheetName val="S33"/>
      <sheetName val="S34"/>
      <sheetName val="S35"/>
      <sheetName val="S36"/>
      <sheetName val="S37"/>
      <sheetName val="S38"/>
      <sheetName val="S39"/>
      <sheetName val="S40"/>
      <sheetName val="S41"/>
      <sheetName val="S42"/>
      <sheetName val="S43"/>
      <sheetName val="S44"/>
      <sheetName val="S45"/>
      <sheetName val="S46"/>
      <sheetName val="S47"/>
      <sheetName val="S48"/>
      <sheetName val="S49"/>
      <sheetName val="S50"/>
      <sheetName val="S51"/>
      <sheetName val="S52"/>
      <sheetName val="S53"/>
    </sheetNames>
    <sheetDataSet>
      <sheetData sheetId="0">
        <row r="5">
          <cell r="C5" t="str">
            <v>Conducteur SD</v>
          </cell>
        </row>
        <row r="6">
          <cell r="C6" t="str">
            <v>Conducteur LD</v>
          </cell>
        </row>
        <row r="7">
          <cell r="C7" t="str">
            <v>Agent de quai</v>
          </cell>
        </row>
        <row r="8">
          <cell r="C8" t="str">
            <v>Admin LD</v>
          </cell>
        </row>
        <row r="9">
          <cell r="C9" t="str">
            <v>Admin Service client</v>
          </cell>
        </row>
        <row r="10">
          <cell r="C10" t="str">
            <v>Admin SD</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Set>
  </externalBook>
</externalLink>
</file>

<file path=xl/theme/theme1.xml><?xml version="1.0" encoding="utf-8"?>
<a:theme xmlns:a="http://schemas.openxmlformats.org/drawingml/2006/main" name="Default Theme">
  <a:themeElements>
    <a:clrScheme name="DACHSER">
      <a:dk1>
        <a:sysClr val="windowText" lastClr="000000"/>
      </a:dk1>
      <a:lt1>
        <a:sysClr val="window" lastClr="FFFFFF"/>
      </a:lt1>
      <a:dk2>
        <a:srgbClr val="1F497D"/>
      </a:dk2>
      <a:lt2>
        <a:srgbClr val="EEECE1"/>
      </a:lt2>
      <a:accent1>
        <a:srgbClr val="0B3D91"/>
      </a:accent1>
      <a:accent2>
        <a:srgbClr val="FBBA00"/>
      </a:accent2>
      <a:accent3>
        <a:srgbClr val="9EA0A3"/>
      </a:accent3>
      <a:accent4>
        <a:srgbClr val="106634"/>
      </a:accent4>
      <a:accent5>
        <a:srgbClr val="841E36"/>
      </a:accent5>
      <a:accent6>
        <a:srgbClr val="BCAF93"/>
      </a:accent6>
      <a:hlink>
        <a:srgbClr val="0000FF"/>
      </a:hlink>
      <a:folHlink>
        <a:srgbClr val="800080"/>
      </a:folHlink>
    </a:clrScheme>
    <a:fontScheme name="DACHSER">
      <a:majorFont>
        <a:latin typeface="Arial"/>
        <a:ea typeface=""/>
        <a:cs typeface=""/>
      </a:majorFont>
      <a:minorFont>
        <a:latin typeface="Arial"/>
        <a:ea typeface=""/>
        <a:cs typeface=""/>
      </a:minorFont>
    </a:fontScheme>
    <a:fmtScheme name="Larissa">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rnd" cmpd="sng" algn="ctr">
          <a:solidFill>
            <a:schemeClr val="phClr">
              <a:shade val="95000"/>
              <a:satMod val="105000"/>
            </a:schemeClr>
          </a:solidFill>
          <a:prstDash val="solid"/>
        </a:ln>
        <a:ln w="25400" cap="rnd" cmpd="sng" algn="ctr">
          <a:solidFill>
            <a:schemeClr val="phClr"/>
          </a:solidFill>
          <a:prstDash val="solid"/>
        </a:ln>
        <a:ln w="38100" cap="rnd" cmpd="sng" algn="ctr">
          <a:solidFill>
            <a:schemeClr val="phClr"/>
          </a:solidFill>
          <a:prstDash val="solid"/>
        </a:ln>
      </a:lnStyleLst>
      <a:effectStyleLst>
        <a:effectStyle>
          <a:effectLst>
            <a:outerShdw blurRad="40000" dist="20000" dir="5400000">
              <a:srgbClr val="000000">
                <a:alpha val="38000"/>
              </a:srgbClr>
            </a:outerShdw>
          </a:effectLst>
        </a:effectStyle>
        <a:effectStyle>
          <a:effectLst>
            <a:outerShdw blurRad="40000" dist="23000" dir="5400000">
              <a:srgbClr val="000000">
                <a:alpha val="35000"/>
              </a:srgbClr>
            </a:outerShdw>
          </a:effectLst>
        </a:effectStyle>
        <a:effectStyle>
          <a:effectLst>
            <a:outerShdw blurRad="40000" dist="23000" dir="540000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100000" t="-60000" r="100000" b="200000"/>
          </a:path>
        </a:gradFill>
        <a:gradFill rotWithShape="1">
          <a:gsLst>
            <a:gs pos="0">
              <a:schemeClr val="phClr">
                <a:tint val="80000"/>
                <a:satMod val="300000"/>
              </a:schemeClr>
            </a:gs>
            <a:gs pos="100000">
              <a:schemeClr val="phClr">
                <a:shade val="30000"/>
                <a:satMod val="200000"/>
              </a:schemeClr>
            </a:gs>
          </a:gsLst>
          <a:path path="circle">
            <a:fillToRect l="100000" t="100000" r="100000" b="100000"/>
          </a:path>
        </a:gradFill>
      </a:bgFillStyleLst>
    </a:fmtScheme>
  </a:themeElements>
  <a:objectDefaults/>
  <a:extraClrSchemeLst/>
  <a:extLst>
    <a:ext uri="{05A4C25C-085E-4340-85A3-A5531E510DB2}">
      <thm15:themeFamily xmlns="" xmlns:thm15="http://schemas.microsoft.com/office/thememl/2012/main" name="Default Theme" id="{EE9A9E03-3F57-4E71-B319-250248353CE5}" vid="{393385FC-1FA5-45B1-A34D-5B00CFFF1D2F}"/>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K52"/>
  <sheetViews>
    <sheetView tabSelected="1" topLeftCell="L25" zoomScale="70" zoomScaleNormal="70" workbookViewId="0">
      <selection activeCell="AC41" sqref="AC41"/>
    </sheetView>
  </sheetViews>
  <sheetFormatPr baseColWidth="10" defaultRowHeight="14.25" x14ac:dyDescent="0.2"/>
  <cols>
    <col min="2" max="2" width="11.375" bestFit="1" customWidth="1"/>
  </cols>
  <sheetData>
    <row r="1" spans="1:37" ht="33" customHeight="1" x14ac:dyDescent="0.2">
      <c r="A1" s="108" t="s">
        <v>0</v>
      </c>
      <c r="B1" s="110">
        <v>44116</v>
      </c>
      <c r="C1" s="111"/>
      <c r="D1" s="111"/>
      <c r="E1" s="112"/>
      <c r="F1" s="105">
        <v>44117</v>
      </c>
      <c r="G1" s="106"/>
      <c r="H1" s="106"/>
      <c r="I1" s="107"/>
      <c r="J1" s="105">
        <v>44118</v>
      </c>
      <c r="K1" s="106"/>
      <c r="L1" s="106"/>
      <c r="M1" s="107"/>
      <c r="N1" s="106">
        <v>44119</v>
      </c>
      <c r="O1" s="106"/>
      <c r="P1" s="106"/>
      <c r="Q1" s="107"/>
      <c r="R1" s="105">
        <v>44120</v>
      </c>
      <c r="S1" s="106"/>
      <c r="T1" s="106"/>
      <c r="U1" s="107"/>
      <c r="V1" s="105">
        <v>44121</v>
      </c>
      <c r="W1" s="106"/>
      <c r="X1" s="106"/>
      <c r="Y1" s="107"/>
      <c r="Z1" s="82"/>
      <c r="AA1" s="83"/>
      <c r="AB1" s="83"/>
      <c r="AC1" s="83"/>
      <c r="AD1" s="83"/>
      <c r="AE1" s="83"/>
      <c r="AF1" s="83"/>
      <c r="AG1" s="113" t="s">
        <v>1</v>
      </c>
      <c r="AH1" s="115" t="s">
        <v>2</v>
      </c>
      <c r="AI1" s="117" t="s">
        <v>3</v>
      </c>
      <c r="AJ1" s="119" t="s">
        <v>4</v>
      </c>
      <c r="AK1" s="121" t="s">
        <v>5</v>
      </c>
    </row>
    <row r="2" spans="1:37" ht="33" customHeight="1" thickBot="1" x14ac:dyDescent="0.25">
      <c r="A2" s="109"/>
      <c r="B2" s="1" t="s">
        <v>6</v>
      </c>
      <c r="C2" s="2" t="s">
        <v>7</v>
      </c>
      <c r="D2" s="2" t="s">
        <v>8</v>
      </c>
      <c r="E2" s="3" t="s">
        <v>9</v>
      </c>
      <c r="F2" s="4" t="s">
        <v>6</v>
      </c>
      <c r="G2" s="5" t="s">
        <v>7</v>
      </c>
      <c r="H2" s="5" t="s">
        <v>8</v>
      </c>
      <c r="I2" s="6" t="s">
        <v>9</v>
      </c>
      <c r="J2" s="1" t="s">
        <v>6</v>
      </c>
      <c r="K2" s="2" t="s">
        <v>7</v>
      </c>
      <c r="L2" s="2" t="s">
        <v>8</v>
      </c>
      <c r="M2" s="3" t="s">
        <v>9</v>
      </c>
      <c r="N2" s="4" t="s">
        <v>6</v>
      </c>
      <c r="O2" s="5" t="s">
        <v>7</v>
      </c>
      <c r="P2" s="5" t="s">
        <v>8</v>
      </c>
      <c r="Q2" s="6" t="s">
        <v>9</v>
      </c>
      <c r="R2" s="1" t="s">
        <v>6</v>
      </c>
      <c r="S2" s="2" t="s">
        <v>7</v>
      </c>
      <c r="T2" s="2" t="s">
        <v>8</v>
      </c>
      <c r="U2" s="3" t="s">
        <v>9</v>
      </c>
      <c r="V2" s="7" t="s">
        <v>6</v>
      </c>
      <c r="W2" s="8" t="s">
        <v>10</v>
      </c>
      <c r="X2" s="8" t="s">
        <v>8</v>
      </c>
      <c r="Y2" s="9" t="s">
        <v>9</v>
      </c>
      <c r="Z2" s="86"/>
      <c r="AA2" s="84" t="s">
        <v>11</v>
      </c>
      <c r="AB2" s="84" t="s">
        <v>12</v>
      </c>
      <c r="AC2" s="84" t="s">
        <v>13</v>
      </c>
      <c r="AD2" s="84" t="s">
        <v>14</v>
      </c>
      <c r="AE2" s="84" t="s">
        <v>15</v>
      </c>
      <c r="AF2" s="84" t="s">
        <v>16</v>
      </c>
      <c r="AG2" s="114"/>
      <c r="AH2" s="116"/>
      <c r="AI2" s="118"/>
      <c r="AJ2" s="120"/>
      <c r="AK2" s="122"/>
    </row>
    <row r="3" spans="1:37" ht="33" customHeight="1" thickBot="1" x14ac:dyDescent="0.25">
      <c r="A3" s="10" t="s">
        <v>25</v>
      </c>
      <c r="B3" s="11"/>
      <c r="C3" s="12"/>
      <c r="D3" s="12"/>
      <c r="E3" s="13">
        <f t="shared" ref="E3" si="0">MOD(D3-B3,1)-C3</f>
        <v>0</v>
      </c>
      <c r="F3" s="14"/>
      <c r="G3" s="15"/>
      <c r="H3" s="15"/>
      <c r="I3" s="16">
        <f t="shared" ref="I3" si="1">MOD(H3-F3,1)-G3</f>
        <v>0</v>
      </c>
      <c r="J3" s="11"/>
      <c r="K3" s="12"/>
      <c r="L3" s="12"/>
      <c r="M3" s="17">
        <f t="shared" ref="M3" si="2">MOD(L3-J3,1)-K3</f>
        <v>0</v>
      </c>
      <c r="N3" s="14"/>
      <c r="O3" s="15"/>
      <c r="P3" s="15"/>
      <c r="Q3" s="16">
        <f t="shared" ref="Q3" si="3">MOD(P3-N3,1)-O3</f>
        <v>0</v>
      </c>
      <c r="R3" s="11"/>
      <c r="S3" s="12"/>
      <c r="T3" s="12"/>
      <c r="U3" s="13">
        <f t="shared" ref="U3" si="4">MOD(T3-R3,1)-S3</f>
        <v>0</v>
      </c>
      <c r="V3" s="18"/>
      <c r="W3" s="19"/>
      <c r="X3" s="19"/>
      <c r="Y3" s="20">
        <f t="shared" ref="Y3" si="5">MOD(X3-V3,1)-W3</f>
        <v>0</v>
      </c>
      <c r="Z3" s="87"/>
      <c r="AA3" s="85" t="s">
        <v>19</v>
      </c>
      <c r="AB3" s="85"/>
      <c r="AC3" s="85"/>
      <c r="AD3" s="85"/>
      <c r="AE3" s="85"/>
      <c r="AF3" s="85"/>
      <c r="AG3" s="21" t="s">
        <v>24</v>
      </c>
      <c r="AH3" s="21"/>
      <c r="AI3" s="22"/>
      <c r="AJ3" s="23"/>
      <c r="AK3" s="24"/>
    </row>
    <row r="4" spans="1:37" ht="33" customHeight="1" thickBot="1" x14ac:dyDescent="0.25">
      <c r="A4" s="25" t="s">
        <v>26</v>
      </c>
      <c r="B4" s="26">
        <v>0</v>
      </c>
      <c r="C4" s="27">
        <v>2.0833333333333332E-2</v>
      </c>
      <c r="D4" s="27">
        <v>0.3125</v>
      </c>
      <c r="E4" s="28">
        <f>MOD(D4-B4,1)-C4</f>
        <v>0.29166666666666669</v>
      </c>
      <c r="F4" s="29">
        <v>8.3333333333333329E-2</v>
      </c>
      <c r="G4" s="30">
        <v>2.0833333333333332E-2</v>
      </c>
      <c r="H4" s="30">
        <v>0.39583333333333331</v>
      </c>
      <c r="I4" s="31">
        <f>MOD(H4-F4,1)-G4</f>
        <v>0.29166666666666669</v>
      </c>
      <c r="J4" s="26">
        <v>4.1666666666666664E-2</v>
      </c>
      <c r="K4" s="27">
        <v>2.0833333333333332E-2</v>
      </c>
      <c r="L4" s="27">
        <v>0.35416666666666669</v>
      </c>
      <c r="M4" s="32">
        <f>MOD(L4-J4,1)-K4</f>
        <v>0.29166666666666669</v>
      </c>
      <c r="N4" s="29">
        <v>4.1666666666666664E-2</v>
      </c>
      <c r="O4" s="30">
        <v>2.0833333333333332E-2</v>
      </c>
      <c r="P4" s="30">
        <v>0.35416666666666669</v>
      </c>
      <c r="Q4" s="31">
        <f>MOD(P4-N4,1)-O4</f>
        <v>0.29166666666666669</v>
      </c>
      <c r="R4" s="26">
        <v>4.1666666666666664E-2</v>
      </c>
      <c r="S4" s="27">
        <v>2.0833333333333332E-2</v>
      </c>
      <c r="T4" s="27">
        <v>0.35416666666666669</v>
      </c>
      <c r="U4" s="28">
        <f>MOD(T4-R4,1)-S4</f>
        <v>0.29166666666666669</v>
      </c>
      <c r="V4" s="33"/>
      <c r="W4" s="34"/>
      <c r="X4" s="34"/>
      <c r="Y4" s="35">
        <f>MOD(X4-V4,1)-W4</f>
        <v>0</v>
      </c>
      <c r="Z4" s="88"/>
      <c r="AA4" s="85"/>
      <c r="AB4" s="85"/>
      <c r="AC4" s="85"/>
      <c r="AD4" s="85"/>
      <c r="AE4" s="85"/>
      <c r="AF4" s="85"/>
      <c r="AG4" s="36">
        <v>5</v>
      </c>
      <c r="AH4" s="37">
        <v>0</v>
      </c>
      <c r="AI4" s="38">
        <v>5</v>
      </c>
      <c r="AJ4" s="39">
        <v>0</v>
      </c>
      <c r="AK4" s="40">
        <v>0</v>
      </c>
    </row>
    <row r="5" spans="1:37" ht="33" customHeight="1" x14ac:dyDescent="0.2">
      <c r="A5" s="10" t="s">
        <v>27</v>
      </c>
      <c r="B5" s="41">
        <v>8.3333333333333329E-2</v>
      </c>
      <c r="C5" s="42">
        <v>2.0833333333333332E-2</v>
      </c>
      <c r="D5" s="42">
        <v>0.39583333333333331</v>
      </c>
      <c r="E5" s="43">
        <f t="shared" ref="E5:E22" si="6">MOD(D5-B5,1)-C5</f>
        <v>0.29166666666666669</v>
      </c>
      <c r="F5" s="44">
        <v>0</v>
      </c>
      <c r="G5" s="45">
        <v>2.0833333333333332E-2</v>
      </c>
      <c r="H5" s="45">
        <v>0.3125</v>
      </c>
      <c r="I5" s="46">
        <f t="shared" ref="I5:I22" si="7">MOD(H5-F5,1)-G5</f>
        <v>0.29166666666666669</v>
      </c>
      <c r="J5" s="41">
        <v>0.125</v>
      </c>
      <c r="K5" s="42">
        <v>2.0833333333333332E-2</v>
      </c>
      <c r="L5" s="42">
        <v>0.52083333333333337</v>
      </c>
      <c r="M5" s="43">
        <f t="shared" ref="M5:M22" si="8">MOD(L5-J5,1)-K5</f>
        <v>0.37500000000000006</v>
      </c>
      <c r="N5" s="44">
        <v>0.125</v>
      </c>
      <c r="O5" s="45">
        <v>2.0833333333333332E-2</v>
      </c>
      <c r="P5" s="45">
        <v>0.48958333333333331</v>
      </c>
      <c r="Q5" s="46">
        <f t="shared" ref="Q5:Q22" si="9">MOD(P5-N5,1)-O5</f>
        <v>0.34375</v>
      </c>
      <c r="R5" s="41">
        <v>0.125</v>
      </c>
      <c r="S5" s="42">
        <v>2.0833333333333332E-2</v>
      </c>
      <c r="T5" s="42">
        <v>0.4375</v>
      </c>
      <c r="U5" s="47">
        <f t="shared" ref="U5:U22" si="10">MOD(T5-R5,1)-S5</f>
        <v>0.29166666666666669</v>
      </c>
      <c r="V5" s="41"/>
      <c r="W5" s="42"/>
      <c r="X5" s="42"/>
      <c r="Y5" s="47">
        <f t="shared" ref="Y5:Y22" si="11">MOD(X5-V5,1)-W5</f>
        <v>0</v>
      </c>
      <c r="Z5" s="89"/>
      <c r="AA5" s="85"/>
      <c r="AB5" s="85"/>
      <c r="AC5" s="85"/>
      <c r="AD5" s="85"/>
      <c r="AE5" s="85"/>
      <c r="AF5" s="85"/>
      <c r="AG5" s="48">
        <v>5</v>
      </c>
      <c r="AH5" s="49">
        <v>0</v>
      </c>
      <c r="AI5" s="49">
        <v>5</v>
      </c>
      <c r="AJ5" s="50">
        <v>0</v>
      </c>
      <c r="AK5" s="51">
        <v>0</v>
      </c>
    </row>
    <row r="6" spans="1:37" ht="33" customHeight="1" thickBot="1" x14ac:dyDescent="0.25">
      <c r="A6" s="25" t="s">
        <v>28</v>
      </c>
      <c r="B6" s="53"/>
      <c r="C6" s="53"/>
      <c r="D6" s="54"/>
      <c r="E6" s="55">
        <f t="shared" si="6"/>
        <v>0</v>
      </c>
      <c r="F6" s="56"/>
      <c r="G6" s="57"/>
      <c r="H6" s="57"/>
      <c r="I6" s="58">
        <f t="shared" si="7"/>
        <v>0</v>
      </c>
      <c r="J6" s="53"/>
      <c r="K6" s="54"/>
      <c r="L6" s="54"/>
      <c r="M6" s="59">
        <f t="shared" si="8"/>
        <v>0</v>
      </c>
      <c r="N6" s="56"/>
      <c r="O6" s="57"/>
      <c r="P6" s="57"/>
      <c r="Q6" s="58">
        <f t="shared" si="9"/>
        <v>0</v>
      </c>
      <c r="R6" s="53"/>
      <c r="S6" s="54"/>
      <c r="T6" s="54"/>
      <c r="U6" s="55">
        <f t="shared" si="10"/>
        <v>0</v>
      </c>
      <c r="V6" s="53"/>
      <c r="W6" s="54"/>
      <c r="X6" s="54"/>
      <c r="Y6" s="55">
        <f t="shared" si="11"/>
        <v>0</v>
      </c>
      <c r="Z6" s="90"/>
      <c r="AA6" s="85"/>
      <c r="AB6" s="85"/>
      <c r="AC6" s="85"/>
      <c r="AD6" s="85"/>
      <c r="AE6" s="85"/>
      <c r="AF6" s="85"/>
      <c r="AG6" s="60"/>
      <c r="AH6" s="61"/>
      <c r="AI6" s="61"/>
      <c r="AJ6" s="62"/>
      <c r="AK6" s="52"/>
    </row>
    <row r="7" spans="1:37" ht="33" customHeight="1" x14ac:dyDescent="0.2">
      <c r="A7" s="10" t="s">
        <v>29</v>
      </c>
      <c r="B7" s="26"/>
      <c r="C7" s="27"/>
      <c r="D7" s="27"/>
      <c r="E7" s="28">
        <f t="shared" si="6"/>
        <v>0</v>
      </c>
      <c r="F7" s="29"/>
      <c r="G7" s="30"/>
      <c r="H7" s="30"/>
      <c r="I7" s="31">
        <f t="shared" si="7"/>
        <v>0</v>
      </c>
      <c r="J7" s="26"/>
      <c r="K7" s="27"/>
      <c r="L7" s="27"/>
      <c r="M7" s="32">
        <f t="shared" si="8"/>
        <v>0</v>
      </c>
      <c r="N7" s="29"/>
      <c r="O7" s="30"/>
      <c r="P7" s="30"/>
      <c r="Q7" s="31">
        <f t="shared" si="9"/>
        <v>0</v>
      </c>
      <c r="R7" s="26"/>
      <c r="S7" s="27"/>
      <c r="T7" s="27"/>
      <c r="U7" s="28">
        <f t="shared" si="10"/>
        <v>0</v>
      </c>
      <c r="V7" s="63"/>
      <c r="W7" s="64"/>
      <c r="X7" s="64"/>
      <c r="Y7" s="65">
        <f t="shared" si="11"/>
        <v>0</v>
      </c>
      <c r="Z7" s="91"/>
      <c r="AA7" s="85"/>
      <c r="AB7" s="85"/>
      <c r="AC7" s="85"/>
      <c r="AD7" s="85"/>
      <c r="AE7" s="85"/>
      <c r="AF7" s="85"/>
      <c r="AG7" s="66"/>
      <c r="AH7" s="21"/>
      <c r="AI7" s="22"/>
      <c r="AJ7" s="23"/>
      <c r="AK7" s="24"/>
    </row>
    <row r="8" spans="1:37" ht="33" customHeight="1" thickBot="1" x14ac:dyDescent="0.25">
      <c r="A8" s="25" t="s">
        <v>30</v>
      </c>
      <c r="B8" s="67">
        <v>0.11458333333333333</v>
      </c>
      <c r="C8" s="68">
        <v>2.0833333333333332E-2</v>
      </c>
      <c r="D8" s="69">
        <v>0.4375</v>
      </c>
      <c r="E8" s="70">
        <f t="shared" si="6"/>
        <v>0.30208333333333337</v>
      </c>
      <c r="F8" s="71">
        <v>0.11458333333333333</v>
      </c>
      <c r="G8" s="72">
        <v>2.0833333333333332E-2</v>
      </c>
      <c r="H8" s="72">
        <v>0.4375</v>
      </c>
      <c r="I8" s="73">
        <f t="shared" si="7"/>
        <v>0.30208333333333337</v>
      </c>
      <c r="J8" s="67">
        <v>0.11458333333333333</v>
      </c>
      <c r="K8" s="68">
        <v>2.0833333333333332E-2</v>
      </c>
      <c r="L8" s="69">
        <v>0.45833333333333331</v>
      </c>
      <c r="M8" s="74">
        <f t="shared" si="8"/>
        <v>0.32291666666666669</v>
      </c>
      <c r="N8" s="71">
        <v>0</v>
      </c>
      <c r="O8" s="72">
        <v>2.0833333333333332E-2</v>
      </c>
      <c r="P8" s="72">
        <v>0.33333333333333331</v>
      </c>
      <c r="Q8" s="73">
        <f t="shared" si="9"/>
        <v>0.3125</v>
      </c>
      <c r="R8" s="67">
        <v>0</v>
      </c>
      <c r="S8" s="68">
        <v>2.0833333333333332E-2</v>
      </c>
      <c r="T8" s="69">
        <v>0.34375</v>
      </c>
      <c r="U8" s="70">
        <f t="shared" si="10"/>
        <v>0.32291666666666669</v>
      </c>
      <c r="V8" s="33"/>
      <c r="W8" s="34"/>
      <c r="X8" s="34"/>
      <c r="Y8" s="35">
        <f t="shared" si="11"/>
        <v>0</v>
      </c>
      <c r="Z8" s="88"/>
      <c r="AA8" s="85"/>
      <c r="AB8" s="85"/>
      <c r="AC8" s="85"/>
      <c r="AD8" s="85"/>
      <c r="AE8" s="85"/>
      <c r="AF8" s="85"/>
      <c r="AG8" s="36">
        <v>5</v>
      </c>
      <c r="AH8" s="37">
        <v>0</v>
      </c>
      <c r="AI8" s="38">
        <v>5</v>
      </c>
      <c r="AJ8" s="39">
        <v>0</v>
      </c>
      <c r="AK8" s="40">
        <v>0</v>
      </c>
    </row>
    <row r="9" spans="1:37" ht="33" customHeight="1" thickBot="1" x14ac:dyDescent="0.25">
      <c r="A9" s="10" t="s">
        <v>31</v>
      </c>
      <c r="B9" s="41"/>
      <c r="C9" s="42"/>
      <c r="D9" s="42"/>
      <c r="E9" s="47">
        <f t="shared" si="6"/>
        <v>0</v>
      </c>
      <c r="F9" s="44"/>
      <c r="G9" s="45"/>
      <c r="H9" s="45"/>
      <c r="I9" s="46">
        <f t="shared" si="7"/>
        <v>0</v>
      </c>
      <c r="J9" s="41"/>
      <c r="K9" s="42"/>
      <c r="L9" s="42"/>
      <c r="M9" s="43">
        <f t="shared" si="8"/>
        <v>0</v>
      </c>
      <c r="N9" s="44"/>
      <c r="O9" s="45"/>
      <c r="P9" s="45"/>
      <c r="Q9" s="46">
        <f t="shared" si="9"/>
        <v>0</v>
      </c>
      <c r="R9" s="41"/>
      <c r="S9" s="42"/>
      <c r="T9" s="42"/>
      <c r="U9" s="47">
        <f t="shared" si="10"/>
        <v>0</v>
      </c>
      <c r="V9" s="41"/>
      <c r="W9" s="42"/>
      <c r="X9" s="42"/>
      <c r="Y9" s="47">
        <f t="shared" si="11"/>
        <v>0</v>
      </c>
      <c r="Z9" s="89"/>
      <c r="AA9" s="85"/>
      <c r="AB9" s="85"/>
      <c r="AC9" s="85"/>
      <c r="AD9" s="85"/>
      <c r="AE9" s="85"/>
      <c r="AF9" s="85"/>
      <c r="AG9" s="48"/>
      <c r="AH9" s="49"/>
      <c r="AI9" s="49"/>
      <c r="AJ9" s="50"/>
      <c r="AK9" s="51"/>
    </row>
    <row r="10" spans="1:37" ht="33" customHeight="1" thickBot="1" x14ac:dyDescent="0.25">
      <c r="A10" s="10" t="s">
        <v>32</v>
      </c>
      <c r="B10" s="53">
        <v>0.16666666666666666</v>
      </c>
      <c r="C10" s="54">
        <v>2.0833333333333332E-2</v>
      </c>
      <c r="D10" s="54">
        <v>0.47916666666666669</v>
      </c>
      <c r="E10" s="55">
        <f t="shared" si="6"/>
        <v>0.29166666666666669</v>
      </c>
      <c r="F10" s="56">
        <v>0.16666666666666666</v>
      </c>
      <c r="G10" s="57">
        <v>2.0833333333333332E-2</v>
      </c>
      <c r="H10" s="57">
        <v>0.51041666666666663</v>
      </c>
      <c r="I10" s="58">
        <f t="shared" si="7"/>
        <v>0.32291666666666669</v>
      </c>
      <c r="J10" s="53">
        <v>0.16666666666666666</v>
      </c>
      <c r="K10" s="54">
        <v>2.0833333333333332E-2</v>
      </c>
      <c r="L10" s="54">
        <v>0.52083333333333337</v>
      </c>
      <c r="M10" s="59">
        <f t="shared" si="8"/>
        <v>0.33333333333333343</v>
      </c>
      <c r="N10" s="56">
        <v>0.16666666666666666</v>
      </c>
      <c r="O10" s="57">
        <v>2.0833333333333332E-2</v>
      </c>
      <c r="P10" s="57">
        <v>0.5</v>
      </c>
      <c r="Q10" s="58">
        <f t="shared" si="9"/>
        <v>0.31250000000000006</v>
      </c>
      <c r="R10" s="53">
        <v>0.16666666666666666</v>
      </c>
      <c r="S10" s="54">
        <v>2.0833333333333332E-2</v>
      </c>
      <c r="T10" s="54">
        <v>0.5</v>
      </c>
      <c r="U10" s="55">
        <f t="shared" si="10"/>
        <v>0.31250000000000006</v>
      </c>
      <c r="V10" s="53"/>
      <c r="W10" s="54"/>
      <c r="X10" s="54"/>
      <c r="Y10" s="55">
        <f t="shared" si="11"/>
        <v>0</v>
      </c>
      <c r="Z10" s="90"/>
      <c r="AA10" s="85"/>
      <c r="AB10" s="85"/>
      <c r="AC10" s="85"/>
      <c r="AD10" s="85"/>
      <c r="AE10" s="85"/>
      <c r="AF10" s="85"/>
      <c r="AG10" s="60">
        <v>5</v>
      </c>
      <c r="AH10" s="61">
        <v>5</v>
      </c>
      <c r="AI10" s="61">
        <v>0</v>
      </c>
      <c r="AJ10" s="62">
        <v>0</v>
      </c>
      <c r="AK10" s="52">
        <v>0</v>
      </c>
    </row>
    <row r="11" spans="1:37" ht="33" customHeight="1" thickBot="1" x14ac:dyDescent="0.25">
      <c r="A11" s="25" t="s">
        <v>33</v>
      </c>
      <c r="B11" s="26">
        <v>0.16666666666666666</v>
      </c>
      <c r="C11" s="27">
        <v>2.0833333333333332E-2</v>
      </c>
      <c r="D11" s="27">
        <v>0.47916666666666669</v>
      </c>
      <c r="E11" s="28">
        <f t="shared" si="6"/>
        <v>0.29166666666666669</v>
      </c>
      <c r="F11" s="29">
        <v>0.16666666666666666</v>
      </c>
      <c r="G11" s="30">
        <v>2.0833333333333332E-2</v>
      </c>
      <c r="H11" s="30">
        <v>0.57291666666666663</v>
      </c>
      <c r="I11" s="31">
        <f t="shared" si="7"/>
        <v>0.38541666666666669</v>
      </c>
      <c r="J11" s="26">
        <v>0.16666666666666666</v>
      </c>
      <c r="K11" s="27">
        <v>2.0833333333333332E-2</v>
      </c>
      <c r="L11" s="27">
        <v>0.5625</v>
      </c>
      <c r="M11" s="32">
        <f t="shared" si="8"/>
        <v>0.37500000000000006</v>
      </c>
      <c r="N11" s="29">
        <v>0.16666666666666666</v>
      </c>
      <c r="O11" s="30">
        <v>2.0833333333333332E-2</v>
      </c>
      <c r="P11" s="30">
        <v>0.5625</v>
      </c>
      <c r="Q11" s="31">
        <f t="shared" si="9"/>
        <v>0.37500000000000006</v>
      </c>
      <c r="R11" s="26">
        <v>0.16666666666666666</v>
      </c>
      <c r="S11" s="27">
        <v>2.0833333333333332E-2</v>
      </c>
      <c r="T11" s="27">
        <v>0.5625</v>
      </c>
      <c r="U11" s="28">
        <f t="shared" si="10"/>
        <v>0.37500000000000006</v>
      </c>
      <c r="V11" s="63"/>
      <c r="W11" s="64"/>
      <c r="X11" s="64"/>
      <c r="Y11" s="65">
        <f t="shared" si="11"/>
        <v>0</v>
      </c>
      <c r="Z11" s="91"/>
      <c r="AA11" s="85"/>
      <c r="AB11" s="85"/>
      <c r="AC11" s="85"/>
      <c r="AD11" s="85"/>
      <c r="AE11" s="85"/>
      <c r="AF11" s="85"/>
      <c r="AG11" s="66">
        <v>5</v>
      </c>
      <c r="AH11" s="21">
        <v>5</v>
      </c>
      <c r="AI11" s="22">
        <v>0</v>
      </c>
      <c r="AJ11" s="23">
        <v>0</v>
      </c>
      <c r="AK11" s="24">
        <v>0</v>
      </c>
    </row>
    <row r="12" spans="1:37" ht="33" customHeight="1" thickBot="1" x14ac:dyDescent="0.25">
      <c r="A12" s="10" t="s">
        <v>34</v>
      </c>
      <c r="B12" s="67"/>
      <c r="C12" s="68"/>
      <c r="D12" s="69"/>
      <c r="E12" s="70">
        <f t="shared" si="6"/>
        <v>0</v>
      </c>
      <c r="F12" s="71"/>
      <c r="G12" s="72"/>
      <c r="H12" s="72"/>
      <c r="I12" s="73">
        <f t="shared" si="7"/>
        <v>0</v>
      </c>
      <c r="J12" s="67"/>
      <c r="K12" s="68"/>
      <c r="L12" s="69"/>
      <c r="M12" s="74">
        <f t="shared" si="8"/>
        <v>0</v>
      </c>
      <c r="N12" s="71"/>
      <c r="O12" s="72"/>
      <c r="P12" s="72"/>
      <c r="Q12" s="73">
        <f t="shared" si="9"/>
        <v>0</v>
      </c>
      <c r="R12" s="67"/>
      <c r="S12" s="68"/>
      <c r="T12" s="69"/>
      <c r="U12" s="70">
        <f t="shared" si="10"/>
        <v>0</v>
      </c>
      <c r="V12" s="33"/>
      <c r="W12" s="34"/>
      <c r="X12" s="34"/>
      <c r="Y12" s="35">
        <f t="shared" si="11"/>
        <v>0</v>
      </c>
      <c r="Z12" s="88"/>
      <c r="AA12" s="85"/>
      <c r="AB12" s="85"/>
      <c r="AC12" s="85"/>
      <c r="AD12" s="85"/>
      <c r="AE12" s="85"/>
      <c r="AF12" s="85"/>
      <c r="AG12" s="36"/>
      <c r="AH12" s="37"/>
      <c r="AI12" s="38"/>
      <c r="AJ12" s="39"/>
      <c r="AK12" s="40"/>
    </row>
    <row r="13" spans="1:37" ht="33" customHeight="1" thickBot="1" x14ac:dyDescent="0.25">
      <c r="A13" s="25" t="s">
        <v>35</v>
      </c>
      <c r="B13" s="41">
        <v>0.45833333333333331</v>
      </c>
      <c r="C13" s="42">
        <v>2.0833333333333332E-2</v>
      </c>
      <c r="D13" s="42">
        <v>0.82291666666666663</v>
      </c>
      <c r="E13" s="47">
        <f t="shared" si="6"/>
        <v>0.34375</v>
      </c>
      <c r="F13" s="44">
        <v>0.45833333333333331</v>
      </c>
      <c r="G13" s="45">
        <v>2.0833333333333332E-2</v>
      </c>
      <c r="H13" s="45">
        <v>0.82291666666666663</v>
      </c>
      <c r="I13" s="46">
        <f t="shared" si="7"/>
        <v>0.34375</v>
      </c>
      <c r="J13" s="41">
        <v>0.45833333333333331</v>
      </c>
      <c r="K13" s="42">
        <v>2.0833333333333332E-2</v>
      </c>
      <c r="L13" s="42">
        <v>0.8125</v>
      </c>
      <c r="M13" s="43">
        <f t="shared" si="8"/>
        <v>0.33333333333333337</v>
      </c>
      <c r="N13" s="44">
        <v>0.45833333333333331</v>
      </c>
      <c r="O13" s="45">
        <v>2.0833333333333332E-2</v>
      </c>
      <c r="P13" s="45">
        <v>0.8125</v>
      </c>
      <c r="Q13" s="46">
        <f t="shared" si="9"/>
        <v>0.33333333333333337</v>
      </c>
      <c r="R13" s="41">
        <v>0.45833333333333331</v>
      </c>
      <c r="S13" s="42">
        <v>2.0833333333333332E-2</v>
      </c>
      <c r="T13" s="42">
        <v>0.77083333333333337</v>
      </c>
      <c r="U13" s="47">
        <f t="shared" si="10"/>
        <v>0.29166666666666674</v>
      </c>
      <c r="V13" s="41"/>
      <c r="W13" s="42"/>
      <c r="X13" s="42"/>
      <c r="Y13" s="47">
        <f t="shared" si="11"/>
        <v>0</v>
      </c>
      <c r="Z13" s="89"/>
      <c r="AA13" s="85"/>
      <c r="AB13" s="85"/>
      <c r="AC13" s="85"/>
      <c r="AD13" s="85"/>
      <c r="AE13" s="85"/>
      <c r="AF13" s="85"/>
      <c r="AG13" s="48">
        <v>3</v>
      </c>
      <c r="AH13" s="49">
        <v>5</v>
      </c>
      <c r="AI13" s="49">
        <v>0</v>
      </c>
      <c r="AJ13" s="50">
        <v>0</v>
      </c>
      <c r="AK13" s="51">
        <v>0</v>
      </c>
    </row>
    <row r="14" spans="1:37" ht="33" customHeight="1" thickBot="1" x14ac:dyDescent="0.25">
      <c r="A14" s="10" t="s">
        <v>36</v>
      </c>
      <c r="B14" s="53"/>
      <c r="C14" s="54"/>
      <c r="D14" s="54"/>
      <c r="E14" s="55">
        <f t="shared" si="6"/>
        <v>0</v>
      </c>
      <c r="F14" s="56"/>
      <c r="G14" s="57"/>
      <c r="H14" s="57"/>
      <c r="I14" s="58">
        <f t="shared" si="7"/>
        <v>0</v>
      </c>
      <c r="J14" s="53"/>
      <c r="K14" s="54"/>
      <c r="L14" s="54"/>
      <c r="M14" s="59">
        <f t="shared" si="8"/>
        <v>0</v>
      </c>
      <c r="N14" s="56"/>
      <c r="O14" s="57"/>
      <c r="P14" s="57"/>
      <c r="Q14" s="58">
        <f t="shared" si="9"/>
        <v>0</v>
      </c>
      <c r="R14" s="53"/>
      <c r="S14" s="54"/>
      <c r="T14" s="54"/>
      <c r="U14" s="55">
        <f t="shared" si="10"/>
        <v>0</v>
      </c>
      <c r="V14" s="53"/>
      <c r="W14" s="54"/>
      <c r="X14" s="54"/>
      <c r="Y14" s="55">
        <f t="shared" si="11"/>
        <v>0</v>
      </c>
      <c r="Z14" s="90"/>
      <c r="AA14" s="85"/>
      <c r="AB14" s="85"/>
      <c r="AC14" s="85"/>
      <c r="AD14" s="85"/>
      <c r="AE14" s="85"/>
      <c r="AF14" s="85"/>
      <c r="AG14" s="60"/>
      <c r="AH14" s="61"/>
      <c r="AI14" s="61"/>
      <c r="AJ14" s="62"/>
      <c r="AK14" s="52"/>
    </row>
    <row r="15" spans="1:37" ht="33" customHeight="1" thickBot="1" x14ac:dyDescent="0.25">
      <c r="A15" s="25" t="s">
        <v>37</v>
      </c>
      <c r="B15" s="26">
        <v>0.52083333333333337</v>
      </c>
      <c r="C15" s="27">
        <v>2.0833333333333332E-2</v>
      </c>
      <c r="D15" s="27">
        <v>0.875</v>
      </c>
      <c r="E15" s="28">
        <f t="shared" si="6"/>
        <v>0.33333333333333331</v>
      </c>
      <c r="F15" s="29">
        <v>0.52083333333333337</v>
      </c>
      <c r="G15" s="30">
        <v>2.0833333333333332E-2</v>
      </c>
      <c r="H15" s="30">
        <v>0.875</v>
      </c>
      <c r="I15" s="31">
        <f t="shared" si="7"/>
        <v>0.33333333333333331</v>
      </c>
      <c r="J15" s="26">
        <v>0.52083333333333337</v>
      </c>
      <c r="K15" s="27">
        <v>2.0833333333333332E-2</v>
      </c>
      <c r="L15" s="27">
        <v>0.875</v>
      </c>
      <c r="M15" s="32">
        <f t="shared" si="8"/>
        <v>0.33333333333333331</v>
      </c>
      <c r="N15" s="29">
        <v>0.52083333333333337</v>
      </c>
      <c r="O15" s="30">
        <v>2.0833333333333332E-2</v>
      </c>
      <c r="P15" s="30">
        <v>0.86458333333333337</v>
      </c>
      <c r="Q15" s="31">
        <f t="shared" si="9"/>
        <v>0.32291666666666669</v>
      </c>
      <c r="R15" s="26">
        <v>0.52083333333333337</v>
      </c>
      <c r="S15" s="27">
        <v>2.0833333333333332E-2</v>
      </c>
      <c r="T15" s="27">
        <v>0.85416666666666663</v>
      </c>
      <c r="U15" s="28">
        <f t="shared" si="10"/>
        <v>0.31249999999999994</v>
      </c>
      <c r="V15" s="63"/>
      <c r="W15" s="64"/>
      <c r="X15" s="64"/>
      <c r="Y15" s="65">
        <f t="shared" si="11"/>
        <v>0</v>
      </c>
      <c r="Z15" s="91"/>
      <c r="AA15" s="85"/>
      <c r="AB15" s="85"/>
      <c r="AC15" s="85"/>
      <c r="AD15" s="85"/>
      <c r="AE15" s="85"/>
      <c r="AF15" s="85"/>
      <c r="AG15" s="66">
        <v>9.25</v>
      </c>
      <c r="AH15" s="21">
        <v>5</v>
      </c>
      <c r="AI15" s="22">
        <v>0</v>
      </c>
      <c r="AJ15" s="23">
        <v>0</v>
      </c>
      <c r="AK15" s="24">
        <v>0</v>
      </c>
    </row>
    <row r="16" spans="1:37" ht="33" customHeight="1" thickBot="1" x14ac:dyDescent="0.25">
      <c r="A16" s="10" t="s">
        <v>44</v>
      </c>
      <c r="B16" s="67"/>
      <c r="C16" s="68"/>
      <c r="D16" s="69"/>
      <c r="E16" s="70">
        <f t="shared" si="6"/>
        <v>0</v>
      </c>
      <c r="F16" s="71"/>
      <c r="G16" s="72"/>
      <c r="H16" s="72"/>
      <c r="I16" s="73">
        <f t="shared" si="7"/>
        <v>0</v>
      </c>
      <c r="J16" s="67"/>
      <c r="K16" s="68"/>
      <c r="L16" s="69"/>
      <c r="M16" s="74">
        <f t="shared" si="8"/>
        <v>0</v>
      </c>
      <c r="N16" s="71"/>
      <c r="O16" s="72"/>
      <c r="P16" s="72"/>
      <c r="Q16" s="73">
        <f t="shared" si="9"/>
        <v>0</v>
      </c>
      <c r="R16" s="67"/>
      <c r="S16" s="68"/>
      <c r="T16" s="69"/>
      <c r="U16" s="70">
        <f t="shared" si="10"/>
        <v>0</v>
      </c>
      <c r="V16" s="33"/>
      <c r="W16" s="34"/>
      <c r="X16" s="34"/>
      <c r="Y16" s="35">
        <f t="shared" si="11"/>
        <v>0</v>
      </c>
      <c r="Z16" s="88"/>
      <c r="AA16" s="85"/>
      <c r="AB16" s="85"/>
      <c r="AC16" s="85"/>
      <c r="AD16" s="85"/>
      <c r="AE16" s="85"/>
      <c r="AF16" s="85"/>
      <c r="AG16" s="36"/>
      <c r="AH16" s="37"/>
      <c r="AI16" s="38"/>
      <c r="AJ16" s="39"/>
      <c r="AK16" s="40"/>
    </row>
    <row r="17" spans="1:37" ht="33" customHeight="1" x14ac:dyDescent="0.2">
      <c r="A17" s="10" t="s">
        <v>38</v>
      </c>
      <c r="B17" s="41"/>
      <c r="C17" s="42"/>
      <c r="D17" s="42"/>
      <c r="E17" s="47">
        <f t="shared" si="6"/>
        <v>0</v>
      </c>
      <c r="F17" s="44"/>
      <c r="G17" s="45"/>
      <c r="H17" s="45"/>
      <c r="I17" s="46">
        <f t="shared" si="7"/>
        <v>0</v>
      </c>
      <c r="J17" s="41"/>
      <c r="K17" s="42"/>
      <c r="L17" s="42"/>
      <c r="M17" s="43">
        <f t="shared" si="8"/>
        <v>0</v>
      </c>
      <c r="N17" s="44"/>
      <c r="O17" s="45"/>
      <c r="P17" s="45"/>
      <c r="Q17" s="46">
        <f t="shared" si="9"/>
        <v>0</v>
      </c>
      <c r="R17" s="41"/>
      <c r="S17" s="42"/>
      <c r="T17" s="42"/>
      <c r="U17" s="47">
        <f t="shared" si="10"/>
        <v>0</v>
      </c>
      <c r="V17" s="41"/>
      <c r="W17" s="42"/>
      <c r="X17" s="42"/>
      <c r="Y17" s="47">
        <f t="shared" si="11"/>
        <v>0</v>
      </c>
      <c r="Z17" s="89"/>
      <c r="AA17" s="85"/>
      <c r="AB17" s="85"/>
      <c r="AC17" s="85"/>
      <c r="AD17" s="85"/>
      <c r="AE17" s="85"/>
      <c r="AF17" s="85"/>
      <c r="AG17" s="48"/>
      <c r="AH17" s="49"/>
      <c r="AI17" s="49"/>
      <c r="AJ17" s="50"/>
      <c r="AK17" s="51"/>
    </row>
    <row r="18" spans="1:37" ht="33" customHeight="1" thickBot="1" x14ac:dyDescent="0.25">
      <c r="A18" s="25" t="s">
        <v>39</v>
      </c>
      <c r="B18" s="53">
        <v>0.8125</v>
      </c>
      <c r="C18" s="54">
        <v>2.0833333333333332E-2</v>
      </c>
      <c r="D18" s="54">
        <v>0.22916666666666666</v>
      </c>
      <c r="E18" s="55">
        <f t="shared" si="6"/>
        <v>0.39583333333333331</v>
      </c>
      <c r="F18" s="56">
        <v>0.8125</v>
      </c>
      <c r="G18" s="57">
        <v>2.0833333333333332E-2</v>
      </c>
      <c r="H18" s="57">
        <v>0.23958333333333334</v>
      </c>
      <c r="I18" s="58">
        <f t="shared" si="7"/>
        <v>0.40625000000000006</v>
      </c>
      <c r="J18" s="53">
        <v>0.79166666666666663</v>
      </c>
      <c r="K18" s="54">
        <v>2.0833333333333332E-2</v>
      </c>
      <c r="L18" s="54">
        <v>0.16666666666666666</v>
      </c>
      <c r="M18" s="59">
        <f t="shared" si="8"/>
        <v>0.35416666666666669</v>
      </c>
      <c r="N18" s="56">
        <v>0.79166666666666663</v>
      </c>
      <c r="O18" s="57">
        <v>2.0833333333333332E-2</v>
      </c>
      <c r="P18" s="57">
        <v>0.22916666666666666</v>
      </c>
      <c r="Q18" s="58">
        <f t="shared" si="9"/>
        <v>0.41666666666666669</v>
      </c>
      <c r="R18" s="53">
        <v>0.79166666666666663</v>
      </c>
      <c r="S18" s="54">
        <v>2.0833333333333332E-2</v>
      </c>
      <c r="T18" s="54">
        <v>0.20833333333333334</v>
      </c>
      <c r="U18" s="55">
        <f t="shared" si="10"/>
        <v>0.39583333333333343</v>
      </c>
      <c r="V18" s="53"/>
      <c r="W18" s="54"/>
      <c r="X18" s="54"/>
      <c r="Y18" s="55">
        <f t="shared" si="11"/>
        <v>0</v>
      </c>
      <c r="Z18" s="90"/>
      <c r="AA18" s="85"/>
      <c r="AB18" s="85"/>
      <c r="AC18" s="85"/>
      <c r="AD18" s="85"/>
      <c r="AE18" s="85"/>
      <c r="AF18" s="85"/>
      <c r="AG18" s="60">
        <v>9</v>
      </c>
      <c r="AH18" s="61">
        <v>0</v>
      </c>
      <c r="AI18" s="61">
        <v>5</v>
      </c>
      <c r="AJ18" s="62">
        <v>0</v>
      </c>
      <c r="AK18" s="52">
        <v>0</v>
      </c>
    </row>
    <row r="19" spans="1:37" ht="33" customHeight="1" x14ac:dyDescent="0.2">
      <c r="A19" s="10" t="s">
        <v>40</v>
      </c>
      <c r="B19" s="26"/>
      <c r="C19" s="27"/>
      <c r="D19" s="27"/>
      <c r="E19" s="28">
        <f t="shared" si="6"/>
        <v>0</v>
      </c>
      <c r="F19" s="29"/>
      <c r="G19" s="30"/>
      <c r="H19" s="30"/>
      <c r="I19" s="31">
        <f t="shared" si="7"/>
        <v>0</v>
      </c>
      <c r="J19" s="26"/>
      <c r="K19" s="27"/>
      <c r="L19" s="27"/>
      <c r="M19" s="32">
        <f t="shared" si="8"/>
        <v>0</v>
      </c>
      <c r="N19" s="29"/>
      <c r="O19" s="30"/>
      <c r="P19" s="30"/>
      <c r="Q19" s="31">
        <f t="shared" si="9"/>
        <v>0</v>
      </c>
      <c r="R19" s="26"/>
      <c r="S19" s="27"/>
      <c r="T19" s="27"/>
      <c r="U19" s="28">
        <f t="shared" si="10"/>
        <v>0</v>
      </c>
      <c r="V19" s="63"/>
      <c r="W19" s="64"/>
      <c r="X19" s="64"/>
      <c r="Y19" s="65">
        <f t="shared" si="11"/>
        <v>0</v>
      </c>
      <c r="Z19" s="91"/>
      <c r="AA19" s="85"/>
      <c r="AB19" s="85"/>
      <c r="AC19" s="85"/>
      <c r="AD19" s="85"/>
      <c r="AE19" s="85"/>
      <c r="AF19" s="85"/>
      <c r="AG19" s="66"/>
      <c r="AH19" s="21"/>
      <c r="AI19" s="22"/>
      <c r="AJ19" s="23"/>
      <c r="AK19" s="24"/>
    </row>
    <row r="20" spans="1:37" ht="33" customHeight="1" thickBot="1" x14ac:dyDescent="0.25">
      <c r="A20" s="25" t="s">
        <v>41</v>
      </c>
      <c r="B20" s="67">
        <v>0.48958333333333331</v>
      </c>
      <c r="C20" s="68">
        <v>2.0833333333333332E-2</v>
      </c>
      <c r="D20" s="69">
        <v>0.82291666666666663</v>
      </c>
      <c r="E20" s="70">
        <f t="shared" si="6"/>
        <v>0.3125</v>
      </c>
      <c r="F20" s="71">
        <v>0.48958333333333331</v>
      </c>
      <c r="G20" s="72">
        <v>2.0833333333333332E-2</v>
      </c>
      <c r="H20" s="72">
        <v>0.83333333333333337</v>
      </c>
      <c r="I20" s="73">
        <f t="shared" si="7"/>
        <v>0.32291666666666674</v>
      </c>
      <c r="J20" s="67">
        <v>0.47916666666666669</v>
      </c>
      <c r="K20" s="68">
        <v>2.0833333333333332E-2</v>
      </c>
      <c r="L20" s="69">
        <v>0.83333333333333337</v>
      </c>
      <c r="M20" s="74">
        <f t="shared" si="8"/>
        <v>0.33333333333333337</v>
      </c>
      <c r="N20" s="71">
        <v>0.47916666666666669</v>
      </c>
      <c r="O20" s="72">
        <v>2.0833333333333332E-2</v>
      </c>
      <c r="P20" s="72">
        <v>0.85416666666666663</v>
      </c>
      <c r="Q20" s="73">
        <f t="shared" si="9"/>
        <v>0.35416666666666663</v>
      </c>
      <c r="R20" s="67">
        <v>0.45833333333333331</v>
      </c>
      <c r="S20" s="68">
        <v>2.0833333333333332E-2</v>
      </c>
      <c r="T20" s="69">
        <v>0.83333333333333337</v>
      </c>
      <c r="U20" s="70">
        <f t="shared" si="10"/>
        <v>0.35416666666666674</v>
      </c>
      <c r="V20" s="33"/>
      <c r="W20" s="34"/>
      <c r="X20" s="34"/>
      <c r="Y20" s="35">
        <f t="shared" si="11"/>
        <v>0</v>
      </c>
      <c r="Z20" s="88"/>
      <c r="AA20" s="85"/>
      <c r="AB20" s="85"/>
      <c r="AC20" s="85"/>
      <c r="AD20" s="85"/>
      <c r="AE20" s="85"/>
      <c r="AF20" s="85"/>
      <c r="AG20" s="36">
        <v>5.25</v>
      </c>
      <c r="AH20" s="37">
        <v>0</v>
      </c>
      <c r="AI20" s="38">
        <v>0</v>
      </c>
      <c r="AJ20" s="39">
        <v>5</v>
      </c>
      <c r="AK20" s="40">
        <v>0</v>
      </c>
    </row>
    <row r="21" spans="1:37" ht="33" customHeight="1" x14ac:dyDescent="0.2">
      <c r="A21" s="10" t="s">
        <v>42</v>
      </c>
      <c r="B21" s="41">
        <v>0.5625</v>
      </c>
      <c r="C21" s="42">
        <v>2.0833333333333332E-2</v>
      </c>
      <c r="D21" s="42">
        <v>0.875</v>
      </c>
      <c r="E21" s="47">
        <f t="shared" si="6"/>
        <v>0.29166666666666669</v>
      </c>
      <c r="F21" s="44">
        <v>0.5625</v>
      </c>
      <c r="G21" s="45">
        <v>2.0833333333333332E-2</v>
      </c>
      <c r="H21" s="45">
        <v>0.875</v>
      </c>
      <c r="I21" s="46">
        <f t="shared" si="7"/>
        <v>0.29166666666666669</v>
      </c>
      <c r="J21" s="41">
        <v>0.5625</v>
      </c>
      <c r="K21" s="42">
        <v>2.0833333333333332E-2</v>
      </c>
      <c r="L21" s="42">
        <v>0.875</v>
      </c>
      <c r="M21" s="43">
        <f t="shared" si="8"/>
        <v>0.29166666666666669</v>
      </c>
      <c r="N21" s="44">
        <v>0.5625</v>
      </c>
      <c r="O21" s="45">
        <v>2.0833333333333332E-2</v>
      </c>
      <c r="P21" s="45">
        <v>0.875</v>
      </c>
      <c r="Q21" s="46">
        <f t="shared" si="9"/>
        <v>0.29166666666666669</v>
      </c>
      <c r="R21" s="41">
        <v>0.5625</v>
      </c>
      <c r="S21" s="42">
        <v>2.0833333333333332E-2</v>
      </c>
      <c r="T21" s="42">
        <v>0.875</v>
      </c>
      <c r="U21" s="47">
        <f t="shared" si="10"/>
        <v>0.29166666666666669</v>
      </c>
      <c r="V21" s="41"/>
      <c r="W21" s="42"/>
      <c r="X21" s="42"/>
      <c r="Y21" s="47">
        <f t="shared" si="11"/>
        <v>0</v>
      </c>
      <c r="Z21" s="89"/>
      <c r="AA21" s="85"/>
      <c r="AB21" s="85"/>
      <c r="AC21" s="85"/>
      <c r="AD21" s="85"/>
      <c r="AE21" s="85"/>
      <c r="AF21" s="85"/>
      <c r="AG21" s="48">
        <v>10</v>
      </c>
      <c r="AH21" s="49">
        <v>5</v>
      </c>
      <c r="AI21" s="49">
        <v>0</v>
      </c>
      <c r="AJ21" s="50">
        <v>0</v>
      </c>
      <c r="AK21" s="51">
        <v>0</v>
      </c>
    </row>
    <row r="22" spans="1:37" ht="33" customHeight="1" thickBot="1" x14ac:dyDescent="0.25">
      <c r="A22" s="25" t="s">
        <v>43</v>
      </c>
      <c r="B22" s="53"/>
      <c r="C22" s="54"/>
      <c r="D22" s="54"/>
      <c r="E22" s="55">
        <f t="shared" si="6"/>
        <v>0</v>
      </c>
      <c r="F22" s="56"/>
      <c r="G22" s="57"/>
      <c r="H22" s="57"/>
      <c r="I22" s="58">
        <f t="shared" si="7"/>
        <v>0</v>
      </c>
      <c r="J22" s="53"/>
      <c r="K22" s="54"/>
      <c r="L22" s="54"/>
      <c r="M22" s="59">
        <f t="shared" si="8"/>
        <v>0</v>
      </c>
      <c r="N22" s="56"/>
      <c r="O22" s="57"/>
      <c r="P22" s="57"/>
      <c r="Q22" s="58">
        <f t="shared" si="9"/>
        <v>0</v>
      </c>
      <c r="R22" s="53"/>
      <c r="S22" s="54"/>
      <c r="T22" s="54"/>
      <c r="U22" s="55">
        <f t="shared" si="10"/>
        <v>0</v>
      </c>
      <c r="V22" s="53"/>
      <c r="W22" s="54"/>
      <c r="X22" s="54"/>
      <c r="Y22" s="55">
        <f t="shared" si="11"/>
        <v>0</v>
      </c>
      <c r="Z22" s="90"/>
      <c r="AA22" s="85" t="s">
        <v>19</v>
      </c>
      <c r="AB22" s="85"/>
      <c r="AC22" s="85"/>
      <c r="AD22" s="85"/>
      <c r="AE22" s="85"/>
      <c r="AF22" s="85"/>
      <c r="AG22" s="60"/>
      <c r="AH22" s="61"/>
      <c r="AI22" s="61"/>
      <c r="AJ22" s="62"/>
      <c r="AK22" s="52"/>
    </row>
    <row r="23" spans="1:37" ht="15" thickBot="1" x14ac:dyDescent="0.25">
      <c r="A23" s="75"/>
      <c r="B23" s="123" t="s">
        <v>20</v>
      </c>
      <c r="C23" s="124"/>
      <c r="D23" s="124"/>
      <c r="E23" s="124"/>
      <c r="F23" s="124"/>
      <c r="G23" s="124"/>
      <c r="H23" s="124"/>
      <c r="I23" s="124"/>
      <c r="J23" s="124"/>
      <c r="K23" s="124"/>
      <c r="L23" s="124"/>
      <c r="M23" s="124"/>
      <c r="N23" s="124"/>
      <c r="O23" s="124"/>
      <c r="P23" s="124"/>
      <c r="Q23" s="124"/>
      <c r="R23" s="124"/>
      <c r="S23" s="124"/>
      <c r="T23" s="124"/>
      <c r="U23" s="124"/>
      <c r="V23" s="124"/>
      <c r="W23" s="124"/>
      <c r="X23" s="124"/>
      <c r="Y23" s="124"/>
      <c r="Z23" s="124"/>
      <c r="AA23" s="124"/>
      <c r="AB23" s="124"/>
      <c r="AC23" s="124"/>
      <c r="AD23" s="124"/>
      <c r="AE23" s="124"/>
      <c r="AF23" s="124"/>
      <c r="AG23" s="125"/>
      <c r="AH23" s="77"/>
      <c r="AI23" s="77"/>
      <c r="AJ23" s="76"/>
      <c r="AK23" s="75"/>
    </row>
    <row r="24" spans="1:37" x14ac:dyDescent="0.2">
      <c r="A24" s="75"/>
      <c r="B24" s="126" t="s">
        <v>21</v>
      </c>
      <c r="C24" s="127"/>
      <c r="D24" s="127"/>
      <c r="E24" s="127"/>
      <c r="F24" s="127"/>
      <c r="G24" s="127"/>
      <c r="H24" s="127"/>
      <c r="I24" s="127"/>
      <c r="J24" s="127"/>
      <c r="K24" s="127"/>
      <c r="L24" s="127"/>
      <c r="M24" s="127"/>
      <c r="N24" s="127"/>
      <c r="O24" s="127"/>
      <c r="P24" s="127"/>
      <c r="Q24" s="127"/>
      <c r="R24" s="127"/>
      <c r="S24" s="127"/>
      <c r="T24" s="127"/>
      <c r="U24" s="127"/>
      <c r="V24" s="127"/>
      <c r="W24" s="127"/>
      <c r="X24" s="127"/>
      <c r="Y24" s="127"/>
      <c r="Z24" s="127"/>
      <c r="AA24" s="127"/>
      <c r="AB24" s="127"/>
      <c r="AC24" s="127"/>
      <c r="AD24" s="127"/>
      <c r="AE24" s="127"/>
      <c r="AF24" s="127"/>
      <c r="AG24" s="128"/>
      <c r="AH24" s="75"/>
      <c r="AI24" s="75"/>
      <c r="AJ24" s="76"/>
      <c r="AK24" s="75"/>
    </row>
    <row r="25" spans="1:37" x14ac:dyDescent="0.2">
      <c r="A25" s="75"/>
      <c r="B25" s="129"/>
      <c r="C25" s="130"/>
      <c r="D25" s="130"/>
      <c r="E25" s="130"/>
      <c r="F25" s="130"/>
      <c r="G25" s="130"/>
      <c r="H25" s="130"/>
      <c r="I25" s="130"/>
      <c r="J25" s="130"/>
      <c r="K25" s="130"/>
      <c r="L25" s="130"/>
      <c r="M25" s="130"/>
      <c r="N25" s="130"/>
      <c r="O25" s="130"/>
      <c r="P25" s="130"/>
      <c r="Q25" s="130"/>
      <c r="R25" s="130"/>
      <c r="S25" s="130"/>
      <c r="T25" s="130"/>
      <c r="U25" s="130"/>
      <c r="V25" s="130"/>
      <c r="W25" s="130"/>
      <c r="X25" s="130"/>
      <c r="Y25" s="130"/>
      <c r="Z25" s="130"/>
      <c r="AA25" s="130"/>
      <c r="AB25" s="130"/>
      <c r="AC25" s="130"/>
      <c r="AD25" s="130"/>
      <c r="AE25" s="130"/>
      <c r="AF25" s="130"/>
      <c r="AG25" s="131"/>
      <c r="AH25" s="75"/>
      <c r="AI25" s="75"/>
      <c r="AJ25" s="76"/>
      <c r="AK25" s="75"/>
    </row>
    <row r="26" spans="1:37" x14ac:dyDescent="0.2">
      <c r="A26" s="75"/>
      <c r="B26" s="129"/>
      <c r="C26" s="130"/>
      <c r="D26" s="130"/>
      <c r="E26" s="130"/>
      <c r="F26" s="130"/>
      <c r="G26" s="130"/>
      <c r="H26" s="130"/>
      <c r="I26" s="130"/>
      <c r="J26" s="130"/>
      <c r="K26" s="130"/>
      <c r="L26" s="130"/>
      <c r="M26" s="130"/>
      <c r="N26" s="130"/>
      <c r="O26" s="130"/>
      <c r="P26" s="130"/>
      <c r="Q26" s="130"/>
      <c r="R26" s="130"/>
      <c r="S26" s="130"/>
      <c r="T26" s="130"/>
      <c r="U26" s="130"/>
      <c r="V26" s="130"/>
      <c r="W26" s="130"/>
      <c r="X26" s="130"/>
      <c r="Y26" s="130"/>
      <c r="Z26" s="130"/>
      <c r="AA26" s="130"/>
      <c r="AB26" s="130"/>
      <c r="AC26" s="130"/>
      <c r="AD26" s="130"/>
      <c r="AE26" s="130"/>
      <c r="AF26" s="130"/>
      <c r="AG26" s="131"/>
      <c r="AH26" s="75"/>
      <c r="AI26" s="75"/>
      <c r="AJ26" s="76"/>
      <c r="AK26" s="75"/>
    </row>
    <row r="27" spans="1:37" x14ac:dyDescent="0.2">
      <c r="A27" s="75"/>
      <c r="B27" s="129"/>
      <c r="C27" s="130"/>
      <c r="D27" s="130"/>
      <c r="E27" s="130"/>
      <c r="F27" s="130"/>
      <c r="G27" s="130"/>
      <c r="H27" s="130"/>
      <c r="I27" s="130"/>
      <c r="J27" s="130"/>
      <c r="K27" s="130"/>
      <c r="L27" s="130"/>
      <c r="M27" s="130"/>
      <c r="N27" s="130"/>
      <c r="O27" s="130"/>
      <c r="P27" s="130"/>
      <c r="Q27" s="130"/>
      <c r="R27" s="130"/>
      <c r="S27" s="130"/>
      <c r="T27" s="130"/>
      <c r="U27" s="130"/>
      <c r="V27" s="130"/>
      <c r="W27" s="130"/>
      <c r="X27" s="130"/>
      <c r="Y27" s="130"/>
      <c r="Z27" s="130"/>
      <c r="AA27" s="130"/>
      <c r="AB27" s="130"/>
      <c r="AC27" s="130"/>
      <c r="AD27" s="130"/>
      <c r="AE27" s="130"/>
      <c r="AF27" s="130"/>
      <c r="AG27" s="131"/>
      <c r="AH27" s="75"/>
      <c r="AI27" s="75"/>
      <c r="AJ27" s="76"/>
      <c r="AK27" s="75"/>
    </row>
    <row r="28" spans="1:37" ht="15" thickBot="1" x14ac:dyDescent="0.25">
      <c r="A28" s="75"/>
      <c r="B28" s="132"/>
      <c r="C28" s="133"/>
      <c r="D28" s="133"/>
      <c r="E28" s="133"/>
      <c r="F28" s="133"/>
      <c r="G28" s="133"/>
      <c r="H28" s="133"/>
      <c r="I28" s="133"/>
      <c r="J28" s="133"/>
      <c r="K28" s="133"/>
      <c r="L28" s="133"/>
      <c r="M28" s="133"/>
      <c r="N28" s="133"/>
      <c r="O28" s="133"/>
      <c r="P28" s="133"/>
      <c r="Q28" s="133"/>
      <c r="R28" s="133"/>
      <c r="S28" s="133"/>
      <c r="T28" s="133"/>
      <c r="U28" s="133"/>
      <c r="V28" s="133"/>
      <c r="W28" s="133"/>
      <c r="X28" s="133"/>
      <c r="Y28" s="133"/>
      <c r="Z28" s="133"/>
      <c r="AA28" s="133"/>
      <c r="AB28" s="133"/>
      <c r="AC28" s="133"/>
      <c r="AD28" s="133"/>
      <c r="AE28" s="133"/>
      <c r="AF28" s="133"/>
      <c r="AG28" s="134"/>
      <c r="AH28" s="78"/>
      <c r="AI28" s="78"/>
      <c r="AJ28" s="79"/>
      <c r="AK28" s="75"/>
    </row>
    <row r="29" spans="1:37" ht="15" thickBot="1" x14ac:dyDescent="0.25">
      <c r="A29" s="75"/>
      <c r="B29" s="135" t="s">
        <v>22</v>
      </c>
      <c r="C29" s="136"/>
      <c r="D29" s="136"/>
      <c r="E29" s="136"/>
      <c r="F29" s="136"/>
      <c r="G29" s="136"/>
      <c r="H29" s="136"/>
      <c r="I29" s="136"/>
      <c r="J29" s="136"/>
      <c r="K29" s="136"/>
      <c r="L29" s="136"/>
      <c r="M29" s="136"/>
      <c r="N29" s="136"/>
      <c r="O29" s="136"/>
      <c r="P29" s="136"/>
      <c r="Q29" s="136"/>
      <c r="R29" s="136"/>
      <c r="S29" s="136"/>
      <c r="T29" s="136"/>
      <c r="U29" s="136"/>
      <c r="V29" s="136"/>
      <c r="W29" s="136"/>
      <c r="X29" s="136"/>
      <c r="Y29" s="136"/>
      <c r="Z29" s="136"/>
      <c r="AA29" s="136"/>
      <c r="AB29" s="136"/>
      <c r="AC29" s="136"/>
      <c r="AD29" s="136"/>
      <c r="AE29" s="136"/>
      <c r="AF29" s="136"/>
      <c r="AG29" s="137"/>
      <c r="AH29" s="138" t="s">
        <v>17</v>
      </c>
      <c r="AI29" s="139"/>
      <c r="AJ29" s="140"/>
      <c r="AK29" s="80"/>
    </row>
    <row r="30" spans="1:37" ht="15" thickBot="1" x14ac:dyDescent="0.25">
      <c r="A30" s="75"/>
      <c r="B30" s="141" t="s">
        <v>23</v>
      </c>
      <c r="C30" s="142"/>
      <c r="D30" s="142"/>
      <c r="E30" s="142"/>
      <c r="F30" s="142"/>
      <c r="G30" s="142"/>
      <c r="H30" s="142"/>
      <c r="I30" s="142"/>
      <c r="J30" s="142"/>
      <c r="K30" s="142"/>
      <c r="L30" s="142"/>
      <c r="M30" s="142"/>
      <c r="N30" s="142"/>
      <c r="O30" s="142"/>
      <c r="P30" s="142"/>
      <c r="Q30" s="142"/>
      <c r="R30" s="142"/>
      <c r="S30" s="142"/>
      <c r="T30" s="142"/>
      <c r="U30" s="142"/>
      <c r="V30" s="142"/>
      <c r="W30" s="142"/>
      <c r="X30" s="142"/>
      <c r="Y30" s="142"/>
      <c r="Z30" s="142"/>
      <c r="AA30" s="142"/>
      <c r="AB30" s="142"/>
      <c r="AC30" s="142"/>
      <c r="AD30" s="142"/>
      <c r="AE30" s="142"/>
      <c r="AF30" s="142"/>
      <c r="AG30" s="143"/>
      <c r="AH30" s="144" t="s">
        <v>18</v>
      </c>
      <c r="AI30" s="145"/>
      <c r="AJ30" s="146"/>
      <c r="AK30" s="81"/>
    </row>
    <row r="32" spans="1:37" s="92" customFormat="1" ht="36" customHeight="1" thickBot="1" x14ac:dyDescent="0.25">
      <c r="B32" s="1" t="s">
        <v>47</v>
      </c>
      <c r="C32" s="2" t="s">
        <v>48</v>
      </c>
      <c r="D32" s="2" t="s">
        <v>49</v>
      </c>
      <c r="E32" s="3" t="s">
        <v>50</v>
      </c>
      <c r="F32" s="4" t="s">
        <v>47</v>
      </c>
      <c r="G32" s="5" t="s">
        <v>48</v>
      </c>
      <c r="H32" s="5" t="s">
        <v>49</v>
      </c>
      <c r="I32" s="6" t="s">
        <v>50</v>
      </c>
      <c r="J32" s="1" t="s">
        <v>47</v>
      </c>
      <c r="K32" s="2" t="s">
        <v>48</v>
      </c>
      <c r="L32" s="2" t="s">
        <v>49</v>
      </c>
      <c r="M32" s="3" t="s">
        <v>50</v>
      </c>
      <c r="N32" s="4" t="s">
        <v>47</v>
      </c>
      <c r="O32" s="5" t="s">
        <v>48</v>
      </c>
      <c r="P32" s="5" t="s">
        <v>49</v>
      </c>
      <c r="Q32" s="6" t="s">
        <v>50</v>
      </c>
      <c r="R32" s="1" t="s">
        <v>47</v>
      </c>
      <c r="S32" s="2" t="s">
        <v>48</v>
      </c>
      <c r="T32" s="2" t="s">
        <v>49</v>
      </c>
      <c r="U32" s="3" t="s">
        <v>50</v>
      </c>
      <c r="V32" s="7" t="s">
        <v>47</v>
      </c>
      <c r="W32" s="8" t="s">
        <v>48</v>
      </c>
      <c r="X32" s="8" t="s">
        <v>49</v>
      </c>
      <c r="Y32" s="9" t="s">
        <v>50</v>
      </c>
      <c r="Z32" s="101" t="s">
        <v>45</v>
      </c>
      <c r="AA32" s="101" t="s">
        <v>45</v>
      </c>
      <c r="AB32" s="101" t="s">
        <v>45</v>
      </c>
      <c r="AC32" s="101" t="s">
        <v>45</v>
      </c>
      <c r="AD32" s="103" t="s">
        <v>46</v>
      </c>
    </row>
    <row r="33" spans="1:30" s="92" customFormat="1" ht="15.75" thickBot="1" x14ac:dyDescent="0.25">
      <c r="A33" s="10" t="s">
        <v>25</v>
      </c>
      <c r="B33" s="93">
        <f>(E3&gt;0) * 24 * (NOT(AND(B3&gt;7/24,B3&lt;19/24,D3&gt;7/24,D3&lt;19/24))) *
(  (B3&gt;=7/24)*(B3&lt;=21/24) * (MIN( (D3&lt;=6/24)*1 + (D3&gt;=19/24) * D3,21/24)-MAX(B3,19/24))
+ (D3&gt;=6/24)*(D3&lt;=19/24) * (MIN(D3,7/24)-MAX((B3&gt;=21/24)*0 + (B3&lt;=7/24) * B3,6/24)))</f>
        <v>0</v>
      </c>
      <c r="C33" s="94">
        <f>(C3&lt;1/24)*(E3&gt;=7/24)*((B3&lt;11/24)*(D3&gt;14.5/24)+(B3&lt;18.5)*((D3&gt;22)+(D3&lt;B3)))</f>
        <v>0</v>
      </c>
      <c r="D33" s="94">
        <f>--((B3&lt;D3)*( MAX(D3-22/24,0)+MAX(7/24-B3,0) )+(D3&lt;B3)*( (24/24-MAX(B3,22/4)) + (MIN(D3,7/24)-0))&gt;4/24)</f>
        <v>0</v>
      </c>
      <c r="E33" s="95">
        <f>((B3&lt;11.75/24)*(D3&gt;14.25/24)+(B3&lt;18.75)*((D3&gt;21.25)+(D3&lt;B3)))</f>
        <v>0</v>
      </c>
      <c r="F33" s="96">
        <f t="shared" ref="F33:F44" si="12">(I3&gt;0) * 24 * (NOT(AND(F3&gt;7/24,F3&lt;19/24,H3&gt;7/24,H3&lt;19/24))) *
(  (F3&gt;=7/24)*(F3&lt;=21/24) * (MIN( (H3&lt;=6/24)*1 + (H3&gt;=19/24) * H3,21/24)-MAX(F3,19/24))
+ (H3&gt;=6/24)*(H3&lt;=19/24) * (MIN(H3,7/24)-MAX((F3&gt;=21/24)*0 + (F3&lt;=7/24) * F3,6/24)))</f>
        <v>0</v>
      </c>
      <c r="G33" s="97">
        <f>(G3&lt;1/24)*(I3&gt;=7/24)*((F3&lt;11/24)*(H3&gt;14.5/24)+(F3&lt;18.5)*((H3&gt;22)+(H3&lt;F3)))</f>
        <v>0</v>
      </c>
      <c r="H33" s="97">
        <f>--((F3&lt;H3)*( MAX(H3-22/24,0)+MAX(7/24-F3,0) )+(H3&lt;F3)*( (24/24-MAX(F3,22/4)) + (MIN(H3,7/24)-0))&gt;4/24)</f>
        <v>0</v>
      </c>
      <c r="I33" s="98">
        <f>((F3&lt;11.75/24)*(H3&gt;14.25/24)+(F3&lt;18.75)*((H3&gt;21.25)+(H3&lt;F3)))</f>
        <v>0</v>
      </c>
      <c r="J33" s="93">
        <f t="shared" ref="J33:J44" si="13">(M3&gt;0) * 24 * (NOT(AND(J3&gt;7/24,J3&lt;19/24,L3&gt;7/24,L3&lt;19/24))) *
(  (J3&gt;=7/24)*(J3&lt;=21/24) * (MIN( (L3&lt;=6/24)*1 + (L3&gt;=19/24) * L3,21/24)-MAX(J3,19/24))
+ (L3&gt;=6/24)*(L3&lt;=19/24) * (MIN(L3,7/24)-MAX((J3&gt;=21/24)*0 + (J3&lt;=7/24) * J3,6/24)))</f>
        <v>0</v>
      </c>
      <c r="K33" s="94">
        <f>(K3&lt;1/24)*(M3&gt;=7/24)*((J3&lt;11/24)*(L3&gt;14.5/24)+(J3&lt;18.5)*((L3&gt;22)+(L3&lt;J3)))</f>
        <v>0</v>
      </c>
      <c r="L33" s="94">
        <f>--((J3&lt;L3)*( MAX(L3-22/24,0)+MAX(7/24-J3,0) )+(L3&lt;J3)*( (24/24-MAX(J3,22/4)) + (MIN(L3,7/24)-0))&gt;4/24)</f>
        <v>0</v>
      </c>
      <c r="M33" s="99">
        <f>((J3&lt;11.75/24)*(L3&gt;14.25/24)+(J3&lt;18.75)*((L3&gt;21.25)+(L3&lt;J3)))</f>
        <v>0</v>
      </c>
      <c r="N33" s="96">
        <f t="shared" ref="N33:N44" si="14">(Q3&gt;0) * 24 * (NOT(AND(N3&gt;7/24,N3&lt;19/24,P3&gt;7/24,P3&lt;19/24))) *
(  (N3&gt;=7/24)*(N3&lt;=21/24) * (MIN( (P3&lt;=6/24)*1 + (P3&gt;=19/24) * P3,21/24)-MAX(N3,19/24))
+ (P3&gt;=6/24)*(P3&lt;=19/24) * (MIN(P3,7/24)-MAX((N3&gt;=21/24)*0 + (N3&lt;=7/24) * N3,6/24)))</f>
        <v>0</v>
      </c>
      <c r="O33" s="97">
        <f t="shared" ref="O33" si="15">(O3&lt;1/24)*(Q3&gt;=7/24)*((N3&lt;11/24)*(P3&gt;14.5/24)+(N3&lt;18.5)*((P3&gt;22)+(P3&lt;N3)))</f>
        <v>0</v>
      </c>
      <c r="P33" s="97">
        <f t="shared" ref="P33" si="16">--((N3&lt;P3)*( MAX(P3-22/24,0)+MAX(7/24-N3,0) )+(P3&lt;N3)*( (24/24-MAX(N3,22/4)) + (MIN(P3,7/24)-0))&gt;4/24)</f>
        <v>0</v>
      </c>
      <c r="Q33" s="98">
        <f t="shared" ref="Q33" si="17">((N3&lt;11.75/24)*(P3&gt;14.25/24)+(N3&lt;18.75)*((P3&gt;21.25)+(P3&lt;N3)))</f>
        <v>0</v>
      </c>
      <c r="R33" s="93">
        <f t="shared" ref="R33:R44" si="18">(U3&gt;0) * 24 * (NOT(AND(R3&gt;7/24,R3&lt;19/24,T3&gt;7/24,T3&lt;19/24))) *
(  (R3&gt;=7/24)*(R3&lt;=21/24) * (MIN( (T3&lt;=6/24)*1 + (T3&gt;=19/24) * T3,21/24)-MAX(R3,19/24))
+ (T3&gt;=6/24)*(T3&lt;=19/24) * (MIN(T3,7/24)-MAX((R3&gt;=21/24)*0 + (R3&lt;=7/24) * R3,6/24)))</f>
        <v>0</v>
      </c>
      <c r="S33" s="94">
        <f t="shared" ref="S33" si="19">(S3&lt;1/24)*(U3&gt;=7/24)*((R3&lt;11/24)*(T3&gt;14.5/24)+(R3&lt;18.5)*((T3&gt;22)+(T3&lt;R3)))</f>
        <v>0</v>
      </c>
      <c r="T33" s="94">
        <f t="shared" ref="T33" si="20">--((R3&lt;T3)*( MAX(T3-22/24,0)+MAX(7/24-R3,0) )+(T3&lt;R3)*( (24/24-MAX(R3,22/4)) + (MIN(T3,7/24)-0))&gt;4/24)</f>
        <v>0</v>
      </c>
      <c r="U33" s="95">
        <f t="shared" ref="U33" si="21">((R3&lt;11.75/24)*(T3&gt;14.25/24)+(R3&lt;18.75)*((T3&gt;21.25)+(T3&lt;R3)))</f>
        <v>0</v>
      </c>
      <c r="V33" s="100">
        <f>SUMPRODUCT(($B$32:$U$32=V$32)*$B33:$U33)</f>
        <v>0</v>
      </c>
      <c r="W33" s="100">
        <f t="shared" ref="W33:Y48" si="22">SUMPRODUCT(($B$32:$U$32=W$32)*$B33:$U33)</f>
        <v>0</v>
      </c>
      <c r="X33" s="100">
        <f t="shared" si="22"/>
        <v>0</v>
      </c>
      <c r="Y33" s="100">
        <f t="shared" si="22"/>
        <v>0</v>
      </c>
      <c r="Z33" s="102">
        <v>0.65200000000000002</v>
      </c>
      <c r="AA33" s="102">
        <v>3.67</v>
      </c>
      <c r="AB33" s="102">
        <v>8.1300000000000008</v>
      </c>
      <c r="AC33" s="102">
        <v>13.56</v>
      </c>
      <c r="AD33" s="104">
        <f>ROUND(SUMPRODUCT(V33:Y33*Z33:AC33),2)</f>
        <v>0</v>
      </c>
    </row>
    <row r="34" spans="1:30" ht="15.75" thickBot="1" x14ac:dyDescent="0.25">
      <c r="A34" s="25" t="s">
        <v>26</v>
      </c>
      <c r="B34" s="93">
        <f t="shared" ref="B33:B44" si="23">(E4&gt;0) * 24 * (NOT(AND(B4&gt;7/24,B4&lt;19/24,D4&gt;7/24,D4&lt;19/24))) *
(  (B4&gt;=7/24)*(B4&lt;=21/24) * (MIN( (D4&lt;=6/24)*1 + (D4&gt;=19/24) * D4,21/24)-MAX(B4,19/24))
+ (D4&gt;=6/24)*(D4&lt;=19/24) * (MIN(D4,7/24)-MAX((B4&gt;=21/24)*0 + (B4&lt;=7/24) * B4,6/24)))</f>
        <v>1.0000000000000004</v>
      </c>
      <c r="C34" s="94">
        <f t="shared" ref="C34:C52" si="24">(C4&lt;1/24)*(E4&gt;=7/24)*((B4&lt;11/24)*(D4&gt;14.5/24)+(B4&lt;18.5)*((D4&gt;22)+(D4&lt;B4)))</f>
        <v>0</v>
      </c>
      <c r="D34" s="94">
        <f t="shared" ref="D34:D52" si="25">--((B4&lt;D4)*( MAX(D4-22/24,0)+MAX(7/24-B4,0) )+(D4&lt;B4)*( (24/24-MAX(B4,22/4)) + (MIN(D4,7/24)-0))&gt;4/24)</f>
        <v>1</v>
      </c>
      <c r="E34" s="95">
        <f t="shared" ref="E34:E52" si="26">((B4&lt;11.75/24)*(D4&gt;14.25/24)+(B4&lt;18.75)*((D4&gt;21.25)+(D4&lt;B4)))</f>
        <v>0</v>
      </c>
      <c r="F34" s="96">
        <f t="shared" si="12"/>
        <v>1.0000000000000004</v>
      </c>
      <c r="G34" s="97">
        <f t="shared" ref="G34:G52" si="27">(G4&lt;1/24)*(I4&gt;=7/24)*((F4&lt;11/24)*(H4&gt;14.5/24)+(F4&lt;18.5)*((H4&gt;22)+(H4&lt;F4)))</f>
        <v>0</v>
      </c>
      <c r="H34" s="97">
        <f t="shared" ref="H34:H52" si="28">--((F4&lt;H4)*( MAX(H4-22/24,0)+MAX(7/24-F4,0) )+(H4&lt;F4)*( (24/24-MAX(F4,22/4)) + (MIN(H4,7/24)-0))&gt;4/24)</f>
        <v>1</v>
      </c>
      <c r="I34" s="98">
        <f t="shared" ref="I34:I52" si="29">((F4&lt;11.75/24)*(H4&gt;14.25/24)+(F4&lt;18.75)*((H4&gt;21.25)+(H4&lt;F4)))</f>
        <v>0</v>
      </c>
      <c r="J34" s="93">
        <f t="shared" si="13"/>
        <v>1.0000000000000004</v>
      </c>
      <c r="K34" s="94">
        <f t="shared" ref="K34:K52" si="30">(K4&lt;1/24)*(M4&gt;=7/24)*((J4&lt;11/24)*(L4&gt;14.5/24)+(J4&lt;18.5)*((L4&gt;22)+(L4&lt;J4)))</f>
        <v>0</v>
      </c>
      <c r="L34" s="94">
        <f t="shared" ref="L34:L52" si="31">--((J4&lt;L4)*( MAX(L4-22/24,0)+MAX(7/24-J4,0) )+(L4&lt;J4)*( (24/24-MAX(J4,22/4)) + (MIN(L4,7/24)-0))&gt;4/24)</f>
        <v>1</v>
      </c>
      <c r="M34" s="99">
        <f t="shared" ref="M34:M52" si="32">((J4&lt;11.75/24)*(L4&gt;14.25/24)+(J4&lt;18.75)*((L4&gt;21.25)+(L4&lt;J4)))</f>
        <v>0</v>
      </c>
      <c r="N34" s="96">
        <f t="shared" si="14"/>
        <v>1.0000000000000004</v>
      </c>
      <c r="O34" s="97">
        <f t="shared" ref="O34:O52" si="33">(O4&lt;1/24)*(Q4&gt;=7/24)*((N4&lt;11/24)*(P4&gt;14.5/24)+(N4&lt;18.5)*((P4&gt;22)+(P4&lt;N4)))</f>
        <v>0</v>
      </c>
      <c r="P34" s="97">
        <f t="shared" ref="P34:P52" si="34">--((N4&lt;P4)*( MAX(P4-22/24,0)+MAX(7/24-N4,0) )+(P4&lt;N4)*( (24/24-MAX(N4,22/4)) + (MIN(P4,7/24)-0))&gt;4/24)</f>
        <v>1</v>
      </c>
      <c r="Q34" s="98">
        <f t="shared" ref="Q34:Q52" si="35">((N4&lt;11.75/24)*(P4&gt;14.25/24)+(N4&lt;18.75)*((P4&gt;21.25)+(P4&lt;N4)))</f>
        <v>0</v>
      </c>
      <c r="R34" s="93">
        <f t="shared" si="18"/>
        <v>1.0000000000000004</v>
      </c>
      <c r="S34" s="94">
        <f t="shared" ref="S34:S52" si="36">(S4&lt;1/24)*(U4&gt;=7/24)*((R4&lt;11/24)*(T4&gt;14.5/24)+(R4&lt;18.5)*((T4&gt;22)+(T4&lt;R4)))</f>
        <v>0</v>
      </c>
      <c r="T34" s="94">
        <f t="shared" ref="T34:T52" si="37">--((R4&lt;T4)*( MAX(T4-22/24,0)+MAX(7/24-R4,0) )+(T4&lt;R4)*( (24/24-MAX(R4,22/4)) + (MIN(T4,7/24)-0))&gt;4/24)</f>
        <v>1</v>
      </c>
      <c r="U34" s="95">
        <f t="shared" ref="U34:U52" si="38">((R4&lt;11.75/24)*(T4&gt;14.25/24)+(R4&lt;18.75)*((T4&gt;21.25)+(T4&lt;R4)))</f>
        <v>0</v>
      </c>
      <c r="V34" s="100">
        <f t="shared" ref="V34:Y52" si="39">SUMPRODUCT(($B$32:$U$32=V$32)*$B34:$U34)</f>
        <v>5.0000000000000018</v>
      </c>
      <c r="W34" s="100">
        <f t="shared" si="22"/>
        <v>0</v>
      </c>
      <c r="X34" s="100">
        <f t="shared" si="22"/>
        <v>5</v>
      </c>
      <c r="Y34" s="100">
        <f t="shared" si="22"/>
        <v>0</v>
      </c>
      <c r="Z34" s="102">
        <v>0.65200000000000002</v>
      </c>
      <c r="AA34" s="102">
        <v>3.67</v>
      </c>
      <c r="AB34" s="102">
        <v>8.1300000000000008</v>
      </c>
      <c r="AC34" s="102">
        <v>13.56</v>
      </c>
      <c r="AD34" s="104">
        <f>ROUND(SUMPRODUCT(V34:Y34*Z34:AC34),2)</f>
        <v>43.91</v>
      </c>
    </row>
    <row r="35" spans="1:30" ht="15.75" thickBot="1" x14ac:dyDescent="0.25">
      <c r="A35" s="10" t="s">
        <v>27</v>
      </c>
      <c r="B35" s="93">
        <f t="shared" si="23"/>
        <v>1.0000000000000004</v>
      </c>
      <c r="C35" s="94">
        <f t="shared" si="24"/>
        <v>0</v>
      </c>
      <c r="D35" s="94">
        <f t="shared" si="25"/>
        <v>1</v>
      </c>
      <c r="E35" s="95">
        <f t="shared" si="26"/>
        <v>0</v>
      </c>
      <c r="F35" s="96">
        <f t="shared" si="12"/>
        <v>1.0000000000000004</v>
      </c>
      <c r="G35" s="97">
        <f t="shared" si="27"/>
        <v>0</v>
      </c>
      <c r="H35" s="97">
        <f t="shared" si="28"/>
        <v>1</v>
      </c>
      <c r="I35" s="98">
        <f t="shared" si="29"/>
        <v>0</v>
      </c>
      <c r="J35" s="93">
        <f t="shared" si="13"/>
        <v>1.0000000000000004</v>
      </c>
      <c r="K35" s="94">
        <f t="shared" si="30"/>
        <v>0</v>
      </c>
      <c r="L35" s="94">
        <f t="shared" si="31"/>
        <v>0</v>
      </c>
      <c r="M35" s="99">
        <f t="shared" si="32"/>
        <v>0</v>
      </c>
      <c r="N35" s="96">
        <f t="shared" si="14"/>
        <v>1.0000000000000004</v>
      </c>
      <c r="O35" s="97">
        <f t="shared" si="33"/>
        <v>0</v>
      </c>
      <c r="P35" s="97">
        <f t="shared" si="34"/>
        <v>0</v>
      </c>
      <c r="Q35" s="98">
        <f t="shared" si="35"/>
        <v>0</v>
      </c>
      <c r="R35" s="93">
        <f t="shared" si="18"/>
        <v>1.0000000000000004</v>
      </c>
      <c r="S35" s="94">
        <f t="shared" si="36"/>
        <v>0</v>
      </c>
      <c r="T35" s="94">
        <f t="shared" si="37"/>
        <v>0</v>
      </c>
      <c r="U35" s="95">
        <f t="shared" si="38"/>
        <v>0</v>
      </c>
      <c r="V35" s="100">
        <f t="shared" si="39"/>
        <v>5.0000000000000018</v>
      </c>
      <c r="W35" s="100">
        <f t="shared" si="22"/>
        <v>0</v>
      </c>
      <c r="X35" s="100">
        <f t="shared" si="22"/>
        <v>2</v>
      </c>
      <c r="Y35" s="100">
        <f t="shared" si="22"/>
        <v>0</v>
      </c>
      <c r="Z35" s="102">
        <v>0.65200000000000002</v>
      </c>
      <c r="AA35" s="102">
        <v>3.67</v>
      </c>
      <c r="AB35" s="102">
        <v>8.1300000000000008</v>
      </c>
      <c r="AC35" s="102">
        <v>13.56</v>
      </c>
      <c r="AD35" s="104">
        <f t="shared" ref="AD35:AD52" si="40">ROUND(SUMPRODUCT(V35:Y35*Z35:AC35),2)</f>
        <v>19.52</v>
      </c>
    </row>
    <row r="36" spans="1:30" ht="15.75" thickBot="1" x14ac:dyDescent="0.25">
      <c r="A36" s="25" t="s">
        <v>28</v>
      </c>
      <c r="B36" s="93">
        <f t="shared" si="23"/>
        <v>0</v>
      </c>
      <c r="C36" s="94">
        <f t="shared" si="24"/>
        <v>0</v>
      </c>
      <c r="D36" s="94">
        <f t="shared" si="25"/>
        <v>0</v>
      </c>
      <c r="E36" s="95">
        <f t="shared" si="26"/>
        <v>0</v>
      </c>
      <c r="F36" s="96">
        <f t="shared" si="12"/>
        <v>0</v>
      </c>
      <c r="G36" s="97">
        <f t="shared" si="27"/>
        <v>0</v>
      </c>
      <c r="H36" s="97">
        <f t="shared" si="28"/>
        <v>0</v>
      </c>
      <c r="I36" s="98">
        <f t="shared" si="29"/>
        <v>0</v>
      </c>
      <c r="J36" s="93">
        <f t="shared" si="13"/>
        <v>0</v>
      </c>
      <c r="K36" s="94">
        <f t="shared" si="30"/>
        <v>0</v>
      </c>
      <c r="L36" s="94">
        <f t="shared" si="31"/>
        <v>0</v>
      </c>
      <c r="M36" s="99">
        <f t="shared" si="32"/>
        <v>0</v>
      </c>
      <c r="N36" s="96">
        <f t="shared" si="14"/>
        <v>0</v>
      </c>
      <c r="O36" s="97">
        <f t="shared" si="33"/>
        <v>0</v>
      </c>
      <c r="P36" s="97">
        <f t="shared" si="34"/>
        <v>0</v>
      </c>
      <c r="Q36" s="98">
        <f t="shared" si="35"/>
        <v>0</v>
      </c>
      <c r="R36" s="93">
        <f t="shared" si="18"/>
        <v>0</v>
      </c>
      <c r="S36" s="94">
        <f t="shared" si="36"/>
        <v>0</v>
      </c>
      <c r="T36" s="94">
        <f t="shared" si="37"/>
        <v>0</v>
      </c>
      <c r="U36" s="95">
        <f t="shared" si="38"/>
        <v>0</v>
      </c>
      <c r="V36" s="100">
        <f t="shared" si="39"/>
        <v>0</v>
      </c>
      <c r="W36" s="100">
        <f t="shared" si="22"/>
        <v>0</v>
      </c>
      <c r="X36" s="100">
        <f t="shared" si="22"/>
        <v>0</v>
      </c>
      <c r="Y36" s="100">
        <f t="shared" si="22"/>
        <v>0</v>
      </c>
      <c r="Z36" s="102">
        <v>0.65200000000000002</v>
      </c>
      <c r="AA36" s="102">
        <v>3.67</v>
      </c>
      <c r="AB36" s="102">
        <v>8.1300000000000008</v>
      </c>
      <c r="AC36" s="102">
        <v>13.56</v>
      </c>
      <c r="AD36" s="104">
        <f t="shared" si="40"/>
        <v>0</v>
      </c>
    </row>
    <row r="37" spans="1:30" ht="15.75" thickBot="1" x14ac:dyDescent="0.25">
      <c r="A37" s="10" t="s">
        <v>29</v>
      </c>
      <c r="B37" s="93">
        <f t="shared" si="23"/>
        <v>0</v>
      </c>
      <c r="C37" s="94">
        <f t="shared" si="24"/>
        <v>0</v>
      </c>
      <c r="D37" s="94">
        <f t="shared" si="25"/>
        <v>0</v>
      </c>
      <c r="E37" s="95">
        <f t="shared" si="26"/>
        <v>0</v>
      </c>
      <c r="F37" s="96">
        <f t="shared" si="12"/>
        <v>0</v>
      </c>
      <c r="G37" s="97">
        <f t="shared" si="27"/>
        <v>0</v>
      </c>
      <c r="H37" s="97">
        <f t="shared" si="28"/>
        <v>0</v>
      </c>
      <c r="I37" s="98">
        <f t="shared" si="29"/>
        <v>0</v>
      </c>
      <c r="J37" s="93">
        <f t="shared" si="13"/>
        <v>0</v>
      </c>
      <c r="K37" s="94">
        <f t="shared" si="30"/>
        <v>0</v>
      </c>
      <c r="L37" s="94">
        <f t="shared" si="31"/>
        <v>0</v>
      </c>
      <c r="M37" s="99">
        <f t="shared" si="32"/>
        <v>0</v>
      </c>
      <c r="N37" s="96">
        <f t="shared" si="14"/>
        <v>0</v>
      </c>
      <c r="O37" s="97">
        <f t="shared" si="33"/>
        <v>0</v>
      </c>
      <c r="P37" s="97">
        <f t="shared" si="34"/>
        <v>0</v>
      </c>
      <c r="Q37" s="98">
        <f t="shared" si="35"/>
        <v>0</v>
      </c>
      <c r="R37" s="93">
        <f t="shared" si="18"/>
        <v>0</v>
      </c>
      <c r="S37" s="94">
        <f t="shared" si="36"/>
        <v>0</v>
      </c>
      <c r="T37" s="94">
        <f t="shared" si="37"/>
        <v>0</v>
      </c>
      <c r="U37" s="95">
        <f t="shared" si="38"/>
        <v>0</v>
      </c>
      <c r="V37" s="100">
        <f t="shared" si="39"/>
        <v>0</v>
      </c>
      <c r="W37" s="100">
        <f t="shared" si="22"/>
        <v>0</v>
      </c>
      <c r="X37" s="100">
        <f t="shared" si="22"/>
        <v>0</v>
      </c>
      <c r="Y37" s="100">
        <f t="shared" si="22"/>
        <v>0</v>
      </c>
      <c r="Z37" s="102">
        <v>0.65200000000000002</v>
      </c>
      <c r="AA37" s="102">
        <v>3.67</v>
      </c>
      <c r="AB37" s="102">
        <v>8.1300000000000008</v>
      </c>
      <c r="AC37" s="102">
        <v>13.56</v>
      </c>
      <c r="AD37" s="104">
        <f t="shared" si="40"/>
        <v>0</v>
      </c>
    </row>
    <row r="38" spans="1:30" ht="15.75" thickBot="1" x14ac:dyDescent="0.25">
      <c r="A38" s="25" t="s">
        <v>30</v>
      </c>
      <c r="B38" s="93">
        <f t="shared" si="23"/>
        <v>1.0000000000000004</v>
      </c>
      <c r="C38" s="94">
        <f t="shared" si="24"/>
        <v>0</v>
      </c>
      <c r="D38" s="94">
        <f t="shared" si="25"/>
        <v>1</v>
      </c>
      <c r="E38" s="95">
        <f t="shared" si="26"/>
        <v>0</v>
      </c>
      <c r="F38" s="96">
        <f t="shared" si="12"/>
        <v>1.0000000000000004</v>
      </c>
      <c r="G38" s="97">
        <f t="shared" si="27"/>
        <v>0</v>
      </c>
      <c r="H38" s="97">
        <f t="shared" si="28"/>
        <v>1</v>
      </c>
      <c r="I38" s="98">
        <f t="shared" si="29"/>
        <v>0</v>
      </c>
      <c r="J38" s="93">
        <f t="shared" si="13"/>
        <v>1.0000000000000004</v>
      </c>
      <c r="K38" s="94">
        <f t="shared" si="30"/>
        <v>0</v>
      </c>
      <c r="L38" s="94">
        <f t="shared" si="31"/>
        <v>1</v>
      </c>
      <c r="M38" s="99">
        <f t="shared" si="32"/>
        <v>0</v>
      </c>
      <c r="N38" s="96">
        <f t="shared" si="14"/>
        <v>1.0000000000000004</v>
      </c>
      <c r="O38" s="97">
        <f t="shared" si="33"/>
        <v>0</v>
      </c>
      <c r="P38" s="97">
        <f t="shared" si="34"/>
        <v>1</v>
      </c>
      <c r="Q38" s="98">
        <f t="shared" si="35"/>
        <v>0</v>
      </c>
      <c r="R38" s="93">
        <f t="shared" si="18"/>
        <v>1.0000000000000004</v>
      </c>
      <c r="S38" s="94">
        <f t="shared" si="36"/>
        <v>0</v>
      </c>
      <c r="T38" s="94">
        <f t="shared" si="37"/>
        <v>1</v>
      </c>
      <c r="U38" s="95">
        <f t="shared" si="38"/>
        <v>0</v>
      </c>
      <c r="V38" s="100">
        <f t="shared" si="39"/>
        <v>5.0000000000000018</v>
      </c>
      <c r="W38" s="100">
        <f t="shared" si="22"/>
        <v>0</v>
      </c>
      <c r="X38" s="100">
        <f t="shared" si="22"/>
        <v>5</v>
      </c>
      <c r="Y38" s="100">
        <f t="shared" si="22"/>
        <v>0</v>
      </c>
      <c r="Z38" s="102">
        <v>0.65200000000000002</v>
      </c>
      <c r="AA38" s="102">
        <v>3.67</v>
      </c>
      <c r="AB38" s="102">
        <v>8.1300000000000008</v>
      </c>
      <c r="AC38" s="102">
        <v>13.56</v>
      </c>
      <c r="AD38" s="104">
        <f t="shared" si="40"/>
        <v>43.91</v>
      </c>
    </row>
    <row r="39" spans="1:30" ht="15.75" thickBot="1" x14ac:dyDescent="0.25">
      <c r="A39" s="10" t="s">
        <v>31</v>
      </c>
      <c r="B39" s="93">
        <f t="shared" si="23"/>
        <v>0</v>
      </c>
      <c r="C39" s="94">
        <f t="shared" si="24"/>
        <v>0</v>
      </c>
      <c r="D39" s="94">
        <f t="shared" si="25"/>
        <v>0</v>
      </c>
      <c r="E39" s="95">
        <f t="shared" si="26"/>
        <v>0</v>
      </c>
      <c r="F39" s="96">
        <f t="shared" si="12"/>
        <v>0</v>
      </c>
      <c r="G39" s="97">
        <f t="shared" si="27"/>
        <v>0</v>
      </c>
      <c r="H39" s="97">
        <f t="shared" si="28"/>
        <v>0</v>
      </c>
      <c r="I39" s="98">
        <f t="shared" si="29"/>
        <v>0</v>
      </c>
      <c r="J39" s="93">
        <f t="shared" si="13"/>
        <v>0</v>
      </c>
      <c r="K39" s="94">
        <f t="shared" si="30"/>
        <v>0</v>
      </c>
      <c r="L39" s="94">
        <f t="shared" si="31"/>
        <v>0</v>
      </c>
      <c r="M39" s="99">
        <f t="shared" si="32"/>
        <v>0</v>
      </c>
      <c r="N39" s="96">
        <f t="shared" si="14"/>
        <v>0</v>
      </c>
      <c r="O39" s="97">
        <f t="shared" si="33"/>
        <v>0</v>
      </c>
      <c r="P39" s="97">
        <f t="shared" si="34"/>
        <v>0</v>
      </c>
      <c r="Q39" s="98">
        <f t="shared" si="35"/>
        <v>0</v>
      </c>
      <c r="R39" s="93">
        <f t="shared" si="18"/>
        <v>0</v>
      </c>
      <c r="S39" s="94">
        <f t="shared" si="36"/>
        <v>0</v>
      </c>
      <c r="T39" s="94">
        <f t="shared" si="37"/>
        <v>0</v>
      </c>
      <c r="U39" s="95">
        <f t="shared" si="38"/>
        <v>0</v>
      </c>
      <c r="V39" s="100">
        <f t="shared" si="39"/>
        <v>0</v>
      </c>
      <c r="W39" s="100">
        <f t="shared" si="22"/>
        <v>0</v>
      </c>
      <c r="X39" s="100">
        <f t="shared" si="22"/>
        <v>0</v>
      </c>
      <c r="Y39" s="100">
        <f t="shared" si="22"/>
        <v>0</v>
      </c>
      <c r="Z39" s="102">
        <v>0.65200000000000002</v>
      </c>
      <c r="AA39" s="102">
        <v>3.67</v>
      </c>
      <c r="AB39" s="102">
        <v>8.1300000000000008</v>
      </c>
      <c r="AC39" s="102">
        <v>13.56</v>
      </c>
      <c r="AD39" s="104">
        <f t="shared" si="40"/>
        <v>0</v>
      </c>
    </row>
    <row r="40" spans="1:30" ht="15.75" thickBot="1" x14ac:dyDescent="0.25">
      <c r="A40" s="10" t="s">
        <v>32</v>
      </c>
      <c r="B40" s="93">
        <f t="shared" si="23"/>
        <v>1.0000000000000004</v>
      </c>
      <c r="C40" s="94">
        <f t="shared" si="24"/>
        <v>0</v>
      </c>
      <c r="D40" s="94">
        <f t="shared" si="25"/>
        <v>0</v>
      </c>
      <c r="E40" s="95">
        <f t="shared" si="26"/>
        <v>0</v>
      </c>
      <c r="F40" s="96">
        <f t="shared" si="12"/>
        <v>1.0000000000000004</v>
      </c>
      <c r="G40" s="97">
        <f t="shared" si="27"/>
        <v>0</v>
      </c>
      <c r="H40" s="97">
        <f t="shared" si="28"/>
        <v>0</v>
      </c>
      <c r="I40" s="98">
        <f t="shared" si="29"/>
        <v>0</v>
      </c>
      <c r="J40" s="93">
        <f t="shared" si="13"/>
        <v>1.0000000000000004</v>
      </c>
      <c r="K40" s="94">
        <f t="shared" si="30"/>
        <v>0</v>
      </c>
      <c r="L40" s="94">
        <f t="shared" si="31"/>
        <v>0</v>
      </c>
      <c r="M40" s="99">
        <f t="shared" si="32"/>
        <v>0</v>
      </c>
      <c r="N40" s="96">
        <f t="shared" si="14"/>
        <v>1.0000000000000004</v>
      </c>
      <c r="O40" s="97">
        <f t="shared" si="33"/>
        <v>0</v>
      </c>
      <c r="P40" s="97">
        <f t="shared" si="34"/>
        <v>0</v>
      </c>
      <c r="Q40" s="98">
        <f t="shared" si="35"/>
        <v>0</v>
      </c>
      <c r="R40" s="93">
        <f t="shared" si="18"/>
        <v>1.0000000000000004</v>
      </c>
      <c r="S40" s="94">
        <f t="shared" si="36"/>
        <v>0</v>
      </c>
      <c r="T40" s="94">
        <f t="shared" si="37"/>
        <v>0</v>
      </c>
      <c r="U40" s="95">
        <f t="shared" si="38"/>
        <v>0</v>
      </c>
      <c r="V40" s="100">
        <f t="shared" si="39"/>
        <v>5.0000000000000018</v>
      </c>
      <c r="W40" s="100">
        <f t="shared" si="22"/>
        <v>0</v>
      </c>
      <c r="X40" s="100">
        <f t="shared" si="22"/>
        <v>0</v>
      </c>
      <c r="Y40" s="100">
        <f t="shared" si="22"/>
        <v>0</v>
      </c>
      <c r="Z40" s="102">
        <v>0.65200000000000002</v>
      </c>
      <c r="AA40" s="102">
        <v>3.67</v>
      </c>
      <c r="AB40" s="102">
        <v>8.1300000000000008</v>
      </c>
      <c r="AC40" s="102">
        <v>13.56</v>
      </c>
      <c r="AD40" s="104">
        <f t="shared" si="40"/>
        <v>3.26</v>
      </c>
    </row>
    <row r="41" spans="1:30" ht="15.75" thickBot="1" x14ac:dyDescent="0.25">
      <c r="A41" s="25" t="s">
        <v>33</v>
      </c>
      <c r="B41" s="93">
        <f t="shared" si="23"/>
        <v>1.0000000000000004</v>
      </c>
      <c r="C41" s="94">
        <f t="shared" si="24"/>
        <v>0</v>
      </c>
      <c r="D41" s="94">
        <f t="shared" si="25"/>
        <v>0</v>
      </c>
      <c r="E41" s="95">
        <f t="shared" si="26"/>
        <v>0</v>
      </c>
      <c r="F41" s="96">
        <f t="shared" si="12"/>
        <v>1.0000000000000004</v>
      </c>
      <c r="G41" s="97">
        <f t="shared" si="27"/>
        <v>0</v>
      </c>
      <c r="H41" s="97">
        <f t="shared" si="28"/>
        <v>0</v>
      </c>
      <c r="I41" s="98">
        <f t="shared" si="29"/>
        <v>0</v>
      </c>
      <c r="J41" s="93">
        <f t="shared" si="13"/>
        <v>1.0000000000000004</v>
      </c>
      <c r="K41" s="94">
        <f t="shared" si="30"/>
        <v>0</v>
      </c>
      <c r="L41" s="94">
        <f t="shared" si="31"/>
        <v>0</v>
      </c>
      <c r="M41" s="99">
        <f t="shared" si="32"/>
        <v>0</v>
      </c>
      <c r="N41" s="96">
        <f t="shared" si="14"/>
        <v>1.0000000000000004</v>
      </c>
      <c r="O41" s="97">
        <f t="shared" si="33"/>
        <v>0</v>
      </c>
      <c r="P41" s="97">
        <f t="shared" si="34"/>
        <v>0</v>
      </c>
      <c r="Q41" s="98">
        <f t="shared" si="35"/>
        <v>0</v>
      </c>
      <c r="R41" s="93">
        <f t="shared" si="18"/>
        <v>1.0000000000000004</v>
      </c>
      <c r="S41" s="94">
        <f t="shared" si="36"/>
        <v>0</v>
      </c>
      <c r="T41" s="94">
        <f t="shared" si="37"/>
        <v>0</v>
      </c>
      <c r="U41" s="95">
        <f t="shared" si="38"/>
        <v>0</v>
      </c>
      <c r="V41" s="100">
        <f t="shared" si="39"/>
        <v>5.0000000000000018</v>
      </c>
      <c r="W41" s="100">
        <f t="shared" si="22"/>
        <v>0</v>
      </c>
      <c r="X41" s="100">
        <f t="shared" si="22"/>
        <v>0</v>
      </c>
      <c r="Y41" s="100">
        <f t="shared" si="22"/>
        <v>0</v>
      </c>
      <c r="Z41" s="102">
        <v>0.65200000000000002</v>
      </c>
      <c r="AA41" s="102">
        <v>3.67</v>
      </c>
      <c r="AB41" s="102">
        <v>8.1300000000000008</v>
      </c>
      <c r="AC41" s="102">
        <v>13.56</v>
      </c>
      <c r="AD41" s="104">
        <f t="shared" si="40"/>
        <v>3.26</v>
      </c>
    </row>
    <row r="42" spans="1:30" ht="15.75" thickBot="1" x14ac:dyDescent="0.25">
      <c r="A42" s="10" t="s">
        <v>34</v>
      </c>
      <c r="B42" s="93">
        <f t="shared" si="23"/>
        <v>0</v>
      </c>
      <c r="C42" s="94">
        <f t="shared" si="24"/>
        <v>0</v>
      </c>
      <c r="D42" s="94">
        <f t="shared" si="25"/>
        <v>0</v>
      </c>
      <c r="E42" s="95">
        <f t="shared" si="26"/>
        <v>0</v>
      </c>
      <c r="F42" s="96">
        <f t="shared" si="12"/>
        <v>0</v>
      </c>
      <c r="G42" s="97">
        <f t="shared" si="27"/>
        <v>0</v>
      </c>
      <c r="H42" s="97">
        <f t="shared" si="28"/>
        <v>0</v>
      </c>
      <c r="I42" s="98">
        <f t="shared" si="29"/>
        <v>0</v>
      </c>
      <c r="J42" s="93">
        <f t="shared" si="13"/>
        <v>0</v>
      </c>
      <c r="K42" s="94">
        <f t="shared" si="30"/>
        <v>0</v>
      </c>
      <c r="L42" s="94">
        <f t="shared" si="31"/>
        <v>0</v>
      </c>
      <c r="M42" s="99">
        <f t="shared" si="32"/>
        <v>0</v>
      </c>
      <c r="N42" s="96">
        <f t="shared" si="14"/>
        <v>0</v>
      </c>
      <c r="O42" s="97">
        <f t="shared" si="33"/>
        <v>0</v>
      </c>
      <c r="P42" s="97">
        <f t="shared" si="34"/>
        <v>0</v>
      </c>
      <c r="Q42" s="98">
        <f t="shared" si="35"/>
        <v>0</v>
      </c>
      <c r="R42" s="93">
        <f t="shared" si="18"/>
        <v>0</v>
      </c>
      <c r="S42" s="94">
        <f t="shared" si="36"/>
        <v>0</v>
      </c>
      <c r="T42" s="94">
        <f t="shared" si="37"/>
        <v>0</v>
      </c>
      <c r="U42" s="95">
        <f t="shared" si="38"/>
        <v>0</v>
      </c>
      <c r="V42" s="100">
        <f t="shared" si="39"/>
        <v>0</v>
      </c>
      <c r="W42" s="100">
        <f t="shared" si="22"/>
        <v>0</v>
      </c>
      <c r="X42" s="100">
        <f t="shared" si="22"/>
        <v>0</v>
      </c>
      <c r="Y42" s="100">
        <f t="shared" si="22"/>
        <v>0</v>
      </c>
      <c r="Z42" s="102">
        <v>0.65200000000000002</v>
      </c>
      <c r="AA42" s="102">
        <v>3.67</v>
      </c>
      <c r="AB42" s="102">
        <v>8.1300000000000008</v>
      </c>
      <c r="AC42" s="102">
        <v>13.56</v>
      </c>
      <c r="AD42" s="104">
        <f t="shared" si="40"/>
        <v>0</v>
      </c>
    </row>
    <row r="43" spans="1:30" ht="15.75" thickBot="1" x14ac:dyDescent="0.25">
      <c r="A43" s="25" t="s">
        <v>35</v>
      </c>
      <c r="B43" s="93">
        <f t="shared" si="23"/>
        <v>0.75</v>
      </c>
      <c r="C43" s="94">
        <f t="shared" si="24"/>
        <v>0</v>
      </c>
      <c r="D43" s="94">
        <f t="shared" si="25"/>
        <v>0</v>
      </c>
      <c r="E43" s="95">
        <f t="shared" si="26"/>
        <v>1</v>
      </c>
      <c r="F43" s="96">
        <f t="shared" si="12"/>
        <v>0.75</v>
      </c>
      <c r="G43" s="97">
        <f t="shared" si="27"/>
        <v>0</v>
      </c>
      <c r="H43" s="97">
        <f t="shared" si="28"/>
        <v>0</v>
      </c>
      <c r="I43" s="98">
        <f t="shared" si="29"/>
        <v>1</v>
      </c>
      <c r="J43" s="93">
        <f t="shared" si="13"/>
        <v>0.50000000000000089</v>
      </c>
      <c r="K43" s="94">
        <f t="shared" si="30"/>
        <v>0</v>
      </c>
      <c r="L43" s="94">
        <f t="shared" si="31"/>
        <v>0</v>
      </c>
      <c r="M43" s="99">
        <f t="shared" si="32"/>
        <v>1</v>
      </c>
      <c r="N43" s="96">
        <f t="shared" si="14"/>
        <v>0.50000000000000089</v>
      </c>
      <c r="O43" s="97">
        <f t="shared" si="33"/>
        <v>0</v>
      </c>
      <c r="P43" s="97">
        <f t="shared" si="34"/>
        <v>0</v>
      </c>
      <c r="Q43" s="98">
        <f t="shared" si="35"/>
        <v>1</v>
      </c>
      <c r="R43" s="93">
        <f t="shared" si="18"/>
        <v>0</v>
      </c>
      <c r="S43" s="94">
        <f t="shared" si="36"/>
        <v>0</v>
      </c>
      <c r="T43" s="94">
        <f t="shared" si="37"/>
        <v>0</v>
      </c>
      <c r="U43" s="95">
        <f t="shared" si="38"/>
        <v>1</v>
      </c>
      <c r="V43" s="100">
        <f t="shared" si="39"/>
        <v>2.5000000000000018</v>
      </c>
      <c r="W43" s="100">
        <f t="shared" si="22"/>
        <v>0</v>
      </c>
      <c r="X43" s="100">
        <f t="shared" si="22"/>
        <v>0</v>
      </c>
      <c r="Y43" s="100">
        <f t="shared" si="22"/>
        <v>5</v>
      </c>
      <c r="Z43" s="102">
        <v>0.65200000000000002</v>
      </c>
      <c r="AA43" s="102">
        <v>3.67</v>
      </c>
      <c r="AB43" s="102">
        <v>8.1300000000000008</v>
      </c>
      <c r="AC43" s="102">
        <v>13.56</v>
      </c>
      <c r="AD43" s="104">
        <f t="shared" si="40"/>
        <v>69.430000000000007</v>
      </c>
    </row>
    <row r="44" spans="1:30" ht="15.75" thickBot="1" x14ac:dyDescent="0.25">
      <c r="A44" s="10" t="s">
        <v>36</v>
      </c>
      <c r="B44" s="93">
        <f t="shared" si="23"/>
        <v>0</v>
      </c>
      <c r="C44" s="94">
        <f t="shared" si="24"/>
        <v>0</v>
      </c>
      <c r="D44" s="94">
        <f t="shared" si="25"/>
        <v>0</v>
      </c>
      <c r="E44" s="95">
        <f t="shared" si="26"/>
        <v>0</v>
      </c>
      <c r="F44" s="96">
        <f t="shared" si="12"/>
        <v>0</v>
      </c>
      <c r="G44" s="97">
        <f t="shared" si="27"/>
        <v>0</v>
      </c>
      <c r="H44" s="97">
        <f t="shared" si="28"/>
        <v>0</v>
      </c>
      <c r="I44" s="98">
        <f t="shared" si="29"/>
        <v>0</v>
      </c>
      <c r="J44" s="93">
        <f t="shared" si="13"/>
        <v>0</v>
      </c>
      <c r="K44" s="94">
        <f t="shared" si="30"/>
        <v>0</v>
      </c>
      <c r="L44" s="94">
        <f t="shared" si="31"/>
        <v>0</v>
      </c>
      <c r="M44" s="99">
        <f t="shared" si="32"/>
        <v>0</v>
      </c>
      <c r="N44" s="96">
        <f t="shared" si="14"/>
        <v>0</v>
      </c>
      <c r="O44" s="97">
        <f t="shared" si="33"/>
        <v>0</v>
      </c>
      <c r="P44" s="97">
        <f t="shared" si="34"/>
        <v>0</v>
      </c>
      <c r="Q44" s="98">
        <f t="shared" si="35"/>
        <v>0</v>
      </c>
      <c r="R44" s="93">
        <f t="shared" si="18"/>
        <v>0</v>
      </c>
      <c r="S44" s="94">
        <f t="shared" si="36"/>
        <v>0</v>
      </c>
      <c r="T44" s="94">
        <f t="shared" si="37"/>
        <v>0</v>
      </c>
      <c r="U44" s="95">
        <f t="shared" si="38"/>
        <v>0</v>
      </c>
      <c r="V44" s="100">
        <f t="shared" si="39"/>
        <v>0</v>
      </c>
      <c r="W44" s="100">
        <f t="shared" si="22"/>
        <v>0</v>
      </c>
      <c r="X44" s="100">
        <f t="shared" si="22"/>
        <v>0</v>
      </c>
      <c r="Y44" s="100">
        <f t="shared" si="22"/>
        <v>0</v>
      </c>
      <c r="Z44" s="102">
        <v>0.65200000000000002</v>
      </c>
      <c r="AA44" s="102">
        <v>3.67</v>
      </c>
      <c r="AB44" s="102">
        <v>8.1300000000000008</v>
      </c>
      <c r="AC44" s="102">
        <v>13.56</v>
      </c>
      <c r="AD44" s="104">
        <f t="shared" si="40"/>
        <v>0</v>
      </c>
    </row>
    <row r="45" spans="1:30" ht="15.75" thickBot="1" x14ac:dyDescent="0.25">
      <c r="A45" s="25" t="s">
        <v>37</v>
      </c>
      <c r="B45" s="93">
        <f>(E15&gt;0) * 24 * (NOT(AND(B15&gt;7/24,B15&lt;19/24,D15&gt;7/24,D15&lt;19/24))) *
(  (B15&gt;=7/24)*(B15&lt;=21/24) * (MIN( (D15&lt;=6/24)*1 + (D15&gt;=19/24) * D15,21/24)-MAX(B15,19/24))
+ (D15&gt;=6/24)*(D15&lt;=19/24) * (MIN(D15,7/24)-MAX((B15&gt;=21/24)*0 + (B15&lt;=7/24) * B15,6/24)))</f>
        <v>2.0000000000000009</v>
      </c>
      <c r="C45" s="94">
        <f t="shared" si="24"/>
        <v>0</v>
      </c>
      <c r="D45" s="94">
        <f t="shared" si="25"/>
        <v>0</v>
      </c>
      <c r="E45" s="95">
        <f t="shared" si="26"/>
        <v>0</v>
      </c>
      <c r="F45" s="96">
        <f>(I15&gt;0) * 24 * (NOT(AND(F15&gt;7/24,F15&lt;19/24,H15&gt;7/24,H15&lt;19/24))) *
(  (F15&gt;=7/24)*(F15&lt;=21/24) * (MIN( (H15&lt;=6/24)*1 + (H15&gt;=19/24) * H15,21/24)-MAX(F15,19/24))
+ (H15&gt;=6/24)*(H15&lt;=19/24) * (MIN(H15,7/24)-MAX((F15&gt;=21/24)*0 + (F15&lt;=7/24) * F15,6/24)))</f>
        <v>2.0000000000000009</v>
      </c>
      <c r="G45" s="97">
        <f t="shared" si="27"/>
        <v>0</v>
      </c>
      <c r="H45" s="97">
        <f t="shared" si="28"/>
        <v>0</v>
      </c>
      <c r="I45" s="98">
        <f t="shared" si="29"/>
        <v>0</v>
      </c>
      <c r="J45" s="93">
        <f>(M15&gt;0) * 24 * (NOT(AND(J15&gt;7/24,J15&lt;19/24,L15&gt;7/24,L15&lt;19/24))) *
(  (J15&gt;=7/24)*(J15&lt;=21/24) * (MIN( (L15&lt;=6/24)*1 + (L15&gt;=19/24) * L15,21/24)-MAX(J15,19/24))
+ (L15&gt;=6/24)*(L15&lt;=19/24) * (MIN(L15,7/24)-MAX((J15&gt;=21/24)*0 + (J15&lt;=7/24) * J15,6/24)))</f>
        <v>2.0000000000000009</v>
      </c>
      <c r="K45" s="94">
        <f t="shared" si="30"/>
        <v>0</v>
      </c>
      <c r="L45" s="94">
        <f t="shared" si="31"/>
        <v>0</v>
      </c>
      <c r="M45" s="99">
        <f t="shared" si="32"/>
        <v>0</v>
      </c>
      <c r="N45" s="96">
        <f>(Q15&gt;0) * 24 * (NOT(AND(N15&gt;7/24,N15&lt;19/24,P15&gt;7/24,P15&lt;19/24))) *
(  (N15&gt;=7/24)*(N15&lt;=21/24) * (MIN( (P15&lt;=6/24)*1 + (P15&gt;=19/24) * P15,21/24)-MAX(N15,19/24))
+ (P15&gt;=6/24)*(P15&lt;=19/24) * (MIN(P15,7/24)-MAX((N15&gt;=21/24)*0 + (N15&lt;=7/24) * N15,6/24)))</f>
        <v>1.7500000000000018</v>
      </c>
      <c r="O45" s="97">
        <f t="shared" si="33"/>
        <v>0</v>
      </c>
      <c r="P45" s="97">
        <f t="shared" si="34"/>
        <v>0</v>
      </c>
      <c r="Q45" s="98">
        <f t="shared" si="35"/>
        <v>0</v>
      </c>
      <c r="R45" s="93">
        <f>(U15&gt;0) * 24 * (NOT(AND(R15&gt;7/24,R15&lt;19/24,T15&gt;7/24,T15&lt;19/24))) *
(  (R15&gt;=7/24)*(R15&lt;=21/24) * (MIN( (T15&lt;=6/24)*1 + (T15&gt;=19/24) * T15,21/24)-MAX(R15,19/24))
+ (T15&gt;=6/24)*(T15&lt;=19/24) * (MIN(T15,7/24)-MAX((R15&gt;=21/24)*0 + (R15&lt;=7/24) * R15,6/24)))</f>
        <v>1.5</v>
      </c>
      <c r="S45" s="94">
        <f t="shared" si="36"/>
        <v>0</v>
      </c>
      <c r="T45" s="94">
        <f t="shared" si="37"/>
        <v>0</v>
      </c>
      <c r="U45" s="95">
        <f t="shared" si="38"/>
        <v>0</v>
      </c>
      <c r="V45" s="100">
        <f t="shared" si="39"/>
        <v>9.2500000000000036</v>
      </c>
      <c r="W45" s="100">
        <f t="shared" si="22"/>
        <v>0</v>
      </c>
      <c r="X45" s="100">
        <f t="shared" si="22"/>
        <v>0</v>
      </c>
      <c r="Y45" s="100">
        <f t="shared" si="22"/>
        <v>0</v>
      </c>
      <c r="Z45" s="102">
        <v>0.65200000000000002</v>
      </c>
      <c r="AA45" s="102">
        <v>3.67</v>
      </c>
      <c r="AB45" s="102">
        <v>8.1300000000000008</v>
      </c>
      <c r="AC45" s="102">
        <v>13.56</v>
      </c>
      <c r="AD45" s="104">
        <f t="shared" si="40"/>
        <v>6.03</v>
      </c>
    </row>
    <row r="46" spans="1:30" ht="15.75" thickBot="1" x14ac:dyDescent="0.25">
      <c r="A46" s="10" t="s">
        <v>44</v>
      </c>
      <c r="B46" s="93">
        <f t="shared" ref="B46:B52" si="41">(E16&gt;0) * 24 * (NOT(AND(B16&gt;7/24,B16&lt;19/24,D16&gt;7/24,D16&lt;19/24))) *
(  (B16&gt;=7/24)*(B16&lt;=21/24) * (MIN( (D16&lt;=6/24)*1 + (D16&gt;=19/24) * D16,21/24)-MAX(B16,19/24))
+ (D16&gt;=6/24)*(D16&lt;=19/24) * (MIN(D16,7/24)-MAX((B16&gt;=21/24)*0 + (B16&lt;=7/24) * B16,6/24)))</f>
        <v>0</v>
      </c>
      <c r="C46" s="94">
        <f t="shared" si="24"/>
        <v>0</v>
      </c>
      <c r="D46" s="94">
        <f t="shared" si="25"/>
        <v>0</v>
      </c>
      <c r="E46" s="95">
        <f t="shared" si="26"/>
        <v>0</v>
      </c>
      <c r="F46" s="96">
        <f t="shared" ref="F46:F52" si="42">(I16&gt;0) * 24 * (NOT(AND(F16&gt;7/24,F16&lt;19/24,H16&gt;7/24,H16&lt;19/24))) *
(  (F16&gt;=7/24)*(F16&lt;=21/24) * (MIN( (H16&lt;=6/24)*1 + (H16&gt;=19/24) * H16,21/24)-MAX(F16,19/24))
+ (H16&gt;=6/24)*(H16&lt;=19/24) * (MIN(H16,7/24)-MAX((F16&gt;=21/24)*0 + (F16&lt;=7/24) * F16,6/24)))</f>
        <v>0</v>
      </c>
      <c r="G46" s="97">
        <f t="shared" si="27"/>
        <v>0</v>
      </c>
      <c r="H46" s="97">
        <f t="shared" si="28"/>
        <v>0</v>
      </c>
      <c r="I46" s="98">
        <f t="shared" si="29"/>
        <v>0</v>
      </c>
      <c r="J46" s="93">
        <f t="shared" ref="J46:J52" si="43">(M16&gt;0) * 24 * (NOT(AND(J16&gt;7/24,J16&lt;19/24,L16&gt;7/24,L16&lt;19/24))) *
(  (J16&gt;=7/24)*(J16&lt;=21/24) * (MIN( (L16&lt;=6/24)*1 + (L16&gt;=19/24) * L16,21/24)-MAX(J16,19/24))
+ (L16&gt;=6/24)*(L16&lt;=19/24) * (MIN(L16,7/24)-MAX((J16&gt;=21/24)*0 + (J16&lt;=7/24) * J16,6/24)))</f>
        <v>0</v>
      </c>
      <c r="K46" s="94">
        <f t="shared" si="30"/>
        <v>0</v>
      </c>
      <c r="L46" s="94">
        <f t="shared" si="31"/>
        <v>0</v>
      </c>
      <c r="M46" s="99">
        <f t="shared" si="32"/>
        <v>0</v>
      </c>
      <c r="N46" s="96">
        <f t="shared" ref="N46:N52" si="44">(Q16&gt;0) * 24 * (NOT(AND(N16&gt;7/24,N16&lt;19/24,P16&gt;7/24,P16&lt;19/24))) *
(  (N16&gt;=7/24)*(N16&lt;=21/24) * (MIN( (P16&lt;=6/24)*1 + (P16&gt;=19/24) * P16,21/24)-MAX(N16,19/24))
+ (P16&gt;=6/24)*(P16&lt;=19/24) * (MIN(P16,7/24)-MAX((N16&gt;=21/24)*0 + (N16&lt;=7/24) * N16,6/24)))</f>
        <v>0</v>
      </c>
      <c r="O46" s="97">
        <f t="shared" si="33"/>
        <v>0</v>
      </c>
      <c r="P46" s="97">
        <f t="shared" si="34"/>
        <v>0</v>
      </c>
      <c r="Q46" s="98">
        <f t="shared" si="35"/>
        <v>0</v>
      </c>
      <c r="R46" s="93">
        <f t="shared" ref="R46:R52" si="45">(U16&gt;0) * 24 * (NOT(AND(R16&gt;7/24,R16&lt;19/24,T16&gt;7/24,T16&lt;19/24))) *
(  (R16&gt;=7/24)*(R16&lt;=21/24) * (MIN( (T16&lt;=6/24)*1 + (T16&gt;=19/24) * T16,21/24)-MAX(R16,19/24))
+ (T16&gt;=6/24)*(T16&lt;=19/24) * (MIN(T16,7/24)-MAX((R16&gt;=21/24)*0 + (R16&lt;=7/24) * R16,6/24)))</f>
        <v>0</v>
      </c>
      <c r="S46" s="94">
        <f t="shared" si="36"/>
        <v>0</v>
      </c>
      <c r="T46" s="94">
        <f t="shared" si="37"/>
        <v>0</v>
      </c>
      <c r="U46" s="95">
        <f t="shared" si="38"/>
        <v>0</v>
      </c>
      <c r="V46" s="100">
        <f t="shared" si="39"/>
        <v>0</v>
      </c>
      <c r="W46" s="100">
        <f t="shared" si="22"/>
        <v>0</v>
      </c>
      <c r="X46" s="100">
        <f t="shared" si="22"/>
        <v>0</v>
      </c>
      <c r="Y46" s="100">
        <f t="shared" si="22"/>
        <v>0</v>
      </c>
      <c r="Z46" s="102">
        <v>0.65200000000000002</v>
      </c>
      <c r="AA46" s="102">
        <v>3.67</v>
      </c>
      <c r="AB46" s="102">
        <v>8.1300000000000008</v>
      </c>
      <c r="AC46" s="102">
        <v>13.56</v>
      </c>
      <c r="AD46" s="104">
        <f t="shared" si="40"/>
        <v>0</v>
      </c>
    </row>
    <row r="47" spans="1:30" ht="15.75" thickBot="1" x14ac:dyDescent="0.25">
      <c r="A47" s="10" t="s">
        <v>38</v>
      </c>
      <c r="B47" s="93">
        <f t="shared" si="41"/>
        <v>0</v>
      </c>
      <c r="C47" s="94">
        <f t="shared" si="24"/>
        <v>0</v>
      </c>
      <c r="D47" s="94">
        <f t="shared" si="25"/>
        <v>0</v>
      </c>
      <c r="E47" s="95">
        <f t="shared" si="26"/>
        <v>0</v>
      </c>
      <c r="F47" s="96">
        <f t="shared" si="42"/>
        <v>0</v>
      </c>
      <c r="G47" s="97">
        <f t="shared" si="27"/>
        <v>0</v>
      </c>
      <c r="H47" s="97">
        <f t="shared" si="28"/>
        <v>0</v>
      </c>
      <c r="I47" s="98">
        <f t="shared" si="29"/>
        <v>0</v>
      </c>
      <c r="J47" s="93">
        <f t="shared" si="43"/>
        <v>0</v>
      </c>
      <c r="K47" s="94">
        <f t="shared" si="30"/>
        <v>0</v>
      </c>
      <c r="L47" s="94">
        <f t="shared" si="31"/>
        <v>0</v>
      </c>
      <c r="M47" s="99">
        <f t="shared" si="32"/>
        <v>0</v>
      </c>
      <c r="N47" s="96">
        <f t="shared" si="44"/>
        <v>0</v>
      </c>
      <c r="O47" s="97">
        <f t="shared" si="33"/>
        <v>0</v>
      </c>
      <c r="P47" s="97">
        <f t="shared" si="34"/>
        <v>0</v>
      </c>
      <c r="Q47" s="98">
        <f t="shared" si="35"/>
        <v>0</v>
      </c>
      <c r="R47" s="93">
        <f t="shared" si="45"/>
        <v>0</v>
      </c>
      <c r="S47" s="94">
        <f t="shared" si="36"/>
        <v>0</v>
      </c>
      <c r="T47" s="94">
        <f t="shared" si="37"/>
        <v>0</v>
      </c>
      <c r="U47" s="95">
        <f t="shared" si="38"/>
        <v>0</v>
      </c>
      <c r="V47" s="100">
        <f t="shared" si="39"/>
        <v>0</v>
      </c>
      <c r="W47" s="100">
        <f t="shared" si="22"/>
        <v>0</v>
      </c>
      <c r="X47" s="100">
        <f t="shared" si="22"/>
        <v>0</v>
      </c>
      <c r="Y47" s="100">
        <f t="shared" si="22"/>
        <v>0</v>
      </c>
      <c r="Z47" s="102">
        <v>0.65200000000000002</v>
      </c>
      <c r="AA47" s="102">
        <v>3.67</v>
      </c>
      <c r="AB47" s="102">
        <v>8.1300000000000008</v>
      </c>
      <c r="AC47" s="102">
        <v>13.56</v>
      </c>
      <c r="AD47" s="104">
        <f t="shared" si="40"/>
        <v>0</v>
      </c>
    </row>
    <row r="48" spans="1:30" ht="15.75" thickBot="1" x14ac:dyDescent="0.25">
      <c r="A48" s="25" t="s">
        <v>39</v>
      </c>
      <c r="B48" s="93">
        <f t="shared" si="41"/>
        <v>1.5</v>
      </c>
      <c r="C48" s="94">
        <f t="shared" si="24"/>
        <v>1</v>
      </c>
      <c r="D48" s="94">
        <f t="shared" si="25"/>
        <v>0</v>
      </c>
      <c r="E48" s="95">
        <f t="shared" si="26"/>
        <v>1</v>
      </c>
      <c r="F48" s="96">
        <f t="shared" si="42"/>
        <v>1.5</v>
      </c>
      <c r="G48" s="97">
        <f t="shared" si="27"/>
        <v>1</v>
      </c>
      <c r="H48" s="97">
        <f t="shared" si="28"/>
        <v>0</v>
      </c>
      <c r="I48" s="98">
        <f t="shared" si="29"/>
        <v>1</v>
      </c>
      <c r="J48" s="93">
        <f t="shared" si="43"/>
        <v>2.0000000000000009</v>
      </c>
      <c r="K48" s="94">
        <f t="shared" si="30"/>
        <v>1</v>
      </c>
      <c r="L48" s="94">
        <f t="shared" si="31"/>
        <v>0</v>
      </c>
      <c r="M48" s="99">
        <f t="shared" si="32"/>
        <v>1</v>
      </c>
      <c r="N48" s="96">
        <f t="shared" si="44"/>
        <v>2.0000000000000009</v>
      </c>
      <c r="O48" s="97">
        <f t="shared" si="33"/>
        <v>1</v>
      </c>
      <c r="P48" s="97">
        <f t="shared" si="34"/>
        <v>0</v>
      </c>
      <c r="Q48" s="98">
        <f t="shared" si="35"/>
        <v>1</v>
      </c>
      <c r="R48" s="93">
        <f t="shared" si="45"/>
        <v>2.0000000000000009</v>
      </c>
      <c r="S48" s="94">
        <f t="shared" si="36"/>
        <v>1</v>
      </c>
      <c r="T48" s="94">
        <f t="shared" si="37"/>
        <v>0</v>
      </c>
      <c r="U48" s="95">
        <f t="shared" si="38"/>
        <v>1</v>
      </c>
      <c r="V48" s="100">
        <f t="shared" si="39"/>
        <v>9.0000000000000036</v>
      </c>
      <c r="W48" s="100">
        <f t="shared" si="22"/>
        <v>5</v>
      </c>
      <c r="X48" s="100">
        <f t="shared" si="22"/>
        <v>0</v>
      </c>
      <c r="Y48" s="100">
        <f t="shared" si="22"/>
        <v>5</v>
      </c>
      <c r="Z48" s="102">
        <v>0.65200000000000002</v>
      </c>
      <c r="AA48" s="102">
        <v>3.67</v>
      </c>
      <c r="AB48" s="102">
        <v>8.1300000000000008</v>
      </c>
      <c r="AC48" s="102">
        <v>13.56</v>
      </c>
      <c r="AD48" s="104">
        <f t="shared" si="40"/>
        <v>92.02</v>
      </c>
    </row>
    <row r="49" spans="1:30" ht="15.75" thickBot="1" x14ac:dyDescent="0.25">
      <c r="A49" s="10" t="s">
        <v>40</v>
      </c>
      <c r="B49" s="93">
        <f t="shared" si="41"/>
        <v>0</v>
      </c>
      <c r="C49" s="94">
        <f t="shared" si="24"/>
        <v>0</v>
      </c>
      <c r="D49" s="94">
        <f t="shared" si="25"/>
        <v>0</v>
      </c>
      <c r="E49" s="95">
        <f t="shared" si="26"/>
        <v>0</v>
      </c>
      <c r="F49" s="96">
        <f t="shared" si="42"/>
        <v>0</v>
      </c>
      <c r="G49" s="97">
        <f t="shared" si="27"/>
        <v>0</v>
      </c>
      <c r="H49" s="97">
        <f t="shared" si="28"/>
        <v>0</v>
      </c>
      <c r="I49" s="98">
        <f t="shared" si="29"/>
        <v>0</v>
      </c>
      <c r="J49" s="93">
        <f t="shared" si="43"/>
        <v>0</v>
      </c>
      <c r="K49" s="94">
        <f t="shared" si="30"/>
        <v>0</v>
      </c>
      <c r="L49" s="94">
        <f t="shared" si="31"/>
        <v>0</v>
      </c>
      <c r="M49" s="99">
        <f t="shared" si="32"/>
        <v>0</v>
      </c>
      <c r="N49" s="96">
        <f t="shared" si="44"/>
        <v>0</v>
      </c>
      <c r="O49" s="97">
        <f t="shared" si="33"/>
        <v>0</v>
      </c>
      <c r="P49" s="97">
        <f t="shared" si="34"/>
        <v>0</v>
      </c>
      <c r="Q49" s="98">
        <f t="shared" si="35"/>
        <v>0</v>
      </c>
      <c r="R49" s="93">
        <f t="shared" si="45"/>
        <v>0</v>
      </c>
      <c r="S49" s="94">
        <f t="shared" si="36"/>
        <v>0</v>
      </c>
      <c r="T49" s="94">
        <f t="shared" si="37"/>
        <v>0</v>
      </c>
      <c r="U49" s="95">
        <f t="shared" si="38"/>
        <v>0</v>
      </c>
      <c r="V49" s="100">
        <f t="shared" si="39"/>
        <v>0</v>
      </c>
      <c r="W49" s="100">
        <f t="shared" si="39"/>
        <v>0</v>
      </c>
      <c r="X49" s="100">
        <f t="shared" si="39"/>
        <v>0</v>
      </c>
      <c r="Y49" s="100">
        <f t="shared" si="39"/>
        <v>0</v>
      </c>
      <c r="Z49" s="102">
        <v>0.65200000000000002</v>
      </c>
      <c r="AA49" s="102">
        <v>3.67</v>
      </c>
      <c r="AB49" s="102">
        <v>8.1300000000000008</v>
      </c>
      <c r="AC49" s="102">
        <v>13.56</v>
      </c>
      <c r="AD49" s="104">
        <f t="shared" si="40"/>
        <v>0</v>
      </c>
    </row>
    <row r="50" spans="1:30" ht="15.75" thickBot="1" x14ac:dyDescent="0.25">
      <c r="A50" s="25" t="s">
        <v>41</v>
      </c>
      <c r="B50" s="93">
        <f t="shared" si="41"/>
        <v>0.75</v>
      </c>
      <c r="C50" s="94">
        <f t="shared" si="24"/>
        <v>0</v>
      </c>
      <c r="D50" s="94">
        <f t="shared" si="25"/>
        <v>0</v>
      </c>
      <c r="E50" s="95">
        <f t="shared" si="26"/>
        <v>0</v>
      </c>
      <c r="F50" s="96">
        <f t="shared" si="42"/>
        <v>1.0000000000000018</v>
      </c>
      <c r="G50" s="97">
        <f t="shared" si="27"/>
        <v>0</v>
      </c>
      <c r="H50" s="97">
        <f t="shared" si="28"/>
        <v>0</v>
      </c>
      <c r="I50" s="98">
        <f t="shared" si="29"/>
        <v>0</v>
      </c>
      <c r="J50" s="93">
        <f t="shared" si="43"/>
        <v>1.0000000000000018</v>
      </c>
      <c r="K50" s="94">
        <f t="shared" si="30"/>
        <v>0</v>
      </c>
      <c r="L50" s="94">
        <f t="shared" si="31"/>
        <v>0</v>
      </c>
      <c r="M50" s="99">
        <f t="shared" si="32"/>
        <v>1</v>
      </c>
      <c r="N50" s="96">
        <f t="shared" si="44"/>
        <v>1.5</v>
      </c>
      <c r="O50" s="97">
        <f t="shared" si="33"/>
        <v>0</v>
      </c>
      <c r="P50" s="97">
        <f t="shared" si="34"/>
        <v>0</v>
      </c>
      <c r="Q50" s="98">
        <f t="shared" si="35"/>
        <v>1</v>
      </c>
      <c r="R50" s="93">
        <f t="shared" si="45"/>
        <v>1.0000000000000018</v>
      </c>
      <c r="S50" s="94">
        <f t="shared" si="36"/>
        <v>0</v>
      </c>
      <c r="T50" s="94">
        <f t="shared" si="37"/>
        <v>0</v>
      </c>
      <c r="U50" s="95">
        <f t="shared" si="38"/>
        <v>1</v>
      </c>
      <c r="V50" s="100">
        <f t="shared" si="39"/>
        <v>5.2500000000000053</v>
      </c>
      <c r="W50" s="100">
        <f t="shared" si="39"/>
        <v>0</v>
      </c>
      <c r="X50" s="100">
        <f t="shared" si="39"/>
        <v>0</v>
      </c>
      <c r="Y50" s="100">
        <f t="shared" si="39"/>
        <v>3</v>
      </c>
      <c r="Z50" s="102">
        <v>0.65200000000000002</v>
      </c>
      <c r="AA50" s="102">
        <v>3.67</v>
      </c>
      <c r="AB50" s="102">
        <v>8.1300000000000008</v>
      </c>
      <c r="AC50" s="102">
        <v>13.56</v>
      </c>
      <c r="AD50" s="104">
        <f t="shared" si="40"/>
        <v>44.1</v>
      </c>
    </row>
    <row r="51" spans="1:30" ht="15.75" thickBot="1" x14ac:dyDescent="0.25">
      <c r="A51" s="10" t="s">
        <v>42</v>
      </c>
      <c r="B51" s="93">
        <f t="shared" si="41"/>
        <v>2.0000000000000009</v>
      </c>
      <c r="C51" s="94">
        <f t="shared" si="24"/>
        <v>0</v>
      </c>
      <c r="D51" s="94">
        <f t="shared" si="25"/>
        <v>0</v>
      </c>
      <c r="E51" s="95">
        <f t="shared" si="26"/>
        <v>0</v>
      </c>
      <c r="F51" s="96">
        <f t="shared" si="42"/>
        <v>2.0000000000000009</v>
      </c>
      <c r="G51" s="97">
        <f t="shared" si="27"/>
        <v>0</v>
      </c>
      <c r="H51" s="97">
        <f t="shared" si="28"/>
        <v>0</v>
      </c>
      <c r="I51" s="98">
        <f t="shared" si="29"/>
        <v>0</v>
      </c>
      <c r="J51" s="93">
        <f t="shared" si="43"/>
        <v>2.0000000000000009</v>
      </c>
      <c r="K51" s="94">
        <f t="shared" si="30"/>
        <v>0</v>
      </c>
      <c r="L51" s="94">
        <f t="shared" si="31"/>
        <v>0</v>
      </c>
      <c r="M51" s="99">
        <f t="shared" si="32"/>
        <v>0</v>
      </c>
      <c r="N51" s="96">
        <f t="shared" si="44"/>
        <v>2.0000000000000009</v>
      </c>
      <c r="O51" s="97">
        <f t="shared" si="33"/>
        <v>0</v>
      </c>
      <c r="P51" s="97">
        <f t="shared" si="34"/>
        <v>0</v>
      </c>
      <c r="Q51" s="98">
        <f t="shared" si="35"/>
        <v>0</v>
      </c>
      <c r="R51" s="93">
        <f t="shared" si="45"/>
        <v>2.0000000000000009</v>
      </c>
      <c r="S51" s="94">
        <f t="shared" si="36"/>
        <v>0</v>
      </c>
      <c r="T51" s="94">
        <f t="shared" si="37"/>
        <v>0</v>
      </c>
      <c r="U51" s="95">
        <f t="shared" si="38"/>
        <v>0</v>
      </c>
      <c r="V51" s="100">
        <f t="shared" si="39"/>
        <v>10.000000000000004</v>
      </c>
      <c r="W51" s="100">
        <f t="shared" si="39"/>
        <v>0</v>
      </c>
      <c r="X51" s="100">
        <f t="shared" si="39"/>
        <v>0</v>
      </c>
      <c r="Y51" s="100">
        <f t="shared" si="39"/>
        <v>0</v>
      </c>
      <c r="Z51" s="102">
        <v>0.65200000000000002</v>
      </c>
      <c r="AA51" s="102">
        <v>3.67</v>
      </c>
      <c r="AB51" s="102">
        <v>8.1300000000000008</v>
      </c>
      <c r="AC51" s="102">
        <v>13.56</v>
      </c>
      <c r="AD51" s="104">
        <f t="shared" si="40"/>
        <v>6.52</v>
      </c>
    </row>
    <row r="52" spans="1:30" ht="15.75" thickBot="1" x14ac:dyDescent="0.25">
      <c r="A52" s="25" t="s">
        <v>43</v>
      </c>
      <c r="B52" s="93">
        <f t="shared" si="41"/>
        <v>0</v>
      </c>
      <c r="C52" s="94">
        <f t="shared" si="24"/>
        <v>0</v>
      </c>
      <c r="D52" s="94">
        <f t="shared" si="25"/>
        <v>0</v>
      </c>
      <c r="E52" s="95">
        <f t="shared" si="26"/>
        <v>0</v>
      </c>
      <c r="F52" s="96">
        <f t="shared" si="42"/>
        <v>0</v>
      </c>
      <c r="G52" s="97">
        <f t="shared" si="27"/>
        <v>0</v>
      </c>
      <c r="H52" s="97">
        <f t="shared" si="28"/>
        <v>0</v>
      </c>
      <c r="I52" s="98">
        <f t="shared" si="29"/>
        <v>0</v>
      </c>
      <c r="J52" s="93">
        <f t="shared" si="43"/>
        <v>0</v>
      </c>
      <c r="K52" s="94">
        <f t="shared" si="30"/>
        <v>0</v>
      </c>
      <c r="L52" s="94">
        <f t="shared" si="31"/>
        <v>0</v>
      </c>
      <c r="M52" s="99">
        <f t="shared" si="32"/>
        <v>0</v>
      </c>
      <c r="N52" s="96">
        <f t="shared" si="44"/>
        <v>0</v>
      </c>
      <c r="O52" s="97">
        <f t="shared" si="33"/>
        <v>0</v>
      </c>
      <c r="P52" s="97">
        <f t="shared" si="34"/>
        <v>0</v>
      </c>
      <c r="Q52" s="98">
        <f t="shared" si="35"/>
        <v>0</v>
      </c>
      <c r="R52" s="93">
        <f t="shared" si="45"/>
        <v>0</v>
      </c>
      <c r="S52" s="94">
        <f t="shared" si="36"/>
        <v>0</v>
      </c>
      <c r="T52" s="94">
        <f t="shared" si="37"/>
        <v>0</v>
      </c>
      <c r="U52" s="95">
        <f t="shared" si="38"/>
        <v>0</v>
      </c>
      <c r="V52" s="100">
        <f t="shared" si="39"/>
        <v>0</v>
      </c>
      <c r="W52" s="100">
        <f t="shared" si="39"/>
        <v>0</v>
      </c>
      <c r="X52" s="100">
        <f t="shared" si="39"/>
        <v>0</v>
      </c>
      <c r="Y52" s="100">
        <f t="shared" si="39"/>
        <v>0</v>
      </c>
      <c r="Z52" s="102">
        <v>0.65200000000000002</v>
      </c>
      <c r="AA52" s="102">
        <v>3.67</v>
      </c>
      <c r="AB52" s="102">
        <v>8.1300000000000008</v>
      </c>
      <c r="AC52" s="102">
        <v>13.56</v>
      </c>
      <c r="AD52" s="104">
        <f t="shared" si="40"/>
        <v>0</v>
      </c>
    </row>
  </sheetData>
  <mergeCells count="18">
    <mergeCell ref="B23:AG23"/>
    <mergeCell ref="B24:AG28"/>
    <mergeCell ref="B29:AG29"/>
    <mergeCell ref="AH29:AJ29"/>
    <mergeCell ref="B30:AG30"/>
    <mergeCell ref="AH30:AJ30"/>
    <mergeCell ref="AG1:AG2"/>
    <mergeCell ref="AH1:AH2"/>
    <mergeCell ref="AI1:AI2"/>
    <mergeCell ref="AJ1:AJ2"/>
    <mergeCell ref="AK1:AK2"/>
    <mergeCell ref="J1:M1"/>
    <mergeCell ref="N1:Q1"/>
    <mergeCell ref="R1:U1"/>
    <mergeCell ref="V1:Y1"/>
    <mergeCell ref="A1:A2"/>
    <mergeCell ref="B1:E1"/>
    <mergeCell ref="F1:I1"/>
  </mergeCells>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H</vt:lpstr>
    </vt:vector>
  </TitlesOfParts>
  <Company>Dachser SE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Angelo Blyweert</dc:creator>
  <cp:lastModifiedBy>User</cp:lastModifiedBy>
  <dcterms:created xsi:type="dcterms:W3CDTF">2021-01-22T15:42:33Z</dcterms:created>
  <dcterms:modified xsi:type="dcterms:W3CDTF">2021-01-23T10:12:42Z</dcterms:modified>
</cp:coreProperties>
</file>