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tabRatio="809" activeTab="1"/>
  </bookViews>
  <sheets>
    <sheet name="Données" sheetId="3" r:id="rId1"/>
    <sheet name="GrilleProf" sheetId="1" r:id="rId2"/>
    <sheet name="remplacement" sheetId="8" r:id="rId3"/>
  </sheets>
  <definedNames>
    <definedName name="CLASSE">GrilleProf!#REF!</definedName>
    <definedName name="CLASSES">#REF!</definedName>
    <definedName name="LISTECLASSES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S1" i="8"/>
  <c r="S2" i="8" l="1"/>
  <c r="S3" i="8"/>
  <c r="S4" i="8"/>
  <c r="S5" i="8"/>
  <c r="V2" i="1"/>
  <c r="V3" i="1" s="1"/>
  <c r="V4" i="1" s="1"/>
  <c r="V5" i="1" s="1"/>
  <c r="V6" i="1" s="1"/>
  <c r="W2" i="1"/>
  <c r="W3" i="1" s="1"/>
  <c r="W4" i="1" s="1"/>
  <c r="W5" i="1" s="1"/>
  <c r="W6" i="1" s="1"/>
  <c r="X2" i="1"/>
  <c r="X3" i="1" s="1"/>
  <c r="X4" i="1" s="1"/>
  <c r="Y2" i="1"/>
  <c r="Y3" i="1" s="1"/>
  <c r="Y4" i="1" s="1"/>
  <c r="Y5" i="1" s="1"/>
  <c r="Y6" i="1" s="1"/>
  <c r="Z2" i="1"/>
  <c r="Z3" i="1" s="1"/>
  <c r="Z4" i="1" s="1"/>
  <c r="Z5" i="1" s="1"/>
  <c r="Z6" i="1" s="1"/>
  <c r="AA2" i="1"/>
  <c r="AA3" i="1" s="1"/>
  <c r="AA4" i="1" s="1"/>
  <c r="AA5" i="1" s="1"/>
  <c r="AA6" i="1" s="1"/>
  <c r="AB2" i="1"/>
  <c r="AB3" i="1" s="1"/>
  <c r="AB4" i="1" s="1"/>
  <c r="AB5" i="1" s="1"/>
  <c r="AB6" i="1" s="1"/>
  <c r="AC2" i="1"/>
  <c r="AC3" i="1" s="1"/>
  <c r="AC4" i="1" s="1"/>
  <c r="AC5" i="1" s="1"/>
  <c r="AC6" i="1" s="1"/>
  <c r="U2" i="1"/>
  <c r="AE2" i="1"/>
  <c r="AD2" i="1"/>
  <c r="AF2" i="1"/>
  <c r="AF3" i="1"/>
  <c r="AF4" i="1"/>
  <c r="AF5" i="1"/>
  <c r="AF6" i="1"/>
  <c r="AE3" i="1"/>
  <c r="AE4" i="1"/>
  <c r="AE5" i="1"/>
  <c r="AE6" i="1"/>
  <c r="AD3" i="1"/>
  <c r="AD4" i="1"/>
  <c r="AD5" i="1"/>
  <c r="AD6" i="1"/>
  <c r="T3" i="1"/>
  <c r="T4" i="1" s="1"/>
  <c r="T5" i="1" s="1"/>
  <c r="T6" i="1" s="1"/>
  <c r="X5" i="1" l="1"/>
  <c r="X6" i="1" s="1"/>
  <c r="U3" i="1"/>
  <c r="U4" i="1" s="1"/>
  <c r="U5" i="1" s="1"/>
  <c r="U6" i="1" s="1"/>
</calcChain>
</file>

<file path=xl/connections.xml><?xml version="1.0" encoding="utf-8"?>
<connections xmlns="http://schemas.openxmlformats.org/spreadsheetml/2006/main">
  <connection id="1" keepAlive="1" name="Requête - tableauEquivalences" description="Connexion à la requête « tableauEquivalences » dans le classeur." type="5" refreshedVersion="6" background="1" saveData="1">
    <dbPr connection="Provider=Microsoft.Mashup.OleDb.1;Data Source=$Workbook$;Location=tableauEquivalences;Extended Properties=&quot;&quot;" command="SELECT * FROM [tableauEquivalences]"/>
  </connection>
</connections>
</file>

<file path=xl/sharedStrings.xml><?xml version="1.0" encoding="utf-8"?>
<sst xmlns="http://schemas.openxmlformats.org/spreadsheetml/2006/main" count="283" uniqueCount="92">
  <si>
    <t>Élèves</t>
  </si>
  <si>
    <t>ACTIVITÉ LANGAGIÈRE</t>
  </si>
  <si>
    <t>etendue lingq gale</t>
  </si>
  <si>
    <t>etendue de voc</t>
  </si>
  <si>
    <t>maîtrise voc</t>
  </si>
  <si>
    <t>correc° gramm</t>
  </si>
  <si>
    <t>maîtrise phonq</t>
  </si>
  <si>
    <t>maîtrise orth</t>
  </si>
  <si>
    <t>souplesse</t>
  </si>
  <si>
    <t>tours de parole</t>
  </si>
  <si>
    <t>dvpt thmq</t>
  </si>
  <si>
    <t>Cohérence &amp; coh°</t>
  </si>
  <si>
    <t>aisance à l'oral</t>
  </si>
  <si>
    <t>précision</t>
  </si>
  <si>
    <t>Correction Socio Linguisitque</t>
  </si>
  <si>
    <t>Compétences Pragmatiques</t>
  </si>
  <si>
    <t>Observations</t>
  </si>
  <si>
    <t>Note</t>
  </si>
  <si>
    <t>Sélection du niveau visé (avec 2 paliers possibles en 3e)</t>
  </si>
  <si>
    <t>Niveau visé</t>
  </si>
  <si>
    <t>A1 +</t>
  </si>
  <si>
    <t>A2-</t>
  </si>
  <si>
    <t>A2</t>
  </si>
  <si>
    <t>A2+</t>
  </si>
  <si>
    <t>B1-</t>
  </si>
  <si>
    <t>B1</t>
  </si>
  <si>
    <t>Maîtrise  A1</t>
  </si>
  <si>
    <t>Maîtrise  A2</t>
  </si>
  <si>
    <t>Maîtrise  B1</t>
  </si>
  <si>
    <t>LV1</t>
  </si>
  <si>
    <t>Paliers de niveaux visés</t>
  </si>
  <si>
    <t>Classe et période de l’année concernées</t>
  </si>
  <si>
    <t>A1+</t>
  </si>
  <si>
    <t>B1 palier 2</t>
  </si>
  <si>
    <t>B1 palier 1</t>
  </si>
  <si>
    <t>PRODUCTION ORALE EN CONTINU</t>
  </si>
  <si>
    <t>production orale générale</t>
  </si>
  <si>
    <t>monologue suivi : décrire l’expérience</t>
  </si>
  <si>
    <t>monologue suivi : argumenter</t>
  </si>
  <si>
    <t>annonces publiques</t>
  </si>
  <si>
    <t>s’adresser à un auditoire</t>
  </si>
  <si>
    <t>PRODUCTION ÉCRITE</t>
  </si>
  <si>
    <t>production écrite générale</t>
  </si>
  <si>
    <t>écriture créative</t>
  </si>
  <si>
    <t>essais et rapports</t>
  </si>
  <si>
    <t>STRATÉGIES DE PRODUCTION</t>
  </si>
  <si>
    <t>Planification</t>
  </si>
  <si>
    <t>Compensation</t>
  </si>
  <si>
    <t>Contrôle et correction</t>
  </si>
  <si>
    <t>INTERACTION ORALE</t>
  </si>
  <si>
    <t>Interaction orale générale</t>
  </si>
  <si>
    <t xml:space="preserve">Comprendre un interlocuteur </t>
  </si>
  <si>
    <t xml:space="preserve">Conversation </t>
  </si>
  <si>
    <t xml:space="preserve">Discussion informelle </t>
  </si>
  <si>
    <t>Discussions et réunions formelles</t>
  </si>
  <si>
    <t>Coopération à visée fonctionnelle</t>
  </si>
  <si>
    <t xml:space="preserve">Obtenir des biens et des services </t>
  </si>
  <si>
    <t xml:space="preserve">Échange d’information </t>
  </si>
  <si>
    <t xml:space="preserve">Interviewer et être interviewé </t>
  </si>
  <si>
    <t xml:space="preserve">Utiliser les télécommunications </t>
  </si>
  <si>
    <t>INTERACTION ÉCRITE</t>
  </si>
  <si>
    <t>interaction écrite générale</t>
  </si>
  <si>
    <t xml:space="preserve">Correspondance </t>
  </si>
  <si>
    <t xml:space="preserve">Notes, messages et formulaires </t>
  </si>
  <si>
    <t xml:space="preserve">Interaction en ligne </t>
  </si>
  <si>
    <t xml:space="preserve">Conversation et discussion en ligne </t>
  </si>
  <si>
    <t xml:space="preserve">Transactions et coopération en ligne axées sur des objectifs </t>
  </si>
  <si>
    <t>STRATÉGIES D’INTERACTION</t>
  </si>
  <si>
    <t>Tour de parole</t>
  </si>
  <si>
    <t>Coopérer</t>
  </si>
  <si>
    <t>Clarifier</t>
  </si>
  <si>
    <t xml:space="preserve">Sélectionner le niveau </t>
  </si>
  <si>
    <t>niveau visé</t>
  </si>
  <si>
    <t>maîtrise insuffisante</t>
  </si>
  <si>
    <t>maîtrise fragile</t>
  </si>
  <si>
    <t>maîtrise satisfaisante</t>
  </si>
  <si>
    <t>très bonne maîtrise</t>
  </si>
  <si>
    <t>+</t>
  </si>
  <si>
    <t>-</t>
  </si>
  <si>
    <t>++</t>
  </si>
  <si>
    <t>+++</t>
  </si>
  <si>
    <t>++++</t>
  </si>
  <si>
    <t>+++++</t>
  </si>
  <si>
    <r>
      <t>3</t>
    </r>
    <r>
      <rPr>
        <b/>
        <vertAlign val="superscript"/>
        <sz val="10"/>
        <color theme="1"/>
        <rFont val="Candara"/>
        <family val="2"/>
      </rPr>
      <t xml:space="preserve">e </t>
    </r>
    <r>
      <rPr>
        <b/>
        <sz val="10"/>
        <color theme="1"/>
        <rFont val="Candara"/>
        <family val="2"/>
      </rPr>
      <t xml:space="preserve"> 2e partie</t>
    </r>
  </si>
  <si>
    <r>
      <t>4</t>
    </r>
    <r>
      <rPr>
        <b/>
        <vertAlign val="superscript"/>
        <sz val="10"/>
        <color theme="1"/>
        <rFont val="Candara"/>
        <family val="2"/>
      </rPr>
      <t>e</t>
    </r>
    <r>
      <rPr>
        <b/>
        <sz val="10"/>
        <color theme="1"/>
        <rFont val="Candara"/>
        <family val="2"/>
      </rPr>
      <t xml:space="preserve"> 1e partie</t>
    </r>
  </si>
  <si>
    <r>
      <t>5</t>
    </r>
    <r>
      <rPr>
        <b/>
        <vertAlign val="superscript"/>
        <sz val="10"/>
        <color theme="1"/>
        <rFont val="Candara"/>
        <family val="2"/>
      </rPr>
      <t>e</t>
    </r>
    <r>
      <rPr>
        <b/>
        <sz val="10"/>
        <color theme="1"/>
        <rFont val="Candara"/>
        <family val="2"/>
      </rPr>
      <t xml:space="preserve"> 2e partie</t>
    </r>
  </si>
  <si>
    <r>
      <t>3</t>
    </r>
    <r>
      <rPr>
        <b/>
        <vertAlign val="superscript"/>
        <sz val="10"/>
        <color theme="1"/>
        <rFont val="Candara"/>
        <family val="2"/>
      </rPr>
      <t xml:space="preserve">e </t>
    </r>
    <r>
      <rPr>
        <b/>
        <sz val="10"/>
        <color theme="1"/>
        <rFont val="Candara"/>
        <family val="2"/>
      </rPr>
      <t xml:space="preserve"> 1e partie 4e 2e partie</t>
    </r>
  </si>
  <si>
    <r>
      <t>5</t>
    </r>
    <r>
      <rPr>
        <b/>
        <vertAlign val="superscript"/>
        <sz val="10"/>
        <color theme="1"/>
        <rFont val="Candara"/>
        <family val="2"/>
      </rPr>
      <t xml:space="preserve">e </t>
    </r>
    <r>
      <rPr>
        <b/>
        <sz val="10"/>
        <color theme="1"/>
        <rFont val="Candara"/>
        <family val="2"/>
      </rPr>
      <t>1e partie 6e 2e partie</t>
    </r>
  </si>
  <si>
    <r>
      <t>6</t>
    </r>
    <r>
      <rPr>
        <b/>
        <vertAlign val="superscript"/>
        <sz val="10"/>
        <color theme="1"/>
        <rFont val="Candara"/>
        <family val="2"/>
      </rPr>
      <t>e</t>
    </r>
    <r>
      <rPr>
        <b/>
        <sz val="10"/>
        <color theme="1"/>
        <rFont val="Candara"/>
        <family val="2"/>
      </rPr>
      <t xml:space="preserve"> 1e partie</t>
    </r>
  </si>
  <si>
    <t>1</t>
  </si>
  <si>
    <t>Pré-A1</t>
  </si>
  <si>
    <t>exemple de 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</si>
</sst>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ndara"/>
      <family val="2"/>
    </font>
    <font>
      <b/>
      <sz val="10"/>
      <color theme="1"/>
      <name val="Candara"/>
      <family val="2"/>
    </font>
    <font>
      <b/>
      <sz val="13"/>
      <color theme="1"/>
      <name val="Candara"/>
      <family val="2"/>
    </font>
    <font>
      <b/>
      <vertAlign val="superscript"/>
      <sz val="10"/>
      <color theme="1"/>
      <name val="Candara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BF0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quotePrefix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/>
    </xf>
    <xf numFmtId="0" fontId="7" fillId="10" borderId="1" xfId="0" quotePrefix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 tint="0.79998168889431442"/>
      </font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ndar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228600</xdr:colOff>
          <xdr:row>1</xdr:row>
          <xdr:rowOff>47625</xdr:rowOff>
        </xdr:from>
        <xdr:to>
          <xdr:col>21</xdr:col>
          <xdr:colOff>723900</xdr:colOff>
          <xdr:row>2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171450</xdr:colOff>
          <xdr:row>1</xdr:row>
          <xdr:rowOff>28575</xdr:rowOff>
        </xdr:from>
        <xdr:to>
          <xdr:col>23</xdr:col>
          <xdr:colOff>228600</xdr:colOff>
          <xdr:row>2</xdr:row>
          <xdr:rowOff>171450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Base" displayName="Base" ref="B1:Q7" totalsRowShown="0" headerRowDxfId="24" dataDxfId="22" headerRowBorderDxfId="23" tableBorderDxfId="21" totalsRowBorderDxfId="20">
  <autoFilter ref="B1:Q7"/>
  <tableColumns count="16">
    <tableColumn id="1" name="Paliers de niveaux visés" dataDxfId="19"/>
    <tableColumn id="2" name="Classe et période de l’année concernées" dataDxfId="18"/>
    <tableColumn id="3" name="Pré-A1" dataDxfId="17"/>
    <tableColumn id="4" name="1" dataDxfId="16"/>
    <tableColumn id="5" name="A1+" dataDxfId="15"/>
    <tableColumn id="6" name="A2-" dataDxfId="14"/>
    <tableColumn id="7" name="A2" dataDxfId="13"/>
    <tableColumn id="8" name="A2+" dataDxfId="12"/>
    <tableColumn id="9" name="B1-" dataDxfId="11"/>
    <tableColumn id="10" name="B1" dataDxfId="10"/>
    <tableColumn id="11" name="-" dataDxfId="9"/>
    <tableColumn id="12" name="+" dataDxfId="8"/>
    <tableColumn id="13" name="++" dataDxfId="7"/>
    <tableColumn id="14" name="+++" dataDxfId="6"/>
    <tableColumn id="15" name="++++" dataDxfId="5"/>
    <tableColumn id="16" name="+++++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37"/>
  <sheetViews>
    <sheetView topLeftCell="D1" workbookViewId="0">
      <selection activeCell="E10" sqref="E10"/>
    </sheetView>
  </sheetViews>
  <sheetFormatPr baseColWidth="10" defaultRowHeight="15" x14ac:dyDescent="0.25"/>
  <cols>
    <col min="2" max="2" width="21.7109375" customWidth="1"/>
    <col min="3" max="3" width="35.28515625" customWidth="1"/>
    <col min="15" max="15" width="9.140625" bestFit="1" customWidth="1"/>
    <col min="16" max="16" width="10.28515625" bestFit="1" customWidth="1"/>
  </cols>
  <sheetData>
    <row r="1" spans="1:23" ht="17.25" x14ac:dyDescent="0.25">
      <c r="A1" s="36" t="s">
        <v>29</v>
      </c>
      <c r="B1" s="13" t="s">
        <v>30</v>
      </c>
      <c r="C1" s="14" t="s">
        <v>31</v>
      </c>
      <c r="D1" s="15" t="s">
        <v>90</v>
      </c>
      <c r="E1" s="15" t="s">
        <v>89</v>
      </c>
      <c r="F1" s="15" t="s">
        <v>32</v>
      </c>
      <c r="G1" s="15" t="s">
        <v>21</v>
      </c>
      <c r="H1" s="15" t="s">
        <v>22</v>
      </c>
      <c r="I1" s="15" t="s">
        <v>23</v>
      </c>
      <c r="J1" s="15" t="s">
        <v>24</v>
      </c>
      <c r="K1" s="16" t="s">
        <v>25</v>
      </c>
      <c r="L1" s="15" t="s">
        <v>78</v>
      </c>
      <c r="M1" s="15" t="s">
        <v>77</v>
      </c>
      <c r="N1" s="35" t="s">
        <v>79</v>
      </c>
      <c r="O1" s="35" t="s">
        <v>80</v>
      </c>
      <c r="P1" s="35" t="s">
        <v>81</v>
      </c>
      <c r="Q1" s="35" t="s">
        <v>82</v>
      </c>
      <c r="S1" s="1" t="s">
        <v>1</v>
      </c>
      <c r="V1" s="1" t="s">
        <v>71</v>
      </c>
      <c r="W1" s="1" t="s">
        <v>72</v>
      </c>
    </row>
    <row r="2" spans="1:23" x14ac:dyDescent="0.25">
      <c r="A2" s="36"/>
      <c r="B2" s="10" t="s">
        <v>33</v>
      </c>
      <c r="C2" s="7" t="s">
        <v>83</v>
      </c>
      <c r="D2" s="8">
        <v>0</v>
      </c>
      <c r="E2" s="8">
        <v>1</v>
      </c>
      <c r="F2" s="8">
        <v>2</v>
      </c>
      <c r="G2" s="8">
        <v>3</v>
      </c>
      <c r="H2" s="8">
        <v>5</v>
      </c>
      <c r="I2" s="8">
        <v>6</v>
      </c>
      <c r="J2" s="8">
        <v>8</v>
      </c>
      <c r="K2" s="11">
        <v>10</v>
      </c>
      <c r="L2" s="34">
        <v>0</v>
      </c>
      <c r="M2" s="34">
        <v>2</v>
      </c>
      <c r="N2" s="34">
        <v>4</v>
      </c>
      <c r="O2" s="34">
        <v>6</v>
      </c>
      <c r="P2" s="34">
        <v>8</v>
      </c>
      <c r="Q2" s="34">
        <v>10</v>
      </c>
      <c r="S2" t="s">
        <v>35</v>
      </c>
      <c r="V2" t="s">
        <v>21</v>
      </c>
      <c r="W2" t="s">
        <v>21</v>
      </c>
    </row>
    <row r="3" spans="1:23" x14ac:dyDescent="0.25">
      <c r="A3" s="36"/>
      <c r="B3" s="10" t="s">
        <v>34</v>
      </c>
      <c r="C3" s="7" t="s">
        <v>86</v>
      </c>
      <c r="D3" s="8">
        <v>1</v>
      </c>
      <c r="E3" s="8">
        <v>2</v>
      </c>
      <c r="F3" s="8">
        <v>3</v>
      </c>
      <c r="G3" s="8">
        <v>4</v>
      </c>
      <c r="H3" s="8">
        <v>6</v>
      </c>
      <c r="I3" s="8">
        <v>7</v>
      </c>
      <c r="J3" s="8">
        <v>9</v>
      </c>
      <c r="K3" s="11">
        <v>10</v>
      </c>
      <c r="L3" s="9">
        <v>0</v>
      </c>
      <c r="M3" s="9">
        <v>2</v>
      </c>
      <c r="N3" s="9">
        <v>4</v>
      </c>
      <c r="O3" s="9">
        <v>6</v>
      </c>
      <c r="P3" s="9">
        <v>8</v>
      </c>
      <c r="Q3" s="9">
        <v>10</v>
      </c>
      <c r="S3" t="s">
        <v>36</v>
      </c>
      <c r="V3" t="s">
        <v>22</v>
      </c>
      <c r="W3" t="s">
        <v>22</v>
      </c>
    </row>
    <row r="4" spans="1:23" x14ac:dyDescent="0.25">
      <c r="A4" s="36"/>
      <c r="B4" s="10" t="s">
        <v>24</v>
      </c>
      <c r="C4" s="7" t="s">
        <v>84</v>
      </c>
      <c r="D4" s="8">
        <v>2</v>
      </c>
      <c r="E4" s="8">
        <v>3</v>
      </c>
      <c r="F4" s="8">
        <v>4</v>
      </c>
      <c r="G4" s="8">
        <v>5</v>
      </c>
      <c r="H4" s="8">
        <v>7</v>
      </c>
      <c r="I4" s="8">
        <v>9</v>
      </c>
      <c r="J4" s="9">
        <v>10</v>
      </c>
      <c r="K4" s="12">
        <v>10</v>
      </c>
      <c r="L4" s="8">
        <v>0</v>
      </c>
      <c r="M4" s="8">
        <v>2</v>
      </c>
      <c r="N4" s="8">
        <v>4</v>
      </c>
      <c r="O4" s="8">
        <v>6</v>
      </c>
      <c r="P4" s="8">
        <v>8</v>
      </c>
      <c r="Q4" s="8">
        <v>10</v>
      </c>
      <c r="S4" t="s">
        <v>37</v>
      </c>
      <c r="V4" t="s">
        <v>23</v>
      </c>
      <c r="W4" t="s">
        <v>23</v>
      </c>
    </row>
    <row r="5" spans="1:23" x14ac:dyDescent="0.25">
      <c r="A5" s="36"/>
      <c r="B5" s="10" t="s">
        <v>23</v>
      </c>
      <c r="C5" s="7" t="s">
        <v>85</v>
      </c>
      <c r="D5" s="8">
        <v>3</v>
      </c>
      <c r="E5" s="8">
        <v>4</v>
      </c>
      <c r="F5" s="8">
        <v>5</v>
      </c>
      <c r="G5" s="8">
        <v>6</v>
      </c>
      <c r="H5" s="8">
        <v>8</v>
      </c>
      <c r="I5" s="9">
        <v>10</v>
      </c>
      <c r="J5" s="8">
        <v>10</v>
      </c>
      <c r="K5" s="12">
        <v>10</v>
      </c>
      <c r="L5" s="8">
        <v>0</v>
      </c>
      <c r="M5" s="8">
        <v>2</v>
      </c>
      <c r="N5" s="8">
        <v>4</v>
      </c>
      <c r="O5" s="8">
        <v>6</v>
      </c>
      <c r="P5" s="8">
        <v>8</v>
      </c>
      <c r="Q5" s="8">
        <v>10</v>
      </c>
      <c r="S5" t="s">
        <v>38</v>
      </c>
      <c r="V5" t="s">
        <v>24</v>
      </c>
      <c r="W5" t="s">
        <v>24</v>
      </c>
    </row>
    <row r="6" spans="1:23" ht="10.15" customHeight="1" x14ac:dyDescent="0.25">
      <c r="A6" s="36"/>
      <c r="B6" s="10" t="s">
        <v>22</v>
      </c>
      <c r="C6" s="7" t="s">
        <v>87</v>
      </c>
      <c r="D6" s="8">
        <v>3</v>
      </c>
      <c r="E6" s="8">
        <v>5</v>
      </c>
      <c r="F6" s="8">
        <v>7</v>
      </c>
      <c r="G6" s="8">
        <v>8</v>
      </c>
      <c r="H6" s="9">
        <v>10</v>
      </c>
      <c r="I6" s="8">
        <v>10</v>
      </c>
      <c r="J6" s="8">
        <v>10</v>
      </c>
      <c r="K6" s="12">
        <v>10</v>
      </c>
      <c r="L6" s="8">
        <v>0</v>
      </c>
      <c r="M6" s="8">
        <v>2</v>
      </c>
      <c r="N6" s="8">
        <v>4</v>
      </c>
      <c r="O6" s="8">
        <v>6</v>
      </c>
      <c r="P6" s="8">
        <v>8</v>
      </c>
      <c r="Q6" s="8">
        <v>10</v>
      </c>
      <c r="S6" t="s">
        <v>39</v>
      </c>
      <c r="V6" t="s">
        <v>34</v>
      </c>
      <c r="W6" t="s">
        <v>25</v>
      </c>
    </row>
    <row r="7" spans="1:23" x14ac:dyDescent="0.25">
      <c r="A7" s="36"/>
      <c r="B7" s="17" t="s">
        <v>21</v>
      </c>
      <c r="C7" s="18" t="s">
        <v>88</v>
      </c>
      <c r="D7" s="19">
        <v>4</v>
      </c>
      <c r="E7" s="19">
        <v>6</v>
      </c>
      <c r="F7" s="19">
        <v>8</v>
      </c>
      <c r="G7" s="20">
        <v>10</v>
      </c>
      <c r="H7" s="19">
        <v>10</v>
      </c>
      <c r="I7" s="19">
        <v>10</v>
      </c>
      <c r="J7" s="19">
        <v>10</v>
      </c>
      <c r="K7" s="21">
        <v>10</v>
      </c>
      <c r="L7" s="19">
        <v>0</v>
      </c>
      <c r="M7" s="19">
        <v>2</v>
      </c>
      <c r="N7" s="19">
        <v>4</v>
      </c>
      <c r="O7" s="19">
        <v>6</v>
      </c>
      <c r="P7" s="19">
        <v>8</v>
      </c>
      <c r="Q7" s="19">
        <v>10</v>
      </c>
      <c r="S7" t="s">
        <v>40</v>
      </c>
      <c r="V7" t="s">
        <v>33</v>
      </c>
      <c r="W7" t="s">
        <v>25</v>
      </c>
    </row>
    <row r="8" spans="1:23" x14ac:dyDescent="0.25">
      <c r="S8" t="s">
        <v>41</v>
      </c>
    </row>
    <row r="9" spans="1:23" x14ac:dyDescent="0.25">
      <c r="S9" t="s">
        <v>42</v>
      </c>
    </row>
    <row r="10" spans="1:23" x14ac:dyDescent="0.25">
      <c r="A10" s="6"/>
      <c r="S10" t="s">
        <v>43</v>
      </c>
    </row>
    <row r="11" spans="1:23" ht="14.45" x14ac:dyDescent="0.3">
      <c r="A11" s="6"/>
      <c r="S11" t="s">
        <v>44</v>
      </c>
    </row>
    <row r="12" spans="1:23" x14ac:dyDescent="0.25">
      <c r="A12" s="6"/>
      <c r="S12" t="s">
        <v>45</v>
      </c>
    </row>
    <row r="13" spans="1:23" ht="14.45" x14ac:dyDescent="0.3">
      <c r="A13" s="6"/>
      <c r="S13" t="s">
        <v>46</v>
      </c>
    </row>
    <row r="14" spans="1:23" ht="14.45" x14ac:dyDescent="0.3">
      <c r="S14" t="s">
        <v>47</v>
      </c>
    </row>
    <row r="15" spans="1:23" x14ac:dyDescent="0.25">
      <c r="S15" t="s">
        <v>48</v>
      </c>
    </row>
    <row r="16" spans="1:23" ht="14.45" x14ac:dyDescent="0.3">
      <c r="S16" t="s">
        <v>49</v>
      </c>
    </row>
    <row r="17" spans="19:19" x14ac:dyDescent="0.25">
      <c r="S17" t="s">
        <v>50</v>
      </c>
    </row>
    <row r="18" spans="19:19" ht="14.45" x14ac:dyDescent="0.3">
      <c r="S18" t="s">
        <v>51</v>
      </c>
    </row>
    <row r="19" spans="19:19" ht="14.45" x14ac:dyDescent="0.3">
      <c r="S19" t="s">
        <v>52</v>
      </c>
    </row>
    <row r="20" spans="19:19" ht="14.45" x14ac:dyDescent="0.3">
      <c r="S20" t="s">
        <v>53</v>
      </c>
    </row>
    <row r="21" spans="19:19" x14ac:dyDescent="0.25">
      <c r="S21" t="s">
        <v>54</v>
      </c>
    </row>
    <row r="22" spans="19:19" x14ac:dyDescent="0.25">
      <c r="S22" t="s">
        <v>55</v>
      </c>
    </row>
    <row r="23" spans="19:19" ht="14.45" x14ac:dyDescent="0.3">
      <c r="S23" t="s">
        <v>56</v>
      </c>
    </row>
    <row r="24" spans="19:19" x14ac:dyDescent="0.25">
      <c r="S24" t="s">
        <v>57</v>
      </c>
    </row>
    <row r="25" spans="19:19" x14ac:dyDescent="0.25">
      <c r="S25" t="s">
        <v>58</v>
      </c>
    </row>
    <row r="26" spans="19:19" x14ac:dyDescent="0.25">
      <c r="S26" t="s">
        <v>59</v>
      </c>
    </row>
    <row r="27" spans="19:19" x14ac:dyDescent="0.25">
      <c r="S27" t="s">
        <v>60</v>
      </c>
    </row>
    <row r="28" spans="19:19" x14ac:dyDescent="0.25">
      <c r="S28" t="s">
        <v>61</v>
      </c>
    </row>
    <row r="29" spans="19:19" ht="14.45" x14ac:dyDescent="0.3">
      <c r="S29" t="s">
        <v>62</v>
      </c>
    </row>
    <row r="30" spans="19:19" ht="14.45" x14ac:dyDescent="0.3">
      <c r="S30" t="s">
        <v>63</v>
      </c>
    </row>
    <row r="31" spans="19:19" ht="14.45" x14ac:dyDescent="0.3">
      <c r="S31" t="s">
        <v>64</v>
      </c>
    </row>
    <row r="32" spans="19:19" ht="14.45" x14ac:dyDescent="0.3">
      <c r="S32" t="s">
        <v>65</v>
      </c>
    </row>
    <row r="33" spans="19:19" x14ac:dyDescent="0.25">
      <c r="S33" t="s">
        <v>66</v>
      </c>
    </row>
    <row r="34" spans="19:19" x14ac:dyDescent="0.25">
      <c r="S34" t="s">
        <v>67</v>
      </c>
    </row>
    <row r="35" spans="19:19" ht="14.45" x14ac:dyDescent="0.3">
      <c r="S35" t="s">
        <v>68</v>
      </c>
    </row>
    <row r="36" spans="19:19" x14ac:dyDescent="0.25">
      <c r="S36" t="s">
        <v>69</v>
      </c>
    </row>
    <row r="37" spans="19:19" ht="14.45" x14ac:dyDescent="0.3">
      <c r="S37" t="s">
        <v>70</v>
      </c>
    </row>
  </sheetData>
  <mergeCells count="1">
    <mergeCell ref="A1:A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46"/>
  <sheetViews>
    <sheetView tabSelected="1" zoomScale="68" zoomScaleNormal="68" workbookViewId="0">
      <selection activeCell="I20" sqref="I20"/>
    </sheetView>
  </sheetViews>
  <sheetFormatPr baseColWidth="10" defaultColWidth="11.5703125" defaultRowHeight="16.5" x14ac:dyDescent="0.25"/>
  <cols>
    <col min="1" max="1" width="9.140625" style="5" bestFit="1" customWidth="1"/>
    <col min="2" max="2" width="15.7109375" style="5" customWidth="1"/>
    <col min="3" max="3" width="15.28515625" style="5" bestFit="1" customWidth="1"/>
    <col min="4" max="4" width="12.7109375" style="5" bestFit="1" customWidth="1"/>
    <col min="5" max="5" width="10.28515625" style="5" bestFit="1" customWidth="1"/>
    <col min="6" max="6" width="13" style="5" bestFit="1" customWidth="1"/>
    <col min="7" max="7" width="12.42578125" style="5" bestFit="1" customWidth="1"/>
    <col min="8" max="8" width="10.42578125" style="5" bestFit="1" customWidth="1"/>
    <col min="9" max="9" width="8.7109375" style="5" bestFit="1" customWidth="1"/>
    <col min="10" max="10" width="12.5703125" style="5" bestFit="1" customWidth="1"/>
    <col min="11" max="11" width="8.5703125" style="5" bestFit="1" customWidth="1"/>
    <col min="12" max="12" width="15.28515625" style="5" bestFit="1" customWidth="1"/>
    <col min="13" max="13" width="12.5703125" style="5" bestFit="1" customWidth="1"/>
    <col min="14" max="14" width="7.85546875" style="5" bestFit="1" customWidth="1"/>
    <col min="15" max="15" width="23.7109375" style="5" bestFit="1" customWidth="1"/>
    <col min="16" max="16" width="23.28515625" style="5" bestFit="1" customWidth="1"/>
    <col min="17" max="17" width="11.140625" style="5" bestFit="1" customWidth="1"/>
    <col min="18" max="18" width="11.42578125" style="5" customWidth="1"/>
    <col min="19" max="19" width="11.5703125" style="5"/>
    <col min="20" max="20" width="20.140625" style="5" customWidth="1"/>
    <col min="21" max="21" width="11.42578125" style="5" bestFit="1" customWidth="1"/>
    <col min="22" max="22" width="6.28515625" style="5" bestFit="1" customWidth="1"/>
    <col min="23" max="23" width="3" style="5" customWidth="1"/>
    <col min="24" max="24" width="4.42578125" style="5" customWidth="1"/>
    <col min="25" max="25" width="3.5703125" style="5" customWidth="1"/>
    <col min="26" max="26" width="3" style="5" customWidth="1"/>
    <col min="27" max="27" width="3.85546875" style="5" customWidth="1"/>
    <col min="28" max="28" width="3.5703125" style="5" bestFit="1" customWidth="1"/>
    <col min="29" max="29" width="3" style="5" customWidth="1"/>
    <col min="30" max="32" width="16.85546875" style="5" bestFit="1" customWidth="1"/>
    <col min="33" max="16384" width="11.5703125" style="5"/>
  </cols>
  <sheetData>
    <row r="1" spans="1:34" s="30" customFormat="1" ht="45.6" customHeight="1" x14ac:dyDescent="0.25">
      <c r="A1" s="23" t="s">
        <v>0</v>
      </c>
      <c r="B1" s="24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6" t="s">
        <v>14</v>
      </c>
      <c r="P1" s="27" t="s">
        <v>15</v>
      </c>
      <c r="Q1" s="28" t="s">
        <v>16</v>
      </c>
      <c r="R1" s="29" t="s">
        <v>17</v>
      </c>
      <c r="T1" s="30" t="s">
        <v>18</v>
      </c>
      <c r="U1" s="30" t="s">
        <v>19</v>
      </c>
      <c r="V1" s="30">
        <v>0</v>
      </c>
      <c r="W1" s="30">
        <v>1</v>
      </c>
      <c r="X1" s="30" t="s">
        <v>20</v>
      </c>
      <c r="Y1" s="30" t="s">
        <v>21</v>
      </c>
      <c r="Z1" s="30" t="s">
        <v>22</v>
      </c>
      <c r="AA1" s="30" t="s">
        <v>23</v>
      </c>
      <c r="AB1" s="30" t="s">
        <v>24</v>
      </c>
      <c r="AC1" s="30" t="s">
        <v>25</v>
      </c>
      <c r="AD1" s="31" t="s">
        <v>26</v>
      </c>
      <c r="AE1" s="31" t="s">
        <v>27</v>
      </c>
      <c r="AF1" s="31" t="s">
        <v>28</v>
      </c>
      <c r="AH1" s="30" t="s">
        <v>73</v>
      </c>
    </row>
    <row r="2" spans="1:34" x14ac:dyDescent="0.25">
      <c r="A2" s="2"/>
      <c r="B2" s="32" t="s">
        <v>25</v>
      </c>
      <c r="C2" s="32" t="s">
        <v>25</v>
      </c>
      <c r="D2" s="32" t="s">
        <v>22</v>
      </c>
      <c r="E2" s="32" t="s">
        <v>22</v>
      </c>
      <c r="F2" s="32" t="s">
        <v>22</v>
      </c>
      <c r="G2" s="32" t="s">
        <v>21</v>
      </c>
      <c r="H2" s="32" t="s">
        <v>25</v>
      </c>
      <c r="I2" s="32" t="s">
        <v>22</v>
      </c>
      <c r="J2" s="32" t="s">
        <v>22</v>
      </c>
      <c r="K2" s="32" t="s">
        <v>22</v>
      </c>
      <c r="L2" s="32" t="s">
        <v>22</v>
      </c>
      <c r="M2" s="32" t="s">
        <v>22</v>
      </c>
      <c r="N2" s="32" t="s">
        <v>22</v>
      </c>
      <c r="O2" s="32" t="s">
        <v>22</v>
      </c>
      <c r="P2" s="33" t="s">
        <v>80</v>
      </c>
      <c r="Q2" s="3"/>
      <c r="R2" s="4"/>
      <c r="T2" s="5" t="s">
        <v>21</v>
      </c>
      <c r="U2" s="5" t="str">
        <f>IF($T$2=Données!V7,Données!W7,"")&amp;IF($T$2=Données!V6,Données!W6,"")&amp;IF($T$2=Données!V5,Données!W5,"")&amp;IF($T$2=Données!V4,Données!W4,"")&amp;IF($T$2=Données!V3,Données!W3,"")&amp;IF($T$2=Données!V2,Données!W2,"")</f>
        <v>A2-</v>
      </c>
      <c r="V2" s="5" t="str">
        <f>IF(T2=Données!B2,Données!D2,"")&amp;IF(T2=Données!B3,Données!D3,"")&amp;IF(T2=Données!B4,Données!D4,"")&amp;IF(T2=Données!B5,Données!D5,"")&amp;IF(T2=Données!B6,Données!D6,"")&amp;IF(T2=Données!B7,Données!D7,"")</f>
        <v>4</v>
      </c>
      <c r="W2" s="5" t="str">
        <f>IF(T2=Données!B2,Données!E2,"")&amp;IF(T2=Données!B3,Données!E3,"")&amp;IF(T2=Données!B4,Données!E4,"")&amp;IF(T2=Données!B5,Données!E5,"")&amp;IF(T2=Données!B6,Données!E6,"")&amp;IF(T2=Données!B7,Données!E7,"")</f>
        <v>6</v>
      </c>
      <c r="X2" s="5" t="str">
        <f>IF(T2=Données!B2,Données!F2,"")&amp;IF(T2=Données!B3,Données!F3,"")&amp;IF(T2=Données!B4,Données!F4,"")&amp;IF(T2=Données!B5,Données!F5,"")&amp;IF(T2=Données!B6,Données!F6,"")&amp;IF(T2=Données!B7,Données!F7,"")</f>
        <v>8</v>
      </c>
      <c r="Y2" s="5" t="str">
        <f>IF(T2=Données!B2,Données!G2,"")&amp;IF(T2=Données!B3,Données!G3,"")&amp;IF(T2=Données!B4,Données!G4,"")&amp;IF(T2=Données!B5,Données!G5,"")&amp;IF(T2=Données!B6,Données!G6,"")&amp;IF(T2=Données!B7,Données!G7,"")</f>
        <v>10</v>
      </c>
      <c r="Z2" s="5" t="str">
        <f>IF(T2=Données!B2,Données!H2,"")&amp;IF(T2=Données!B3,Données!H3,"")&amp;IF(T2=Données!B4,Données!H4,"")&amp;IF(T2=Données!B5,Données!H5,"")&amp;IF(T2=Données!B6,Données!H6,"")&amp;IF(T2=Données!B7,Données!H7,"")</f>
        <v>10</v>
      </c>
      <c r="AA2" s="5" t="str">
        <f>IF(T2=Données!B2,Données!I2,"")&amp;IF(T2=Données!B3,Données!I3,"")&amp;IF(T2=Données!B4,Données!I4,"")&amp;IF(T2=Données!B5,Données!I5,"")&amp;IF(T2=Données!B6,Données!I6,"")&amp;IF(T2=Données!B7,Données!I7,"")</f>
        <v>10</v>
      </c>
      <c r="AB2" s="5" t="str">
        <f>IF(T2=Données!B2,Données!J2,"")&amp;IF(T2=Données!B3,Données!J3,"")&amp;IF(T2=Données!B4,Données!J4,"")&amp;IF(T2=Données!B5,Données!J5,"")&amp;IF(T2=Données!B6,Données!J6,"")&amp;IF(T2=Données!B7,Données!J7,"")</f>
        <v>10</v>
      </c>
      <c r="AC2" s="5" t="str">
        <f>IF(T2=Données!B2,Données!K2,"")&amp;IF(T2=Données!B3,Données!K3,"")&amp;IF(T2=Données!B4,Données!K4,"")&amp;IF(T2=Données!B5,Données!K5,"")&amp;IF(T2=Données!B6,Données!K6,"")&amp;IF(T2=Données!B7,Données!K7,"")</f>
        <v>10</v>
      </c>
      <c r="AD2" s="5" t="str">
        <f t="shared" ref="AD2:AD6" si="0">IF(B2="A2","très bonne maîtrise","")&amp;IF(B2="A2+","très bonne maîtrise","")&amp;IF(B2="B1-","très bonne maîtrise","")&amp;IF(B2="B1","très bonne maîtrise","")&amp;IF(B2="A2-","très bonne maîtrise","")&amp;IF(B2="A1+","très bonne maîtrise","")&amp;IF(B2="A1","maîtrise satisfaisante","")&amp;IF(B2="-","maîtrise insuffisante","")&amp;IF(B2="Pré-A1","maîtrise fragile","")</f>
        <v>très bonne maîtrise</v>
      </c>
      <c r="AE2" s="5" t="str">
        <f t="shared" ref="AE2:AE6" si="1">IF(B2="A2","maîtrise satisfaisante","")&amp;IF(B2="A2+","très bonne maîtrise","")&amp;IF(B2="B1-","très bonne maîtrise","")&amp;IF(B2="B1","très bonne maîtrise","")&amp;IF(B2="A2-","maîtrise fragile","")&amp;IF(B2="A1+","maîtrise fragile","")&amp;IF(B2="A1","maîtrise insuffisante","")&amp;IF(B2="-","maîtrise insuffisante","")&amp;IF(B2="Pré-A1","maîtrise insuffisante","")</f>
        <v>très bonne maîtrise</v>
      </c>
      <c r="AF2" s="5" t="str">
        <f t="shared" ref="AF2:AF6" si="2">IF(B2="A2","maîtrise fragile","")&amp;IF(B2="A2+","maîtrise fragile","")&amp;IF(B2="B1-","maîtrise fragile","")&amp;IF(B2="B1","maîtrise satisfaisante","")&amp;IF(B2="A2-","maîtrise insuffisante","")&amp;IF(B2="A1+","maîtrise insuffisante","")&amp;IF(B2="A1","maîtrise insuffisante","")&amp;IF(B2="-","maîtrise insuffisante","")&amp;IF(B2="Pré-A1","maîtrise insuffisante","")</f>
        <v>maîtrise satisfaisante</v>
      </c>
      <c r="AH2" s="5" t="s">
        <v>74</v>
      </c>
    </row>
    <row r="3" spans="1:34" x14ac:dyDescent="0.25">
      <c r="A3" s="2"/>
      <c r="B3" s="32" t="s">
        <v>21</v>
      </c>
      <c r="C3" s="32" t="s">
        <v>22</v>
      </c>
      <c r="D3" s="32" t="s">
        <v>22</v>
      </c>
      <c r="E3" s="32" t="s">
        <v>22</v>
      </c>
      <c r="F3" s="32" t="s">
        <v>90</v>
      </c>
      <c r="G3" s="32" t="s">
        <v>23</v>
      </c>
      <c r="H3" s="32" t="s">
        <v>22</v>
      </c>
      <c r="I3" s="32" t="s">
        <v>22</v>
      </c>
      <c r="J3" s="32" t="s">
        <v>22</v>
      </c>
      <c r="K3" s="32" t="s">
        <v>22</v>
      </c>
      <c r="L3" s="32" t="s">
        <v>22</v>
      </c>
      <c r="M3" s="32" t="s">
        <v>90</v>
      </c>
      <c r="N3" s="32" t="s">
        <v>22</v>
      </c>
      <c r="O3" s="32" t="s">
        <v>22</v>
      </c>
      <c r="P3" s="33" t="s">
        <v>79</v>
      </c>
      <c r="Q3" s="3"/>
      <c r="R3" s="4"/>
      <c r="T3" s="5" t="str">
        <f t="shared" ref="T3:AC3" si="3">(T2)</f>
        <v>A2-</v>
      </c>
      <c r="U3" s="5" t="str">
        <f t="shared" si="3"/>
        <v>A2-</v>
      </c>
      <c r="V3" s="5" t="str">
        <f t="shared" si="3"/>
        <v>4</v>
      </c>
      <c r="W3" s="5" t="str">
        <f t="shared" si="3"/>
        <v>6</v>
      </c>
      <c r="X3" s="5" t="str">
        <f t="shared" si="3"/>
        <v>8</v>
      </c>
      <c r="Y3" s="5" t="str">
        <f t="shared" si="3"/>
        <v>10</v>
      </c>
      <c r="Z3" s="5" t="str">
        <f t="shared" si="3"/>
        <v>10</v>
      </c>
      <c r="AA3" s="5" t="str">
        <f t="shared" si="3"/>
        <v>10</v>
      </c>
      <c r="AB3" s="5" t="str">
        <f t="shared" si="3"/>
        <v>10</v>
      </c>
      <c r="AC3" s="5" t="str">
        <f t="shared" si="3"/>
        <v>10</v>
      </c>
      <c r="AD3" s="5" t="str">
        <f t="shared" si="0"/>
        <v>très bonne maîtrise</v>
      </c>
      <c r="AE3" s="5" t="str">
        <f t="shared" si="1"/>
        <v>maîtrise fragile</v>
      </c>
      <c r="AF3" s="5" t="str">
        <f t="shared" si="2"/>
        <v>maîtrise insuffisante</v>
      </c>
      <c r="AH3" s="5" t="s">
        <v>75</v>
      </c>
    </row>
    <row r="4" spans="1:34" x14ac:dyDescent="0.25">
      <c r="A4" s="2"/>
      <c r="B4" s="32" t="s">
        <v>23</v>
      </c>
      <c r="C4" s="32" t="s">
        <v>23</v>
      </c>
      <c r="D4" s="32" t="s">
        <v>23</v>
      </c>
      <c r="E4" s="32" t="s">
        <v>23</v>
      </c>
      <c r="F4" s="32" t="s">
        <v>23</v>
      </c>
      <c r="G4" s="32" t="s">
        <v>23</v>
      </c>
      <c r="H4" s="32" t="s">
        <v>23</v>
      </c>
      <c r="I4" s="32" t="s">
        <v>23</v>
      </c>
      <c r="J4" s="32" t="s">
        <v>23</v>
      </c>
      <c r="K4" s="32" t="s">
        <v>23</v>
      </c>
      <c r="L4" s="32" t="s">
        <v>23</v>
      </c>
      <c r="M4" s="32" t="s">
        <v>23</v>
      </c>
      <c r="N4" s="32" t="s">
        <v>23</v>
      </c>
      <c r="O4" s="32" t="s">
        <v>23</v>
      </c>
      <c r="P4" s="33" t="s">
        <v>79</v>
      </c>
      <c r="Q4" s="3"/>
      <c r="R4" s="4"/>
      <c r="T4" s="5" t="str">
        <f t="shared" ref="T4:T6" si="4">(T3)</f>
        <v>A2-</v>
      </c>
      <c r="U4" s="5" t="str">
        <f t="shared" ref="U4:U6" si="5">(U3)</f>
        <v>A2-</v>
      </c>
      <c r="V4" s="5" t="str">
        <f t="shared" ref="V4:V6" si="6">(V3)</f>
        <v>4</v>
      </c>
      <c r="W4" s="5" t="str">
        <f t="shared" ref="W4:W6" si="7">(W3)</f>
        <v>6</v>
      </c>
      <c r="X4" s="5" t="str">
        <f t="shared" ref="X4:X6" si="8">(X3)</f>
        <v>8</v>
      </c>
      <c r="Y4" s="5" t="str">
        <f t="shared" ref="Y4:Y6" si="9">(Y3)</f>
        <v>10</v>
      </c>
      <c r="Z4" s="5" t="str">
        <f t="shared" ref="Z4:Z6" si="10">(Z3)</f>
        <v>10</v>
      </c>
      <c r="AA4" s="5" t="str">
        <f t="shared" ref="AA4:AA6" si="11">(AA3)</f>
        <v>10</v>
      </c>
      <c r="AB4" s="5" t="str">
        <f t="shared" ref="AB4:AB6" si="12">(AB3)</f>
        <v>10</v>
      </c>
      <c r="AC4" s="5" t="str">
        <f t="shared" ref="AC4:AC6" si="13">(AC3)</f>
        <v>10</v>
      </c>
      <c r="AD4" s="5" t="str">
        <f t="shared" si="0"/>
        <v>très bonne maîtrise</v>
      </c>
      <c r="AE4" s="5" t="str">
        <f t="shared" si="1"/>
        <v>très bonne maîtrise</v>
      </c>
      <c r="AF4" s="5" t="str">
        <f t="shared" si="2"/>
        <v>maîtrise fragile</v>
      </c>
      <c r="AH4" s="5" t="s">
        <v>76</v>
      </c>
    </row>
    <row r="5" spans="1:34" ht="13.9" x14ac:dyDescent="0.3">
      <c r="A5" s="2"/>
      <c r="B5" s="32" t="s">
        <v>25</v>
      </c>
      <c r="C5" s="32" t="s">
        <v>25</v>
      </c>
      <c r="D5" s="32" t="s">
        <v>25</v>
      </c>
      <c r="E5" s="32" t="s">
        <v>25</v>
      </c>
      <c r="F5" s="32" t="s">
        <v>25</v>
      </c>
      <c r="G5" s="32" t="s">
        <v>25</v>
      </c>
      <c r="H5" s="32" t="s">
        <v>25</v>
      </c>
      <c r="I5" s="32" t="s">
        <v>25</v>
      </c>
      <c r="J5" s="32" t="s">
        <v>25</v>
      </c>
      <c r="K5" s="32" t="s">
        <v>25</v>
      </c>
      <c r="L5" s="32" t="s">
        <v>25</v>
      </c>
      <c r="M5" s="32" t="s">
        <v>25</v>
      </c>
      <c r="N5" s="32" t="s">
        <v>25</v>
      </c>
      <c r="O5" s="32" t="s">
        <v>25</v>
      </c>
      <c r="P5" s="32" t="s">
        <v>77</v>
      </c>
      <c r="Q5" s="3"/>
      <c r="R5" s="4"/>
      <c r="T5" s="5" t="str">
        <f t="shared" si="4"/>
        <v>A2-</v>
      </c>
      <c r="U5" s="5" t="str">
        <f t="shared" si="5"/>
        <v>A2-</v>
      </c>
      <c r="V5" s="5" t="str">
        <f t="shared" si="6"/>
        <v>4</v>
      </c>
      <c r="W5" s="5" t="str">
        <f t="shared" si="7"/>
        <v>6</v>
      </c>
      <c r="X5" s="5" t="str">
        <f t="shared" si="8"/>
        <v>8</v>
      </c>
      <c r="Y5" s="5" t="str">
        <f t="shared" si="9"/>
        <v>10</v>
      </c>
      <c r="Z5" s="5" t="str">
        <f t="shared" si="10"/>
        <v>10</v>
      </c>
      <c r="AA5" s="5" t="str">
        <f t="shared" si="11"/>
        <v>10</v>
      </c>
      <c r="AB5" s="5" t="str">
        <f t="shared" si="12"/>
        <v>10</v>
      </c>
      <c r="AC5" s="5" t="str">
        <f t="shared" si="13"/>
        <v>10</v>
      </c>
      <c r="AD5" s="5" t="str">
        <f t="shared" si="0"/>
        <v>très bonne maîtrise</v>
      </c>
      <c r="AE5" s="5" t="str">
        <f t="shared" si="1"/>
        <v>très bonne maîtrise</v>
      </c>
      <c r="AF5" s="5" t="str">
        <f t="shared" si="2"/>
        <v>maîtrise satisfaisante</v>
      </c>
    </row>
    <row r="6" spans="1:34" x14ac:dyDescent="0.25">
      <c r="A6" s="2"/>
      <c r="B6" s="32" t="s">
        <v>25</v>
      </c>
      <c r="C6" s="32" t="s">
        <v>25</v>
      </c>
      <c r="D6" s="32" t="s">
        <v>25</v>
      </c>
      <c r="E6" s="32" t="s">
        <v>25</v>
      </c>
      <c r="F6" s="32" t="s">
        <v>24</v>
      </c>
      <c r="G6" s="32" t="s">
        <v>25</v>
      </c>
      <c r="H6" s="32" t="s">
        <v>25</v>
      </c>
      <c r="I6" s="32" t="s">
        <v>25</v>
      </c>
      <c r="J6" s="32" t="s">
        <v>90</v>
      </c>
      <c r="K6" s="32" t="s">
        <v>25</v>
      </c>
      <c r="L6" s="32" t="s">
        <v>25</v>
      </c>
      <c r="M6" s="32" t="s">
        <v>25</v>
      </c>
      <c r="N6" s="32" t="s">
        <v>25</v>
      </c>
      <c r="O6" s="32" t="s">
        <v>25</v>
      </c>
      <c r="P6" s="32" t="s">
        <v>78</v>
      </c>
      <c r="Q6" s="3"/>
      <c r="R6" s="4"/>
      <c r="T6" s="5" t="str">
        <f t="shared" si="4"/>
        <v>A2-</v>
      </c>
      <c r="U6" s="5" t="str">
        <f t="shared" si="5"/>
        <v>A2-</v>
      </c>
      <c r="V6" s="5" t="str">
        <f t="shared" si="6"/>
        <v>4</v>
      </c>
      <c r="W6" s="5" t="str">
        <f t="shared" si="7"/>
        <v>6</v>
      </c>
      <c r="X6" s="5" t="str">
        <f t="shared" si="8"/>
        <v>8</v>
      </c>
      <c r="Y6" s="5" t="str">
        <f t="shared" si="9"/>
        <v>10</v>
      </c>
      <c r="Z6" s="5" t="str">
        <f t="shared" si="10"/>
        <v>10</v>
      </c>
      <c r="AA6" s="5" t="str">
        <f t="shared" si="11"/>
        <v>10</v>
      </c>
      <c r="AB6" s="5" t="str">
        <f t="shared" si="12"/>
        <v>10</v>
      </c>
      <c r="AC6" s="5" t="str">
        <f t="shared" si="13"/>
        <v>10</v>
      </c>
      <c r="AD6" s="5" t="str">
        <f t="shared" si="0"/>
        <v>très bonne maîtrise</v>
      </c>
      <c r="AE6" s="5" t="str">
        <f t="shared" si="1"/>
        <v>très bonne maîtrise</v>
      </c>
      <c r="AF6" s="5" t="str">
        <f t="shared" si="2"/>
        <v>maîtrise satisfaisante</v>
      </c>
    </row>
    <row r="7" spans="1:34" customFormat="1" ht="14.45" x14ac:dyDescent="0.3"/>
    <row r="8" spans="1:34" customFormat="1" ht="14.45" x14ac:dyDescent="0.3"/>
    <row r="9" spans="1:34" customFormat="1" ht="33" x14ac:dyDescent="0.25">
      <c r="A9" s="23" t="s">
        <v>0</v>
      </c>
      <c r="B9" s="24" t="s">
        <v>1</v>
      </c>
      <c r="C9" s="25" t="s">
        <v>2</v>
      </c>
      <c r="D9" s="25" t="s">
        <v>3</v>
      </c>
      <c r="E9" s="25" t="s">
        <v>4</v>
      </c>
      <c r="F9" s="25" t="s">
        <v>5</v>
      </c>
      <c r="G9" s="25" t="s">
        <v>6</v>
      </c>
      <c r="H9" s="25" t="s">
        <v>7</v>
      </c>
      <c r="I9" s="25" t="s">
        <v>8</v>
      </c>
      <c r="J9" s="25" t="s">
        <v>9</v>
      </c>
      <c r="K9" s="25" t="s">
        <v>10</v>
      </c>
      <c r="L9" s="25" t="s">
        <v>11</v>
      </c>
      <c r="M9" s="25" t="s">
        <v>12</v>
      </c>
      <c r="N9" s="25" t="s">
        <v>13</v>
      </c>
      <c r="O9" s="26" t="s">
        <v>14</v>
      </c>
      <c r="P9" s="27" t="s">
        <v>15</v>
      </c>
      <c r="Q9" s="28" t="s">
        <v>16</v>
      </c>
      <c r="R9" s="29" t="s">
        <v>17</v>
      </c>
    </row>
    <row r="10" spans="1:34" customFormat="1" ht="14.45" x14ac:dyDescent="0.3">
      <c r="B10">
        <f>INDEX(Base[[Pré-A1]:[+++++]],MATCH($T$2,Base[Paliers de niveaux visés],0),MATCH(B2,Base[[#Headers],[Pré-A1]:[+++++]],0))</f>
        <v>10</v>
      </c>
      <c r="C10">
        <f>INDEX(Base[[Pré-A1]:[+++++]],MATCH($T$2,Base[Paliers de niveaux visés],0),MATCH(C2,Base[[#Headers],[Pré-A1]:[+++++]],0))</f>
        <v>10</v>
      </c>
      <c r="D10">
        <f>INDEX(Base[[Pré-A1]:[+++++]],MATCH($T$2,Base[Paliers de niveaux visés],0),MATCH(D2,Base[[#Headers],[Pré-A1]:[+++++]],0))</f>
        <v>10</v>
      </c>
      <c r="E10">
        <f>INDEX(Base[[Pré-A1]:[+++++]],MATCH($T$2,Base[Paliers de niveaux visés],0),MATCH(E2,Base[[#Headers],[Pré-A1]:[+++++]],0))</f>
        <v>10</v>
      </c>
      <c r="F10">
        <f>INDEX(Base[[Pré-A1]:[+++++]],MATCH($T$2,Base[Paliers de niveaux visés],0),MATCH(F2,Base[[#Headers],[Pré-A1]:[+++++]],0))</f>
        <v>10</v>
      </c>
      <c r="G10">
        <f>INDEX(Base[[Pré-A1]:[+++++]],MATCH($T$2,Base[Paliers de niveaux visés],0),MATCH(G2,Base[[#Headers],[Pré-A1]:[+++++]],0))</f>
        <v>10</v>
      </c>
      <c r="H10">
        <f>INDEX(Base[[Pré-A1]:[+++++]],MATCH($T$2,Base[Paliers de niveaux visés],0),MATCH(H2,Base[[#Headers],[Pré-A1]:[+++++]],0))</f>
        <v>10</v>
      </c>
      <c r="I10">
        <f>INDEX(Base[[Pré-A1]:[+++++]],MATCH($T$2,Base[Paliers de niveaux visés],0),MATCH(I2,Base[[#Headers],[Pré-A1]:[+++++]],0))</f>
        <v>10</v>
      </c>
      <c r="J10">
        <f>INDEX(Base[[Pré-A1]:[+++++]],MATCH($T$2,Base[Paliers de niveaux visés],0),MATCH(J2,Base[[#Headers],[Pré-A1]:[+++++]],0))</f>
        <v>10</v>
      </c>
      <c r="K10">
        <f>INDEX(Base[[Pré-A1]:[+++++]],MATCH($T$2,Base[Paliers de niveaux visés],0),MATCH(K2,Base[[#Headers],[Pré-A1]:[+++++]],0))</f>
        <v>10</v>
      </c>
      <c r="L10">
        <f>INDEX(Base[[Pré-A1]:[+++++]],MATCH($T$2,Base[Paliers de niveaux visés],0),MATCH(L2,Base[[#Headers],[Pré-A1]:[+++++]],0))</f>
        <v>10</v>
      </c>
      <c r="M10">
        <f>INDEX(Base[[Pré-A1]:[+++++]],MATCH($T$2,Base[Paliers de niveaux visés],0),MATCH(M2,Base[[#Headers],[Pré-A1]:[+++++]],0))</f>
        <v>10</v>
      </c>
      <c r="N10">
        <f>INDEX(Base[[Pré-A1]:[+++++]],MATCH($T$2,Base[Paliers de niveaux visés],0),MATCH(N2,Base[[#Headers],[Pré-A1]:[+++++]],0))</f>
        <v>10</v>
      </c>
      <c r="O10">
        <f>INDEX(Base[[Pré-A1]:[+++++]],MATCH($T$2,Base[Paliers de niveaux visés],0),MATCH(O2,Base[[#Headers],[Pré-A1]:[+++++]],0))</f>
        <v>10</v>
      </c>
      <c r="P10">
        <f>INDEX(Base[[Pré-A1]:[+++++]],MATCH($T$2,Base[Paliers de niveaux visés],0),MATCH(P2,Base[[#Headers],[Pré-A1]:[+++++]],0))</f>
        <v>6</v>
      </c>
    </row>
    <row r="11" spans="1:34" customFormat="1" ht="14.45" x14ac:dyDescent="0.3">
      <c r="B11">
        <f>INDEX(Base[[Pré-A1]:[+++++]],MATCH($T$2,Base[Paliers de niveaux visés],0),MATCH(B3,Base[[#Headers],[Pré-A1]:[+++++]],0))</f>
        <v>10</v>
      </c>
      <c r="C11">
        <f>INDEX(Base[[Pré-A1]:[+++++]],MATCH($T$2,Base[Paliers de niveaux visés],0),MATCH(C3,Base[[#Headers],[Pré-A1]:[+++++]],0))</f>
        <v>10</v>
      </c>
      <c r="D11">
        <f>INDEX(Base[[Pré-A1]:[+++++]],MATCH($T$2,Base[Paliers de niveaux visés],0),MATCH(D3,Base[[#Headers],[Pré-A1]:[+++++]],0))</f>
        <v>10</v>
      </c>
      <c r="E11">
        <f>INDEX(Base[[Pré-A1]:[+++++]],MATCH($T$2,Base[Paliers de niveaux visés],0),MATCH(E3,Base[[#Headers],[Pré-A1]:[+++++]],0))</f>
        <v>10</v>
      </c>
      <c r="F11">
        <f>INDEX(Base[[Pré-A1]:[+++++]],MATCH($T$2,Base[Paliers de niveaux visés],0),MATCH(F3,Base[[#Headers],[Pré-A1]:[+++++]],0))</f>
        <v>4</v>
      </c>
      <c r="G11">
        <f>INDEX(Base[[Pré-A1]:[+++++]],MATCH($T$2,Base[Paliers de niveaux visés],0),MATCH(G3,Base[[#Headers],[Pré-A1]:[+++++]],0))</f>
        <v>10</v>
      </c>
      <c r="H11">
        <f>INDEX(Base[[Pré-A1]:[+++++]],MATCH($T$2,Base[Paliers de niveaux visés],0),MATCH(H3,Base[[#Headers],[Pré-A1]:[+++++]],0))</f>
        <v>10</v>
      </c>
      <c r="I11">
        <f>INDEX(Base[[Pré-A1]:[+++++]],MATCH($T$2,Base[Paliers de niveaux visés],0),MATCH(I3,Base[[#Headers],[Pré-A1]:[+++++]],0))</f>
        <v>10</v>
      </c>
      <c r="J11">
        <f>INDEX(Base[[Pré-A1]:[+++++]],MATCH($T$2,Base[Paliers de niveaux visés],0),MATCH(J3,Base[[#Headers],[Pré-A1]:[+++++]],0))</f>
        <v>10</v>
      </c>
      <c r="K11">
        <f>INDEX(Base[[Pré-A1]:[+++++]],MATCH($T$2,Base[Paliers de niveaux visés],0),MATCH(K3,Base[[#Headers],[Pré-A1]:[+++++]],0))</f>
        <v>10</v>
      </c>
      <c r="L11">
        <f>INDEX(Base[[Pré-A1]:[+++++]],MATCH($T$2,Base[Paliers de niveaux visés],0),MATCH(L3,Base[[#Headers],[Pré-A1]:[+++++]],0))</f>
        <v>10</v>
      </c>
      <c r="M11">
        <f>INDEX(Base[[Pré-A1]:[+++++]],MATCH($T$2,Base[Paliers de niveaux visés],0),MATCH(M3,Base[[#Headers],[Pré-A1]:[+++++]],0))</f>
        <v>4</v>
      </c>
      <c r="N11">
        <f>INDEX(Base[[Pré-A1]:[+++++]],MATCH($T$2,Base[Paliers de niveaux visés],0),MATCH(N3,Base[[#Headers],[Pré-A1]:[+++++]],0))</f>
        <v>10</v>
      </c>
      <c r="O11">
        <f>INDEX(Base[[Pré-A1]:[+++++]],MATCH($T$2,Base[Paliers de niveaux visés],0),MATCH(O3,Base[[#Headers],[Pré-A1]:[+++++]],0))</f>
        <v>10</v>
      </c>
      <c r="P11">
        <f>INDEX(Base[[Pré-A1]:[+++++]],MATCH($T$2,Base[Paliers de niveaux visés],0),MATCH(P3,Base[[#Headers],[Pré-A1]:[+++++]],0))</f>
        <v>4</v>
      </c>
    </row>
    <row r="12" spans="1:34" customFormat="1" ht="14.45" x14ac:dyDescent="0.3">
      <c r="B12">
        <f>INDEX(Base[[Pré-A1]:[+++++]],MATCH($T$2,Base[Paliers de niveaux visés],0),MATCH(B4,Base[[#Headers],[Pré-A1]:[+++++]],0))</f>
        <v>10</v>
      </c>
      <c r="C12">
        <f>INDEX(Base[[Pré-A1]:[+++++]],MATCH($T$2,Base[Paliers de niveaux visés],0),MATCH(C4,Base[[#Headers],[Pré-A1]:[+++++]],0))</f>
        <v>10</v>
      </c>
      <c r="D12">
        <f>INDEX(Base[[Pré-A1]:[+++++]],MATCH($T$2,Base[Paliers de niveaux visés],0),MATCH(D4,Base[[#Headers],[Pré-A1]:[+++++]],0))</f>
        <v>10</v>
      </c>
      <c r="E12">
        <f>INDEX(Base[[Pré-A1]:[+++++]],MATCH($T$2,Base[Paliers de niveaux visés],0),MATCH(E4,Base[[#Headers],[Pré-A1]:[+++++]],0))</f>
        <v>10</v>
      </c>
      <c r="F12">
        <f>INDEX(Base[[Pré-A1]:[+++++]],MATCH($T$2,Base[Paliers de niveaux visés],0),MATCH(F4,Base[[#Headers],[Pré-A1]:[+++++]],0))</f>
        <v>10</v>
      </c>
      <c r="G12">
        <f>INDEX(Base[[Pré-A1]:[+++++]],MATCH($T$2,Base[Paliers de niveaux visés],0),MATCH(G4,Base[[#Headers],[Pré-A1]:[+++++]],0))</f>
        <v>10</v>
      </c>
      <c r="H12">
        <f>INDEX(Base[[Pré-A1]:[+++++]],MATCH($T$2,Base[Paliers de niveaux visés],0),MATCH(H4,Base[[#Headers],[Pré-A1]:[+++++]],0))</f>
        <v>10</v>
      </c>
      <c r="I12">
        <f>INDEX(Base[[Pré-A1]:[+++++]],MATCH($T$2,Base[Paliers de niveaux visés],0),MATCH(I4,Base[[#Headers],[Pré-A1]:[+++++]],0))</f>
        <v>10</v>
      </c>
      <c r="J12">
        <f>INDEX(Base[[Pré-A1]:[+++++]],MATCH($T$2,Base[Paliers de niveaux visés],0),MATCH(J4,Base[[#Headers],[Pré-A1]:[+++++]],0))</f>
        <v>10</v>
      </c>
      <c r="K12">
        <f>INDEX(Base[[Pré-A1]:[+++++]],MATCH($T$2,Base[Paliers de niveaux visés],0),MATCH(K4,Base[[#Headers],[Pré-A1]:[+++++]],0))</f>
        <v>10</v>
      </c>
      <c r="L12">
        <f>INDEX(Base[[Pré-A1]:[+++++]],MATCH($T$2,Base[Paliers de niveaux visés],0),MATCH(L4,Base[[#Headers],[Pré-A1]:[+++++]],0))</f>
        <v>10</v>
      </c>
      <c r="M12">
        <f>INDEX(Base[[Pré-A1]:[+++++]],MATCH($T$2,Base[Paliers de niveaux visés],0),MATCH(M4,Base[[#Headers],[Pré-A1]:[+++++]],0))</f>
        <v>10</v>
      </c>
      <c r="N12">
        <f>INDEX(Base[[Pré-A1]:[+++++]],MATCH($T$2,Base[Paliers de niveaux visés],0),MATCH(N4,Base[[#Headers],[Pré-A1]:[+++++]],0))</f>
        <v>10</v>
      </c>
      <c r="O12">
        <f>INDEX(Base[[Pré-A1]:[+++++]],MATCH($T$2,Base[Paliers de niveaux visés],0),MATCH(O4,Base[[#Headers],[Pré-A1]:[+++++]],0))</f>
        <v>10</v>
      </c>
      <c r="P12">
        <f>INDEX(Base[[Pré-A1]:[+++++]],MATCH($T$2,Base[Paliers de niveaux visés],0),MATCH(P4,Base[[#Headers],[Pré-A1]:[+++++]],0))</f>
        <v>4</v>
      </c>
    </row>
    <row r="13" spans="1:34" customFormat="1" ht="14.45" x14ac:dyDescent="0.3">
      <c r="B13">
        <f>INDEX(Base[[Pré-A1]:[+++++]],MATCH($T$2,Base[Paliers de niveaux visés],0),MATCH(B5,Base[[#Headers],[Pré-A1]:[+++++]],0))</f>
        <v>10</v>
      </c>
      <c r="C13">
        <f>INDEX(Base[[Pré-A1]:[+++++]],MATCH($T$2,Base[Paliers de niveaux visés],0),MATCH(C5,Base[[#Headers],[Pré-A1]:[+++++]],0))</f>
        <v>10</v>
      </c>
      <c r="D13">
        <f>INDEX(Base[[Pré-A1]:[+++++]],MATCH($T$2,Base[Paliers de niveaux visés],0),MATCH(D5,Base[[#Headers],[Pré-A1]:[+++++]],0))</f>
        <v>10</v>
      </c>
      <c r="E13">
        <f>INDEX(Base[[Pré-A1]:[+++++]],MATCH($T$2,Base[Paliers de niveaux visés],0),MATCH(E5,Base[[#Headers],[Pré-A1]:[+++++]],0))</f>
        <v>10</v>
      </c>
      <c r="F13">
        <f>INDEX(Base[[Pré-A1]:[+++++]],MATCH($T$2,Base[Paliers de niveaux visés],0),MATCH(F5,Base[[#Headers],[Pré-A1]:[+++++]],0))</f>
        <v>10</v>
      </c>
      <c r="G13">
        <f>INDEX(Base[[Pré-A1]:[+++++]],MATCH($T$2,Base[Paliers de niveaux visés],0),MATCH(G5,Base[[#Headers],[Pré-A1]:[+++++]],0))</f>
        <v>10</v>
      </c>
      <c r="H13">
        <f>INDEX(Base[[Pré-A1]:[+++++]],MATCH($T$2,Base[Paliers de niveaux visés],0),MATCH(H5,Base[[#Headers],[Pré-A1]:[+++++]],0))</f>
        <v>10</v>
      </c>
      <c r="I13">
        <f>INDEX(Base[[Pré-A1]:[+++++]],MATCH($T$2,Base[Paliers de niveaux visés],0),MATCH(I5,Base[[#Headers],[Pré-A1]:[+++++]],0))</f>
        <v>10</v>
      </c>
      <c r="J13">
        <f>INDEX(Base[[Pré-A1]:[+++++]],MATCH($T$2,Base[Paliers de niveaux visés],0),MATCH(J5,Base[[#Headers],[Pré-A1]:[+++++]],0))</f>
        <v>10</v>
      </c>
      <c r="K13">
        <f>INDEX(Base[[Pré-A1]:[+++++]],MATCH($T$2,Base[Paliers de niveaux visés],0),MATCH(K5,Base[[#Headers],[Pré-A1]:[+++++]],0))</f>
        <v>10</v>
      </c>
      <c r="L13">
        <f>INDEX(Base[[Pré-A1]:[+++++]],MATCH($T$2,Base[Paliers de niveaux visés],0),MATCH(L5,Base[[#Headers],[Pré-A1]:[+++++]],0))</f>
        <v>10</v>
      </c>
      <c r="M13">
        <f>INDEX(Base[[Pré-A1]:[+++++]],MATCH($T$2,Base[Paliers de niveaux visés],0),MATCH(M5,Base[[#Headers],[Pré-A1]:[+++++]],0))</f>
        <v>10</v>
      </c>
      <c r="N13">
        <f>INDEX(Base[[Pré-A1]:[+++++]],MATCH($T$2,Base[Paliers de niveaux visés],0),MATCH(N5,Base[[#Headers],[Pré-A1]:[+++++]],0))</f>
        <v>10</v>
      </c>
      <c r="O13">
        <f>INDEX(Base[[Pré-A1]:[+++++]],MATCH($T$2,Base[Paliers de niveaux visés],0),MATCH(O5,Base[[#Headers],[Pré-A1]:[+++++]],0))</f>
        <v>10</v>
      </c>
      <c r="P13">
        <f>INDEX(Base[[Pré-A1]:[+++++]],MATCH($T$2,Base[Paliers de niveaux visés],0),MATCH(P5,Base[[#Headers],[Pré-A1]:[+++++]],0))</f>
        <v>2</v>
      </c>
    </row>
    <row r="14" spans="1:34" customFormat="1" ht="14.45" x14ac:dyDescent="0.3">
      <c r="B14">
        <f>INDEX(Base[[Pré-A1]:[+++++]],MATCH($T$2,Base[Paliers de niveaux visés],0),MATCH(B6,Base[[#Headers],[Pré-A1]:[+++++]],0))</f>
        <v>10</v>
      </c>
      <c r="C14">
        <f>INDEX(Base[[Pré-A1]:[+++++]],MATCH($T$2,Base[Paliers de niveaux visés],0),MATCH(C6,Base[[#Headers],[Pré-A1]:[+++++]],0))</f>
        <v>10</v>
      </c>
      <c r="D14">
        <f>INDEX(Base[[Pré-A1]:[+++++]],MATCH($T$2,Base[Paliers de niveaux visés],0),MATCH(D6,Base[[#Headers],[Pré-A1]:[+++++]],0))</f>
        <v>10</v>
      </c>
      <c r="E14">
        <f>INDEX(Base[[Pré-A1]:[+++++]],MATCH($T$2,Base[Paliers de niveaux visés],0),MATCH(E6,Base[[#Headers],[Pré-A1]:[+++++]],0))</f>
        <v>10</v>
      </c>
      <c r="F14">
        <f>INDEX(Base[[Pré-A1]:[+++++]],MATCH($T$2,Base[Paliers de niveaux visés],0),MATCH(F6,Base[[#Headers],[Pré-A1]:[+++++]],0))</f>
        <v>10</v>
      </c>
      <c r="G14">
        <f>INDEX(Base[[Pré-A1]:[+++++]],MATCH($T$2,Base[Paliers de niveaux visés],0),MATCH(G6,Base[[#Headers],[Pré-A1]:[+++++]],0))</f>
        <v>10</v>
      </c>
      <c r="H14">
        <f>INDEX(Base[[Pré-A1]:[+++++]],MATCH($T$2,Base[Paliers de niveaux visés],0),MATCH(H6,Base[[#Headers],[Pré-A1]:[+++++]],0))</f>
        <v>10</v>
      </c>
      <c r="I14">
        <f>INDEX(Base[[Pré-A1]:[+++++]],MATCH($T$2,Base[Paliers de niveaux visés],0),MATCH(I6,Base[[#Headers],[Pré-A1]:[+++++]],0))</f>
        <v>10</v>
      </c>
      <c r="J14">
        <f>INDEX(Base[[Pré-A1]:[+++++]],MATCH($T$2,Base[Paliers de niveaux visés],0),MATCH(J6,Base[[#Headers],[Pré-A1]:[+++++]],0))</f>
        <v>4</v>
      </c>
      <c r="K14">
        <f>INDEX(Base[[Pré-A1]:[+++++]],MATCH($T$2,Base[Paliers de niveaux visés],0),MATCH(K6,Base[[#Headers],[Pré-A1]:[+++++]],0))</f>
        <v>10</v>
      </c>
      <c r="L14">
        <f>INDEX(Base[[Pré-A1]:[+++++]],MATCH($T$2,Base[Paliers de niveaux visés],0),MATCH(L6,Base[[#Headers],[Pré-A1]:[+++++]],0))</f>
        <v>10</v>
      </c>
      <c r="M14">
        <f>INDEX(Base[[Pré-A1]:[+++++]],MATCH($T$2,Base[Paliers de niveaux visés],0),MATCH(M6,Base[[#Headers],[Pré-A1]:[+++++]],0))</f>
        <v>10</v>
      </c>
      <c r="N14">
        <f>INDEX(Base[[Pré-A1]:[+++++]],MATCH($T$2,Base[Paliers de niveaux visés],0),MATCH(N6,Base[[#Headers],[Pré-A1]:[+++++]],0))</f>
        <v>10</v>
      </c>
      <c r="O14">
        <f>INDEX(Base[[Pré-A1]:[+++++]],MATCH($T$2,Base[Paliers de niveaux visés],0),MATCH(O6,Base[[#Headers],[Pré-A1]:[+++++]],0))</f>
        <v>10</v>
      </c>
      <c r="P14">
        <f>INDEX(Base[[Pré-A1]:[+++++]],MATCH($T$2,Base[Paliers de niveaux visés],0),MATCH(P6,Base[[#Headers],[Pré-A1]:[+++++]],0))</f>
        <v>0</v>
      </c>
    </row>
    <row r="15" spans="1:34" customFormat="1" ht="14.45" x14ac:dyDescent="0.3"/>
    <row r="16" spans="1:34" customFormat="1" ht="14.45" x14ac:dyDescent="0.3"/>
    <row r="17" customFormat="1" ht="14.45" x14ac:dyDescent="0.3"/>
    <row r="18" customFormat="1" ht="14.45" x14ac:dyDescent="0.3"/>
    <row r="19" customFormat="1" ht="14.45" x14ac:dyDescent="0.3"/>
    <row r="20" customFormat="1" ht="14.45" x14ac:dyDescent="0.3"/>
    <row r="21" customFormat="1" ht="14.45" x14ac:dyDescent="0.3"/>
    <row r="22" customFormat="1" ht="14.45" x14ac:dyDescent="0.3"/>
    <row r="23" customFormat="1" ht="14.45" x14ac:dyDescent="0.3"/>
    <row r="24" customFormat="1" ht="14.45" x14ac:dyDescent="0.3"/>
    <row r="25" customFormat="1" ht="14.45" x14ac:dyDescent="0.3"/>
    <row r="26" customFormat="1" ht="14.45" x14ac:dyDescent="0.3"/>
    <row r="27" customFormat="1" ht="14.45" x14ac:dyDescent="0.3"/>
    <row r="28" customFormat="1" ht="14.45" x14ac:dyDescent="0.3"/>
    <row r="29" customFormat="1" ht="14.45" x14ac:dyDescent="0.3"/>
    <row r="30" customFormat="1" ht="14.45" x14ac:dyDescent="0.3"/>
    <row r="31" customFormat="1" ht="14.45" x14ac:dyDescent="0.3"/>
    <row r="32" customFormat="1" ht="14.45" x14ac:dyDescent="0.3"/>
    <row r="33" spans="2:2" customFormat="1" ht="14.45" x14ac:dyDescent="0.3"/>
    <row r="34" spans="2:2" customFormat="1" ht="14.45" x14ac:dyDescent="0.3"/>
    <row r="35" spans="2:2" customFormat="1" ht="14.45" x14ac:dyDescent="0.3"/>
    <row r="36" spans="2:2" customFormat="1" ht="14.45" x14ac:dyDescent="0.3"/>
    <row r="37" spans="2:2" customFormat="1" ht="14.45" x14ac:dyDescent="0.3"/>
    <row r="38" spans="2:2" customFormat="1" ht="14.45" x14ac:dyDescent="0.3"/>
    <row r="39" spans="2:2" customFormat="1" ht="14.45" x14ac:dyDescent="0.3"/>
    <row r="40" spans="2:2" customFormat="1" ht="14.45" x14ac:dyDescent="0.3"/>
    <row r="41" spans="2:2" customFormat="1" ht="14.45" x14ac:dyDescent="0.3"/>
    <row r="42" spans="2:2" customFormat="1" ht="14.45" x14ac:dyDescent="0.3"/>
    <row r="43" spans="2:2" customFormat="1" ht="14.45" x14ac:dyDescent="0.3"/>
    <row r="46" spans="2:2" ht="13.9" x14ac:dyDescent="0.3">
      <c r="B46" s="5" t="s">
        <v>91</v>
      </c>
    </row>
  </sheetData>
  <phoneticPr fontId="1" type="noConversion"/>
  <conditionalFormatting sqref="AD2">
    <cfRule type="iconSet" priority="6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5C4EF05-6373-413A-9BBE-28EA28D038E0}">
            <xm:f>NOT(ISERROR(SEARCH($AH$4,AD2)))</xm:f>
            <xm:f>$AH$4</xm:f>
            <x14:dxf>
              <font>
                <color theme="9" tint="0.79998168889431442"/>
              </font>
              <fill>
                <patternFill>
                  <bgColor rgb="FF00B050"/>
                </patternFill>
              </fill>
            </x14:dxf>
          </x14:cfRule>
          <x14:cfRule type="containsText" priority="2" operator="containsText" id="{A26A35B8-AA14-4141-A7B5-F3129AB5C1F7}">
            <xm:f>NOT(ISERROR(SEARCH($AH$3,AD2)))</xm:f>
            <xm:f>$AH$3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3" operator="containsText" id="{7539EFF4-E6B0-4795-9DD7-573EE5B794D2}">
            <xm:f>NOT(ISERROR(SEARCH($AH$2,AD2)))</xm:f>
            <xm:f>$AH$2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4" operator="containsText" id="{68B4F673-DBC2-4F5B-8767-C3FBBAD72891}">
            <xm:f>NOT(ISERROR(SEARCH($AH$1,AD2)))</xm:f>
            <xm:f>$AH$1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AD2:AF6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Données!$V$1:$V$7</xm:f>
          </x14:formula1>
          <xm:sqref>T2</xm:sqref>
        </x14:dataValidation>
        <x14:dataValidation type="list" allowBlank="1" showInputMessage="1" showErrorMessage="1">
          <x14:formula1>
            <xm:f>Données!$S$1:$S$24</xm:f>
          </x14:formula1>
          <xm:sqref>B1 B9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39"/>
  <sheetViews>
    <sheetView workbookViewId="0">
      <selection activeCell="H12" sqref="H12"/>
    </sheetView>
  </sheetViews>
  <sheetFormatPr baseColWidth="10" defaultColWidth="11.5703125" defaultRowHeight="8.4499999999999993" customHeight="1" x14ac:dyDescent="0.25"/>
  <cols>
    <col min="1" max="16" width="7" style="22" customWidth="1"/>
    <col min="17" max="17" width="8.85546875" style="22" customWidth="1"/>
    <col min="18" max="16384" width="11.5703125" style="22"/>
  </cols>
  <sheetData>
    <row r="1" spans="1:19" ht="14.45" x14ac:dyDescent="0.3">
      <c r="A1" s="32" t="s">
        <v>25</v>
      </c>
      <c r="B1" s="32" t="s">
        <v>25</v>
      </c>
      <c r="C1" s="32" t="s">
        <v>22</v>
      </c>
      <c r="D1" s="32" t="s">
        <v>22</v>
      </c>
      <c r="E1" s="32" t="s">
        <v>22</v>
      </c>
      <c r="F1" s="32" t="s">
        <v>21</v>
      </c>
      <c r="G1" s="32" t="s">
        <v>25</v>
      </c>
      <c r="H1" s="32" t="s">
        <v>22</v>
      </c>
      <c r="I1" s="32" t="s">
        <v>22</v>
      </c>
      <c r="J1" s="32" t="s">
        <v>22</v>
      </c>
      <c r="K1" s="32" t="s">
        <v>22</v>
      </c>
      <c r="L1" s="32" t="s">
        <v>22</v>
      </c>
      <c r="M1" s="32" t="s">
        <v>22</v>
      </c>
      <c r="N1" s="32" t="s">
        <v>22</v>
      </c>
      <c r="O1" s="33" t="s">
        <v>80</v>
      </c>
      <c r="S1" s="22" t="e">
        <f>MROUND((AVERAGE(A1:P1)),0.5)</f>
        <v>#DIV/0!</v>
      </c>
    </row>
    <row r="2" spans="1:19" ht="16.5" x14ac:dyDescent="0.25">
      <c r="A2" s="32" t="s">
        <v>21</v>
      </c>
      <c r="B2" s="32" t="s">
        <v>22</v>
      </c>
      <c r="C2" s="32" t="s">
        <v>22</v>
      </c>
      <c r="D2" s="32" t="s">
        <v>22</v>
      </c>
      <c r="E2" s="32" t="s">
        <v>90</v>
      </c>
      <c r="F2" s="32" t="s">
        <v>23</v>
      </c>
      <c r="G2" s="32" t="s">
        <v>22</v>
      </c>
      <c r="H2" s="32" t="s">
        <v>22</v>
      </c>
      <c r="I2" s="32" t="s">
        <v>22</v>
      </c>
      <c r="J2" s="32" t="s">
        <v>22</v>
      </c>
      <c r="K2" s="32" t="s">
        <v>22</v>
      </c>
      <c r="L2" s="32" t="s">
        <v>90</v>
      </c>
      <c r="M2" s="32" t="s">
        <v>22</v>
      </c>
      <c r="N2" s="32" t="s">
        <v>22</v>
      </c>
      <c r="O2" s="33" t="s">
        <v>79</v>
      </c>
      <c r="S2" s="22" t="e">
        <f t="shared" ref="S2:S5" si="0">MROUND((AVERAGE(A2:P2)),0.5)</f>
        <v>#DIV/0!</v>
      </c>
    </row>
    <row r="3" spans="1:19" ht="14.45" x14ac:dyDescent="0.3">
      <c r="A3" s="32" t="s">
        <v>23</v>
      </c>
      <c r="B3" s="32" t="s">
        <v>23</v>
      </c>
      <c r="C3" s="32" t="s">
        <v>23</v>
      </c>
      <c r="D3" s="32" t="s">
        <v>23</v>
      </c>
      <c r="E3" s="32" t="s">
        <v>23</v>
      </c>
      <c r="F3" s="32" t="s">
        <v>23</v>
      </c>
      <c r="G3" s="32" t="s">
        <v>23</v>
      </c>
      <c r="H3" s="32" t="s">
        <v>23</v>
      </c>
      <c r="I3" s="32" t="s">
        <v>23</v>
      </c>
      <c r="J3" s="32" t="s">
        <v>23</v>
      </c>
      <c r="K3" s="32" t="s">
        <v>23</v>
      </c>
      <c r="L3" s="32" t="s">
        <v>23</v>
      </c>
      <c r="M3" s="32" t="s">
        <v>23</v>
      </c>
      <c r="N3" s="32" t="s">
        <v>23</v>
      </c>
      <c r="O3" s="33" t="s">
        <v>79</v>
      </c>
      <c r="S3" s="22" t="e">
        <f t="shared" si="0"/>
        <v>#DIV/0!</v>
      </c>
    </row>
    <row r="4" spans="1:19" ht="14.45" x14ac:dyDescent="0.3">
      <c r="A4" s="32" t="s">
        <v>25</v>
      </c>
      <c r="B4" s="32" t="s">
        <v>25</v>
      </c>
      <c r="C4" s="32" t="s">
        <v>25</v>
      </c>
      <c r="D4" s="32" t="s">
        <v>25</v>
      </c>
      <c r="E4" s="32" t="s">
        <v>25</v>
      </c>
      <c r="F4" s="32" t="s">
        <v>25</v>
      </c>
      <c r="G4" s="32" t="s">
        <v>25</v>
      </c>
      <c r="H4" s="32" t="s">
        <v>25</v>
      </c>
      <c r="I4" s="32" t="s">
        <v>25</v>
      </c>
      <c r="J4" s="32" t="s">
        <v>25</v>
      </c>
      <c r="K4" s="32" t="s">
        <v>25</v>
      </c>
      <c r="L4" s="32" t="s">
        <v>25</v>
      </c>
      <c r="M4" s="32" t="s">
        <v>25</v>
      </c>
      <c r="N4" s="32" t="s">
        <v>25</v>
      </c>
      <c r="O4" s="32" t="s">
        <v>77</v>
      </c>
      <c r="S4" s="22" t="e">
        <f t="shared" si="0"/>
        <v>#DIV/0!</v>
      </c>
    </row>
    <row r="5" spans="1:19" ht="16.5" x14ac:dyDescent="0.25">
      <c r="A5" s="32" t="s">
        <v>25</v>
      </c>
      <c r="B5" s="32" t="s">
        <v>25</v>
      </c>
      <c r="C5" s="32" t="s">
        <v>25</v>
      </c>
      <c r="D5" s="32" t="s">
        <v>25</v>
      </c>
      <c r="E5" s="32" t="s">
        <v>24</v>
      </c>
      <c r="F5" s="32" t="s">
        <v>25</v>
      </c>
      <c r="G5" s="32" t="s">
        <v>25</v>
      </c>
      <c r="H5" s="32" t="s">
        <v>25</v>
      </c>
      <c r="I5" s="32" t="s">
        <v>90</v>
      </c>
      <c r="J5" s="32" t="s">
        <v>25</v>
      </c>
      <c r="K5" s="32" t="s">
        <v>25</v>
      </c>
      <c r="L5" s="32" t="s">
        <v>25</v>
      </c>
      <c r="M5" s="32" t="s">
        <v>25</v>
      </c>
      <c r="N5" s="32" t="s">
        <v>25</v>
      </c>
      <c r="O5" s="32" t="s">
        <v>78</v>
      </c>
      <c r="S5" s="22" t="e">
        <f t="shared" si="0"/>
        <v>#DIV/0!</v>
      </c>
    </row>
    <row r="6" spans="1:19" ht="14.45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9" ht="14.45" x14ac:dyDescent="0.3"/>
    <row r="8" spans="1:19" ht="14.45" x14ac:dyDescent="0.3"/>
    <row r="9" spans="1:19" ht="14.45" x14ac:dyDescent="0.3"/>
    <row r="10" spans="1:19" ht="14.45" x14ac:dyDescent="0.3"/>
    <row r="11" spans="1:19" ht="14.45" x14ac:dyDescent="0.3"/>
    <row r="12" spans="1:19" ht="14.45" x14ac:dyDescent="0.3"/>
    <row r="13" spans="1:19" ht="14.45" x14ac:dyDescent="0.3"/>
    <row r="14" spans="1:19" ht="14.45" x14ac:dyDescent="0.3"/>
    <row r="15" spans="1:19" ht="14.45" x14ac:dyDescent="0.3"/>
    <row r="16" spans="1:19" ht="14.45" x14ac:dyDescent="0.3"/>
    <row r="17" ht="14.45" x14ac:dyDescent="0.3"/>
    <row r="18" ht="14.45" x14ac:dyDescent="0.3"/>
    <row r="19" ht="14.45" x14ac:dyDescent="0.3"/>
    <row r="20" ht="14.45" x14ac:dyDescent="0.3"/>
    <row r="21" ht="14.45" x14ac:dyDescent="0.3"/>
    <row r="22" ht="14.45" x14ac:dyDescent="0.3"/>
    <row r="23" ht="14.45" x14ac:dyDescent="0.3"/>
    <row r="24" ht="14.45" x14ac:dyDescent="0.3"/>
    <row r="25" ht="14.45" x14ac:dyDescent="0.3"/>
    <row r="26" ht="14.45" x14ac:dyDescent="0.3"/>
    <row r="27" ht="14.45" x14ac:dyDescent="0.3"/>
    <row r="28" ht="14.45" x14ac:dyDescent="0.3"/>
    <row r="29" ht="14.45" x14ac:dyDescent="0.3"/>
    <row r="30" ht="14.45" x14ac:dyDescent="0.3"/>
    <row r="31" ht="14.45" x14ac:dyDescent="0.3"/>
    <row r="32" ht="14.45" x14ac:dyDescent="0.3"/>
    <row r="33" ht="14.45" x14ac:dyDescent="0.3"/>
    <row r="34" ht="14.45" x14ac:dyDescent="0.3"/>
    <row r="35" ht="14.45" x14ac:dyDescent="0.3"/>
    <row r="36" ht="14.45" x14ac:dyDescent="0.3"/>
    <row r="37" ht="14.45" x14ac:dyDescent="0.3"/>
    <row r="38" ht="14.45" x14ac:dyDescent="0.3"/>
    <row r="39" ht="15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22</xdr:col>
                <xdr:colOff>171450</xdr:colOff>
                <xdr:row>1</xdr:row>
                <xdr:rowOff>28575</xdr:rowOff>
              </from>
              <to>
                <xdr:col>23</xdr:col>
                <xdr:colOff>228600</xdr:colOff>
                <xdr:row>2</xdr:row>
                <xdr:rowOff>171450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19</xdr:col>
                <xdr:colOff>228600</xdr:colOff>
                <xdr:row>1</xdr:row>
                <xdr:rowOff>47625</xdr:rowOff>
              </from>
              <to>
                <xdr:col>21</xdr:col>
                <xdr:colOff>723900</xdr:colOff>
                <xdr:row>2</xdr:row>
                <xdr:rowOff>152400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712285-E49A-4CCC-9AD5-9EACFBC953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GrilleProf</vt:lpstr>
      <vt:lpstr>remplacement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mchar</dc:creator>
  <cp:lastModifiedBy>User</cp:lastModifiedBy>
  <dcterms:created xsi:type="dcterms:W3CDTF">2021-01-07T17:00:11Z</dcterms:created>
  <dcterms:modified xsi:type="dcterms:W3CDTF">2021-01-22T13:04:58Z</dcterms:modified>
</cp:coreProperties>
</file>