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0730" windowHeight="11760"/>
  </bookViews>
  <sheets>
    <sheet name="Tournée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3" i="1" l="1" a="1"/>
  <c r="I13" i="1" s="1"/>
  <c r="I8" i="1" a="1"/>
  <c r="I8" i="1" s="1"/>
  <c r="I7" i="1"/>
  <c r="I12" i="1"/>
  <c r="I17" i="1" l="1"/>
  <c r="L4" i="1" l="1"/>
  <c r="G7" i="1"/>
  <c r="K4" i="1" s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I22" i="1" l="1"/>
</calcChain>
</file>

<file path=xl/sharedStrings.xml><?xml version="1.0" encoding="utf-8"?>
<sst xmlns="http://schemas.openxmlformats.org/spreadsheetml/2006/main" count="206" uniqueCount="122">
  <si>
    <t xml:space="preserve">Lettre de voiture : </t>
  </si>
  <si>
    <t xml:space="preserve">Version : </t>
  </si>
  <si>
    <t>000645</t>
  </si>
  <si>
    <t>Kilométrage :</t>
  </si>
  <si>
    <t xml:space="preserve">Chauffeur : </t>
  </si>
  <si>
    <t xml:space="preserve">Agence : </t>
  </si>
  <si>
    <t>mardi 05/01/2021</t>
  </si>
  <si>
    <t>Ville</t>
  </si>
  <si>
    <t>Point</t>
  </si>
  <si>
    <t>Arrivée</t>
  </si>
  <si>
    <t>Départ</t>
  </si>
  <si>
    <t>Ram</t>
  </si>
  <si>
    <t>Liv</t>
  </si>
  <si>
    <t>Temps au point</t>
  </si>
  <si>
    <t>Amplitude</t>
  </si>
  <si>
    <t>06:19</t>
  </si>
  <si>
    <t>07:09</t>
  </si>
  <si>
    <t>34</t>
  </si>
  <si>
    <t/>
  </si>
  <si>
    <t>07:20</t>
  </si>
  <si>
    <t>07:29</t>
  </si>
  <si>
    <t>Durée totale</t>
  </si>
  <si>
    <t>07:55</t>
  </si>
  <si>
    <t>08:11</t>
  </si>
  <si>
    <t>31</t>
  </si>
  <si>
    <t>08:52</t>
  </si>
  <si>
    <t>08:55</t>
  </si>
  <si>
    <t>1</t>
  </si>
  <si>
    <t>09:13</t>
  </si>
  <si>
    <t>09:16</t>
  </si>
  <si>
    <t>2</t>
  </si>
  <si>
    <t>Km moyen par heure</t>
  </si>
  <si>
    <t>09:35</t>
  </si>
  <si>
    <t>09:37</t>
  </si>
  <si>
    <t>09:47</t>
  </si>
  <si>
    <t>09:54</t>
  </si>
  <si>
    <t>09:56</t>
  </si>
  <si>
    <t>10:00</t>
  </si>
  <si>
    <t>4</t>
  </si>
  <si>
    <t>Nombre de scans moyen par heure</t>
  </si>
  <si>
    <t>10:08</t>
  </si>
  <si>
    <t>10:14</t>
  </si>
  <si>
    <t>6</t>
  </si>
  <si>
    <t>10:15</t>
  </si>
  <si>
    <t>10:20</t>
  </si>
  <si>
    <t>3</t>
  </si>
  <si>
    <t>10:35</t>
  </si>
  <si>
    <t>10:38</t>
  </si>
  <si>
    <t>10:41</t>
  </si>
  <si>
    <t>10:42</t>
  </si>
  <si>
    <t>10:44</t>
  </si>
  <si>
    <t>10:47</t>
  </si>
  <si>
    <t>10:52</t>
  </si>
  <si>
    <t>10:57</t>
  </si>
  <si>
    <t>10:58</t>
  </si>
  <si>
    <t>10:59</t>
  </si>
  <si>
    <t>11:01</t>
  </si>
  <si>
    <t>11:02</t>
  </si>
  <si>
    <t>11:04</t>
  </si>
  <si>
    <t>11:08</t>
  </si>
  <si>
    <t>11:09</t>
  </si>
  <si>
    <t>11:13</t>
  </si>
  <si>
    <t>11:16</t>
  </si>
  <si>
    <t>11:30</t>
  </si>
  <si>
    <t>11:34</t>
  </si>
  <si>
    <t>11:40</t>
  </si>
  <si>
    <t>11:42</t>
  </si>
  <si>
    <t>11:44</t>
  </si>
  <si>
    <t>11:53</t>
  </si>
  <si>
    <t>11:55</t>
  </si>
  <si>
    <t>14:04</t>
  </si>
  <si>
    <t>14:08</t>
  </si>
  <si>
    <t>12:13</t>
  </si>
  <si>
    <t>12:17</t>
  </si>
  <si>
    <t>22</t>
  </si>
  <si>
    <t>BORDEAUX</t>
  </si>
  <si>
    <t>MAGASIN1</t>
  </si>
  <si>
    <t>MAGASIN2</t>
  </si>
  <si>
    <t>MAGASIN3</t>
  </si>
  <si>
    <t>MAGASIN4</t>
  </si>
  <si>
    <t>MAGASIN5</t>
  </si>
  <si>
    <t>MAGASIN6</t>
  </si>
  <si>
    <t>MAGASIN7</t>
  </si>
  <si>
    <t>MAGASIN8</t>
  </si>
  <si>
    <t>MAGASIN9</t>
  </si>
  <si>
    <t>MAGASIN10</t>
  </si>
  <si>
    <t>MAGASIN11</t>
  </si>
  <si>
    <t>MAGASIN12</t>
  </si>
  <si>
    <t>MAGASIN13</t>
  </si>
  <si>
    <t>MAGASIN14</t>
  </si>
  <si>
    <t>MAGASIN15</t>
  </si>
  <si>
    <t>MAGASIN16</t>
  </si>
  <si>
    <t>MAGASIN17</t>
  </si>
  <si>
    <t>MAGASIN18</t>
  </si>
  <si>
    <t>MAGASIN19</t>
  </si>
  <si>
    <t>MAGASIN20</t>
  </si>
  <si>
    <t>MAGASIN21</t>
  </si>
  <si>
    <t>MAGASIN22</t>
  </si>
  <si>
    <t>MAGASIN23</t>
  </si>
  <si>
    <t>MAGASIN24</t>
  </si>
  <si>
    <t>MAGASIN25</t>
  </si>
  <si>
    <t>MAGASIN26</t>
  </si>
  <si>
    <t>MAGASIN27</t>
  </si>
  <si>
    <t>MAGASIN28</t>
  </si>
  <si>
    <t>MAGASIN29</t>
  </si>
  <si>
    <t>MAGASIN30</t>
  </si>
  <si>
    <t>MAGASIN31</t>
  </si>
  <si>
    <t>MAGASIN32</t>
  </si>
  <si>
    <t>MAGASIN33</t>
  </si>
  <si>
    <t>MAGASIN34</t>
  </si>
  <si>
    <t>MAGASIN35</t>
  </si>
  <si>
    <t>MAGASIN36</t>
  </si>
  <si>
    <t>MAGASIN37</t>
  </si>
  <si>
    <t>TOURNEE1</t>
  </si>
  <si>
    <t>JACQUES</t>
  </si>
  <si>
    <t>Cumul</t>
  </si>
  <si>
    <t>total</t>
  </si>
  <si>
    <t>cumuls sups à</t>
  </si>
  <si>
    <t>&lt;&lt;&lt; durée à partir de la plus petite valeur de arrivée</t>
  </si>
  <si>
    <t>&lt;&lt;&lt; durée à partir de la première valeur de arrivée</t>
  </si>
  <si>
    <t>&lt;&lt;&lt; avec  la plus petite valeur de arrivée</t>
  </si>
  <si>
    <t>&lt;&lt;&lt; avec  la première valeur de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</si>
</sst>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:mm;;"/>
    <numFmt numFmtId="165" formatCode="0&quot; min&quot;;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20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2" xfId="0" applyBorder="1"/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vertical="center"/>
    </xf>
    <xf numFmtId="20" fontId="0" fillId="0" borderId="0" xfId="0" applyNumberFormat="1"/>
    <xf numFmtId="2" fontId="0" fillId="0" borderId="0" xfId="0" applyNumberFormat="1"/>
    <xf numFmtId="20" fontId="1" fillId="0" borderId="0" xfId="0" applyNumberFormat="1" applyFont="1" applyAlignment="1">
      <alignment vertical="center"/>
    </xf>
    <xf numFmtId="0" fontId="0" fillId="0" borderId="9" xfId="0" applyBorder="1"/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/>
    </xf>
    <xf numFmtId="20" fontId="3" fillId="2" borderId="13" xfId="0" applyNumberFormat="1" applyFont="1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5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2" borderId="17" xfId="0" applyFont="1" applyFill="1" applyBorder="1" applyAlignment="1"/>
    <xf numFmtId="0" fontId="1" fillId="3" borderId="17" xfId="0" applyFont="1" applyFill="1" applyBorder="1" applyAlignment="1">
      <alignment vertical="center"/>
    </xf>
    <xf numFmtId="20" fontId="1" fillId="4" borderId="17" xfId="0" applyNumberFormat="1" applyFont="1" applyFill="1" applyBorder="1" applyAlignment="1">
      <alignment horizontal="center" vertical="center"/>
    </xf>
    <xf numFmtId="0" fontId="0" fillId="0" borderId="0" xfId="0"/>
    <xf numFmtId="164" fontId="5" fillId="0" borderId="0" xfId="0" applyNumberFormat="1" applyFont="1"/>
    <xf numFmtId="0" fontId="0" fillId="6" borderId="0" xfId="0" applyFill="1"/>
    <xf numFmtId="165" fontId="0" fillId="6" borderId="0" xfId="0" applyNumberFormat="1" applyFill="1"/>
    <xf numFmtId="164" fontId="5" fillId="6" borderId="0" xfId="0" applyNumberFormat="1" applyFont="1" applyFill="1"/>
    <xf numFmtId="164" fontId="0" fillId="0" borderId="0" xfId="0" applyNumberFormat="1"/>
    <xf numFmtId="2" fontId="1" fillId="6" borderId="5" xfId="0" applyNumberFormat="1" applyFont="1" applyFill="1" applyBorder="1" applyAlignment="1">
      <alignment horizontal="center" vertical="center"/>
    </xf>
    <xf numFmtId="2" fontId="1" fillId="6" borderId="6" xfId="0" applyNumberFormat="1" applyFont="1" applyFill="1" applyBorder="1" applyAlignment="1">
      <alignment horizontal="center" vertical="center"/>
    </xf>
    <xf numFmtId="2" fontId="1" fillId="6" borderId="7" xfId="0" applyNumberFormat="1" applyFont="1" applyFill="1" applyBorder="1" applyAlignment="1">
      <alignment horizontal="center" vertical="center"/>
    </xf>
    <xf numFmtId="2" fontId="1" fillId="6" borderId="8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2" fontId="1" fillId="7" borderId="5" xfId="0" applyNumberFormat="1" applyFont="1" applyFill="1" applyBorder="1" applyAlignment="1">
      <alignment horizontal="center" vertical="center"/>
    </xf>
    <xf numFmtId="2" fontId="1" fillId="7" borderId="6" xfId="0" applyNumberFormat="1" applyFont="1" applyFill="1" applyBorder="1" applyAlignment="1">
      <alignment horizontal="center" vertical="center"/>
    </xf>
    <xf numFmtId="2" fontId="1" fillId="7" borderId="7" xfId="0" applyNumberFormat="1" applyFont="1" applyFill="1" applyBorder="1" applyAlignment="1">
      <alignment horizontal="center" vertical="center"/>
    </xf>
    <xf numFmtId="2" fontId="1" fillId="7" borderId="8" xfId="0" applyNumberFormat="1" applyFont="1" applyFill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20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14"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/>
        </patternFill>
      </fill>
    </dxf>
    <dxf>
      <fill>
        <patternFill>
          <bgColor rgb="FFFF33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EMPS" displayName="TEMPS" ref="A6:G43" totalsRowShown="0" headerRowDxfId="11" dataDxfId="9" headerRowBorderDxfId="10" tableBorderDxfId="8" totalsRowBorderDxfId="7">
  <autoFilter ref="A6:G43"/>
  <tableColumns count="7">
    <tableColumn id="1" name="Ville" dataDxfId="6"/>
    <tableColumn id="2" name="Point" dataDxfId="5"/>
    <tableColumn id="3" name="Arrivée" dataDxfId="4"/>
    <tableColumn id="4" name="Départ" dataDxfId="3"/>
    <tableColumn id="5" name="Ram" dataDxfId="2"/>
    <tableColumn id="6" name="Liv" dataDxfId="1"/>
    <tableColumn id="7" name="Temps au point" dataDxfId="0">
      <calculatedColumnFormula>D7-C7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showGridLines="0" tabSelected="1" topLeftCell="A4" workbookViewId="0">
      <selection activeCell="C14" sqref="C14"/>
    </sheetView>
  </sheetViews>
  <sheetFormatPr baseColWidth="10" defaultRowHeight="15" x14ac:dyDescent="0.25"/>
  <cols>
    <col min="1" max="1" width="18.85546875" bestFit="1" customWidth="1"/>
    <col min="2" max="2" width="34.140625" bestFit="1" customWidth="1"/>
    <col min="3" max="4" width="11.42578125" style="1"/>
    <col min="5" max="5" width="7" style="1" customWidth="1"/>
    <col min="6" max="6" width="5.5703125" style="1" customWidth="1"/>
    <col min="7" max="7" width="16.7109375" style="3" customWidth="1"/>
    <col min="8" max="8" width="3.5703125" customWidth="1"/>
    <col min="9" max="9" width="12.140625" bestFit="1" customWidth="1"/>
    <col min="10" max="10" width="19" customWidth="1"/>
  </cols>
  <sheetData>
    <row r="1" spans="1:12" ht="15.75" thickBot="1" x14ac:dyDescent="0.3">
      <c r="A1" t="s">
        <v>0</v>
      </c>
      <c r="B1" t="s">
        <v>113</v>
      </c>
      <c r="C1" s="1" t="s">
        <v>1</v>
      </c>
      <c r="D1" s="1" t="s">
        <v>2</v>
      </c>
      <c r="G1" s="42" t="s">
        <v>3</v>
      </c>
      <c r="H1" s="42"/>
      <c r="I1" s="2"/>
    </row>
    <row r="2" spans="1:12" x14ac:dyDescent="0.25">
      <c r="A2" t="s">
        <v>4</v>
      </c>
      <c r="B2" t="s">
        <v>114</v>
      </c>
      <c r="K2" s="28" t="s">
        <v>115</v>
      </c>
      <c r="L2" s="28" t="s">
        <v>117</v>
      </c>
    </row>
    <row r="3" spans="1:12" x14ac:dyDescent="0.25">
      <c r="A3" s="4" t="s">
        <v>5</v>
      </c>
      <c r="B3" s="4" t="s">
        <v>75</v>
      </c>
      <c r="C3" s="4" t="s">
        <v>6</v>
      </c>
      <c r="D3" s="5"/>
      <c r="E3" s="5"/>
      <c r="F3" s="5"/>
      <c r="K3" s="28" t="s">
        <v>116</v>
      </c>
      <c r="L3" s="29">
        <v>3</v>
      </c>
    </row>
    <row r="4" spans="1:12" x14ac:dyDescent="0.25">
      <c r="K4" s="30">
        <f>SUM(TEMPS[Temps au point])</f>
        <v>0.51041666666666674</v>
      </c>
      <c r="L4" s="30">
        <f>SUMIF(TEMPS[Temps au point],"&gt;"&amp;L3/1440,TEMPS[Temps au point])</f>
        <v>0.49722222222222234</v>
      </c>
    </row>
    <row r="5" spans="1:12" ht="15.75" thickBot="1" x14ac:dyDescent="0.3"/>
    <row r="6" spans="1:12" ht="15.75" thickBot="1" x14ac:dyDescent="0.3">
      <c r="A6" s="14" t="s">
        <v>7</v>
      </c>
      <c r="B6" s="15" t="s">
        <v>8</v>
      </c>
      <c r="C6" s="16" t="s">
        <v>9</v>
      </c>
      <c r="D6" s="16" t="s">
        <v>10</v>
      </c>
      <c r="E6" s="16" t="s">
        <v>11</v>
      </c>
      <c r="F6" s="16" t="s">
        <v>12</v>
      </c>
      <c r="G6" s="17" t="s">
        <v>13</v>
      </c>
      <c r="I6" s="23" t="s">
        <v>14</v>
      </c>
    </row>
    <row r="7" spans="1:12" ht="15.75" thickBot="1" x14ac:dyDescent="0.3">
      <c r="A7" s="13" t="s">
        <v>75</v>
      </c>
      <c r="B7" s="6" t="s">
        <v>76</v>
      </c>
      <c r="C7" s="7" t="s">
        <v>15</v>
      </c>
      <c r="D7" s="7" t="s">
        <v>16</v>
      </c>
      <c r="E7" s="8" t="s">
        <v>17</v>
      </c>
      <c r="F7" s="8" t="s">
        <v>18</v>
      </c>
      <c r="G7" s="21">
        <f t="shared" ref="G7:G43" si="0">D7-C7</f>
        <v>3.472222222222221E-2</v>
      </c>
      <c r="I7" s="24" t="str">
        <f>TEXT(MIN(TEMPS[Arrivée]),"HH:MM")&amp;" - "&amp;TEXT(MAX(TEMPS[Départ]),"HH:MM")</f>
        <v>05:43 - 15:30</v>
      </c>
      <c r="J7" t="s">
        <v>120</v>
      </c>
    </row>
    <row r="8" spans="1:12" x14ac:dyDescent="0.25">
      <c r="A8" s="13" t="s">
        <v>75</v>
      </c>
      <c r="B8" s="6" t="s">
        <v>77</v>
      </c>
      <c r="C8" s="8" t="s">
        <v>19</v>
      </c>
      <c r="D8" s="8" t="s">
        <v>20</v>
      </c>
      <c r="E8" s="8" t="s">
        <v>18</v>
      </c>
      <c r="F8" s="8" t="s">
        <v>17</v>
      </c>
      <c r="G8" s="21">
        <f t="shared" si="0"/>
        <v>6.2500000000000333E-3</v>
      </c>
      <c r="I8" s="9" t="str">
        <f t="array" ref="I8">TEXT(INDEX(TEMPS[Arrivée],MATCH(1,--(TEMPS[Arrivée]&gt;0),0)),"HH:MM")&amp;" - "&amp;TEXT(MAX(TEMPS[Départ]),"HH:MM")</f>
        <v>06:19 - 15:30</v>
      </c>
      <c r="J8" t="s">
        <v>121</v>
      </c>
    </row>
    <row r="9" spans="1:12" x14ac:dyDescent="0.25">
      <c r="A9" s="13" t="s">
        <v>75</v>
      </c>
      <c r="B9" s="6" t="s">
        <v>78</v>
      </c>
      <c r="C9" s="7"/>
      <c r="D9" s="7"/>
      <c r="E9" s="8"/>
      <c r="F9" s="8"/>
      <c r="G9" s="21">
        <f t="shared" si="0"/>
        <v>0</v>
      </c>
    </row>
    <row r="10" spans="1:12" ht="15.75" thickBot="1" x14ac:dyDescent="0.3">
      <c r="A10" s="13" t="s">
        <v>75</v>
      </c>
      <c r="B10" s="6" t="s">
        <v>79</v>
      </c>
      <c r="C10" s="43">
        <v>0.23819444444444446</v>
      </c>
      <c r="D10" s="43">
        <v>0.64583333333333337</v>
      </c>
      <c r="E10" s="8"/>
      <c r="F10" s="8"/>
      <c r="G10" s="21">
        <f t="shared" si="0"/>
        <v>0.40763888888888888</v>
      </c>
      <c r="K10" s="10"/>
    </row>
    <row r="11" spans="1:12" ht="15.75" thickBot="1" x14ac:dyDescent="0.3">
      <c r="A11" s="13" t="s">
        <v>75</v>
      </c>
      <c r="B11" s="6" t="s">
        <v>80</v>
      </c>
      <c r="C11" s="7"/>
      <c r="D11" s="7"/>
      <c r="E11" s="8"/>
      <c r="F11" s="8"/>
      <c r="G11" s="21">
        <f t="shared" si="0"/>
        <v>0</v>
      </c>
      <c r="I11" s="23" t="s">
        <v>21</v>
      </c>
    </row>
    <row r="12" spans="1:12" ht="15.75" thickBot="1" x14ac:dyDescent="0.3">
      <c r="A12" s="13" t="s">
        <v>75</v>
      </c>
      <c r="B12" s="6" t="s">
        <v>81</v>
      </c>
      <c r="C12" s="8"/>
      <c r="D12" s="8"/>
      <c r="E12" s="8"/>
      <c r="F12" s="8"/>
      <c r="G12" s="21">
        <f t="shared" si="0"/>
        <v>0</v>
      </c>
      <c r="I12" s="25">
        <f>MAX(TEMPS[Départ]) - MIN(TEMPS[Arrivée])</f>
        <v>0.40763888888888888</v>
      </c>
      <c r="J12" s="26" t="s">
        <v>118</v>
      </c>
      <c r="L12" s="10"/>
    </row>
    <row r="13" spans="1:12" x14ac:dyDescent="0.25">
      <c r="A13" s="13" t="s">
        <v>75</v>
      </c>
      <c r="B13" s="6" t="s">
        <v>82</v>
      </c>
      <c r="C13" s="8" t="s">
        <v>22</v>
      </c>
      <c r="D13" s="8" t="s">
        <v>23</v>
      </c>
      <c r="E13" s="8" t="s">
        <v>24</v>
      </c>
      <c r="F13" s="8" t="s">
        <v>18</v>
      </c>
      <c r="G13" s="21">
        <f t="shared" si="0"/>
        <v>1.1111111111111127E-2</v>
      </c>
      <c r="I13" s="27">
        <f t="array" ref="I13">MAX(TEMPS[Départ]) - INDEX(TEMPS[Arrivée],MATCH(1,--(TEMPS[Arrivée]&gt;0),0))</f>
        <v>0.38263888888888892</v>
      </c>
      <c r="J13" s="26" t="s">
        <v>119</v>
      </c>
      <c r="L13" s="11"/>
    </row>
    <row r="14" spans="1:12" x14ac:dyDescent="0.25">
      <c r="A14" s="13" t="s">
        <v>75</v>
      </c>
      <c r="B14" s="6" t="s">
        <v>83</v>
      </c>
      <c r="C14" s="8" t="s">
        <v>25</v>
      </c>
      <c r="D14" s="8" t="s">
        <v>25</v>
      </c>
      <c r="E14" s="8" t="s">
        <v>18</v>
      </c>
      <c r="F14" s="8" t="s">
        <v>18</v>
      </c>
      <c r="G14" s="21">
        <f t="shared" si="0"/>
        <v>0</v>
      </c>
      <c r="I14" s="12"/>
      <c r="J14" s="12"/>
    </row>
    <row r="15" spans="1:12" ht="15.75" thickBot="1" x14ac:dyDescent="0.3">
      <c r="A15" s="13" t="s">
        <v>75</v>
      </c>
      <c r="B15" s="6" t="s">
        <v>84</v>
      </c>
      <c r="C15" s="8" t="s">
        <v>25</v>
      </c>
      <c r="D15" s="8" t="s">
        <v>26</v>
      </c>
      <c r="E15" s="8" t="s">
        <v>27</v>
      </c>
      <c r="F15" s="8" t="s">
        <v>18</v>
      </c>
      <c r="G15" s="21">
        <f t="shared" si="0"/>
        <v>2.0833333333332704E-3</v>
      </c>
    </row>
    <row r="16" spans="1:12" ht="15.75" thickBot="1" x14ac:dyDescent="0.3">
      <c r="A16" s="13" t="s">
        <v>75</v>
      </c>
      <c r="B16" s="6" t="s">
        <v>85</v>
      </c>
      <c r="C16" s="8" t="s">
        <v>28</v>
      </c>
      <c r="D16" s="8" t="s">
        <v>29</v>
      </c>
      <c r="E16" s="8" t="s">
        <v>18</v>
      </c>
      <c r="F16" s="8" t="s">
        <v>30</v>
      </c>
      <c r="G16" s="21">
        <f t="shared" si="0"/>
        <v>2.0833333333333259E-3</v>
      </c>
      <c r="I16" s="36" t="s">
        <v>31</v>
      </c>
      <c r="J16" s="37"/>
      <c r="L16" s="31"/>
    </row>
    <row r="17" spans="1:10" x14ac:dyDescent="0.25">
      <c r="A17" s="13" t="s">
        <v>75</v>
      </c>
      <c r="B17" s="6" t="s">
        <v>86</v>
      </c>
      <c r="C17" s="8"/>
      <c r="D17" s="8"/>
      <c r="E17" s="8"/>
      <c r="F17" s="8"/>
      <c r="G17" s="21">
        <f t="shared" si="0"/>
        <v>0</v>
      </c>
      <c r="I17" s="32">
        <f>I1/(I12/"1:0")</f>
        <v>0</v>
      </c>
      <c r="J17" s="33"/>
    </row>
    <row r="18" spans="1:10" ht="15.75" thickBot="1" x14ac:dyDescent="0.3">
      <c r="A18" s="13" t="s">
        <v>75</v>
      </c>
      <c r="B18" s="6" t="s">
        <v>87</v>
      </c>
      <c r="C18" s="8" t="s">
        <v>32</v>
      </c>
      <c r="D18" s="8" t="s">
        <v>33</v>
      </c>
      <c r="E18" s="8" t="s">
        <v>27</v>
      </c>
      <c r="F18" s="8" t="s">
        <v>18</v>
      </c>
      <c r="G18" s="21">
        <f t="shared" si="0"/>
        <v>1.388888888888884E-3</v>
      </c>
      <c r="I18" s="34"/>
      <c r="J18" s="35"/>
    </row>
    <row r="19" spans="1:10" x14ac:dyDescent="0.25">
      <c r="A19" s="13" t="s">
        <v>75</v>
      </c>
      <c r="B19" s="6" t="s">
        <v>88</v>
      </c>
      <c r="C19" s="7" t="s">
        <v>34</v>
      </c>
      <c r="D19" s="7" t="s">
        <v>35</v>
      </c>
      <c r="E19" s="8" t="s">
        <v>18</v>
      </c>
      <c r="F19" s="8" t="s">
        <v>30</v>
      </c>
      <c r="G19" s="21">
        <f t="shared" si="0"/>
        <v>4.8611111111111494E-3</v>
      </c>
    </row>
    <row r="20" spans="1:10" ht="15.75" thickBot="1" x14ac:dyDescent="0.3">
      <c r="A20" s="13" t="s">
        <v>75</v>
      </c>
      <c r="B20" s="6" t="s">
        <v>89</v>
      </c>
      <c r="C20" s="7"/>
      <c r="D20" s="7"/>
      <c r="E20" s="8"/>
      <c r="F20" s="8"/>
      <c r="G20" s="21">
        <f t="shared" si="0"/>
        <v>0</v>
      </c>
    </row>
    <row r="21" spans="1:10" ht="15.75" thickBot="1" x14ac:dyDescent="0.3">
      <c r="A21" s="13" t="s">
        <v>75</v>
      </c>
      <c r="B21" s="6" t="s">
        <v>90</v>
      </c>
      <c r="C21" s="7" t="s">
        <v>36</v>
      </c>
      <c r="D21" s="7" t="s">
        <v>37</v>
      </c>
      <c r="E21" s="8" t="s">
        <v>38</v>
      </c>
      <c r="F21" s="8" t="s">
        <v>18</v>
      </c>
      <c r="G21" s="21">
        <f t="shared" si="0"/>
        <v>2.7777777777777679E-3</v>
      </c>
      <c r="I21" s="36" t="s">
        <v>39</v>
      </c>
      <c r="J21" s="37"/>
    </row>
    <row r="22" spans="1:10" x14ac:dyDescent="0.25">
      <c r="A22" s="13" t="s">
        <v>75</v>
      </c>
      <c r="B22" s="6" t="s">
        <v>91</v>
      </c>
      <c r="C22" s="7" t="s">
        <v>40</v>
      </c>
      <c r="D22" s="7" t="s">
        <v>41</v>
      </c>
      <c r="E22" s="8" t="s">
        <v>30</v>
      </c>
      <c r="F22" s="8" t="s">
        <v>42</v>
      </c>
      <c r="G22" s="21">
        <f t="shared" si="0"/>
        <v>4.1666666666666519E-3</v>
      </c>
      <c r="I22" s="38">
        <f>(SUM(E7:F43)/(I12/"1:0"))</f>
        <v>0</v>
      </c>
      <c r="J22" s="39"/>
    </row>
    <row r="23" spans="1:10" ht="15.75" thickBot="1" x14ac:dyDescent="0.3">
      <c r="A23" s="13" t="s">
        <v>75</v>
      </c>
      <c r="B23" s="6" t="s">
        <v>92</v>
      </c>
      <c r="C23" s="7" t="s">
        <v>43</v>
      </c>
      <c r="D23" s="7" t="s">
        <v>44</v>
      </c>
      <c r="E23" s="8" t="s">
        <v>45</v>
      </c>
      <c r="F23" s="8" t="s">
        <v>42</v>
      </c>
      <c r="G23" s="21">
        <f t="shared" si="0"/>
        <v>3.4722222222222654E-3</v>
      </c>
      <c r="I23" s="40"/>
      <c r="J23" s="41"/>
    </row>
    <row r="24" spans="1:10" x14ac:dyDescent="0.25">
      <c r="A24" s="13" t="s">
        <v>75</v>
      </c>
      <c r="B24" s="6" t="s">
        <v>93</v>
      </c>
      <c r="C24" s="7"/>
      <c r="D24" s="7"/>
      <c r="E24" s="8"/>
      <c r="F24" s="8"/>
      <c r="G24" s="21">
        <f t="shared" si="0"/>
        <v>0</v>
      </c>
    </row>
    <row r="25" spans="1:10" x14ac:dyDescent="0.25">
      <c r="A25" s="13" t="s">
        <v>75</v>
      </c>
      <c r="B25" s="6" t="s">
        <v>94</v>
      </c>
      <c r="C25" s="7" t="s">
        <v>46</v>
      </c>
      <c r="D25" s="7" t="s">
        <v>47</v>
      </c>
      <c r="E25" s="8" t="s">
        <v>18</v>
      </c>
      <c r="F25" s="8" t="s">
        <v>18</v>
      </c>
      <c r="G25" s="21">
        <f t="shared" si="0"/>
        <v>2.0833333333332704E-3</v>
      </c>
    </row>
    <row r="26" spans="1:10" x14ac:dyDescent="0.25">
      <c r="A26" s="13" t="s">
        <v>75</v>
      </c>
      <c r="B26" s="6" t="s">
        <v>95</v>
      </c>
      <c r="C26" s="8" t="s">
        <v>48</v>
      </c>
      <c r="D26" s="8" t="s">
        <v>49</v>
      </c>
      <c r="E26" s="8" t="s">
        <v>18</v>
      </c>
      <c r="F26" s="8" t="s">
        <v>27</v>
      </c>
      <c r="G26" s="21">
        <f t="shared" si="0"/>
        <v>6.9444444444438647E-4</v>
      </c>
    </row>
    <row r="27" spans="1:10" x14ac:dyDescent="0.25">
      <c r="A27" s="13" t="s">
        <v>75</v>
      </c>
      <c r="B27" s="6" t="s">
        <v>96</v>
      </c>
      <c r="C27" s="7" t="s">
        <v>50</v>
      </c>
      <c r="D27" s="7" t="s">
        <v>51</v>
      </c>
      <c r="E27" s="8" t="s">
        <v>27</v>
      </c>
      <c r="F27" s="8" t="s">
        <v>18</v>
      </c>
      <c r="G27" s="21">
        <f t="shared" si="0"/>
        <v>2.0833333333333814E-3</v>
      </c>
    </row>
    <row r="28" spans="1:10" x14ac:dyDescent="0.25">
      <c r="A28" s="13" t="s">
        <v>75</v>
      </c>
      <c r="B28" s="6" t="s">
        <v>97</v>
      </c>
      <c r="C28" s="7" t="s">
        <v>52</v>
      </c>
      <c r="D28" s="7" t="s">
        <v>53</v>
      </c>
      <c r="E28" s="8" t="s">
        <v>45</v>
      </c>
      <c r="F28" s="8" t="s">
        <v>38</v>
      </c>
      <c r="G28" s="21">
        <f t="shared" si="0"/>
        <v>3.4722222222222099E-3</v>
      </c>
    </row>
    <row r="29" spans="1:10" x14ac:dyDescent="0.25">
      <c r="A29" s="13" t="s">
        <v>75</v>
      </c>
      <c r="B29" s="6" t="s">
        <v>98</v>
      </c>
      <c r="C29" s="7" t="s">
        <v>54</v>
      </c>
      <c r="D29" s="7" t="s">
        <v>54</v>
      </c>
      <c r="E29" s="8" t="s">
        <v>18</v>
      </c>
      <c r="F29" s="8" t="s">
        <v>27</v>
      </c>
      <c r="G29" s="21">
        <f t="shared" si="0"/>
        <v>0</v>
      </c>
    </row>
    <row r="30" spans="1:10" x14ac:dyDescent="0.25">
      <c r="A30" s="13" t="s">
        <v>75</v>
      </c>
      <c r="B30" s="6" t="s">
        <v>99</v>
      </c>
      <c r="C30" s="8" t="s">
        <v>55</v>
      </c>
      <c r="D30" s="8" t="s">
        <v>56</v>
      </c>
      <c r="E30" s="8" t="s">
        <v>18</v>
      </c>
      <c r="F30" s="8" t="s">
        <v>18</v>
      </c>
      <c r="G30" s="21">
        <f t="shared" si="0"/>
        <v>1.3888888888889395E-3</v>
      </c>
    </row>
    <row r="31" spans="1:10" x14ac:dyDescent="0.25">
      <c r="A31" s="13" t="s">
        <v>75</v>
      </c>
      <c r="B31" s="6" t="s">
        <v>100</v>
      </c>
      <c r="C31" s="8" t="s">
        <v>57</v>
      </c>
      <c r="D31" s="8" t="s">
        <v>58</v>
      </c>
      <c r="E31" s="8" t="s">
        <v>30</v>
      </c>
      <c r="F31" s="8" t="s">
        <v>27</v>
      </c>
      <c r="G31" s="21">
        <f t="shared" si="0"/>
        <v>1.388888888888884E-3</v>
      </c>
    </row>
    <row r="32" spans="1:10" x14ac:dyDescent="0.25">
      <c r="A32" s="13" t="s">
        <v>75</v>
      </c>
      <c r="B32" s="6" t="s">
        <v>101</v>
      </c>
      <c r="C32" s="8"/>
      <c r="D32" s="8"/>
      <c r="E32" s="8"/>
      <c r="F32" s="8"/>
      <c r="G32" s="21">
        <f t="shared" si="0"/>
        <v>0</v>
      </c>
    </row>
    <row r="33" spans="1:7" x14ac:dyDescent="0.25">
      <c r="A33" s="13" t="s">
        <v>75</v>
      </c>
      <c r="B33" s="6" t="s">
        <v>102</v>
      </c>
      <c r="C33" s="8" t="s">
        <v>59</v>
      </c>
      <c r="D33" s="8" t="s">
        <v>60</v>
      </c>
      <c r="E33" s="8" t="s">
        <v>27</v>
      </c>
      <c r="F33" s="8" t="s">
        <v>18</v>
      </c>
      <c r="G33" s="21">
        <f t="shared" si="0"/>
        <v>6.9444444444449749E-4</v>
      </c>
    </row>
    <row r="34" spans="1:7" x14ac:dyDescent="0.25">
      <c r="A34" s="13" t="s">
        <v>75</v>
      </c>
      <c r="B34" s="6" t="s">
        <v>103</v>
      </c>
      <c r="C34" s="8" t="s">
        <v>61</v>
      </c>
      <c r="D34" s="8" t="s">
        <v>62</v>
      </c>
      <c r="E34" s="8" t="s">
        <v>18</v>
      </c>
      <c r="F34" s="8" t="s">
        <v>18</v>
      </c>
      <c r="G34" s="21">
        <f t="shared" si="0"/>
        <v>2.0833333333333814E-3</v>
      </c>
    </row>
    <row r="35" spans="1:7" x14ac:dyDescent="0.25">
      <c r="A35" s="13" t="s">
        <v>75</v>
      </c>
      <c r="B35" s="6" t="s">
        <v>104</v>
      </c>
      <c r="C35" s="8"/>
      <c r="D35" s="8"/>
      <c r="E35" s="8"/>
      <c r="F35" s="8"/>
      <c r="G35" s="21">
        <f t="shared" si="0"/>
        <v>0</v>
      </c>
    </row>
    <row r="36" spans="1:7" x14ac:dyDescent="0.25">
      <c r="A36" s="13" t="s">
        <v>75</v>
      </c>
      <c r="B36" s="6" t="s">
        <v>105</v>
      </c>
      <c r="C36" s="8" t="s">
        <v>63</v>
      </c>
      <c r="D36" s="8" t="s">
        <v>64</v>
      </c>
      <c r="E36" s="8" t="s">
        <v>30</v>
      </c>
      <c r="F36" s="8" t="s">
        <v>27</v>
      </c>
      <c r="G36" s="21">
        <f t="shared" si="0"/>
        <v>2.7777777777777679E-3</v>
      </c>
    </row>
    <row r="37" spans="1:7" x14ac:dyDescent="0.25">
      <c r="A37" s="13" t="s">
        <v>75</v>
      </c>
      <c r="B37" s="6" t="s">
        <v>106</v>
      </c>
      <c r="C37" s="8"/>
      <c r="D37" s="8"/>
      <c r="E37" s="8"/>
      <c r="F37" s="8"/>
      <c r="G37" s="21">
        <f t="shared" si="0"/>
        <v>0</v>
      </c>
    </row>
    <row r="38" spans="1:7" x14ac:dyDescent="0.25">
      <c r="A38" s="13" t="s">
        <v>75</v>
      </c>
      <c r="B38" s="6" t="s">
        <v>107</v>
      </c>
      <c r="C38" s="8" t="s">
        <v>65</v>
      </c>
      <c r="D38" s="8" t="s">
        <v>66</v>
      </c>
      <c r="E38" s="8" t="s">
        <v>27</v>
      </c>
      <c r="F38" s="8" t="s">
        <v>27</v>
      </c>
      <c r="G38" s="21">
        <f t="shared" si="0"/>
        <v>1.388888888888884E-3</v>
      </c>
    </row>
    <row r="39" spans="1:7" x14ac:dyDescent="0.25">
      <c r="A39" s="13" t="s">
        <v>75</v>
      </c>
      <c r="B39" s="6" t="s">
        <v>108</v>
      </c>
      <c r="C39" s="8" t="s">
        <v>67</v>
      </c>
      <c r="D39" s="8" t="s">
        <v>68</v>
      </c>
      <c r="E39" s="8" t="s">
        <v>27</v>
      </c>
      <c r="F39" s="8" t="s">
        <v>18</v>
      </c>
      <c r="G39" s="21">
        <f t="shared" si="0"/>
        <v>6.2499999999999778E-3</v>
      </c>
    </row>
    <row r="40" spans="1:7" x14ac:dyDescent="0.25">
      <c r="A40" s="13" t="s">
        <v>75</v>
      </c>
      <c r="B40" s="6" t="s">
        <v>109</v>
      </c>
      <c r="C40" s="8" t="s">
        <v>69</v>
      </c>
      <c r="D40" s="8" t="s">
        <v>69</v>
      </c>
      <c r="E40" s="8" t="s">
        <v>18</v>
      </c>
      <c r="F40" s="8" t="s">
        <v>18</v>
      </c>
      <c r="G40" s="21">
        <f t="shared" si="0"/>
        <v>0</v>
      </c>
    </row>
    <row r="41" spans="1:7" x14ac:dyDescent="0.25">
      <c r="A41" s="13" t="s">
        <v>75</v>
      </c>
      <c r="B41" s="6" t="s">
        <v>110</v>
      </c>
      <c r="C41" s="8"/>
      <c r="D41" s="8"/>
      <c r="E41" s="8"/>
      <c r="F41" s="8"/>
      <c r="G41" s="21">
        <f t="shared" si="0"/>
        <v>0</v>
      </c>
    </row>
    <row r="42" spans="1:7" x14ac:dyDescent="0.25">
      <c r="A42" s="13" t="s">
        <v>75</v>
      </c>
      <c r="B42" s="6" t="s">
        <v>111</v>
      </c>
      <c r="C42" s="8" t="s">
        <v>70</v>
      </c>
      <c r="D42" s="8" t="s">
        <v>71</v>
      </c>
      <c r="E42" s="8" t="s">
        <v>18</v>
      </c>
      <c r="F42" s="8" t="s">
        <v>42</v>
      </c>
      <c r="G42" s="21">
        <f t="shared" si="0"/>
        <v>2.7777777777777679E-3</v>
      </c>
    </row>
    <row r="43" spans="1:7" x14ac:dyDescent="0.25">
      <c r="A43" s="18" t="s">
        <v>75</v>
      </c>
      <c r="B43" s="19" t="s">
        <v>112</v>
      </c>
      <c r="C43" s="20" t="s">
        <v>72</v>
      </c>
      <c r="D43" s="20" t="s">
        <v>73</v>
      </c>
      <c r="E43" s="20" t="s">
        <v>18</v>
      </c>
      <c r="F43" s="20" t="s">
        <v>74</v>
      </c>
      <c r="G43" s="22">
        <f t="shared" si="0"/>
        <v>2.7777777777777679E-3</v>
      </c>
    </row>
  </sheetData>
  <mergeCells count="5">
    <mergeCell ref="I17:J18"/>
    <mergeCell ref="I21:J21"/>
    <mergeCell ref="I22:J23"/>
    <mergeCell ref="G1:H1"/>
    <mergeCell ref="I16:J16"/>
  </mergeCells>
  <phoneticPr fontId="4" type="noConversion"/>
  <conditionalFormatting sqref="G7:G1048576">
    <cfRule type="expression" dxfId="13" priority="1">
      <formula>$G7*1440&gt;3</formula>
    </cfRule>
    <cfRule type="expression" dxfId="12" priority="2">
      <formula>AND($C7&lt;&gt;"",$D7&lt;&gt;"",$G7="")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115B989F44834A898392529DE01513" ma:contentTypeVersion="11" ma:contentTypeDescription="Crée un document." ma:contentTypeScope="" ma:versionID="d06516e9fdd33707224f685ba2489157">
  <xsd:schema xmlns:xsd="http://www.w3.org/2001/XMLSchema" xmlns:xs="http://www.w3.org/2001/XMLSchema" xmlns:p="http://schemas.microsoft.com/office/2006/metadata/properties" xmlns:ns3="f4390010-c987-40f2-b7d9-a0dd9c99f2a0" xmlns:ns4="6ef5b068-673e-430f-af10-542edfff0946" targetNamespace="http://schemas.microsoft.com/office/2006/metadata/properties" ma:root="true" ma:fieldsID="8ee7a284619fb94b1af9f7a0e4af2ca2" ns3:_="" ns4:_="">
    <xsd:import namespace="f4390010-c987-40f2-b7d9-a0dd9c99f2a0"/>
    <xsd:import namespace="6ef5b068-673e-430f-af10-542edfff094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390010-c987-40f2-b7d9-a0dd9c99f2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f5b068-673e-430f-af10-542edfff094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B552FC8-1C5F-4B4F-89F2-FF658EE271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595B6F-6C82-4790-B3DA-73569EB771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390010-c987-40f2-b7d9-a0dd9c99f2a0"/>
    <ds:schemaRef ds:uri="6ef5b068-673e-430f-af10-542edfff09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6C0E97-7503-420F-B5A4-7F2C8555D8E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Tournée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User</cp:lastModifiedBy>
  <dcterms:created xsi:type="dcterms:W3CDTF">2021-01-07T14:13:36Z</dcterms:created>
  <dcterms:modified xsi:type="dcterms:W3CDTF">2021-01-07T20:37:50Z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0x0101002F115B989F44834A898392529DE01513</vt:lpwstr>
  </property>
</Properties>
</file>