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60" yWindow="405" windowWidth="20130" windowHeight="11115" activeTab="1"/>
  </bookViews>
  <sheets>
    <sheet name="Sources" sheetId="3" r:id="rId1"/>
    <sheet name="Test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2" i="2"/>
  <c r="C10" i="3" l="1"/>
  <c r="C3" i="3"/>
  <c r="C4" i="3"/>
  <c r="C5" i="3"/>
  <c r="C6" i="3"/>
  <c r="D10" i="3"/>
  <c r="I4" i="3"/>
  <c r="B10" i="3"/>
  <c r="B12" i="3" s="1"/>
  <c r="B13" i="3" s="1"/>
  <c r="I3" i="3"/>
  <c r="F4" i="2"/>
  <c r="F5" i="2"/>
  <c r="H5" i="2" s="1"/>
  <c r="H4" i="2" l="1"/>
</calcChain>
</file>

<file path=xl/sharedStrings.xml><?xml version="1.0" encoding="utf-8"?>
<sst xmlns="http://schemas.openxmlformats.org/spreadsheetml/2006/main" count="34" uniqueCount="30">
  <si>
    <t>Client</t>
  </si>
  <si>
    <t>A</t>
  </si>
  <si>
    <t>B</t>
  </si>
  <si>
    <t>C</t>
  </si>
  <si>
    <t>Date</t>
  </si>
  <si>
    <t>Heure début</t>
  </si>
  <si>
    <t>heure de fin</t>
  </si>
  <si>
    <t>Temps</t>
  </si>
  <si>
    <t>Taux horaire</t>
  </si>
  <si>
    <t>montant facturable</t>
  </si>
  <si>
    <t>client</t>
  </si>
  <si>
    <t>ID Tâche</t>
  </si>
  <si>
    <t>A-1</t>
  </si>
  <si>
    <t>A-2</t>
  </si>
  <si>
    <t>A-3</t>
  </si>
  <si>
    <t>A-4</t>
  </si>
  <si>
    <t>A-5</t>
  </si>
  <si>
    <t>A-6</t>
  </si>
  <si>
    <t>semaine</t>
  </si>
  <si>
    <t>jour</t>
  </si>
  <si>
    <t>mois</t>
  </si>
  <si>
    <t>CA</t>
  </si>
  <si>
    <t>CA - taxes</t>
  </si>
  <si>
    <t>tx horaire</t>
  </si>
  <si>
    <t xml:space="preserve">temps </t>
  </si>
  <si>
    <t>heures</t>
  </si>
  <si>
    <t>Taxes (21,2 %)</t>
  </si>
  <si>
    <t xml:space="preserve"> </t>
  </si>
  <si>
    <t>D</t>
  </si>
  <si>
    <t>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</si>
</sst>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F400]h:mm:ss\ AM/PM"/>
    <numFmt numFmtId="165" formatCode="#,##0.00\ &quot;€&quot;;[Red]#,##0.00\ &quot;€&quot;"/>
    <numFmt numFmtId="166" formatCode="#,##0.00\ &quot;€&quot;"/>
    <numFmt numFmtId="167" formatCode="[$-40C]ddd\ d\ mm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164" fontId="0" fillId="0" borderId="0" xfId="0" applyNumberFormat="1"/>
    <xf numFmtId="1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Fill="1"/>
    <xf numFmtId="0" fontId="0" fillId="0" borderId="0" xfId="0"/>
    <xf numFmtId="167" fontId="0" fillId="0" borderId="0" xfId="0" applyNumberFormat="1"/>
    <xf numFmtId="0" fontId="0" fillId="2" borderId="0" xfId="0" applyFill="1"/>
    <xf numFmtId="0" fontId="0" fillId="2" borderId="1" xfId="0" applyFill="1" applyBorder="1"/>
    <xf numFmtId="2" fontId="0" fillId="2" borderId="1" xfId="0" applyNumberFormat="1" applyFill="1" applyBorder="1"/>
    <xf numFmtId="2" fontId="2" fillId="2" borderId="1" xfId="0" applyNumberFormat="1" applyFont="1" applyFill="1" applyBorder="1"/>
    <xf numFmtId="0" fontId="0" fillId="0" borderId="1" xfId="0" applyBorder="1"/>
    <xf numFmtId="166" fontId="0" fillId="2" borderId="1" xfId="0" applyNumberFormat="1" applyFill="1" applyBorder="1"/>
    <xf numFmtId="166" fontId="0" fillId="0" borderId="1" xfId="0" applyNumberFormat="1" applyBorder="1"/>
    <xf numFmtId="0" fontId="2" fillId="0" borderId="1" xfId="0" applyFont="1" applyBorder="1"/>
    <xf numFmtId="165" fontId="0" fillId="3" borderId="0" xfId="0" applyNumberFormat="1" applyFill="1"/>
    <xf numFmtId="0" fontId="2" fillId="3" borderId="1" xfId="0" applyFont="1" applyFill="1" applyBorder="1"/>
    <xf numFmtId="166" fontId="0" fillId="3" borderId="1" xfId="0" applyNumberFormat="1" applyFill="1" applyBorder="1"/>
    <xf numFmtId="0" fontId="0" fillId="0" borderId="1" xfId="0" applyFill="1" applyBorder="1"/>
    <xf numFmtId="44" fontId="0" fillId="0" borderId="1" xfId="1" applyFont="1" applyFill="1" applyBorder="1"/>
    <xf numFmtId="44" fontId="0" fillId="0" borderId="1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workbookViewId="0">
      <selection activeCell="E3" sqref="E3"/>
    </sheetView>
  </sheetViews>
  <sheetFormatPr baseColWidth="10" defaultRowHeight="15" x14ac:dyDescent="0.25"/>
  <cols>
    <col min="1" max="1" width="14.85546875" bestFit="1" customWidth="1"/>
    <col min="5" max="5" width="11.42578125" style="6"/>
    <col min="8" max="8" width="12.42578125" customWidth="1"/>
  </cols>
  <sheetData>
    <row r="1" spans="1:10" s="6" customFormat="1" x14ac:dyDescent="0.25">
      <c r="I1" s="9" t="s">
        <v>25</v>
      </c>
      <c r="J1" s="9"/>
    </row>
    <row r="2" spans="1:10" x14ac:dyDescent="0.25">
      <c r="A2" s="9" t="s">
        <v>0</v>
      </c>
      <c r="B2" s="9" t="s">
        <v>29</v>
      </c>
      <c r="C2" s="12" t="s">
        <v>23</v>
      </c>
      <c r="D2" s="12" t="s">
        <v>24</v>
      </c>
      <c r="F2" s="8"/>
      <c r="I2" s="10">
        <v>35</v>
      </c>
      <c r="J2" s="9" t="s">
        <v>18</v>
      </c>
    </row>
    <row r="3" spans="1:10" x14ac:dyDescent="0.25">
      <c r="A3" s="17" t="s">
        <v>1</v>
      </c>
      <c r="B3" s="13">
        <v>500</v>
      </c>
      <c r="C3" s="18">
        <f t="shared" ref="C3:C5" si="0">B3/($I$4*D3)</f>
        <v>13.151405556468848</v>
      </c>
      <c r="D3" s="12">
        <v>0.25</v>
      </c>
      <c r="F3" s="8"/>
      <c r="I3" s="10">
        <f>I2/5</f>
        <v>7</v>
      </c>
      <c r="J3" s="9" t="s">
        <v>19</v>
      </c>
    </row>
    <row r="4" spans="1:10" x14ac:dyDescent="0.25">
      <c r="A4" s="17" t="s">
        <v>2</v>
      </c>
      <c r="B4" s="13">
        <v>200</v>
      </c>
      <c r="C4" s="18">
        <f t="shared" si="0"/>
        <v>13.151405556468848</v>
      </c>
      <c r="D4" s="12">
        <v>0.1</v>
      </c>
      <c r="F4" s="8"/>
      <c r="I4" s="11">
        <f>$I$2*4.345</f>
        <v>152.07499999999999</v>
      </c>
      <c r="J4" s="9" t="s">
        <v>20</v>
      </c>
    </row>
    <row r="5" spans="1:10" x14ac:dyDescent="0.25">
      <c r="A5" s="17" t="s">
        <v>3</v>
      </c>
      <c r="B5" s="13">
        <v>300</v>
      </c>
      <c r="C5" s="18">
        <f t="shared" si="0"/>
        <v>13.151405556468848</v>
      </c>
      <c r="D5" s="12">
        <v>0.15</v>
      </c>
    </row>
    <row r="6" spans="1:10" x14ac:dyDescent="0.25">
      <c r="A6" s="17" t="s">
        <v>28</v>
      </c>
      <c r="B6" s="13">
        <v>1200</v>
      </c>
      <c r="C6" s="18">
        <f>B6/($I$4*D6)</f>
        <v>31.563373335525238</v>
      </c>
      <c r="D6" s="12">
        <v>0.25</v>
      </c>
    </row>
    <row r="7" spans="1:10" x14ac:dyDescent="0.25">
      <c r="A7" s="5"/>
      <c r="B7" s="5"/>
      <c r="C7" s="4"/>
    </row>
    <row r="8" spans="1:10" x14ac:dyDescent="0.25">
      <c r="A8" s="5"/>
      <c r="B8" s="5"/>
      <c r="C8" s="4"/>
    </row>
    <row r="9" spans="1:10" x14ac:dyDescent="0.25">
      <c r="A9" s="5"/>
      <c r="B9" s="5"/>
      <c r="C9" s="4"/>
      <c r="H9" s="4"/>
    </row>
    <row r="10" spans="1:10" x14ac:dyDescent="0.25">
      <c r="A10" s="15" t="s">
        <v>21</v>
      </c>
      <c r="B10" s="19">
        <f>SUM(B3:B9)</f>
        <v>2200</v>
      </c>
      <c r="C10" s="14">
        <f>B10/($I$4*D10)</f>
        <v>19.288728149487646</v>
      </c>
      <c r="D10" s="12">
        <f>SUM(D3:D6)</f>
        <v>0.75</v>
      </c>
    </row>
    <row r="11" spans="1:10" s="6" customFormat="1" x14ac:dyDescent="0.25">
      <c r="F11" s="6" t="s">
        <v>27</v>
      </c>
    </row>
    <row r="12" spans="1:10" s="6" customFormat="1" x14ac:dyDescent="0.25">
      <c r="A12" s="12" t="s">
        <v>26</v>
      </c>
      <c r="B12" s="20">
        <f>(B10-(B10*0.788))</f>
        <v>466.39999999999986</v>
      </c>
    </row>
    <row r="13" spans="1:10" x14ac:dyDescent="0.25">
      <c r="A13" s="12" t="s">
        <v>22</v>
      </c>
      <c r="B13" s="21">
        <f>B10-B12</f>
        <v>1733.6000000000001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"/>
  <sheetViews>
    <sheetView tabSelected="1" workbookViewId="0">
      <selection activeCell="G2" sqref="G2:G7"/>
    </sheetView>
  </sheetViews>
  <sheetFormatPr baseColWidth="10" defaultRowHeight="15" x14ac:dyDescent="0.25"/>
  <cols>
    <col min="2" max="2" width="14.140625" style="2" bestFit="1" customWidth="1"/>
    <col min="3" max="3" width="14" bestFit="1" customWidth="1"/>
    <col min="4" max="4" width="12.140625" style="1" bestFit="1" customWidth="1"/>
    <col min="5" max="5" width="11.85546875" style="1" bestFit="1" customWidth="1"/>
    <col min="6" max="6" width="8.140625" bestFit="1" customWidth="1"/>
    <col min="7" max="7" width="12" style="3" bestFit="1" customWidth="1"/>
    <col min="8" max="8" width="18.140625" style="4" bestFit="1" customWidth="1"/>
  </cols>
  <sheetData>
    <row r="1" spans="1:8" x14ac:dyDescent="0.25">
      <c r="A1" t="s">
        <v>11</v>
      </c>
      <c r="B1" s="2" t="s">
        <v>4</v>
      </c>
      <c r="C1" t="s">
        <v>10</v>
      </c>
      <c r="D1" s="1" t="s">
        <v>5</v>
      </c>
      <c r="E1" s="1" t="s">
        <v>6</v>
      </c>
      <c r="F1" t="s">
        <v>7</v>
      </c>
      <c r="G1" s="3" t="s">
        <v>8</v>
      </c>
      <c r="H1" s="4" t="s">
        <v>9</v>
      </c>
    </row>
    <row r="2" spans="1:8" x14ac:dyDescent="0.25">
      <c r="A2" t="s">
        <v>12</v>
      </c>
      <c r="B2" s="7">
        <v>44197</v>
      </c>
      <c r="C2" t="s">
        <v>1</v>
      </c>
      <c r="G2" s="16">
        <f>IFERROR(INDEX(Sources!$C$3:$C$6,MATCH(C2,Sources!$A$3:$A$6,0)),0)</f>
        <v>13.151405556468848</v>
      </c>
    </row>
    <row r="3" spans="1:8" x14ac:dyDescent="0.25">
      <c r="A3" t="s">
        <v>13</v>
      </c>
      <c r="B3" s="7">
        <v>44198</v>
      </c>
      <c r="C3" t="s">
        <v>2</v>
      </c>
      <c r="G3" s="16">
        <f>IFERROR(INDEX(Sources!$C$3:$C$6,MATCH(C3,Sources!$A$3:$A$6,0)),0)</f>
        <v>13.151405556468848</v>
      </c>
    </row>
    <row r="4" spans="1:8" x14ac:dyDescent="0.25">
      <c r="A4" t="s">
        <v>14</v>
      </c>
      <c r="B4" s="7">
        <v>44199</v>
      </c>
      <c r="C4" t="s">
        <v>1</v>
      </c>
      <c r="D4" s="1">
        <v>0.4375</v>
      </c>
      <c r="E4" s="1">
        <v>0.5</v>
      </c>
      <c r="F4" s="1">
        <f>E4-D4</f>
        <v>6.25E-2</v>
      </c>
      <c r="G4" s="16">
        <f>IFERROR(INDEX(Sources!$C$3:$C$6,MATCH(C4,Sources!$A$3:$A$6,0)),0)</f>
        <v>13.151405556468848</v>
      </c>
      <c r="H4" s="4">
        <f>(G4*F4)*24</f>
        <v>19.727108334703274</v>
      </c>
    </row>
    <row r="5" spans="1:8" x14ac:dyDescent="0.25">
      <c r="A5" t="s">
        <v>15</v>
      </c>
      <c r="B5" s="7">
        <v>44200</v>
      </c>
      <c r="D5" s="1">
        <v>0.39583333333333331</v>
      </c>
      <c r="E5" s="1">
        <v>0.41666666666666669</v>
      </c>
      <c r="F5" s="1">
        <f>E5-D5</f>
        <v>2.083333333333337E-2</v>
      </c>
      <c r="G5" s="16">
        <f>IFERROR(INDEX(Sources!$C$3:$C$6,MATCH(C5,Sources!$A$3:$A$6,0)),0)</f>
        <v>0</v>
      </c>
      <c r="H5" s="4">
        <f>(G5*F5)*24</f>
        <v>0</v>
      </c>
    </row>
    <row r="6" spans="1:8" x14ac:dyDescent="0.25">
      <c r="A6" t="s">
        <v>16</v>
      </c>
      <c r="B6" s="7">
        <v>44201</v>
      </c>
      <c r="C6" t="s">
        <v>28</v>
      </c>
      <c r="G6" s="16">
        <f>IFERROR(INDEX(Sources!$C$3:$C$6,MATCH(C6,Sources!$A$3:$A$6,0)),0)</f>
        <v>31.563373335525238</v>
      </c>
    </row>
    <row r="7" spans="1:8" x14ac:dyDescent="0.25">
      <c r="A7" s="6" t="s">
        <v>17</v>
      </c>
      <c r="B7" s="7">
        <v>44202</v>
      </c>
      <c r="C7" s="6"/>
      <c r="G7" s="16">
        <f>IFERROR(INDEX(Sources!$C$3:$C$6,MATCH(C7,Sources!$A$3:$A$6,0)),0)</f>
        <v>0</v>
      </c>
    </row>
    <row r="8" spans="1:8" x14ac:dyDescent="0.25">
      <c r="B8" s="7"/>
      <c r="C8" s="6"/>
    </row>
    <row r="9" spans="1:8" x14ac:dyDescent="0.25">
      <c r="B9" s="7"/>
      <c r="C9" s="6"/>
    </row>
    <row r="10" spans="1:8" x14ac:dyDescent="0.25">
      <c r="B10" s="7"/>
      <c r="C10" s="6"/>
    </row>
    <row r="11" spans="1:8" x14ac:dyDescent="0.25">
      <c r="B11" s="7"/>
      <c r="C11" s="6"/>
    </row>
    <row r="12" spans="1:8" x14ac:dyDescent="0.25">
      <c r="B12" s="7"/>
      <c r="C12" s="6"/>
    </row>
    <row r="13" spans="1:8" x14ac:dyDescent="0.25">
      <c r="B13" s="7"/>
      <c r="C13" s="6"/>
    </row>
    <row r="14" spans="1:8" x14ac:dyDescent="0.25">
      <c r="B14" s="7"/>
      <c r="C14" s="6"/>
    </row>
    <row r="15" spans="1:8" x14ac:dyDescent="0.25">
      <c r="B15" s="7"/>
      <c r="C15" s="6"/>
    </row>
    <row r="16" spans="1:8" x14ac:dyDescent="0.25">
      <c r="B16" s="7"/>
      <c r="C16" s="6"/>
    </row>
    <row r="17" spans="2:3" x14ac:dyDescent="0.25">
      <c r="B17" s="7"/>
      <c r="C17" s="6"/>
    </row>
    <row r="18" spans="2:3" x14ac:dyDescent="0.25">
      <c r="B18" s="7"/>
      <c r="C18" s="6"/>
    </row>
    <row r="19" spans="2:3" x14ac:dyDescent="0.25">
      <c r="B19" s="7"/>
      <c r="C19" s="6"/>
    </row>
    <row r="20" spans="2:3" x14ac:dyDescent="0.25">
      <c r="B20" s="7"/>
      <c r="C20" s="6"/>
    </row>
    <row r="21" spans="2:3" x14ac:dyDescent="0.25">
      <c r="B21" s="7"/>
      <c r="C21" s="6"/>
    </row>
    <row r="22" spans="2:3" x14ac:dyDescent="0.25">
      <c r="B22" s="7"/>
      <c r="C22" s="6"/>
    </row>
    <row r="23" spans="2:3" x14ac:dyDescent="0.25">
      <c r="B23" s="7"/>
      <c r="C23" s="6"/>
    </row>
    <row r="24" spans="2:3" x14ac:dyDescent="0.25">
      <c r="B24" s="7"/>
      <c r="C24" s="6"/>
    </row>
    <row r="25" spans="2:3" x14ac:dyDescent="0.25">
      <c r="B25" s="7"/>
      <c r="C25" s="6"/>
    </row>
    <row r="26" spans="2:3" x14ac:dyDescent="0.25">
      <c r="B26" s="7"/>
      <c r="C26" s="6"/>
    </row>
    <row r="27" spans="2:3" x14ac:dyDescent="0.25">
      <c r="B27" s="7"/>
      <c r="C27" s="6"/>
    </row>
    <row r="28" spans="2:3" x14ac:dyDescent="0.25">
      <c r="B28" s="7"/>
      <c r="C28" s="6"/>
    </row>
    <row r="29" spans="2:3" x14ac:dyDescent="0.25">
      <c r="B29" s="7"/>
      <c r="C29" s="6"/>
    </row>
    <row r="30" spans="2:3" x14ac:dyDescent="0.25">
      <c r="B30" s="7"/>
      <c r="C30" s="6"/>
    </row>
    <row r="31" spans="2:3" x14ac:dyDescent="0.25">
      <c r="B31" s="7"/>
      <c r="C31" s="6"/>
    </row>
    <row r="32" spans="2:3" x14ac:dyDescent="0.25">
      <c r="B32" s="7"/>
      <c r="C32" s="6"/>
    </row>
  </sheetData>
  <phoneticPr fontId="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Sources!$A$2:$A$6</xm:f>
          </x14:formula1>
          <xm:sqref>C2:C32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Sources</vt:lpstr>
      <vt:lpstr>Test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Petitjean</dc:creator>
  <cp:lastModifiedBy>User</cp:lastModifiedBy>
  <dcterms:created xsi:type="dcterms:W3CDTF">2021-01-04T15:31:50Z</dcterms:created>
  <dcterms:modified xsi:type="dcterms:W3CDTF">2021-01-06T12:10:03Z</dcterms:modified>
</cp:coreProperties>
</file>