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illaume.SOFTREPORT\Downloads\"/>
    </mc:Choice>
  </mc:AlternateContent>
  <bookViews>
    <workbookView xWindow="0" yWindow="0" windowWidth="22992" windowHeight="7872" activeTab="4"/>
  </bookViews>
  <sheets>
    <sheet name="Liste" sheetId="4" r:id="rId1"/>
    <sheet name="David" sheetId="5" r:id="rId2"/>
    <sheet name="Antoine" sheetId="7" r:id="rId3"/>
    <sheet name="test" sheetId="8" r:id="rId4"/>
    <sheet name="essai" sheetId="9" r:id="rId5"/>
  </sheets>
  <functionGroups builtInGroupCount="18"/>
  <definedNames>
    <definedName name="_xlnm._FilterDatabase" localSheetId="2" hidden="1">Antoine!$A$1:$A$68</definedName>
    <definedName name="_xlnm._FilterDatabase" localSheetId="0" hidden="1">Liste!$B$2:$L$68</definedName>
    <definedName name="_xlnm.Print_Titles" localSheetId="2">Antoine!#REF!</definedName>
    <definedName name="_xlnm.Print_Titles" localSheetId="1">David!#REF!</definedName>
    <definedName name="_xlnm.Print_Titles" localSheetId="4">essai!#REF!</definedName>
    <definedName name="_xlnm.Print_Titles" localSheetId="0">Liste!$B$2:$BF$2</definedName>
    <definedName name="_xlnm.Print_Titles" localSheetId="3">test!#REF!</definedName>
    <definedName name="_xlnm.Print_Area" localSheetId="2">Antoine!$B$2:$L$68</definedName>
    <definedName name="_xlnm.Print_Area" localSheetId="1">David!$B$2:$L$68</definedName>
    <definedName name="_xlnm.Print_Area" localSheetId="4">essai!#REF!</definedName>
    <definedName name="_xlnm.Print_Area" localSheetId="0">Liste!$B$2:$L$68</definedName>
    <definedName name="_xlnm.Print_Area" localSheetId="3">test!#REF!</definedName>
  </definedNames>
  <calcPr calcId="152511"/>
</workbook>
</file>

<file path=xl/calcChain.xml><?xml version="1.0" encoding="utf-8"?>
<calcChain xmlns="http://schemas.openxmlformats.org/spreadsheetml/2006/main">
  <c r="D176" i="9" l="1"/>
  <c r="A176" i="9"/>
  <c r="A177" i="9" s="1"/>
  <c r="D175" i="9"/>
  <c r="C175" i="9"/>
  <c r="B175" i="9"/>
  <c r="A124" i="9"/>
  <c r="D124" i="9" s="1"/>
  <c r="D123" i="9"/>
  <c r="C123" i="9"/>
  <c r="B123" i="9"/>
  <c r="A20" i="9"/>
  <c r="D20" i="9" s="1"/>
  <c r="D19" i="9"/>
  <c r="C19" i="9"/>
  <c r="B19" i="9"/>
  <c r="D10" i="9"/>
  <c r="A10" i="9"/>
  <c r="A11" i="9" s="1"/>
  <c r="D9" i="9"/>
  <c r="C9" i="9"/>
  <c r="B9" i="9"/>
  <c r="D8" i="9"/>
  <c r="C8" i="9"/>
  <c r="B8" i="9"/>
  <c r="D7" i="9"/>
  <c r="C7" i="9"/>
  <c r="B7" i="9"/>
  <c r="D6" i="9"/>
  <c r="C6" i="9"/>
  <c r="B6" i="9"/>
  <c r="D5" i="9"/>
  <c r="C5" i="9"/>
  <c r="B5" i="9"/>
  <c r="D4" i="9"/>
  <c r="C4" i="9"/>
  <c r="B4" i="9"/>
  <c r="D3" i="9"/>
  <c r="C3" i="9"/>
  <c r="B3" i="9"/>
  <c r="D2" i="9"/>
  <c r="C2" i="9"/>
  <c r="B2" i="9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2" i="8"/>
  <c r="B6" i="4"/>
  <c r="C6" i="4"/>
  <c r="D6" i="4"/>
  <c r="E6" i="4"/>
  <c r="F6" i="4"/>
  <c r="G6" i="4"/>
  <c r="H6" i="4"/>
  <c r="I6" i="4"/>
  <c r="J6" i="4"/>
  <c r="B7" i="4"/>
  <c r="C7" i="4"/>
  <c r="D7" i="4"/>
  <c r="E7" i="4"/>
  <c r="F7" i="4"/>
  <c r="G7" i="4"/>
  <c r="H7" i="4"/>
  <c r="I7" i="4"/>
  <c r="J7" i="4"/>
  <c r="B8" i="4"/>
  <c r="C8" i="4"/>
  <c r="D8" i="4"/>
  <c r="E8" i="4"/>
  <c r="F8" i="4"/>
  <c r="G8" i="4"/>
  <c r="H8" i="4"/>
  <c r="I8" i="4"/>
  <c r="J8" i="4"/>
  <c r="B9" i="4"/>
  <c r="C9" i="4"/>
  <c r="D9" i="4"/>
  <c r="E9" i="4"/>
  <c r="F9" i="4"/>
  <c r="G9" i="4"/>
  <c r="H9" i="4"/>
  <c r="I9" i="4"/>
  <c r="J9" i="4"/>
  <c r="B10" i="4"/>
  <c r="C10" i="4"/>
  <c r="D10" i="4"/>
  <c r="E10" i="4"/>
  <c r="F10" i="4"/>
  <c r="G10" i="4"/>
  <c r="H10" i="4"/>
  <c r="I10" i="4"/>
  <c r="J10" i="4"/>
  <c r="B11" i="4"/>
  <c r="C11" i="4"/>
  <c r="D11" i="4"/>
  <c r="E11" i="4"/>
  <c r="F11" i="4"/>
  <c r="G11" i="4"/>
  <c r="H11" i="4"/>
  <c r="I11" i="4"/>
  <c r="J11" i="4"/>
  <c r="B12" i="4"/>
  <c r="C12" i="4"/>
  <c r="D12" i="4"/>
  <c r="E12" i="4"/>
  <c r="F12" i="4"/>
  <c r="G12" i="4"/>
  <c r="H12" i="4"/>
  <c r="I12" i="4"/>
  <c r="J12" i="4"/>
  <c r="B13" i="4"/>
  <c r="C13" i="4"/>
  <c r="D13" i="4"/>
  <c r="E13" i="4"/>
  <c r="F13" i="4"/>
  <c r="G13" i="4"/>
  <c r="H13" i="4"/>
  <c r="I13" i="4"/>
  <c r="J13" i="4"/>
  <c r="B14" i="4"/>
  <c r="C14" i="4"/>
  <c r="D14" i="4"/>
  <c r="E14" i="4"/>
  <c r="F14" i="4"/>
  <c r="G14" i="4"/>
  <c r="H14" i="4"/>
  <c r="I14" i="4"/>
  <c r="J14" i="4"/>
  <c r="B15" i="4"/>
  <c r="C15" i="4"/>
  <c r="D15" i="4"/>
  <c r="E15" i="4"/>
  <c r="F15" i="4"/>
  <c r="G15" i="4"/>
  <c r="H15" i="4"/>
  <c r="I15" i="4"/>
  <c r="J15" i="4"/>
  <c r="B16" i="4"/>
  <c r="C16" i="4"/>
  <c r="D16" i="4"/>
  <c r="E16" i="4"/>
  <c r="F16" i="4"/>
  <c r="G16" i="4"/>
  <c r="H16" i="4"/>
  <c r="I16" i="4"/>
  <c r="J16" i="4"/>
  <c r="B17" i="4"/>
  <c r="C17" i="4"/>
  <c r="D17" i="4"/>
  <c r="E17" i="4"/>
  <c r="F17" i="4"/>
  <c r="G17" i="4"/>
  <c r="H17" i="4"/>
  <c r="I17" i="4"/>
  <c r="J17" i="4"/>
  <c r="B18" i="4"/>
  <c r="C18" i="4"/>
  <c r="D18" i="4"/>
  <c r="E18" i="4"/>
  <c r="F18" i="4"/>
  <c r="G18" i="4"/>
  <c r="H18" i="4"/>
  <c r="I18" i="4"/>
  <c r="J18" i="4"/>
  <c r="B19" i="4"/>
  <c r="C19" i="4"/>
  <c r="D19" i="4"/>
  <c r="E19" i="4"/>
  <c r="F19" i="4"/>
  <c r="G19" i="4"/>
  <c r="H19" i="4"/>
  <c r="I19" i="4"/>
  <c r="J19" i="4"/>
  <c r="B20" i="4"/>
  <c r="C20" i="4"/>
  <c r="D20" i="4"/>
  <c r="E20" i="4"/>
  <c r="F20" i="4"/>
  <c r="G20" i="4"/>
  <c r="H20" i="4"/>
  <c r="I20" i="4"/>
  <c r="J20" i="4"/>
  <c r="B21" i="4"/>
  <c r="C21" i="4"/>
  <c r="D21" i="4"/>
  <c r="E21" i="4"/>
  <c r="F21" i="4"/>
  <c r="G21" i="4"/>
  <c r="H21" i="4"/>
  <c r="I21" i="4"/>
  <c r="J21" i="4"/>
  <c r="B22" i="4"/>
  <c r="C22" i="4"/>
  <c r="D22" i="4"/>
  <c r="E22" i="4"/>
  <c r="F22" i="4"/>
  <c r="G22" i="4"/>
  <c r="H22" i="4"/>
  <c r="I22" i="4"/>
  <c r="J22" i="4"/>
  <c r="B23" i="4"/>
  <c r="C23" i="4"/>
  <c r="D23" i="4"/>
  <c r="E23" i="4"/>
  <c r="F23" i="4"/>
  <c r="G23" i="4"/>
  <c r="H23" i="4"/>
  <c r="I23" i="4"/>
  <c r="J23" i="4"/>
  <c r="B24" i="4"/>
  <c r="C24" i="4"/>
  <c r="D24" i="4"/>
  <c r="E24" i="4"/>
  <c r="F24" i="4"/>
  <c r="G24" i="4"/>
  <c r="H24" i="4"/>
  <c r="I24" i="4"/>
  <c r="J24" i="4"/>
  <c r="B25" i="4"/>
  <c r="C25" i="4"/>
  <c r="D25" i="4"/>
  <c r="E25" i="4"/>
  <c r="F25" i="4"/>
  <c r="G25" i="4"/>
  <c r="H25" i="4"/>
  <c r="I25" i="4"/>
  <c r="J25" i="4"/>
  <c r="B26" i="4"/>
  <c r="C26" i="4"/>
  <c r="D26" i="4"/>
  <c r="E26" i="4"/>
  <c r="F26" i="4"/>
  <c r="G26" i="4"/>
  <c r="H26" i="4"/>
  <c r="I26" i="4"/>
  <c r="J26" i="4"/>
  <c r="B27" i="4"/>
  <c r="C27" i="4"/>
  <c r="D27" i="4"/>
  <c r="E27" i="4"/>
  <c r="F27" i="4"/>
  <c r="G27" i="4"/>
  <c r="H27" i="4"/>
  <c r="I27" i="4"/>
  <c r="J27" i="4"/>
  <c r="B28" i="4"/>
  <c r="C28" i="4"/>
  <c r="D28" i="4"/>
  <c r="E28" i="4"/>
  <c r="F28" i="4"/>
  <c r="G28" i="4"/>
  <c r="H28" i="4"/>
  <c r="I28" i="4"/>
  <c r="J28" i="4"/>
  <c r="B29" i="4"/>
  <c r="C29" i="4"/>
  <c r="D29" i="4"/>
  <c r="E29" i="4"/>
  <c r="F29" i="4"/>
  <c r="G29" i="4"/>
  <c r="H29" i="4"/>
  <c r="I29" i="4"/>
  <c r="J29" i="4"/>
  <c r="B30" i="4"/>
  <c r="C30" i="4"/>
  <c r="D30" i="4"/>
  <c r="E30" i="4"/>
  <c r="F30" i="4"/>
  <c r="G30" i="4"/>
  <c r="H30" i="4"/>
  <c r="I30" i="4"/>
  <c r="J30" i="4"/>
  <c r="B31" i="4"/>
  <c r="C31" i="4"/>
  <c r="D31" i="4"/>
  <c r="E31" i="4"/>
  <c r="F31" i="4"/>
  <c r="G31" i="4"/>
  <c r="H31" i="4"/>
  <c r="I31" i="4"/>
  <c r="J31" i="4"/>
  <c r="B32" i="4"/>
  <c r="C32" i="4"/>
  <c r="D32" i="4"/>
  <c r="E32" i="4"/>
  <c r="F32" i="4"/>
  <c r="G32" i="4"/>
  <c r="H32" i="4"/>
  <c r="I32" i="4"/>
  <c r="J32" i="4"/>
  <c r="B33" i="4"/>
  <c r="C33" i="4"/>
  <c r="D33" i="4"/>
  <c r="E33" i="4"/>
  <c r="F33" i="4"/>
  <c r="G33" i="4"/>
  <c r="H33" i="4"/>
  <c r="I33" i="4"/>
  <c r="J33" i="4"/>
  <c r="B34" i="4"/>
  <c r="C34" i="4"/>
  <c r="D34" i="4"/>
  <c r="E34" i="4"/>
  <c r="F34" i="4"/>
  <c r="G34" i="4"/>
  <c r="H34" i="4"/>
  <c r="I34" i="4"/>
  <c r="J34" i="4"/>
  <c r="B35" i="4"/>
  <c r="C35" i="4"/>
  <c r="D35" i="4"/>
  <c r="E35" i="4"/>
  <c r="F35" i="4"/>
  <c r="G35" i="4"/>
  <c r="H35" i="4"/>
  <c r="I35" i="4"/>
  <c r="J35" i="4"/>
  <c r="B36" i="4"/>
  <c r="C36" i="4"/>
  <c r="D36" i="4"/>
  <c r="E36" i="4"/>
  <c r="F36" i="4"/>
  <c r="G36" i="4"/>
  <c r="H36" i="4"/>
  <c r="I36" i="4"/>
  <c r="J36" i="4"/>
  <c r="B37" i="4"/>
  <c r="C37" i="4"/>
  <c r="D37" i="4"/>
  <c r="E37" i="4"/>
  <c r="F37" i="4"/>
  <c r="G37" i="4"/>
  <c r="H37" i="4"/>
  <c r="I37" i="4"/>
  <c r="J37" i="4"/>
  <c r="B38" i="4"/>
  <c r="C38" i="4"/>
  <c r="D38" i="4"/>
  <c r="E38" i="4"/>
  <c r="F38" i="4"/>
  <c r="G38" i="4"/>
  <c r="H38" i="4"/>
  <c r="I38" i="4"/>
  <c r="J38" i="4"/>
  <c r="B39" i="4"/>
  <c r="C39" i="4"/>
  <c r="D39" i="4"/>
  <c r="E39" i="4"/>
  <c r="F39" i="4"/>
  <c r="G39" i="4"/>
  <c r="H39" i="4"/>
  <c r="I39" i="4"/>
  <c r="J39" i="4"/>
  <c r="B40" i="4"/>
  <c r="C40" i="4"/>
  <c r="D40" i="4"/>
  <c r="E40" i="4"/>
  <c r="F40" i="4"/>
  <c r="G40" i="4"/>
  <c r="H40" i="4"/>
  <c r="I40" i="4"/>
  <c r="J40" i="4"/>
  <c r="B41" i="4"/>
  <c r="C41" i="4"/>
  <c r="D41" i="4"/>
  <c r="E41" i="4"/>
  <c r="F41" i="4"/>
  <c r="G41" i="4"/>
  <c r="H41" i="4"/>
  <c r="I41" i="4"/>
  <c r="J41" i="4"/>
  <c r="B42" i="4"/>
  <c r="C42" i="4"/>
  <c r="D42" i="4"/>
  <c r="E42" i="4"/>
  <c r="F42" i="4"/>
  <c r="G42" i="4"/>
  <c r="H42" i="4"/>
  <c r="I42" i="4"/>
  <c r="J42" i="4"/>
  <c r="B43" i="4"/>
  <c r="C43" i="4"/>
  <c r="D43" i="4"/>
  <c r="E43" i="4"/>
  <c r="F43" i="4"/>
  <c r="G43" i="4"/>
  <c r="H43" i="4"/>
  <c r="I43" i="4"/>
  <c r="J43" i="4"/>
  <c r="B44" i="4"/>
  <c r="C44" i="4"/>
  <c r="D44" i="4"/>
  <c r="E44" i="4"/>
  <c r="F44" i="4"/>
  <c r="G44" i="4"/>
  <c r="H44" i="4"/>
  <c r="I44" i="4"/>
  <c r="J44" i="4"/>
  <c r="B45" i="4"/>
  <c r="C45" i="4"/>
  <c r="D45" i="4"/>
  <c r="E45" i="4"/>
  <c r="F45" i="4"/>
  <c r="G45" i="4"/>
  <c r="H45" i="4"/>
  <c r="I45" i="4"/>
  <c r="J45" i="4"/>
  <c r="B46" i="4"/>
  <c r="C46" i="4"/>
  <c r="D46" i="4"/>
  <c r="E46" i="4"/>
  <c r="F46" i="4"/>
  <c r="G46" i="4"/>
  <c r="H46" i="4"/>
  <c r="I46" i="4"/>
  <c r="J46" i="4"/>
  <c r="B47" i="4"/>
  <c r="C47" i="4"/>
  <c r="D47" i="4"/>
  <c r="E47" i="4"/>
  <c r="F47" i="4"/>
  <c r="G47" i="4"/>
  <c r="H47" i="4"/>
  <c r="I47" i="4"/>
  <c r="J47" i="4"/>
  <c r="B48" i="4"/>
  <c r="C48" i="4"/>
  <c r="D48" i="4"/>
  <c r="E48" i="4"/>
  <c r="F48" i="4"/>
  <c r="G48" i="4"/>
  <c r="H48" i="4"/>
  <c r="I48" i="4"/>
  <c r="J48" i="4"/>
  <c r="B49" i="4"/>
  <c r="C49" i="4"/>
  <c r="D49" i="4"/>
  <c r="E49" i="4"/>
  <c r="F49" i="4"/>
  <c r="G49" i="4"/>
  <c r="H49" i="4"/>
  <c r="I49" i="4"/>
  <c r="J49" i="4"/>
  <c r="B50" i="4"/>
  <c r="C50" i="4"/>
  <c r="D50" i="4"/>
  <c r="E50" i="4"/>
  <c r="F50" i="4"/>
  <c r="G50" i="4"/>
  <c r="H50" i="4"/>
  <c r="I50" i="4"/>
  <c r="J50" i="4"/>
  <c r="B51" i="4"/>
  <c r="C51" i="4"/>
  <c r="D51" i="4"/>
  <c r="E51" i="4"/>
  <c r="F51" i="4"/>
  <c r="G51" i="4"/>
  <c r="H51" i="4"/>
  <c r="I51" i="4"/>
  <c r="J51" i="4"/>
  <c r="B52" i="4"/>
  <c r="C52" i="4"/>
  <c r="D52" i="4"/>
  <c r="E52" i="4"/>
  <c r="F52" i="4"/>
  <c r="G52" i="4"/>
  <c r="H52" i="4"/>
  <c r="I52" i="4"/>
  <c r="J52" i="4"/>
  <c r="B53" i="4"/>
  <c r="C53" i="4"/>
  <c r="D53" i="4"/>
  <c r="E53" i="4"/>
  <c r="F53" i="4"/>
  <c r="G53" i="4"/>
  <c r="H53" i="4"/>
  <c r="I53" i="4"/>
  <c r="J53" i="4"/>
  <c r="B54" i="4"/>
  <c r="C54" i="4"/>
  <c r="D54" i="4"/>
  <c r="E54" i="4"/>
  <c r="F54" i="4"/>
  <c r="G54" i="4"/>
  <c r="H54" i="4"/>
  <c r="I54" i="4"/>
  <c r="J54" i="4"/>
  <c r="B55" i="4"/>
  <c r="C55" i="4"/>
  <c r="D55" i="4"/>
  <c r="E55" i="4"/>
  <c r="F55" i="4"/>
  <c r="G55" i="4"/>
  <c r="H55" i="4"/>
  <c r="I55" i="4"/>
  <c r="J55" i="4"/>
  <c r="B56" i="4"/>
  <c r="C56" i="4"/>
  <c r="D56" i="4"/>
  <c r="E56" i="4"/>
  <c r="F56" i="4"/>
  <c r="G56" i="4"/>
  <c r="H56" i="4"/>
  <c r="I56" i="4"/>
  <c r="J56" i="4"/>
  <c r="B57" i="4"/>
  <c r="C57" i="4"/>
  <c r="D57" i="4"/>
  <c r="E57" i="4"/>
  <c r="F57" i="4"/>
  <c r="G57" i="4"/>
  <c r="H57" i="4"/>
  <c r="I57" i="4"/>
  <c r="J57" i="4"/>
  <c r="B58" i="4"/>
  <c r="C58" i="4"/>
  <c r="D58" i="4"/>
  <c r="E58" i="4"/>
  <c r="F58" i="4"/>
  <c r="G58" i="4"/>
  <c r="H58" i="4"/>
  <c r="I58" i="4"/>
  <c r="J58" i="4"/>
  <c r="B59" i="4"/>
  <c r="C59" i="4"/>
  <c r="D59" i="4"/>
  <c r="E59" i="4"/>
  <c r="F59" i="4"/>
  <c r="G59" i="4"/>
  <c r="H59" i="4"/>
  <c r="I59" i="4"/>
  <c r="J59" i="4"/>
  <c r="B60" i="4"/>
  <c r="C60" i="4"/>
  <c r="D60" i="4"/>
  <c r="E60" i="4"/>
  <c r="F60" i="4"/>
  <c r="G60" i="4"/>
  <c r="H60" i="4"/>
  <c r="I60" i="4"/>
  <c r="J60" i="4"/>
  <c r="B61" i="4"/>
  <c r="C61" i="4"/>
  <c r="D61" i="4"/>
  <c r="E61" i="4"/>
  <c r="F61" i="4"/>
  <c r="G61" i="4"/>
  <c r="H61" i="4"/>
  <c r="I61" i="4"/>
  <c r="J61" i="4"/>
  <c r="B62" i="4"/>
  <c r="C62" i="4"/>
  <c r="D62" i="4"/>
  <c r="E62" i="4"/>
  <c r="F62" i="4"/>
  <c r="G62" i="4"/>
  <c r="H62" i="4"/>
  <c r="I62" i="4"/>
  <c r="J62" i="4"/>
  <c r="B63" i="4"/>
  <c r="C63" i="4"/>
  <c r="D63" i="4"/>
  <c r="E63" i="4"/>
  <c r="F63" i="4"/>
  <c r="G63" i="4"/>
  <c r="H63" i="4"/>
  <c r="I63" i="4"/>
  <c r="J63" i="4"/>
  <c r="B64" i="4"/>
  <c r="C64" i="4"/>
  <c r="D64" i="4"/>
  <c r="E64" i="4"/>
  <c r="F64" i="4"/>
  <c r="G64" i="4"/>
  <c r="H64" i="4"/>
  <c r="I64" i="4"/>
  <c r="J64" i="4"/>
  <c r="B65" i="4"/>
  <c r="C65" i="4"/>
  <c r="D65" i="4"/>
  <c r="E65" i="4"/>
  <c r="F65" i="4"/>
  <c r="G65" i="4"/>
  <c r="H65" i="4"/>
  <c r="I65" i="4"/>
  <c r="J65" i="4"/>
  <c r="B66" i="4"/>
  <c r="C66" i="4"/>
  <c r="D66" i="4"/>
  <c r="E66" i="4"/>
  <c r="F66" i="4"/>
  <c r="G66" i="4"/>
  <c r="H66" i="4"/>
  <c r="I66" i="4"/>
  <c r="J66" i="4"/>
  <c r="B67" i="4"/>
  <c r="C67" i="4"/>
  <c r="D67" i="4"/>
  <c r="E67" i="4"/>
  <c r="F67" i="4"/>
  <c r="G67" i="4"/>
  <c r="H67" i="4"/>
  <c r="I67" i="4"/>
  <c r="J67" i="4"/>
  <c r="C68" i="4"/>
  <c r="D68" i="4"/>
  <c r="E68" i="4"/>
  <c r="F68" i="4"/>
  <c r="G68" i="4"/>
  <c r="H68" i="4"/>
  <c r="I68" i="4"/>
  <c r="J68" i="4"/>
  <c r="B68" i="4"/>
  <c r="C2" i="8"/>
  <c r="C3" i="8"/>
  <c r="C4" i="8"/>
  <c r="C5" i="8"/>
  <c r="C6" i="8"/>
  <c r="C7" i="8"/>
  <c r="C8" i="8"/>
  <c r="C9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B2" i="8"/>
  <c r="B3" i="8"/>
  <c r="B4" i="8"/>
  <c r="B5" i="8"/>
  <c r="B6" i="8"/>
  <c r="B7" i="8"/>
  <c r="B8" i="8"/>
  <c r="B9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D2" i="8"/>
  <c r="D3" i="8"/>
  <c r="D4" i="8"/>
  <c r="D5" i="8"/>
  <c r="D6" i="8"/>
  <c r="D7" i="8"/>
  <c r="D8" i="8"/>
  <c r="D9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B20" i="9" l="1"/>
  <c r="C20" i="9"/>
  <c r="C10" i="9"/>
  <c r="B124" i="9"/>
  <c r="C124" i="9"/>
  <c r="C176" i="9"/>
  <c r="D11" i="9"/>
  <c r="C11" i="9"/>
  <c r="A12" i="9"/>
  <c r="B11" i="9"/>
  <c r="B10" i="9"/>
  <c r="A21" i="9"/>
  <c r="A178" i="9"/>
  <c r="B177" i="9"/>
  <c r="D177" i="9"/>
  <c r="C177" i="9"/>
  <c r="A125" i="9"/>
  <c r="B176" i="9"/>
  <c r="A176" i="8"/>
  <c r="A177" i="8" s="1"/>
  <c r="A124" i="8"/>
  <c r="A20" i="8"/>
  <c r="C21" i="9" l="1"/>
  <c r="A22" i="9"/>
  <c r="D21" i="9"/>
  <c r="B21" i="9"/>
  <c r="C125" i="9"/>
  <c r="D125" i="9"/>
  <c r="B125" i="9"/>
  <c r="A126" i="9"/>
  <c r="D178" i="9"/>
  <c r="C178" i="9"/>
  <c r="B178" i="9"/>
  <c r="A179" i="9"/>
  <c r="D12" i="9"/>
  <c r="C12" i="9"/>
  <c r="A13" i="9"/>
  <c r="B12" i="9"/>
  <c r="A21" i="8"/>
  <c r="A178" i="8"/>
  <c r="A22" i="8"/>
  <c r="A125" i="8"/>
  <c r="Z68" i="7"/>
  <c r="V68" i="7"/>
  <c r="P43" i="7"/>
  <c r="T17" i="7"/>
  <c r="P55" i="7"/>
  <c r="T29" i="7"/>
  <c r="X65" i="7"/>
  <c r="R40" i="7"/>
  <c r="V14" i="7"/>
  <c r="T63" i="7"/>
  <c r="X21" i="7"/>
  <c r="U46" i="7"/>
  <c r="O21" i="7"/>
  <c r="S61" i="7"/>
  <c r="O27" i="7"/>
  <c r="U60" i="7"/>
  <c r="U26" i="7"/>
  <c r="W59" i="7"/>
  <c r="S25" i="7"/>
  <c r="W21" i="7"/>
  <c r="T46" i="7"/>
  <c r="X20" i="7"/>
  <c r="O11" i="7"/>
  <c r="T44" i="7"/>
  <c r="X18" i="7"/>
  <c r="S15" i="7"/>
  <c r="R45" i="7"/>
  <c r="V19" i="7"/>
  <c r="R31" i="7"/>
  <c r="U49" i="7"/>
  <c r="P67" i="7"/>
  <c r="T41" i="7"/>
  <c r="X15" i="7"/>
  <c r="T53" i="7"/>
  <c r="X27" i="7"/>
  <c r="R64" i="7"/>
  <c r="V38" i="7"/>
  <c r="P13" i="7"/>
  <c r="P57" i="7"/>
  <c r="T15" i="7"/>
  <c r="O45" i="7"/>
  <c r="S19" i="7"/>
  <c r="O59" i="7"/>
  <c r="O25" i="7"/>
  <c r="U58" i="7"/>
  <c r="U24" i="7"/>
  <c r="S57" i="7"/>
  <c r="S23" i="7"/>
  <c r="S13" i="7"/>
  <c r="X44" i="7"/>
  <c r="R19" i="7"/>
  <c r="T68" i="7"/>
  <c r="X42" i="7"/>
  <c r="R17" i="7"/>
  <c r="O7" i="7"/>
  <c r="V43" i="7"/>
  <c r="P18" i="7"/>
  <c r="X24" i="7"/>
  <c r="O48" i="7"/>
  <c r="S22" i="7"/>
  <c r="X48" i="7"/>
  <c r="O54" i="7"/>
  <c r="V52" i="7"/>
  <c r="V64" i="7"/>
  <c r="T13" i="7"/>
  <c r="R24" i="7"/>
  <c r="R60" i="7"/>
  <c r="U30" i="7"/>
  <c r="W39" i="7"/>
  <c r="S39" i="7"/>
  <c r="Q38" i="7"/>
  <c r="P56" i="7"/>
  <c r="Q62" i="7"/>
  <c r="T28" i="7"/>
  <c r="X54" i="7"/>
  <c r="Q26" i="7"/>
  <c r="U33" i="7"/>
  <c r="R55" i="7"/>
  <c r="O46" i="7"/>
  <c r="W18" i="7"/>
  <c r="X32" i="7"/>
  <c r="O50" i="7"/>
  <c r="S24" i="7"/>
  <c r="W32" i="7"/>
  <c r="V53" i="7"/>
  <c r="S18" i="7"/>
  <c r="V68" i="5"/>
  <c r="O54" i="5"/>
  <c r="S28" i="5"/>
  <c r="O59" i="5"/>
  <c r="O40" i="5"/>
  <c r="P58" i="5"/>
  <c r="T55" i="5"/>
  <c r="X29" i="5"/>
  <c r="R38" i="7"/>
  <c r="R50" i="7"/>
  <c r="P61" i="7"/>
  <c r="X9" i="7"/>
  <c r="S67" i="7"/>
  <c r="Q16" i="7"/>
  <c r="U20" i="7"/>
  <c r="Q20" i="7"/>
  <c r="O19" i="7"/>
  <c r="V41" i="7"/>
  <c r="R65" i="7"/>
  <c r="P14" i="7"/>
  <c r="T40" i="7"/>
  <c r="P12" i="7"/>
  <c r="W20" i="7"/>
  <c r="T10" i="7"/>
  <c r="R62" i="7"/>
  <c r="V36" i="7"/>
  <c r="P11" i="7"/>
  <c r="V48" i="7"/>
  <c r="P23" i="7"/>
  <c r="T59" i="7"/>
  <c r="X33" i="7"/>
  <c r="R8" i="7"/>
  <c r="X37" i="7"/>
  <c r="W65" i="7"/>
  <c r="Q40" i="7"/>
  <c r="U14" i="7"/>
  <c r="U52" i="7"/>
  <c r="U18" i="7"/>
  <c r="Q52" i="7"/>
  <c r="Q18" i="7"/>
  <c r="O51" i="7"/>
  <c r="O17" i="7"/>
  <c r="V65" i="7"/>
  <c r="P40" i="7"/>
  <c r="T14" i="7"/>
  <c r="V63" i="7"/>
  <c r="P38" i="7"/>
  <c r="T12" i="7"/>
  <c r="T64" i="7"/>
  <c r="X38" i="7"/>
  <c r="R13" i="7"/>
  <c r="W68" i="7"/>
  <c r="Q43" i="7"/>
  <c r="V60" i="7"/>
  <c r="P35" i="7"/>
  <c r="T9" i="7"/>
  <c r="P47" i="7"/>
  <c r="T21" i="7"/>
  <c r="X57" i="7"/>
  <c r="R32" i="7"/>
  <c r="V6" i="7"/>
  <c r="T31" i="7"/>
  <c r="Q64" i="7"/>
  <c r="U38" i="7"/>
  <c r="O13" i="7"/>
  <c r="U50" i="7"/>
  <c r="U16" i="7"/>
  <c r="Q50" i="7"/>
  <c r="W15" i="7"/>
  <c r="O49" i="7"/>
  <c r="O15" i="7"/>
  <c r="P64" i="7"/>
  <c r="T38" i="7"/>
  <c r="X12" i="7"/>
  <c r="P62" i="7"/>
  <c r="T36" i="7"/>
  <c r="X10" i="7"/>
  <c r="X62" i="7"/>
  <c r="R37" i="7"/>
  <c r="V11" i="7"/>
  <c r="Q67" i="7"/>
  <c r="U41" i="7"/>
  <c r="O16" i="7"/>
  <c r="R23" i="7"/>
  <c r="U47" i="7"/>
  <c r="X39" i="7"/>
  <c r="X51" i="7"/>
  <c r="V62" i="7"/>
  <c r="T11" i="7"/>
  <c r="P9" i="7"/>
  <c r="W17" i="7"/>
  <c r="O23" i="7"/>
  <c r="Q22" i="7"/>
  <c r="S21" i="7"/>
  <c r="R43" i="7"/>
  <c r="X66" i="7"/>
  <c r="V15" i="7"/>
  <c r="P42" i="7"/>
  <c r="T18" i="7"/>
  <c r="O24" i="7"/>
  <c r="X16" i="7"/>
  <c r="O38" i="7"/>
  <c r="S12" i="7"/>
  <c r="R7" i="7"/>
  <c r="U43" i="7"/>
  <c r="O18" i="7"/>
  <c r="T34" i="7"/>
  <c r="U45" i="7"/>
  <c r="X40" i="7"/>
  <c r="Q68" i="5"/>
  <c r="U47" i="5"/>
  <c r="V66" i="5"/>
  <c r="T59" i="5"/>
  <c r="U33" i="5"/>
  <c r="Q45" i="5"/>
  <c r="P49" i="5"/>
  <c r="Q65" i="5"/>
  <c r="T25" i="7"/>
  <c r="T37" i="7"/>
  <c r="R48" i="7"/>
  <c r="P33" i="7"/>
  <c r="U54" i="7"/>
  <c r="V42" i="7"/>
  <c r="R36" i="7"/>
  <c r="T23" i="7"/>
  <c r="U64" i="7"/>
  <c r="X28" i="7"/>
  <c r="T52" i="7"/>
  <c r="Q58" i="7"/>
  <c r="V27" i="7"/>
  <c r="U57" i="7"/>
  <c r="W12" i="7"/>
  <c r="O62" i="7"/>
  <c r="O30" i="7"/>
  <c r="U68" i="7"/>
  <c r="Q61" i="7"/>
  <c r="U35" i="7"/>
  <c r="O10" i="7"/>
  <c r="Q47" i="7"/>
  <c r="Q63" i="7"/>
  <c r="O36" i="7"/>
  <c r="Q60" i="5"/>
  <c r="U39" i="5"/>
  <c r="R64" i="5"/>
  <c r="Q51" i="5"/>
  <c r="P66" i="5"/>
  <c r="Q29" i="5"/>
  <c r="X7" i="7"/>
  <c r="V30" i="7"/>
  <c r="O37" i="7"/>
  <c r="W47" i="7"/>
  <c r="X55" i="7"/>
  <c r="R30" i="7"/>
  <c r="X67" i="7"/>
  <c r="R42" i="7"/>
  <c r="V16" i="7"/>
  <c r="P53" i="7"/>
  <c r="T27" i="7"/>
  <c r="R52" i="7"/>
  <c r="R12" i="7"/>
  <c r="S59" i="7"/>
  <c r="W33" i="7"/>
  <c r="Q8" i="7"/>
  <c r="Q44" i="7"/>
  <c r="Q10" i="7"/>
  <c r="W43" i="7"/>
  <c r="S9" i="7"/>
  <c r="U42" i="7"/>
  <c r="U8" i="7"/>
  <c r="R59" i="7"/>
  <c r="V33" i="7"/>
  <c r="P8" i="7"/>
  <c r="R57" i="7"/>
  <c r="V31" i="7"/>
  <c r="P6" i="7"/>
  <c r="P58" i="7"/>
  <c r="T32" i="7"/>
  <c r="X6" i="7"/>
  <c r="S62" i="7"/>
  <c r="W36" i="7"/>
  <c r="R54" i="7"/>
  <c r="V28" i="7"/>
  <c r="R66" i="7"/>
  <c r="V40" i="7"/>
  <c r="P15" i="7"/>
  <c r="T51" i="7"/>
  <c r="X25" i="7"/>
  <c r="X45" i="7"/>
  <c r="V66" i="7"/>
  <c r="W57" i="7"/>
  <c r="Q32" i="7"/>
  <c r="U6" i="7"/>
  <c r="Q42" i="7"/>
  <c r="W7" i="7"/>
  <c r="S41" i="7"/>
  <c r="S7" i="7"/>
  <c r="U40" i="7"/>
  <c r="Q6" i="7"/>
  <c r="V57" i="7"/>
  <c r="P32" i="7"/>
  <c r="T6" i="7"/>
  <c r="V55" i="7"/>
  <c r="P30" i="7"/>
  <c r="T55" i="7"/>
  <c r="T56" i="7"/>
  <c r="X30" i="7"/>
  <c r="Q60" i="7"/>
  <c r="W60" i="7"/>
  <c r="Q35" i="7"/>
  <c r="U9" i="7"/>
  <c r="W66" i="7"/>
  <c r="Q41" i="7"/>
  <c r="P27" i="7"/>
  <c r="P39" i="7"/>
  <c r="X49" i="7"/>
  <c r="T39" i="7"/>
  <c r="Q56" i="7"/>
  <c r="R68" i="7"/>
  <c r="X61" i="7"/>
  <c r="P49" i="7"/>
  <c r="X29" i="7"/>
  <c r="T30" i="7"/>
  <c r="P54" i="7"/>
  <c r="U66" i="7"/>
  <c r="R29" i="7"/>
  <c r="Q59" i="7"/>
  <c r="S14" i="7"/>
  <c r="U63" i="7"/>
  <c r="U31" i="7"/>
  <c r="O6" i="7"/>
  <c r="W62" i="7"/>
  <c r="Q37" i="7"/>
  <c r="U11" i="7"/>
  <c r="U53" i="7"/>
  <c r="V21" i="7"/>
  <c r="S42" i="7"/>
  <c r="W61" i="5"/>
  <c r="Q41" i="5"/>
  <c r="X65" i="5"/>
  <c r="W52" i="5"/>
  <c r="Q27" i="5"/>
  <c r="S32" i="5"/>
  <c r="V42" i="5"/>
  <c r="X63" i="7"/>
  <c r="V12" i="7"/>
  <c r="V24" i="7"/>
  <c r="T35" i="7"/>
  <c r="R44" i="7"/>
  <c r="W41" i="7"/>
  <c r="O55" i="7"/>
  <c r="Q54" i="7"/>
  <c r="S53" i="7"/>
  <c r="R67" i="7"/>
  <c r="P16" i="7"/>
  <c r="V39" i="7"/>
  <c r="P66" i="7"/>
  <c r="X14" i="7"/>
  <c r="W44" i="7"/>
  <c r="W51" i="7"/>
  <c r="S52" i="7"/>
  <c r="U23" i="7"/>
  <c r="P52" i="7"/>
  <c r="W54" i="7"/>
  <c r="Q29" i="7"/>
  <c r="W48" i="7"/>
  <c r="U21" i="7"/>
  <c r="U37" i="7"/>
  <c r="S26" i="7"/>
  <c r="X58" i="5"/>
  <c r="Q33" i="5"/>
  <c r="W63" i="5"/>
  <c r="W44" i="5"/>
  <c r="S59" i="5"/>
  <c r="X60" i="5"/>
  <c r="T45" i="7"/>
  <c r="P65" i="7"/>
  <c r="S11" i="7"/>
  <c r="W13" i="7"/>
  <c r="O6" i="5"/>
  <c r="X35" i="7"/>
  <c r="V26" i="7"/>
  <c r="P17" i="7"/>
  <c r="Q68" i="7"/>
  <c r="R27" i="7"/>
  <c r="S49" i="7"/>
  <c r="O56" i="7"/>
  <c r="X59" i="7"/>
  <c r="T19" i="7"/>
  <c r="W25" i="7"/>
  <c r="O33" i="7"/>
  <c r="R51" i="7"/>
  <c r="V23" i="7"/>
  <c r="T50" i="7"/>
  <c r="S60" i="7"/>
  <c r="P37" i="7"/>
  <c r="U56" i="7"/>
  <c r="R41" i="7"/>
  <c r="S6" i="7"/>
  <c r="S56" i="7"/>
  <c r="O44" i="7"/>
  <c r="S65" i="5"/>
  <c r="R36" i="5"/>
  <c r="V22" i="7"/>
  <c r="S37" i="7"/>
  <c r="X26" i="7"/>
  <c r="T42" i="7"/>
  <c r="W10" i="7"/>
  <c r="O42" i="7"/>
  <c r="X8" i="7"/>
  <c r="R15" i="7"/>
  <c r="O46" i="5"/>
  <c r="U57" i="5"/>
  <c r="O42" i="5"/>
  <c r="R56" i="7"/>
  <c r="Q14" i="7"/>
  <c r="X36" i="7"/>
  <c r="R9" i="7"/>
  <c r="U65" i="7"/>
  <c r="S68" i="7"/>
  <c r="Q9" i="7"/>
  <c r="S40" i="7"/>
  <c r="S66" i="7"/>
  <c r="U61" i="7"/>
  <c r="S44" i="5"/>
  <c r="O56" i="5"/>
  <c r="W38" i="5"/>
  <c r="P33" i="5"/>
  <c r="W43" i="5"/>
  <c r="P36" i="5"/>
  <c r="U64" i="5"/>
  <c r="S60" i="5"/>
  <c r="R34" i="5"/>
  <c r="Q48" i="5"/>
  <c r="V53" i="5"/>
  <c r="O7" i="5"/>
  <c r="V44" i="5"/>
  <c r="S31" i="5"/>
  <c r="P34" i="5"/>
  <c r="O60" i="5"/>
  <c r="P29" i="5"/>
  <c r="P52" i="5"/>
  <c r="R23" i="5"/>
  <c r="T43" i="5"/>
  <c r="P24" i="5"/>
  <c r="O18" i="5"/>
  <c r="X11" i="5"/>
  <c r="P44" i="5"/>
  <c r="X44" i="5"/>
  <c r="R49" i="5"/>
  <c r="T33" i="5"/>
  <c r="R25" i="5"/>
  <c r="O20" i="5"/>
  <c r="X19" i="5"/>
  <c r="V8" i="5"/>
  <c r="R43" i="5"/>
  <c r="O27" i="5"/>
  <c r="P11" i="5"/>
  <c r="P17" i="5"/>
  <c r="X50" i="5"/>
  <c r="O21" i="5"/>
  <c r="X36" i="5"/>
  <c r="P15" i="5"/>
  <c r="V34" i="7"/>
  <c r="W29" i="7"/>
  <c r="U32" i="7"/>
  <c r="P36" i="7"/>
  <c r="W46" i="7"/>
  <c r="W56" i="7"/>
  <c r="T68" i="5"/>
  <c r="X53" i="5"/>
  <c r="U40" i="5"/>
  <c r="R66" i="5"/>
  <c r="X43" i="5"/>
  <c r="Q32" i="5"/>
  <c r="X31" i="7"/>
  <c r="V54" i="7"/>
  <c r="O61" i="7"/>
  <c r="Q12" i="7"/>
  <c r="U10" i="7"/>
  <c r="X58" i="7"/>
  <c r="P34" i="7"/>
  <c r="U17" i="7"/>
  <c r="Q33" i="7"/>
  <c r="S64" i="7"/>
  <c r="Q13" i="7"/>
  <c r="R47" i="7"/>
  <c r="S63" i="5"/>
  <c r="T67" i="5"/>
  <c r="W28" i="5"/>
  <c r="T47" i="5"/>
  <c r="O55" i="5"/>
  <c r="S29" i="5"/>
  <c r="W13" i="5"/>
  <c r="W40" i="5"/>
  <c r="T45" i="5"/>
  <c r="V59" i="5"/>
  <c r="W33" i="5"/>
  <c r="Q18" i="5"/>
  <c r="S26" i="5"/>
  <c r="W53" i="5"/>
  <c r="U12" i="5"/>
  <c r="R13" i="5"/>
  <c r="T51" i="5"/>
  <c r="S41" i="5"/>
  <c r="R62" i="5"/>
  <c r="T49" i="7"/>
  <c r="R10" i="7"/>
  <c r="T47" i="7"/>
  <c r="W35" i="7"/>
  <c r="Q34" i="7"/>
  <c r="S45" i="7"/>
  <c r="V51" i="7"/>
  <c r="S30" i="7"/>
  <c r="R34" i="7"/>
  <c r="R20" i="7"/>
  <c r="W67" i="7"/>
  <c r="Q66" i="7"/>
  <c r="V25" i="7"/>
  <c r="O41" i="7"/>
  <c r="S54" i="7"/>
  <c r="T65" i="7"/>
  <c r="V50" i="7"/>
  <c r="S55" i="7"/>
  <c r="V67" i="7"/>
  <c r="U55" i="7"/>
  <c r="W30" i="7"/>
  <c r="O52" i="7"/>
  <c r="S46" i="5"/>
  <c r="P51" i="7"/>
  <c r="X53" i="7"/>
  <c r="Q36" i="7"/>
  <c r="R53" i="7"/>
  <c r="S44" i="7"/>
  <c r="T26" i="7"/>
  <c r="W22" i="7"/>
  <c r="P28" i="7"/>
  <c r="P67" i="5"/>
  <c r="W26" i="5"/>
  <c r="S38" i="5"/>
  <c r="P59" i="7"/>
  <c r="P25" i="7"/>
  <c r="O47" i="7"/>
  <c r="R11" i="7"/>
  <c r="R61" i="7"/>
  <c r="O40" i="7"/>
  <c r="W50" i="7"/>
  <c r="V45" i="7"/>
  <c r="U27" i="7"/>
  <c r="Q15" i="7"/>
  <c r="U13" i="7"/>
  <c r="U31" i="5"/>
  <c r="Q43" i="5"/>
  <c r="W58" i="5"/>
  <c r="S68" i="5"/>
  <c r="S37" i="5"/>
  <c r="W21" i="5"/>
  <c r="W56" i="5"/>
  <c r="T53" i="5"/>
  <c r="X27" i="5"/>
  <c r="W41" i="5"/>
  <c r="P28" i="5"/>
  <c r="T58" i="5"/>
  <c r="X31" i="5"/>
  <c r="V37" i="5"/>
  <c r="R21" i="5"/>
  <c r="O34" i="5"/>
  <c r="S57" i="5"/>
  <c r="S19" i="5"/>
  <c r="X16" i="5"/>
  <c r="W55" i="5"/>
  <c r="R11" i="5"/>
  <c r="U11" i="5"/>
  <c r="V63" i="5"/>
  <c r="T56" i="5"/>
  <c r="O24" i="5"/>
  <c r="R41" i="5"/>
  <c r="W45" i="5"/>
  <c r="T12" i="5"/>
  <c r="U13" i="5"/>
  <c r="W39" i="5"/>
  <c r="T11" i="5"/>
  <c r="X42" i="5"/>
  <c r="P64" i="5"/>
  <c r="V9" i="5"/>
  <c r="T44" i="5"/>
  <c r="T19" i="5"/>
  <c r="U23" i="5"/>
  <c r="P21" i="5"/>
  <c r="R57" i="5"/>
  <c r="Q24" i="7"/>
  <c r="V49" i="7"/>
  <c r="X22" i="7"/>
  <c r="W42" i="7"/>
  <c r="Q21" i="7"/>
  <c r="Q23" i="7"/>
  <c r="O64" i="5"/>
  <c r="X37" i="5"/>
  <c r="W27" i="5"/>
  <c r="S50" i="5"/>
  <c r="P31" i="5"/>
  <c r="W25" i="5"/>
  <c r="R6" i="7"/>
  <c r="P29" i="7"/>
  <c r="S35" i="7"/>
  <c r="W45" i="7"/>
  <c r="X60" i="7"/>
  <c r="R33" i="7"/>
  <c r="T8" i="7"/>
  <c r="V61" i="7"/>
  <c r="S20" i="7"/>
  <c r="U51" i="7"/>
  <c r="S10" i="7"/>
  <c r="W24" i="7"/>
  <c r="U55" i="5"/>
  <c r="U60" i="5"/>
  <c r="P62" i="5"/>
  <c r="T39" i="5"/>
  <c r="U48" i="5"/>
  <c r="R55" i="5"/>
  <c r="S7" i="5"/>
  <c r="O28" i="5"/>
  <c r="P39" i="5"/>
  <c r="O53" i="5"/>
  <c r="S27" i="5"/>
  <c r="W11" i="5"/>
  <c r="R54" i="5"/>
  <c r="O41" i="5"/>
  <c r="R53" i="5"/>
  <c r="X6" i="5"/>
  <c r="V38" i="5"/>
  <c r="U28" i="5"/>
  <c r="V35" i="5"/>
  <c r="X23" i="7"/>
  <c r="V46" i="7"/>
  <c r="O53" i="7"/>
  <c r="V10" i="7"/>
  <c r="W55" i="7"/>
  <c r="X50" i="7"/>
  <c r="P26" i="7"/>
  <c r="X47" i="7"/>
  <c r="V8" i="7"/>
  <c r="P41" i="7"/>
  <c r="S33" i="7"/>
  <c r="W31" i="7"/>
  <c r="U36" i="7"/>
  <c r="P50" i="7"/>
  <c r="W28" i="7"/>
  <c r="R14" i="7"/>
  <c r="S43" i="7"/>
  <c r="X68" i="7"/>
  <c r="T16" i="7"/>
  <c r="Q25" i="7"/>
  <c r="O68" i="7"/>
  <c r="P61" i="5"/>
  <c r="U62" i="5"/>
  <c r="P63" i="7"/>
  <c r="O29" i="7"/>
  <c r="T54" i="7"/>
  <c r="R63" i="7"/>
  <c r="S36" i="7"/>
  <c r="U67" i="7"/>
  <c r="S16" i="7"/>
  <c r="Q39" i="7"/>
  <c r="U66" i="5"/>
  <c r="P65" i="5"/>
  <c r="O32" i="5"/>
  <c r="T33" i="7"/>
  <c r="U62" i="7"/>
  <c r="U12" i="7"/>
  <c r="T60" i="7"/>
  <c r="V35" i="7"/>
  <c r="Q19" i="7"/>
  <c r="W34" i="7"/>
  <c r="O66" i="7"/>
  <c r="W14" i="7"/>
  <c r="O20" i="7"/>
  <c r="O65" i="5"/>
  <c r="T63" i="5"/>
  <c r="S30" i="5"/>
  <c r="V50" i="5"/>
  <c r="U56" i="5"/>
  <c r="O31" i="5"/>
  <c r="S15" i="5"/>
  <c r="O44" i="5"/>
  <c r="P47" i="5"/>
  <c r="X61" i="5"/>
  <c r="S35" i="5"/>
  <c r="W19" i="5"/>
  <c r="W32" i="5"/>
  <c r="O57" i="5"/>
  <c r="W15" i="5"/>
  <c r="X14" i="5"/>
  <c r="V54" i="5"/>
  <c r="U44" i="5"/>
  <c r="U6" i="5"/>
  <c r="T10" i="5"/>
  <c r="Q30" i="5"/>
  <c r="T46" i="5"/>
  <c r="V55" i="5"/>
  <c r="V36" i="5"/>
  <c r="T20" i="5"/>
  <c r="U17" i="5"/>
  <c r="O63" i="5"/>
  <c r="X56" i="5"/>
  <c r="T54" i="5"/>
  <c r="Q7" i="5"/>
  <c r="T6" i="5"/>
  <c r="S56" i="5"/>
  <c r="R16" i="5"/>
  <c r="Q9" i="5"/>
  <c r="R14" i="5"/>
  <c r="X15" i="5"/>
  <c r="T13" i="5"/>
  <c r="X9" i="5"/>
  <c r="R22" i="5"/>
  <c r="P68" i="5"/>
  <c r="S31" i="7"/>
  <c r="Q28" i="7"/>
  <c r="W52" i="7"/>
  <c r="U15" i="7"/>
  <c r="O9" i="7"/>
  <c r="S66" i="5"/>
  <c r="W36" i="5"/>
  <c r="R60" i="5"/>
  <c r="O25" i="5"/>
  <c r="R65" i="5"/>
  <c r="X57" i="5"/>
  <c r="O23" i="5"/>
  <c r="X43" i="7"/>
  <c r="V58" i="7"/>
  <c r="W9" i="7"/>
  <c r="W11" i="7"/>
  <c r="R35" i="7"/>
  <c r="V7" i="7"/>
  <c r="O64" i="7"/>
  <c r="Q65" i="7"/>
  <c r="U7" i="7"/>
  <c r="W38" i="7"/>
  <c r="O60" i="7"/>
  <c r="Q55" i="7"/>
  <c r="W42" i="5"/>
  <c r="S54" i="5"/>
  <c r="U35" i="5"/>
  <c r="T31" i="5"/>
  <c r="Q42" i="5"/>
  <c r="O35" i="7"/>
  <c r="R22" i="7"/>
  <c r="S47" i="7"/>
  <c r="R26" i="7"/>
  <c r="T58" i="7"/>
  <c r="X11" i="7"/>
  <c r="Q17" i="7"/>
  <c r="S52" i="5"/>
  <c r="U48" i="7"/>
  <c r="P68" i="7"/>
  <c r="Q31" i="7"/>
  <c r="P41" i="5"/>
  <c r="Q31" i="5"/>
  <c r="S13" i="5"/>
  <c r="T8" i="5"/>
  <c r="O50" i="5"/>
  <c r="O49" i="5"/>
  <c r="W7" i="5"/>
  <c r="S33" i="5"/>
  <c r="Q8" i="5"/>
  <c r="R46" i="7"/>
  <c r="P20" i="7"/>
  <c r="S53" i="5"/>
  <c r="T57" i="7"/>
  <c r="U44" i="7"/>
  <c r="Q49" i="7"/>
  <c r="R56" i="5"/>
  <c r="S62" i="5"/>
  <c r="S61" i="5"/>
  <c r="V32" i="5"/>
  <c r="R47" i="5"/>
  <c r="T41" i="5"/>
  <c r="V27" i="5"/>
  <c r="X25" i="5"/>
  <c r="V21" i="5"/>
  <c r="P37" i="5"/>
  <c r="X20" i="5"/>
  <c r="S16" i="5"/>
  <c r="V62" i="5"/>
  <c r="W23" i="5"/>
  <c r="T38" i="5"/>
  <c r="P25" i="5"/>
  <c r="P27" i="5"/>
  <c r="P22" i="5"/>
  <c r="S18" i="5"/>
  <c r="X32" i="5"/>
  <c r="X34" i="5"/>
  <c r="U58" i="5"/>
  <c r="R58" i="7"/>
  <c r="X17" i="7"/>
  <c r="O65" i="7"/>
  <c r="P22" i="7"/>
  <c r="W58" i="7"/>
  <c r="O34" i="7"/>
  <c r="T65" i="5"/>
  <c r="X67" i="5"/>
  <c r="O47" i="5"/>
  <c r="U65" i="5"/>
  <c r="U67" i="5"/>
  <c r="U16" i="5"/>
  <c r="S29" i="7"/>
  <c r="U25" i="7"/>
  <c r="S58" i="7"/>
  <c r="R52" i="5"/>
  <c r="Q47" i="5"/>
  <c r="S21" i="5"/>
  <c r="U50" i="5"/>
  <c r="V11" i="5"/>
  <c r="Q38" i="5"/>
  <c r="R7" i="5"/>
  <c r="V33" i="5"/>
  <c r="X62" i="5"/>
  <c r="S14" i="5"/>
  <c r="U20" i="5"/>
  <c r="T36" i="5"/>
  <c r="X33" i="5"/>
  <c r="T21" i="5"/>
  <c r="T9" i="5"/>
  <c r="U61" i="5"/>
  <c r="V60" i="5"/>
  <c r="P18" i="5"/>
  <c r="V13" i="5"/>
  <c r="T49" i="5"/>
  <c r="P50" i="5"/>
  <c r="V39" i="5"/>
  <c r="T7" i="7"/>
  <c r="S34" i="7"/>
  <c r="P55" i="5"/>
  <c r="O19" i="5"/>
  <c r="X24" i="5"/>
  <c r="P43" i="5"/>
  <c r="U26" i="5"/>
  <c r="V64" i="5"/>
  <c r="X26" i="5"/>
  <c r="O63" i="7"/>
  <c r="O8" i="7"/>
  <c r="T61" i="7"/>
  <c r="X52" i="7"/>
  <c r="P45" i="7"/>
  <c r="R49" i="7"/>
  <c r="O57" i="7"/>
  <c r="O28" i="7"/>
  <c r="W37" i="7"/>
  <c r="S48" i="7"/>
  <c r="Q67" i="5"/>
  <c r="T62" i="7"/>
  <c r="O22" i="7"/>
  <c r="Q57" i="5"/>
  <c r="Q50" i="5"/>
  <c r="V40" i="5"/>
  <c r="T57" i="5"/>
  <c r="X41" i="5"/>
  <c r="S11" i="5"/>
  <c r="V7" i="5"/>
  <c r="X28" i="5"/>
  <c r="U43" i="5"/>
  <c r="X23" i="5"/>
  <c r="O31" i="7"/>
  <c r="W40" i="7"/>
  <c r="Q12" i="5"/>
  <c r="R18" i="7"/>
  <c r="V9" i="7"/>
  <c r="R39" i="7"/>
  <c r="O30" i="5"/>
  <c r="W35" i="5"/>
  <c r="U53" i="5"/>
  <c r="R26" i="5"/>
  <c r="U24" i="5"/>
  <c r="V28" i="5"/>
  <c r="V19" i="5"/>
  <c r="Q54" i="5"/>
  <c r="R15" i="5"/>
  <c r="S49" i="5"/>
  <c r="P8" i="5"/>
  <c r="O10" i="5"/>
  <c r="X55" i="5"/>
  <c r="V43" i="5"/>
  <c r="S22" i="5"/>
  <c r="P23" i="5"/>
  <c r="S39" i="5"/>
  <c r="R9" i="5"/>
  <c r="O12" i="5"/>
  <c r="V49" i="5"/>
  <c r="U14" i="5"/>
  <c r="R6" i="5"/>
  <c r="V32" i="7"/>
  <c r="X13" i="7"/>
  <c r="W63" i="7"/>
  <c r="T48" i="7"/>
  <c r="S28" i="7"/>
  <c r="S8" i="7"/>
  <c r="W50" i="5"/>
  <c r="O26" i="5"/>
  <c r="Q34" i="5"/>
  <c r="U37" i="5"/>
  <c r="S51" i="5"/>
  <c r="V44" i="7"/>
  <c r="W27" i="7"/>
  <c r="U39" i="7"/>
  <c r="X63" i="5"/>
  <c r="R58" i="5"/>
  <c r="V48" i="5"/>
  <c r="W59" i="5"/>
  <c r="V65" i="5"/>
  <c r="W46" i="5"/>
  <c r="T26" i="5"/>
  <c r="V30" i="5"/>
  <c r="W14" i="5"/>
  <c r="S17" i="5"/>
  <c r="V18" i="5"/>
  <c r="X18" i="5"/>
  <c r="P7" i="5"/>
  <c r="Q17" i="5"/>
  <c r="Q64" i="5"/>
  <c r="V57" i="5"/>
  <c r="V34" i="5"/>
  <c r="U45" i="5"/>
  <c r="O62" i="5"/>
  <c r="O43" i="5"/>
  <c r="W57" i="5"/>
  <c r="Q23" i="5"/>
  <c r="O22" i="5"/>
  <c r="T22" i="7"/>
  <c r="O48" i="5"/>
  <c r="S43" i="5"/>
  <c r="T16" i="5"/>
  <c r="X49" i="5"/>
  <c r="V23" i="5"/>
  <c r="V61" i="5"/>
  <c r="V22" i="5"/>
  <c r="P19" i="7"/>
  <c r="Q30" i="7"/>
  <c r="W26" i="7"/>
  <c r="Q63" i="5"/>
  <c r="W51" i="5"/>
  <c r="R42" i="5"/>
  <c r="W68" i="5"/>
  <c r="T50" i="5"/>
  <c r="S40" i="5"/>
  <c r="U22" i="5"/>
  <c r="U63" i="5"/>
  <c r="Q13" i="5"/>
  <c r="O11" i="5"/>
  <c r="R12" i="5"/>
  <c r="V15" i="5"/>
  <c r="R40" i="5"/>
  <c r="W10" i="5"/>
  <c r="Q46" i="5"/>
  <c r="S20" i="5"/>
  <c r="P48" i="7"/>
  <c r="O14" i="7"/>
  <c r="S48" i="5"/>
  <c r="W49" i="5"/>
  <c r="X46" i="5"/>
  <c r="R29" i="5"/>
  <c r="V24" i="5"/>
  <c r="V16" i="5"/>
  <c r="V51" i="5"/>
  <c r="V14" i="5"/>
  <c r="S63" i="7"/>
  <c r="S32" i="7"/>
  <c r="O39" i="5"/>
  <c r="Q39" i="5"/>
  <c r="O61" i="5"/>
  <c r="P21" i="7"/>
  <c r="R25" i="7"/>
  <c r="S51" i="7"/>
  <c r="T24" i="7"/>
  <c r="V17" i="7"/>
  <c r="W34" i="5"/>
  <c r="W53" i="7"/>
  <c r="Q7" i="7"/>
  <c r="W54" i="5"/>
  <c r="X34" i="7"/>
  <c r="Q53" i="7"/>
  <c r="Q62" i="5"/>
  <c r="W62" i="5"/>
  <c r="U54" i="5"/>
  <c r="Q44" i="5"/>
  <c r="W31" i="5"/>
  <c r="S24" i="5"/>
  <c r="Q11" i="5"/>
  <c r="T15" i="5"/>
  <c r="R33" i="5"/>
  <c r="P53" i="5"/>
  <c r="V47" i="7"/>
  <c r="O38" i="5"/>
  <c r="R50" i="5"/>
  <c r="V18" i="7"/>
  <c r="V59" i="7"/>
  <c r="O26" i="7"/>
  <c r="U41" i="5"/>
  <c r="V29" i="5"/>
  <c r="S58" i="5"/>
  <c r="U46" i="5"/>
  <c r="Q66" i="5"/>
  <c r="Q28" i="5"/>
  <c r="Q53" i="5"/>
  <c r="R39" i="5"/>
  <c r="X8" i="5"/>
  <c r="V45" i="5"/>
  <c r="P40" i="5"/>
  <c r="P30" i="5"/>
  <c r="R30" i="5"/>
  <c r="R17" i="5"/>
  <c r="O16" i="5"/>
  <c r="Q55" i="5"/>
  <c r="R31" i="5"/>
  <c r="P48" i="5"/>
  <c r="R63" i="5"/>
  <c r="P46" i="5"/>
  <c r="T23" i="5"/>
  <c r="V31" i="5"/>
  <c r="P7" i="7"/>
  <c r="W49" i="7"/>
  <c r="O39" i="7"/>
  <c r="P44" i="7"/>
  <c r="U34" i="7"/>
  <c r="W64" i="7"/>
  <c r="U68" i="5"/>
  <c r="X45" i="5"/>
  <c r="X48" i="5"/>
  <c r="V56" i="5"/>
  <c r="U38" i="5"/>
  <c r="T67" i="7"/>
  <c r="W19" i="7"/>
  <c r="V13" i="7"/>
  <c r="R68" i="5"/>
  <c r="U32" i="5"/>
  <c r="S64" i="5"/>
  <c r="V67" i="5"/>
  <c r="S9" i="5"/>
  <c r="R48" i="5"/>
  <c r="X54" i="5"/>
  <c r="Q24" i="5"/>
  <c r="R20" i="5"/>
  <c r="P14" i="5"/>
  <c r="S42" i="5"/>
  <c r="V41" i="5"/>
  <c r="Q25" i="5"/>
  <c r="T17" i="5"/>
  <c r="V20" i="5"/>
  <c r="R16" i="7"/>
  <c r="T42" i="5"/>
  <c r="O66" i="5"/>
  <c r="O51" i="5"/>
  <c r="U59" i="5"/>
  <c r="O8" i="5"/>
  <c r="P54" i="5"/>
  <c r="P13" i="5"/>
  <c r="Q51" i="7"/>
  <c r="V26" i="5"/>
  <c r="U8" i="5"/>
  <c r="O58" i="5"/>
  <c r="T32" i="5"/>
  <c r="Q19" i="5"/>
  <c r="W8" i="5"/>
  <c r="U15" i="5"/>
  <c r="X41" i="7"/>
  <c r="P46" i="7"/>
  <c r="O58" i="7"/>
  <c r="O67" i="5"/>
  <c r="Q26" i="5"/>
  <c r="Q56" i="5"/>
  <c r="T61" i="5"/>
  <c r="Q6" i="5"/>
  <c r="P45" i="5"/>
  <c r="T48" i="5"/>
  <c r="W17" i="5"/>
  <c r="X13" i="5"/>
  <c r="X10" i="5"/>
  <c r="U29" i="5"/>
  <c r="R35" i="5"/>
  <c r="W18" i="5"/>
  <c r="P38" i="5"/>
  <c r="U25" i="5"/>
  <c r="V56" i="7"/>
  <c r="T20" i="7"/>
  <c r="Q45" i="7"/>
  <c r="S45" i="5"/>
  <c r="Q10" i="5"/>
  <c r="S67" i="5"/>
  <c r="T64" i="5"/>
  <c r="Q36" i="5"/>
  <c r="O33" i="5"/>
  <c r="V10" i="5"/>
  <c r="P56" i="5"/>
  <c r="W61" i="7"/>
  <c r="W16" i="7"/>
  <c r="T60" i="5"/>
  <c r="X47" i="5"/>
  <c r="O67" i="7"/>
  <c r="O32" i="7"/>
  <c r="U29" i="7"/>
  <c r="P60" i="5"/>
  <c r="S12" i="5"/>
  <c r="U51" i="5"/>
  <c r="W8" i="7"/>
  <c r="Q40" i="5"/>
  <c r="Q16" i="5"/>
  <c r="V47" i="5"/>
  <c r="V52" i="5"/>
  <c r="X59" i="5"/>
  <c r="S65" i="7"/>
  <c r="O43" i="7"/>
  <c r="T37" i="5"/>
  <c r="U19" i="7"/>
  <c r="R38" i="5"/>
  <c r="V17" i="5"/>
  <c r="W16" i="5"/>
  <c r="P60" i="7"/>
  <c r="S8" i="5"/>
  <c r="X64" i="7"/>
  <c r="U19" i="5"/>
  <c r="Q48" i="7"/>
  <c r="W65" i="5"/>
  <c r="U30" i="5"/>
  <c r="X22" i="5"/>
  <c r="T18" i="5"/>
  <c r="O36" i="5"/>
  <c r="Q52" i="5"/>
  <c r="X17" i="5"/>
  <c r="V6" i="5"/>
  <c r="V37" i="7"/>
  <c r="W67" i="5"/>
  <c r="T35" i="5"/>
  <c r="X30" i="5"/>
  <c r="X38" i="5"/>
  <c r="W23" i="7"/>
  <c r="T29" i="5"/>
  <c r="R32" i="5"/>
  <c r="U36" i="5"/>
  <c r="W29" i="5"/>
  <c r="R37" i="5"/>
  <c r="P16" i="5"/>
  <c r="T22" i="5"/>
  <c r="X46" i="7"/>
  <c r="X7" i="5"/>
  <c r="S50" i="7"/>
  <c r="R27" i="5"/>
  <c r="X21" i="5"/>
  <c r="Q49" i="5"/>
  <c r="S10" i="5"/>
  <c r="T40" i="5"/>
  <c r="R18" i="5"/>
  <c r="P19" i="5"/>
  <c r="S17" i="7"/>
  <c r="O12" i="7"/>
  <c r="O68" i="5"/>
  <c r="P42" i="5"/>
  <c r="W30" i="5"/>
  <c r="O45" i="5"/>
  <c r="P57" i="5"/>
  <c r="O52" i="5"/>
  <c r="Q37" i="5"/>
  <c r="U42" i="5"/>
  <c r="X64" i="5"/>
  <c r="O14" i="5"/>
  <c r="P24" i="7"/>
  <c r="U49" i="5"/>
  <c r="X40" i="5"/>
  <c r="Q35" i="5"/>
  <c r="T24" i="5"/>
  <c r="W48" i="5"/>
  <c r="R24" i="5"/>
  <c r="T62" i="5"/>
  <c r="R46" i="5"/>
  <c r="S23" i="5"/>
  <c r="R10" i="5"/>
  <c r="R21" i="7"/>
  <c r="R44" i="5"/>
  <c r="O15" i="5"/>
  <c r="P10" i="5"/>
  <c r="W64" i="5"/>
  <c r="S55" i="5"/>
  <c r="Q14" i="5"/>
  <c r="Q59" i="5"/>
  <c r="V46" i="5"/>
  <c r="V29" i="7"/>
  <c r="X35" i="5"/>
  <c r="S25" i="5"/>
  <c r="W20" i="5"/>
  <c r="T27" i="5"/>
  <c r="Q57" i="7"/>
  <c r="T34" i="5"/>
  <c r="W47" i="5"/>
  <c r="X52" i="5"/>
  <c r="R51" i="5"/>
  <c r="U21" i="5"/>
  <c r="U52" i="5"/>
  <c r="S36" i="5"/>
  <c r="W9" i="5"/>
  <c r="S6" i="5"/>
  <c r="T28" i="5"/>
  <c r="X56" i="7"/>
  <c r="O29" i="5"/>
  <c r="S38" i="7"/>
  <c r="U27" i="5"/>
  <c r="P9" i="5"/>
  <c r="U18" i="5"/>
  <c r="P20" i="5"/>
  <c r="T52" i="5"/>
  <c r="X68" i="5"/>
  <c r="S34" i="5"/>
  <c r="O35" i="5"/>
  <c r="W12" i="5"/>
  <c r="U28" i="7"/>
  <c r="Q21" i="5"/>
  <c r="P31" i="7"/>
  <c r="P12" i="5"/>
  <c r="Q61" i="5"/>
  <c r="S27" i="7"/>
  <c r="S46" i="7"/>
  <c r="X19" i="7"/>
  <c r="O9" i="5"/>
  <c r="T7" i="5"/>
  <c r="V12" i="5"/>
  <c r="Q46" i="7"/>
  <c r="Q20" i="5"/>
  <c r="T25" i="5"/>
  <c r="Q58" i="5"/>
  <c r="R67" i="5"/>
  <c r="W24" i="5"/>
  <c r="V20" i="7"/>
  <c r="Q11" i="7"/>
  <c r="R28" i="5"/>
  <c r="R28" i="7"/>
  <c r="O17" i="5"/>
  <c r="W66" i="5"/>
  <c r="P32" i="5"/>
  <c r="P26" i="5"/>
  <c r="Q22" i="5"/>
  <c r="T66" i="5"/>
  <c r="W60" i="5"/>
  <c r="R19" i="5"/>
  <c r="W6" i="7"/>
  <c r="U10" i="5"/>
  <c r="P35" i="5"/>
  <c r="R61" i="5"/>
  <c r="T14" i="5"/>
  <c r="V25" i="5"/>
  <c r="Q15" i="5"/>
  <c r="X12" i="5"/>
  <c r="U22" i="7"/>
  <c r="T66" i="7"/>
  <c r="P51" i="5"/>
  <c r="R45" i="5"/>
  <c r="P6" i="5"/>
  <c r="T30" i="5"/>
  <c r="U34" i="5"/>
  <c r="W6" i="5"/>
  <c r="R8" i="5"/>
  <c r="P63" i="5"/>
  <c r="P10" i="7"/>
  <c r="R59" i="5"/>
  <c r="Q27" i="7"/>
  <c r="X51" i="5"/>
  <c r="W22" i="5"/>
  <c r="U9" i="5"/>
  <c r="T43" i="7"/>
  <c r="U59" i="7"/>
  <c r="O37" i="5"/>
  <c r="V58" i="5"/>
  <c r="O13" i="5"/>
  <c r="U7" i="5"/>
  <c r="S47" i="5"/>
  <c r="P59" i="5"/>
  <c r="W37" i="5"/>
  <c r="X66" i="5"/>
  <c r="X39" i="5"/>
  <c r="D179" i="9" l="1"/>
  <c r="C179" i="9"/>
  <c r="A180" i="9"/>
  <c r="B179" i="9"/>
  <c r="A127" i="9"/>
  <c r="B126" i="9"/>
  <c r="D126" i="9"/>
  <c r="C126" i="9"/>
  <c r="C13" i="9"/>
  <c r="A14" i="9"/>
  <c r="B13" i="9"/>
  <c r="D13" i="9"/>
  <c r="A23" i="9"/>
  <c r="B22" i="9"/>
  <c r="D22" i="9"/>
  <c r="C22" i="9"/>
  <c r="A179" i="8"/>
  <c r="A126" i="8"/>
  <c r="A23" i="8"/>
  <c r="Y68" i="7"/>
  <c r="L68" i="7"/>
  <c r="K68" i="7"/>
  <c r="B68" i="7"/>
  <c r="A68" i="7"/>
  <c r="Z67" i="7"/>
  <c r="C180" i="9" l="1"/>
  <c r="A181" i="9"/>
  <c r="B180" i="9"/>
  <c r="D180" i="9"/>
  <c r="A15" i="9"/>
  <c r="B14" i="9"/>
  <c r="D14" i="9"/>
  <c r="C14" i="9"/>
  <c r="A24" i="9"/>
  <c r="B23" i="9"/>
  <c r="D23" i="9"/>
  <c r="C23" i="9"/>
  <c r="D127" i="9"/>
  <c r="C127" i="9"/>
  <c r="A128" i="9"/>
  <c r="B127" i="9"/>
  <c r="A180" i="8"/>
  <c r="A127" i="8"/>
  <c r="A24" i="8"/>
  <c r="Y67" i="7"/>
  <c r="L67" i="7"/>
  <c r="K67" i="7"/>
  <c r="B67" i="7"/>
  <c r="A67" i="7"/>
  <c r="Z66" i="7"/>
  <c r="D128" i="9" l="1"/>
  <c r="C128" i="9"/>
  <c r="B128" i="9"/>
  <c r="A129" i="9"/>
  <c r="A182" i="9"/>
  <c r="B181" i="9"/>
  <c r="D181" i="9"/>
  <c r="C181" i="9"/>
  <c r="D24" i="9"/>
  <c r="A25" i="9"/>
  <c r="C24" i="9"/>
  <c r="B24" i="9"/>
  <c r="D15" i="9"/>
  <c r="C15" i="9"/>
  <c r="A16" i="9"/>
  <c r="B15" i="9"/>
  <c r="A25" i="8"/>
  <c r="A128" i="8"/>
  <c r="A181" i="8"/>
  <c r="Y66" i="7"/>
  <c r="L66" i="7"/>
  <c r="K66" i="7"/>
  <c r="B66" i="7"/>
  <c r="A66" i="7"/>
  <c r="Z65" i="7"/>
  <c r="C129" i="9" l="1"/>
  <c r="D129" i="9"/>
  <c r="B129" i="9"/>
  <c r="A130" i="9"/>
  <c r="D16" i="9"/>
  <c r="C16" i="9"/>
  <c r="A17" i="9"/>
  <c r="B16" i="9"/>
  <c r="C25" i="9"/>
  <c r="A26" i="9"/>
  <c r="D25" i="9"/>
  <c r="B25" i="9"/>
  <c r="D182" i="9"/>
  <c r="C182" i="9"/>
  <c r="B182" i="9"/>
  <c r="A182" i="8"/>
  <c r="A129" i="8"/>
  <c r="A26" i="8"/>
  <c r="Y65" i="7"/>
  <c r="L65" i="7"/>
  <c r="K65" i="7"/>
  <c r="B65" i="7"/>
  <c r="A65" i="7"/>
  <c r="Z64" i="7"/>
  <c r="A27" i="9" l="1"/>
  <c r="B26" i="9"/>
  <c r="D26" i="9"/>
  <c r="C26" i="9"/>
  <c r="A131" i="9"/>
  <c r="B130" i="9"/>
  <c r="D130" i="9"/>
  <c r="C130" i="9"/>
  <c r="C17" i="9"/>
  <c r="A18" i="9"/>
  <c r="B17" i="9"/>
  <c r="D17" i="9"/>
  <c r="A10" i="8"/>
  <c r="A27" i="8"/>
  <c r="A130" i="8"/>
  <c r="Y64" i="7"/>
  <c r="L64" i="7"/>
  <c r="K64" i="7"/>
  <c r="B64" i="7"/>
  <c r="A64" i="7"/>
  <c r="Z63" i="7"/>
  <c r="B18" i="9" l="1"/>
  <c r="D18" i="9"/>
  <c r="C18" i="9"/>
  <c r="A132" i="9"/>
  <c r="B131" i="9"/>
  <c r="D131" i="9"/>
  <c r="C131" i="9"/>
  <c r="A28" i="9"/>
  <c r="B27" i="9"/>
  <c r="D27" i="9"/>
  <c r="C27" i="9"/>
  <c r="C10" i="8"/>
  <c r="D10" i="8"/>
  <c r="B10" i="8"/>
  <c r="A28" i="8"/>
  <c r="A131" i="8"/>
  <c r="A11" i="8"/>
  <c r="Y63" i="7"/>
  <c r="L63" i="7"/>
  <c r="K63" i="7"/>
  <c r="B63" i="7"/>
  <c r="A63" i="7"/>
  <c r="Z62" i="7"/>
  <c r="D28" i="9" l="1"/>
  <c r="A29" i="9"/>
  <c r="C28" i="9"/>
  <c r="B28" i="9"/>
  <c r="D132" i="9"/>
  <c r="A133" i="9"/>
  <c r="C132" i="9"/>
  <c r="B132" i="9"/>
  <c r="D11" i="8"/>
  <c r="B11" i="8"/>
  <c r="C11" i="8"/>
  <c r="A132" i="8"/>
  <c r="A12" i="8"/>
  <c r="A29" i="8"/>
  <c r="Y62" i="7"/>
  <c r="L62" i="7"/>
  <c r="K62" i="7"/>
  <c r="B62" i="7"/>
  <c r="A62" i="7"/>
  <c r="Z61" i="7"/>
  <c r="D133" i="9" l="1"/>
  <c r="C133" i="9"/>
  <c r="A134" i="9"/>
  <c r="B133" i="9"/>
  <c r="C29" i="9"/>
  <c r="A30" i="9"/>
  <c r="D29" i="9"/>
  <c r="B29" i="9"/>
  <c r="B12" i="8"/>
  <c r="D12" i="8"/>
  <c r="C12" i="8"/>
  <c r="A13" i="8"/>
  <c r="A133" i="8"/>
  <c r="A30" i="8"/>
  <c r="Y61" i="7"/>
  <c r="L61" i="7"/>
  <c r="K61" i="7"/>
  <c r="B61" i="7"/>
  <c r="A61" i="7"/>
  <c r="Z60" i="7"/>
  <c r="A31" i="9" l="1"/>
  <c r="B30" i="9"/>
  <c r="D30" i="9"/>
  <c r="C30" i="9"/>
  <c r="C134" i="9"/>
  <c r="A135" i="9"/>
  <c r="B134" i="9"/>
  <c r="D134" i="9"/>
  <c r="C13" i="8"/>
  <c r="B13" i="8"/>
  <c r="D13" i="8"/>
  <c r="A134" i="8"/>
  <c r="A31" i="8"/>
  <c r="A14" i="8"/>
  <c r="Y60" i="7"/>
  <c r="L60" i="7"/>
  <c r="K60" i="7"/>
  <c r="B60" i="7"/>
  <c r="A60" i="7"/>
  <c r="Z59" i="7"/>
  <c r="A136" i="9" l="1"/>
  <c r="B135" i="9"/>
  <c r="D135" i="9"/>
  <c r="C135" i="9"/>
  <c r="A32" i="9"/>
  <c r="B31" i="9"/>
  <c r="D31" i="9"/>
  <c r="C31" i="9"/>
  <c r="C14" i="8"/>
  <c r="D14" i="8"/>
  <c r="B14" i="8"/>
  <c r="A15" i="8"/>
  <c r="A32" i="8"/>
  <c r="A135" i="8"/>
  <c r="Y59" i="7"/>
  <c r="L59" i="7"/>
  <c r="K59" i="7"/>
  <c r="B59" i="7"/>
  <c r="A59" i="7"/>
  <c r="Z58" i="7"/>
  <c r="D32" i="9" l="1"/>
  <c r="A33" i="9"/>
  <c r="C32" i="9"/>
  <c r="B32" i="9"/>
  <c r="D136" i="9"/>
  <c r="A137" i="9"/>
  <c r="C136" i="9"/>
  <c r="B136" i="9"/>
  <c r="D15" i="8"/>
  <c r="C15" i="8"/>
  <c r="B15" i="8"/>
  <c r="A136" i="8"/>
  <c r="A33" i="8"/>
  <c r="A16" i="8"/>
  <c r="Y58" i="7"/>
  <c r="L58" i="7"/>
  <c r="K58" i="7"/>
  <c r="B58" i="7"/>
  <c r="A58" i="7"/>
  <c r="Z57" i="7"/>
  <c r="D137" i="9" l="1"/>
  <c r="C137" i="9"/>
  <c r="A138" i="9"/>
  <c r="B137" i="9"/>
  <c r="C33" i="9"/>
  <c r="A34" i="9"/>
  <c r="D33" i="9"/>
  <c r="B33" i="9"/>
  <c r="B16" i="8"/>
  <c r="D16" i="8"/>
  <c r="C16" i="8"/>
  <c r="A34" i="8"/>
  <c r="A137" i="8"/>
  <c r="A17" i="8"/>
  <c r="Y57" i="7"/>
  <c r="L57" i="7"/>
  <c r="K57" i="7"/>
  <c r="B57" i="7"/>
  <c r="A57" i="7"/>
  <c r="Z56" i="7"/>
  <c r="C138" i="9" l="1"/>
  <c r="A139" i="9"/>
  <c r="B138" i="9"/>
  <c r="D138" i="9"/>
  <c r="A35" i="9"/>
  <c r="B34" i="9"/>
  <c r="D34" i="9"/>
  <c r="C34" i="9"/>
  <c r="C17" i="8"/>
  <c r="B17" i="8"/>
  <c r="D17" i="8"/>
  <c r="A18" i="8"/>
  <c r="A138" i="8"/>
  <c r="A35" i="8"/>
  <c r="Y56" i="7"/>
  <c r="L56" i="7"/>
  <c r="K56" i="7"/>
  <c r="B56" i="7"/>
  <c r="A56" i="7"/>
  <c r="Z55" i="7"/>
  <c r="A140" i="9" l="1"/>
  <c r="B139" i="9"/>
  <c r="D139" i="9"/>
  <c r="C139" i="9"/>
  <c r="A36" i="9"/>
  <c r="B35" i="9"/>
  <c r="D35" i="9"/>
  <c r="C35" i="9"/>
  <c r="C18" i="8"/>
  <c r="B18" i="8"/>
  <c r="D18" i="8"/>
  <c r="A139" i="8"/>
  <c r="A36" i="8"/>
  <c r="Y55" i="7"/>
  <c r="L55" i="7"/>
  <c r="K55" i="7"/>
  <c r="B55" i="7"/>
  <c r="A55" i="7"/>
  <c r="Z54" i="7"/>
  <c r="D36" i="9" l="1"/>
  <c r="A37" i="9"/>
  <c r="C36" i="9"/>
  <c r="B36" i="9"/>
  <c r="D140" i="9"/>
  <c r="A141" i="9"/>
  <c r="C140" i="9"/>
  <c r="B140" i="9"/>
  <c r="A37" i="8"/>
  <c r="A140" i="8"/>
  <c r="Y54" i="7"/>
  <c r="L54" i="7"/>
  <c r="K54" i="7"/>
  <c r="B54" i="7"/>
  <c r="A54" i="7"/>
  <c r="Z53" i="7"/>
  <c r="D141" i="9" l="1"/>
  <c r="C141" i="9"/>
  <c r="A142" i="9"/>
  <c r="B141" i="9"/>
  <c r="C37" i="9"/>
  <c r="A38" i="9"/>
  <c r="D37" i="9"/>
  <c r="B37" i="9"/>
  <c r="A141" i="8"/>
  <c r="A38" i="8"/>
  <c r="Y53" i="7"/>
  <c r="L53" i="7"/>
  <c r="K53" i="7"/>
  <c r="B53" i="7"/>
  <c r="A53" i="7"/>
  <c r="Z52" i="7"/>
  <c r="A39" i="9" l="1"/>
  <c r="B38" i="9"/>
  <c r="D38" i="9"/>
  <c r="C38" i="9"/>
  <c r="C142" i="9"/>
  <c r="A143" i="9"/>
  <c r="B142" i="9"/>
  <c r="D142" i="9"/>
  <c r="A39" i="8"/>
  <c r="A142" i="8"/>
  <c r="Y52" i="7"/>
  <c r="L52" i="7"/>
  <c r="K52" i="7"/>
  <c r="B52" i="7"/>
  <c r="A52" i="7"/>
  <c r="Z51" i="7"/>
  <c r="A144" i="9" l="1"/>
  <c r="B143" i="9"/>
  <c r="D143" i="9"/>
  <c r="C143" i="9"/>
  <c r="A40" i="9"/>
  <c r="B39" i="9"/>
  <c r="D39" i="9"/>
  <c r="C39" i="9"/>
  <c r="A143" i="8"/>
  <c r="A40" i="8"/>
  <c r="Y51" i="7"/>
  <c r="L51" i="7"/>
  <c r="K51" i="7"/>
  <c r="B51" i="7"/>
  <c r="A51" i="7"/>
  <c r="Z50" i="7"/>
  <c r="D40" i="9" l="1"/>
  <c r="A41" i="9"/>
  <c r="C40" i="9"/>
  <c r="B40" i="9"/>
  <c r="D144" i="9"/>
  <c r="A145" i="9"/>
  <c r="C144" i="9"/>
  <c r="B144" i="9"/>
  <c r="A41" i="8"/>
  <c r="A144" i="8"/>
  <c r="Y50" i="7"/>
  <c r="L50" i="7"/>
  <c r="K50" i="7"/>
  <c r="B50" i="7"/>
  <c r="A50" i="7"/>
  <c r="Z49" i="7"/>
  <c r="D145" i="9" l="1"/>
  <c r="C145" i="9"/>
  <c r="A146" i="9"/>
  <c r="B145" i="9"/>
  <c r="C41" i="9"/>
  <c r="A42" i="9"/>
  <c r="D41" i="9"/>
  <c r="B41" i="9"/>
  <c r="A145" i="8"/>
  <c r="A42" i="8"/>
  <c r="Y49" i="7"/>
  <c r="L49" i="7"/>
  <c r="K49" i="7"/>
  <c r="B49" i="7"/>
  <c r="A49" i="7"/>
  <c r="Z48" i="7"/>
  <c r="D146" i="9" l="1"/>
  <c r="C146" i="9"/>
  <c r="A147" i="9"/>
  <c r="B146" i="9"/>
  <c r="A43" i="9"/>
  <c r="B42" i="9"/>
  <c r="D42" i="9"/>
  <c r="C42" i="9"/>
  <c r="A43" i="8"/>
  <c r="A146" i="8"/>
  <c r="Y48" i="7"/>
  <c r="L48" i="7"/>
  <c r="K48" i="7"/>
  <c r="B48" i="7"/>
  <c r="A48" i="7"/>
  <c r="Z47" i="7"/>
  <c r="C147" i="9" l="1"/>
  <c r="A148" i="9"/>
  <c r="B147" i="9"/>
  <c r="D147" i="9"/>
  <c r="A44" i="9"/>
  <c r="B43" i="9"/>
  <c r="D43" i="9"/>
  <c r="C43" i="9"/>
  <c r="A147" i="8"/>
  <c r="A44" i="8"/>
  <c r="Y47" i="7"/>
  <c r="L47" i="7"/>
  <c r="K47" i="7"/>
  <c r="B47" i="7"/>
  <c r="A47" i="7"/>
  <c r="Z46" i="7"/>
  <c r="A149" i="9" l="1"/>
  <c r="B148" i="9"/>
  <c r="D148" i="9"/>
  <c r="C148" i="9"/>
  <c r="D44" i="9"/>
  <c r="A45" i="9"/>
  <c r="C44" i="9"/>
  <c r="B44" i="9"/>
  <c r="A45" i="8"/>
  <c r="A148" i="8"/>
  <c r="Y46" i="7"/>
  <c r="L46" i="7"/>
  <c r="K46" i="7"/>
  <c r="B46" i="7"/>
  <c r="A46" i="7"/>
  <c r="Z45" i="7"/>
  <c r="C45" i="9" l="1"/>
  <c r="A46" i="9"/>
  <c r="D45" i="9"/>
  <c r="B45" i="9"/>
  <c r="D149" i="9"/>
  <c r="C149" i="9"/>
  <c r="A150" i="9"/>
  <c r="B149" i="9"/>
  <c r="A149" i="8"/>
  <c r="A46" i="8"/>
  <c r="Y45" i="7"/>
  <c r="L45" i="7"/>
  <c r="K45" i="7"/>
  <c r="B45" i="7"/>
  <c r="A45" i="7"/>
  <c r="Z44" i="7"/>
  <c r="D150" i="9" l="1"/>
  <c r="C150" i="9"/>
  <c r="A151" i="9"/>
  <c r="B150" i="9"/>
  <c r="A47" i="9"/>
  <c r="B46" i="9"/>
  <c r="D46" i="9"/>
  <c r="C46" i="9"/>
  <c r="A47" i="8"/>
  <c r="A150" i="8"/>
  <c r="Y44" i="7"/>
  <c r="L44" i="7"/>
  <c r="K44" i="7"/>
  <c r="B44" i="7"/>
  <c r="A44" i="7"/>
  <c r="Z43" i="7"/>
  <c r="C151" i="9" l="1"/>
  <c r="A152" i="9"/>
  <c r="B151" i="9"/>
  <c r="D151" i="9"/>
  <c r="A48" i="9"/>
  <c r="B47" i="9"/>
  <c r="D47" i="9"/>
  <c r="C47" i="9"/>
  <c r="A151" i="8"/>
  <c r="A48" i="8"/>
  <c r="Y43" i="7"/>
  <c r="L43" i="7"/>
  <c r="K43" i="7"/>
  <c r="B43" i="7"/>
  <c r="A43" i="7"/>
  <c r="Z42" i="7"/>
  <c r="D48" i="9" l="1"/>
  <c r="A49" i="9"/>
  <c r="C48" i="9"/>
  <c r="B48" i="9"/>
  <c r="A153" i="9"/>
  <c r="B152" i="9"/>
  <c r="D152" i="9"/>
  <c r="C152" i="9"/>
  <c r="A152" i="8"/>
  <c r="A49" i="8"/>
  <c r="Y42" i="7"/>
  <c r="L42" i="7"/>
  <c r="K42" i="7"/>
  <c r="B42" i="7"/>
  <c r="A42" i="7"/>
  <c r="Z41" i="7"/>
  <c r="C49" i="9" l="1"/>
  <c r="A50" i="9"/>
  <c r="D49" i="9"/>
  <c r="B49" i="9"/>
  <c r="D153" i="9"/>
  <c r="C153" i="9"/>
  <c r="A154" i="9"/>
  <c r="B153" i="9"/>
  <c r="A153" i="8"/>
  <c r="A50" i="8"/>
  <c r="Y41" i="7"/>
  <c r="L41" i="7"/>
  <c r="K41" i="7"/>
  <c r="B41" i="7"/>
  <c r="A41" i="7"/>
  <c r="Z40" i="7"/>
  <c r="D154" i="9" l="1"/>
  <c r="C154" i="9"/>
  <c r="A155" i="9"/>
  <c r="B154" i="9"/>
  <c r="A51" i="9"/>
  <c r="B50" i="9"/>
  <c r="D50" i="9"/>
  <c r="C50" i="9"/>
  <c r="A51" i="8"/>
  <c r="A154" i="8"/>
  <c r="Y40" i="7"/>
  <c r="L40" i="7"/>
  <c r="K40" i="7"/>
  <c r="B40" i="7"/>
  <c r="A40" i="7"/>
  <c r="Z39" i="7"/>
  <c r="C155" i="9" l="1"/>
  <c r="A156" i="9"/>
  <c r="B155" i="9"/>
  <c r="D155" i="9"/>
  <c r="A52" i="9"/>
  <c r="B51" i="9"/>
  <c r="D51" i="9"/>
  <c r="C51" i="9"/>
  <c r="A155" i="8"/>
  <c r="A52" i="8"/>
  <c r="Y39" i="7"/>
  <c r="L39" i="7"/>
  <c r="K39" i="7"/>
  <c r="B39" i="7"/>
  <c r="A39" i="7"/>
  <c r="Z38" i="7"/>
  <c r="D52" i="9" l="1"/>
  <c r="A53" i="9"/>
  <c r="C52" i="9"/>
  <c r="B52" i="9"/>
  <c r="A157" i="9"/>
  <c r="B156" i="9"/>
  <c r="D156" i="9"/>
  <c r="C156" i="9"/>
  <c r="A53" i="8"/>
  <c r="A156" i="8"/>
  <c r="Y38" i="7"/>
  <c r="L38" i="7"/>
  <c r="K38" i="7"/>
  <c r="B38" i="7"/>
  <c r="A38" i="7"/>
  <c r="Z37" i="7"/>
  <c r="C53" i="9" l="1"/>
  <c r="A54" i="9"/>
  <c r="D53" i="9"/>
  <c r="B53" i="9"/>
  <c r="D157" i="9"/>
  <c r="C157" i="9"/>
  <c r="A158" i="9"/>
  <c r="B157" i="9"/>
  <c r="A157" i="8"/>
  <c r="A54" i="8"/>
  <c r="Y37" i="7"/>
  <c r="L37" i="7"/>
  <c r="K37" i="7"/>
  <c r="B37" i="7"/>
  <c r="A37" i="7"/>
  <c r="Z36" i="7"/>
  <c r="D158" i="9" l="1"/>
  <c r="C158" i="9"/>
  <c r="A159" i="9"/>
  <c r="B158" i="9"/>
  <c r="A55" i="9"/>
  <c r="B54" i="9"/>
  <c r="D54" i="9"/>
  <c r="C54" i="9"/>
  <c r="A55" i="8"/>
  <c r="A158" i="8"/>
  <c r="Y36" i="7"/>
  <c r="L36" i="7"/>
  <c r="K36" i="7"/>
  <c r="B36" i="7"/>
  <c r="A36" i="7"/>
  <c r="Z35" i="7"/>
  <c r="C159" i="9" l="1"/>
  <c r="A160" i="9"/>
  <c r="B159" i="9"/>
  <c r="D159" i="9"/>
  <c r="A56" i="9"/>
  <c r="B55" i="9"/>
  <c r="D55" i="9"/>
  <c r="C55" i="9"/>
  <c r="A159" i="8"/>
  <c r="A56" i="8"/>
  <c r="Y35" i="7"/>
  <c r="L35" i="7"/>
  <c r="K35" i="7"/>
  <c r="B35" i="7"/>
  <c r="A35" i="7"/>
  <c r="Z34" i="7"/>
  <c r="A161" i="9" l="1"/>
  <c r="B160" i="9"/>
  <c r="D160" i="9"/>
  <c r="C160" i="9"/>
  <c r="D56" i="9"/>
  <c r="A57" i="9"/>
  <c r="C56" i="9"/>
  <c r="B56" i="9"/>
  <c r="A57" i="8"/>
  <c r="A160" i="8"/>
  <c r="Y34" i="7"/>
  <c r="L34" i="7"/>
  <c r="K34" i="7"/>
  <c r="B34" i="7"/>
  <c r="A34" i="7"/>
  <c r="Z33" i="7"/>
  <c r="C57" i="9" l="1"/>
  <c r="A58" i="9"/>
  <c r="D57" i="9"/>
  <c r="B57" i="9"/>
  <c r="D161" i="9"/>
  <c r="C161" i="9"/>
  <c r="A162" i="9"/>
  <c r="B161" i="9"/>
  <c r="A161" i="8"/>
  <c r="A58" i="8"/>
  <c r="Y33" i="7"/>
  <c r="L33" i="7"/>
  <c r="K33" i="7"/>
  <c r="B33" i="7"/>
  <c r="A33" i="7"/>
  <c r="Z32" i="7"/>
  <c r="D162" i="9" l="1"/>
  <c r="C162" i="9"/>
  <c r="A163" i="9"/>
  <c r="B162" i="9"/>
  <c r="A59" i="9"/>
  <c r="B58" i="9"/>
  <c r="D58" i="9"/>
  <c r="C58" i="9"/>
  <c r="A162" i="8"/>
  <c r="A59" i="8"/>
  <c r="Y32" i="7"/>
  <c r="L32" i="7"/>
  <c r="K32" i="7"/>
  <c r="B32" i="7"/>
  <c r="A32" i="7"/>
  <c r="Z31" i="7"/>
  <c r="C163" i="9" l="1"/>
  <c r="A164" i="9"/>
  <c r="B163" i="9"/>
  <c r="D163" i="9"/>
  <c r="A60" i="9"/>
  <c r="B59" i="9"/>
  <c r="D59" i="9"/>
  <c r="C59" i="9"/>
  <c r="A60" i="8"/>
  <c r="A163" i="8"/>
  <c r="Y31" i="7"/>
  <c r="L31" i="7"/>
  <c r="K31" i="7"/>
  <c r="B31" i="7"/>
  <c r="A31" i="7"/>
  <c r="Z30" i="7"/>
  <c r="A165" i="9" l="1"/>
  <c r="B164" i="9"/>
  <c r="D164" i="9"/>
  <c r="C164" i="9"/>
  <c r="D60" i="9"/>
  <c r="A61" i="9"/>
  <c r="C60" i="9"/>
  <c r="B60" i="9"/>
  <c r="A61" i="8"/>
  <c r="A164" i="8"/>
  <c r="Y30" i="7"/>
  <c r="L30" i="7"/>
  <c r="K30" i="7"/>
  <c r="B30" i="7"/>
  <c r="A30" i="7"/>
  <c r="Z29" i="7"/>
  <c r="C61" i="9" l="1"/>
  <c r="A62" i="9"/>
  <c r="D61" i="9"/>
  <c r="B61" i="9"/>
  <c r="D165" i="9"/>
  <c r="C165" i="9"/>
  <c r="A166" i="9"/>
  <c r="B165" i="9"/>
  <c r="A62" i="8"/>
  <c r="A165" i="8"/>
  <c r="Y29" i="7"/>
  <c r="L29" i="7"/>
  <c r="K29" i="7"/>
  <c r="B29" i="7"/>
  <c r="A29" i="7"/>
  <c r="Z28" i="7"/>
  <c r="D166" i="9" l="1"/>
  <c r="C166" i="9"/>
  <c r="A167" i="9"/>
  <c r="B166" i="9"/>
  <c r="A63" i="9"/>
  <c r="B62" i="9"/>
  <c r="D62" i="9"/>
  <c r="C62" i="9"/>
  <c r="A166" i="8"/>
  <c r="A63" i="8"/>
  <c r="Y28" i="7"/>
  <c r="L28" i="7"/>
  <c r="K28" i="7"/>
  <c r="B28" i="7"/>
  <c r="A28" i="7"/>
  <c r="Z27" i="7"/>
  <c r="C167" i="9" l="1"/>
  <c r="A168" i="9"/>
  <c r="B167" i="9"/>
  <c r="D167" i="9"/>
  <c r="A64" i="9"/>
  <c r="B63" i="9"/>
  <c r="D63" i="9"/>
  <c r="C63" i="9"/>
  <c r="A64" i="8"/>
  <c r="A167" i="8"/>
  <c r="Y27" i="7"/>
  <c r="L27" i="7"/>
  <c r="K27" i="7"/>
  <c r="B27" i="7"/>
  <c r="A27" i="7"/>
  <c r="Z26" i="7"/>
  <c r="D64" i="9" l="1"/>
  <c r="A65" i="9"/>
  <c r="C64" i="9"/>
  <c r="B64" i="9"/>
  <c r="A169" i="9"/>
  <c r="B168" i="9"/>
  <c r="D168" i="9"/>
  <c r="C168" i="9"/>
  <c r="A168" i="8"/>
  <c r="A65" i="8"/>
  <c r="Y26" i="7"/>
  <c r="L26" i="7"/>
  <c r="K26" i="7"/>
  <c r="B26" i="7"/>
  <c r="A26" i="7"/>
  <c r="Z25" i="7"/>
  <c r="C65" i="9" l="1"/>
  <c r="A66" i="9"/>
  <c r="D65" i="9"/>
  <c r="B65" i="9"/>
  <c r="D169" i="9"/>
  <c r="C169" i="9"/>
  <c r="A170" i="9"/>
  <c r="B169" i="9"/>
  <c r="A66" i="8"/>
  <c r="A169" i="8"/>
  <c r="Y25" i="7"/>
  <c r="L25" i="7"/>
  <c r="K25" i="7"/>
  <c r="B25" i="7"/>
  <c r="A25" i="7"/>
  <c r="Z24" i="7"/>
  <c r="D170" i="9" l="1"/>
  <c r="C170" i="9"/>
  <c r="A171" i="9"/>
  <c r="B170" i="9"/>
  <c r="A67" i="9"/>
  <c r="B66" i="9"/>
  <c r="D66" i="9"/>
  <c r="C66" i="9"/>
  <c r="A170" i="8"/>
  <c r="A67" i="8"/>
  <c r="Y24" i="7"/>
  <c r="L24" i="7"/>
  <c r="K24" i="7"/>
  <c r="B24" i="7"/>
  <c r="A24" i="7"/>
  <c r="Z23" i="7"/>
  <c r="C171" i="9" l="1"/>
  <c r="A172" i="9"/>
  <c r="B171" i="9"/>
  <c r="D171" i="9"/>
  <c r="A68" i="9"/>
  <c r="B67" i="9"/>
  <c r="D67" i="9"/>
  <c r="C67" i="9"/>
  <c r="A68" i="8"/>
  <c r="A171" i="8"/>
  <c r="Y23" i="7"/>
  <c r="L23" i="7"/>
  <c r="K23" i="7"/>
  <c r="B23" i="7"/>
  <c r="A23" i="7"/>
  <c r="Z22" i="7"/>
  <c r="A173" i="9" l="1"/>
  <c r="B172" i="9"/>
  <c r="D172" i="9"/>
  <c r="C172" i="9"/>
  <c r="D68" i="9"/>
  <c r="A69" i="9"/>
  <c r="C68" i="9"/>
  <c r="B68" i="9"/>
  <c r="A172" i="8"/>
  <c r="A69" i="8"/>
  <c r="Y22" i="7"/>
  <c r="L22" i="7"/>
  <c r="K22" i="7"/>
  <c r="B22" i="7"/>
  <c r="A22" i="7"/>
  <c r="Z21" i="7"/>
  <c r="D69" i="9" l="1"/>
  <c r="C69" i="9"/>
  <c r="A70" i="9"/>
  <c r="B69" i="9"/>
  <c r="D173" i="9"/>
  <c r="C173" i="9"/>
  <c r="A174" i="9"/>
  <c r="B173" i="9"/>
  <c r="A70" i="8"/>
  <c r="A173" i="8"/>
  <c r="Y21" i="7"/>
  <c r="L21" i="7"/>
  <c r="K21" i="7"/>
  <c r="B21" i="7"/>
  <c r="A21" i="7"/>
  <c r="Z20" i="7"/>
  <c r="D174" i="9" l="1"/>
  <c r="C174" i="9"/>
  <c r="B174" i="9"/>
  <c r="C70" i="9"/>
  <c r="A71" i="9"/>
  <c r="B70" i="9"/>
  <c r="D70" i="9"/>
  <c r="A174" i="8"/>
  <c r="A71" i="8"/>
  <c r="Y20" i="7"/>
  <c r="L20" i="7"/>
  <c r="K20" i="7"/>
  <c r="B20" i="7"/>
  <c r="A20" i="7"/>
  <c r="Z19" i="7"/>
  <c r="A72" i="9" l="1"/>
  <c r="B71" i="9"/>
  <c r="D71" i="9"/>
  <c r="C71" i="9"/>
  <c r="A72" i="8"/>
  <c r="Y19" i="7"/>
  <c r="L19" i="7"/>
  <c r="K19" i="7"/>
  <c r="B19" i="7"/>
  <c r="A19" i="7"/>
  <c r="Z18" i="7"/>
  <c r="D72" i="9" l="1"/>
  <c r="A73" i="9"/>
  <c r="C72" i="9"/>
  <c r="B72" i="9"/>
  <c r="A73" i="8"/>
  <c r="Y18" i="7"/>
  <c r="L18" i="7"/>
  <c r="K18" i="7"/>
  <c r="B18" i="7"/>
  <c r="A18" i="7"/>
  <c r="Z17" i="7"/>
  <c r="D73" i="9" l="1"/>
  <c r="C73" i="9"/>
  <c r="A74" i="9"/>
  <c r="B73" i="9"/>
  <c r="A74" i="8"/>
  <c r="Y17" i="7"/>
  <c r="L17" i="7"/>
  <c r="K17" i="7"/>
  <c r="B17" i="7"/>
  <c r="A17" i="7"/>
  <c r="Z16" i="7"/>
  <c r="C74" i="9" l="1"/>
  <c r="A75" i="9"/>
  <c r="B74" i="9"/>
  <c r="D74" i="9"/>
  <c r="A75" i="8"/>
  <c r="Y16" i="7"/>
  <c r="L16" i="7"/>
  <c r="K16" i="7"/>
  <c r="B16" i="7"/>
  <c r="A16" i="7"/>
  <c r="Z15" i="7"/>
  <c r="A76" i="9" l="1"/>
  <c r="B75" i="9"/>
  <c r="D75" i="9"/>
  <c r="C75" i="9"/>
  <c r="A76" i="8"/>
  <c r="Y15" i="7"/>
  <c r="L15" i="7"/>
  <c r="K15" i="7"/>
  <c r="B15" i="7"/>
  <c r="A15" i="7"/>
  <c r="Z14" i="7"/>
  <c r="D76" i="9" l="1"/>
  <c r="A77" i="9"/>
  <c r="C76" i="9"/>
  <c r="B76" i="9"/>
  <c r="A77" i="8"/>
  <c r="Y14" i="7"/>
  <c r="L14" i="7"/>
  <c r="K14" i="7"/>
  <c r="B14" i="7"/>
  <c r="A14" i="7"/>
  <c r="Z13" i="7"/>
  <c r="D77" i="9" l="1"/>
  <c r="C77" i="9"/>
  <c r="A78" i="9"/>
  <c r="B77" i="9"/>
  <c r="A78" i="8"/>
  <c r="Y13" i="7"/>
  <c r="L13" i="7"/>
  <c r="K13" i="7"/>
  <c r="B13" i="7"/>
  <c r="A13" i="7"/>
  <c r="Z12" i="7"/>
  <c r="C78" i="9" l="1"/>
  <c r="A79" i="9"/>
  <c r="B78" i="9"/>
  <c r="D78" i="9"/>
  <c r="A79" i="8"/>
  <c r="Y12" i="7"/>
  <c r="L12" i="7"/>
  <c r="K12" i="7"/>
  <c r="B12" i="7"/>
  <c r="A12" i="7"/>
  <c r="Z11" i="7"/>
  <c r="A80" i="9" l="1"/>
  <c r="B79" i="9"/>
  <c r="D79" i="9"/>
  <c r="C79" i="9"/>
  <c r="A80" i="8"/>
  <c r="Y11" i="7"/>
  <c r="L11" i="7"/>
  <c r="K11" i="7"/>
  <c r="B11" i="7"/>
  <c r="A11" i="7"/>
  <c r="Z10" i="7"/>
  <c r="A81" i="9" l="1"/>
  <c r="D80" i="9"/>
  <c r="C80" i="9"/>
  <c r="B80" i="9"/>
  <c r="A81" i="8"/>
  <c r="Y10" i="7"/>
  <c r="L10" i="7"/>
  <c r="K10" i="7"/>
  <c r="B10" i="7"/>
  <c r="A10" i="7"/>
  <c r="Z9" i="7"/>
  <c r="D81" i="9" l="1"/>
  <c r="C81" i="9"/>
  <c r="B81" i="9"/>
  <c r="A82" i="9"/>
  <c r="A82" i="8"/>
  <c r="Y9" i="7"/>
  <c r="L9" i="7"/>
  <c r="K9" i="7"/>
  <c r="B9" i="7"/>
  <c r="A9" i="7"/>
  <c r="Z8" i="7"/>
  <c r="D82" i="9" l="1"/>
  <c r="C82" i="9"/>
  <c r="A83" i="9"/>
  <c r="B82" i="9"/>
  <c r="A83" i="8"/>
  <c r="Y8" i="7"/>
  <c r="L8" i="7"/>
  <c r="K8" i="7"/>
  <c r="B8" i="7"/>
  <c r="A8" i="7"/>
  <c r="Z7" i="7"/>
  <c r="C83" i="9" l="1"/>
  <c r="A84" i="9"/>
  <c r="B83" i="9"/>
  <c r="D83" i="9"/>
  <c r="A84" i="8"/>
  <c r="Y7" i="7"/>
  <c r="L7" i="7"/>
  <c r="K7" i="7"/>
  <c r="B7" i="7"/>
  <c r="A7" i="7"/>
  <c r="Z6" i="7"/>
  <c r="A85" i="9" l="1"/>
  <c r="B84" i="9"/>
  <c r="D84" i="9"/>
  <c r="C84" i="9"/>
  <c r="A85" i="8"/>
  <c r="Y6" i="7"/>
  <c r="L6" i="7"/>
  <c r="K6" i="7"/>
  <c r="B6" i="7"/>
  <c r="A6" i="7"/>
  <c r="D85" i="9" l="1"/>
  <c r="C85" i="9"/>
  <c r="B85" i="9"/>
  <c r="A86" i="9"/>
  <c r="A86" i="8"/>
  <c r="Z5" i="7"/>
  <c r="D86" i="9" l="1"/>
  <c r="C86" i="9"/>
  <c r="A87" i="9"/>
  <c r="B86" i="9"/>
  <c r="A87" i="8"/>
  <c r="Y5" i="7"/>
  <c r="GY4" i="7"/>
  <c r="GX4" i="7"/>
  <c r="GW4" i="7"/>
  <c r="GV4" i="7"/>
  <c r="GU4" i="7"/>
  <c r="GT4" i="7"/>
  <c r="GS4" i="7"/>
  <c r="GR4" i="7"/>
  <c r="GQ4" i="7"/>
  <c r="GP4" i="7"/>
  <c r="GO4" i="7"/>
  <c r="GN4" i="7"/>
  <c r="GM4" i="7"/>
  <c r="GL4" i="7"/>
  <c r="GK4" i="7"/>
  <c r="GJ4" i="7"/>
  <c r="GI4" i="7"/>
  <c r="GH4" i="7"/>
  <c r="GG4" i="7"/>
  <c r="GF4" i="7"/>
  <c r="GE4" i="7"/>
  <c r="GD4" i="7"/>
  <c r="GC4" i="7"/>
  <c r="GB4" i="7"/>
  <c r="GA4" i="7"/>
  <c r="FZ4" i="7"/>
  <c r="FY4" i="7"/>
  <c r="FX4" i="7"/>
  <c r="FW4" i="7"/>
  <c r="FV4" i="7"/>
  <c r="FU4" i="7"/>
  <c r="FT4" i="7"/>
  <c r="FS4" i="7"/>
  <c r="FR4" i="7"/>
  <c r="FQ4" i="7"/>
  <c r="FP4" i="7"/>
  <c r="FO4" i="7"/>
  <c r="FN4" i="7"/>
  <c r="FM4" i="7"/>
  <c r="FL4" i="7"/>
  <c r="FK4" i="7"/>
  <c r="FJ4" i="7"/>
  <c r="FI4" i="7"/>
  <c r="FH4" i="7"/>
  <c r="FG4" i="7"/>
  <c r="FF4" i="7"/>
  <c r="FE4" i="7"/>
  <c r="FD4" i="7"/>
  <c r="FC4" i="7"/>
  <c r="FB4" i="7"/>
  <c r="FA4" i="7"/>
  <c r="EZ4" i="7"/>
  <c r="EY4" i="7"/>
  <c r="EX4" i="7"/>
  <c r="EW4" i="7"/>
  <c r="EV4" i="7"/>
  <c r="EU4" i="7"/>
  <c r="ET4" i="7"/>
  <c r="ES4" i="7"/>
  <c r="ER4" i="7"/>
  <c r="EQ4" i="7"/>
  <c r="EP4" i="7"/>
  <c r="EO4" i="7"/>
  <c r="EN4" i="7"/>
  <c r="EM4" i="7"/>
  <c r="EL4" i="7"/>
  <c r="EK4" i="7"/>
  <c r="EJ4" i="7"/>
  <c r="EI4" i="7"/>
  <c r="EH4" i="7"/>
  <c r="EG4" i="7"/>
  <c r="EF4" i="7"/>
  <c r="EE4" i="7"/>
  <c r="ED4" i="7"/>
  <c r="EC4" i="7"/>
  <c r="EB4" i="7"/>
  <c r="EA4" i="7"/>
  <c r="DZ4" i="7"/>
  <c r="DY4" i="7"/>
  <c r="DX4" i="7"/>
  <c r="DW4" i="7"/>
  <c r="DV4" i="7"/>
  <c r="DU4" i="7"/>
  <c r="DT4" i="7"/>
  <c r="DS4" i="7"/>
  <c r="DR4" i="7"/>
  <c r="DQ4" i="7"/>
  <c r="DP4" i="7"/>
  <c r="DO4" i="7"/>
  <c r="DN4" i="7"/>
  <c r="DM4" i="7"/>
  <c r="DL4" i="7"/>
  <c r="DK4" i="7"/>
  <c r="DJ4" i="7"/>
  <c r="DI4" i="7"/>
  <c r="DH4" i="7"/>
  <c r="DG4" i="7"/>
  <c r="DF4" i="7"/>
  <c r="DE4" i="7"/>
  <c r="DD4" i="7"/>
  <c r="DC4" i="7"/>
  <c r="DB4" i="7"/>
  <c r="DA4" i="7"/>
  <c r="CZ4" i="7"/>
  <c r="CY4" i="7"/>
  <c r="CX4" i="7"/>
  <c r="CW4" i="7"/>
  <c r="CV4" i="7"/>
  <c r="CU4" i="7"/>
  <c r="CT4" i="7"/>
  <c r="CS4" i="7"/>
  <c r="CR4" i="7"/>
  <c r="CQ4" i="7"/>
  <c r="CP4" i="7"/>
  <c r="CO4" i="7"/>
  <c r="CN4" i="7"/>
  <c r="CM4" i="7"/>
  <c r="CL4" i="7"/>
  <c r="CK4" i="7"/>
  <c r="CJ4" i="7"/>
  <c r="CI4" i="7"/>
  <c r="CH4" i="7"/>
  <c r="CG4" i="7"/>
  <c r="CF4" i="7"/>
  <c r="CE4" i="7"/>
  <c r="CD4" i="7"/>
  <c r="CC4" i="7"/>
  <c r="CB4" i="7"/>
  <c r="CA4" i="7"/>
  <c r="BZ4" i="7"/>
  <c r="BY4" i="7"/>
  <c r="BX4" i="7"/>
  <c r="BW4" i="7"/>
  <c r="BV4" i="7"/>
  <c r="BU4" i="7"/>
  <c r="BT4" i="7"/>
  <c r="BS4" i="7"/>
  <c r="BR4" i="7"/>
  <c r="BQ4" i="7"/>
  <c r="BP4" i="7"/>
  <c r="BO4" i="7"/>
  <c r="BN4" i="7"/>
  <c r="BM4" i="7"/>
  <c r="BL4" i="7"/>
  <c r="BK4" i="7"/>
  <c r="BJ4" i="7"/>
  <c r="BI4" i="7"/>
  <c r="BH4" i="7"/>
  <c r="BG4" i="7"/>
  <c r="BF4" i="7"/>
  <c r="BE4" i="7"/>
  <c r="BD4" i="7"/>
  <c r="BC4" i="7"/>
  <c r="BB4" i="7"/>
  <c r="BA4" i="7"/>
  <c r="AZ4" i="7"/>
  <c r="AY4" i="7"/>
  <c r="AX4" i="7"/>
  <c r="AW4" i="7"/>
  <c r="AV4" i="7"/>
  <c r="AU4" i="7"/>
  <c r="AT4" i="7"/>
  <c r="AS4" i="7"/>
  <c r="AR4" i="7"/>
  <c r="AQ4" i="7"/>
  <c r="AP4" i="7"/>
  <c r="AO4" i="7"/>
  <c r="AN4" i="7"/>
  <c r="AM4" i="7"/>
  <c r="AL4" i="7"/>
  <c r="AK4" i="7"/>
  <c r="AJ4" i="7"/>
  <c r="AI4" i="7"/>
  <c r="AH4" i="7"/>
  <c r="AG4" i="7"/>
  <c r="AF4" i="7"/>
  <c r="AE4" i="7"/>
  <c r="AD4" i="7"/>
  <c r="AC4" i="7"/>
  <c r="AB4" i="7"/>
  <c r="AA4" i="7"/>
  <c r="M4" i="7"/>
  <c r="AA2" i="7"/>
  <c r="GS1" i="7"/>
  <c r="GS2" i="7" s="1"/>
  <c r="ES1" i="7"/>
  <c r="ES2" i="7" s="1"/>
  <c r="AS1" i="7"/>
  <c r="AS2" i="7" s="1"/>
  <c r="AB1" i="7"/>
  <c r="AB2" i="7" s="1"/>
  <c r="Z68" i="5"/>
  <c r="Y68" i="5" s="1"/>
  <c r="L68" i="5"/>
  <c r="K68" i="5"/>
  <c r="A68" i="5"/>
  <c r="Z67" i="5"/>
  <c r="Y67" i="5" s="1"/>
  <c r="L67" i="5"/>
  <c r="K67" i="5"/>
  <c r="A67" i="5"/>
  <c r="Z66" i="5"/>
  <c r="Y66" i="5" s="1"/>
  <c r="L66" i="5"/>
  <c r="K66" i="5"/>
  <c r="A66" i="5"/>
  <c r="Z65" i="5"/>
  <c r="Y65" i="5" s="1"/>
  <c r="L65" i="5"/>
  <c r="K65" i="5"/>
  <c r="A65" i="5"/>
  <c r="Z64" i="5"/>
  <c r="Y64" i="5" s="1"/>
  <c r="L64" i="5"/>
  <c r="K64" i="5"/>
  <c r="A64" i="5"/>
  <c r="Z63" i="5"/>
  <c r="Y63" i="5" s="1"/>
  <c r="L63" i="5"/>
  <c r="K63" i="5"/>
  <c r="A63" i="5"/>
  <c r="Z62" i="5"/>
  <c r="Y62" i="5" s="1"/>
  <c r="L62" i="5"/>
  <c r="K62" i="5"/>
  <c r="A62" i="5"/>
  <c r="Z61" i="5"/>
  <c r="Y61" i="5" s="1"/>
  <c r="L61" i="5"/>
  <c r="K61" i="5"/>
  <c r="A61" i="5"/>
  <c r="Z60" i="5"/>
  <c r="Y60" i="5" s="1"/>
  <c r="L60" i="5"/>
  <c r="K60" i="5"/>
  <c r="A60" i="5"/>
  <c r="Z59" i="5"/>
  <c r="Y59" i="5" s="1"/>
  <c r="L59" i="5"/>
  <c r="K59" i="5"/>
  <c r="A59" i="5"/>
  <c r="Z58" i="5"/>
  <c r="Y58" i="5" s="1"/>
  <c r="L58" i="5"/>
  <c r="K58" i="5"/>
  <c r="A58" i="5"/>
  <c r="Z57" i="5"/>
  <c r="Y57" i="5" s="1"/>
  <c r="L57" i="5"/>
  <c r="K57" i="5"/>
  <c r="A57" i="5"/>
  <c r="Z56" i="5"/>
  <c r="Y56" i="5" s="1"/>
  <c r="L56" i="5"/>
  <c r="K56" i="5"/>
  <c r="A56" i="5"/>
  <c r="BR55" i="5"/>
  <c r="L55" i="5"/>
  <c r="K55" i="5"/>
  <c r="A55" i="5"/>
  <c r="Z54" i="5"/>
  <c r="Y54" i="5" s="1"/>
  <c r="L54" i="5"/>
  <c r="K54" i="5"/>
  <c r="A54" i="5"/>
  <c r="Z53" i="5"/>
  <c r="Y53" i="5" s="1"/>
  <c r="L53" i="5"/>
  <c r="K53" i="5"/>
  <c r="A53" i="5"/>
  <c r="Z52" i="5"/>
  <c r="Y52" i="5" s="1"/>
  <c r="L52" i="5"/>
  <c r="K52" i="5"/>
  <c r="A52" i="5"/>
  <c r="Z51" i="5"/>
  <c r="Y51" i="5" s="1"/>
  <c r="L51" i="5"/>
  <c r="K51" i="5"/>
  <c r="A51" i="5"/>
  <c r="Z50" i="5"/>
  <c r="Y50" i="5" s="1"/>
  <c r="L50" i="5"/>
  <c r="K50" i="5"/>
  <c r="A50" i="5"/>
  <c r="Z49" i="5"/>
  <c r="Y49" i="5" s="1"/>
  <c r="L49" i="5"/>
  <c r="K49" i="5"/>
  <c r="A49" i="5"/>
  <c r="Z48" i="5"/>
  <c r="Y48" i="5" s="1"/>
  <c r="L48" i="5"/>
  <c r="K48" i="5"/>
  <c r="A48" i="5"/>
  <c r="Z47" i="5"/>
  <c r="Y47" i="5" s="1"/>
  <c r="L47" i="5"/>
  <c r="K47" i="5"/>
  <c r="A47" i="5"/>
  <c r="Z46" i="5"/>
  <c r="Y46" i="5" s="1"/>
  <c r="L46" i="5"/>
  <c r="K46" i="5"/>
  <c r="A46" i="5"/>
  <c r="Z45" i="5"/>
  <c r="Y45" i="5" s="1"/>
  <c r="L45" i="5"/>
  <c r="K45" i="5"/>
  <c r="A45" i="5"/>
  <c r="Z44" i="5"/>
  <c r="Y44" i="5" s="1"/>
  <c r="L44" i="5"/>
  <c r="K44" i="5"/>
  <c r="A44" i="5"/>
  <c r="Z43" i="5"/>
  <c r="Y43" i="5" s="1"/>
  <c r="L43" i="5"/>
  <c r="K43" i="5"/>
  <c r="A43" i="5"/>
  <c r="Z42" i="5"/>
  <c r="Y42" i="5" s="1"/>
  <c r="L42" i="5"/>
  <c r="K42" i="5"/>
  <c r="A42" i="5"/>
  <c r="Z41" i="5"/>
  <c r="Y41" i="5" s="1"/>
  <c r="L41" i="5"/>
  <c r="K41" i="5"/>
  <c r="A41" i="5"/>
  <c r="Z40" i="5"/>
  <c r="Y40" i="5" s="1"/>
  <c r="L40" i="5"/>
  <c r="K40" i="5"/>
  <c r="A40" i="5"/>
  <c r="Z39" i="5"/>
  <c r="Y39" i="5" s="1"/>
  <c r="L39" i="5"/>
  <c r="K39" i="5"/>
  <c r="A39" i="5"/>
  <c r="Z38" i="5"/>
  <c r="Y38" i="5" s="1"/>
  <c r="L38" i="5"/>
  <c r="K38" i="5"/>
  <c r="A38" i="5"/>
  <c r="Z37" i="5"/>
  <c r="Y37" i="5" s="1"/>
  <c r="L37" i="5"/>
  <c r="K37" i="5"/>
  <c r="A37" i="5"/>
  <c r="Z36" i="5"/>
  <c r="Y36" i="5" s="1"/>
  <c r="L36" i="5"/>
  <c r="K36" i="5"/>
  <c r="A36" i="5"/>
  <c r="Z35" i="5"/>
  <c r="Y35" i="5" s="1"/>
  <c r="L35" i="5"/>
  <c r="K35" i="5"/>
  <c r="A35" i="5"/>
  <c r="Z34" i="5"/>
  <c r="Y34" i="5" s="1"/>
  <c r="L34" i="5"/>
  <c r="K34" i="5"/>
  <c r="A34" i="5"/>
  <c r="Z33" i="5"/>
  <c r="Y33" i="5" s="1"/>
  <c r="L33" i="5"/>
  <c r="K33" i="5"/>
  <c r="A33" i="5"/>
  <c r="Z32" i="5"/>
  <c r="Y32" i="5" s="1"/>
  <c r="L32" i="5"/>
  <c r="K32" i="5"/>
  <c r="A32" i="5"/>
  <c r="Z31" i="5"/>
  <c r="Y31" i="5" s="1"/>
  <c r="L31" i="5"/>
  <c r="K31" i="5"/>
  <c r="A31" i="5"/>
  <c r="Z30" i="5"/>
  <c r="Y30" i="5" s="1"/>
  <c r="L30" i="5"/>
  <c r="K30" i="5"/>
  <c r="A30" i="5"/>
  <c r="Z29" i="5"/>
  <c r="Y29" i="5" s="1"/>
  <c r="L29" i="5"/>
  <c r="K29" i="5"/>
  <c r="A29" i="5"/>
  <c r="Z28" i="5"/>
  <c r="Y28" i="5" s="1"/>
  <c r="L28" i="5"/>
  <c r="K28" i="5"/>
  <c r="A28" i="5"/>
  <c r="Z27" i="5"/>
  <c r="Y27" i="5" s="1"/>
  <c r="L27" i="5"/>
  <c r="K27" i="5"/>
  <c r="A27" i="5"/>
  <c r="Z26" i="5"/>
  <c r="Y26" i="5" s="1"/>
  <c r="L26" i="5"/>
  <c r="K26" i="5"/>
  <c r="A26" i="5"/>
  <c r="Z25" i="5"/>
  <c r="Y25" i="5" s="1"/>
  <c r="L25" i="5"/>
  <c r="K25" i="5"/>
  <c r="A25" i="5"/>
  <c r="Z24" i="5"/>
  <c r="Y24" i="5" s="1"/>
  <c r="L24" i="5"/>
  <c r="K24" i="5"/>
  <c r="A24" i="5"/>
  <c r="Z23" i="5"/>
  <c r="Y23" i="5" s="1"/>
  <c r="L23" i="5"/>
  <c r="K23" i="5"/>
  <c r="A23" i="5"/>
  <c r="Z22" i="5"/>
  <c r="Y22" i="5" s="1"/>
  <c r="L22" i="5"/>
  <c r="K22" i="5"/>
  <c r="A22" i="5"/>
  <c r="Z21" i="5"/>
  <c r="Y21" i="5" s="1"/>
  <c r="L21" i="5"/>
  <c r="K21" i="5"/>
  <c r="A21" i="5"/>
  <c r="Z20" i="5"/>
  <c r="Y20" i="5" s="1"/>
  <c r="L20" i="5"/>
  <c r="K20" i="5"/>
  <c r="A20" i="5"/>
  <c r="Z19" i="5"/>
  <c r="Y19" i="5" s="1"/>
  <c r="L19" i="5"/>
  <c r="K19" i="5"/>
  <c r="A19" i="5"/>
  <c r="Z18" i="5"/>
  <c r="Y18" i="5" s="1"/>
  <c r="L18" i="5"/>
  <c r="K18" i="5"/>
  <c r="A18" i="5"/>
  <c r="Z17" i="5"/>
  <c r="Y17" i="5" s="1"/>
  <c r="L17" i="5"/>
  <c r="K17" i="5"/>
  <c r="A17" i="5"/>
  <c r="Z16" i="5"/>
  <c r="Y16" i="5" s="1"/>
  <c r="L16" i="5"/>
  <c r="K16" i="5"/>
  <c r="A16" i="5"/>
  <c r="Z15" i="5"/>
  <c r="Y15" i="5" s="1"/>
  <c r="L15" i="5"/>
  <c r="K15" i="5"/>
  <c r="A15" i="5"/>
  <c r="Z14" i="5"/>
  <c r="Y14" i="5" s="1"/>
  <c r="L14" i="5"/>
  <c r="K14" i="5"/>
  <c r="A14" i="5"/>
  <c r="Z13" i="5"/>
  <c r="Y13" i="5" s="1"/>
  <c r="L13" i="5"/>
  <c r="K13" i="5"/>
  <c r="A13" i="5"/>
  <c r="Z12" i="5"/>
  <c r="Y12" i="5" s="1"/>
  <c r="L12" i="5"/>
  <c r="K12" i="5"/>
  <c r="A12" i="5"/>
  <c r="Z11" i="5"/>
  <c r="Y11" i="5" s="1"/>
  <c r="L11" i="5"/>
  <c r="K11" i="5"/>
  <c r="A11" i="5"/>
  <c r="Z10" i="5"/>
  <c r="Y10" i="5" s="1"/>
  <c r="L10" i="5"/>
  <c r="K10" i="5"/>
  <c r="A10" i="5"/>
  <c r="Z9" i="5"/>
  <c r="Y9" i="5" s="1"/>
  <c r="L9" i="5"/>
  <c r="K9" i="5"/>
  <c r="A9" i="5"/>
  <c r="Z8" i="5"/>
  <c r="Y8" i="5" s="1"/>
  <c r="L8" i="5"/>
  <c r="K8" i="5"/>
  <c r="A8" i="5"/>
  <c r="Z7" i="5"/>
  <c r="Y7" i="5" s="1"/>
  <c r="L7" i="5"/>
  <c r="K7" i="5"/>
  <c r="A7" i="5"/>
  <c r="Z6" i="5"/>
  <c r="Y6" i="5" s="1"/>
  <c r="L6" i="5"/>
  <c r="K6" i="5"/>
  <c r="A6" i="5"/>
  <c r="C87" i="9" l="1"/>
  <c r="A88" i="9"/>
  <c r="B87" i="9"/>
  <c r="D87" i="9"/>
  <c r="A88" i="8"/>
  <c r="Z55" i="5"/>
  <c r="Y55" i="5" s="1"/>
  <c r="AT1" i="7"/>
  <c r="AU1" i="7" s="1"/>
  <c r="AU2" i="7" s="1"/>
  <c r="AC1" i="7"/>
  <c r="AD1" i="7" s="1"/>
  <c r="AE1" i="7" s="1"/>
  <c r="ET1" i="7"/>
  <c r="GT1" i="7"/>
  <c r="Z5" i="5"/>
  <c r="GY4" i="5"/>
  <c r="GX4" i="5"/>
  <c r="GW4" i="5"/>
  <c r="GV4" i="5"/>
  <c r="GU4" i="5"/>
  <c r="GT4" i="5"/>
  <c r="GS4" i="5"/>
  <c r="GR4" i="5"/>
  <c r="GQ4" i="5"/>
  <c r="GP4" i="5"/>
  <c r="GO4" i="5"/>
  <c r="GN4" i="5"/>
  <c r="GM4" i="5"/>
  <c r="GL4" i="5"/>
  <c r="GK4" i="5"/>
  <c r="GJ4" i="5"/>
  <c r="GI4" i="5"/>
  <c r="GH4" i="5"/>
  <c r="GG4" i="5"/>
  <c r="GF4" i="5"/>
  <c r="GE4" i="5"/>
  <c r="GD4" i="5"/>
  <c r="GC4" i="5"/>
  <c r="GB4" i="5"/>
  <c r="GA4" i="5"/>
  <c r="FZ4" i="5"/>
  <c r="FY4" i="5"/>
  <c r="FX4" i="5"/>
  <c r="FW4" i="5"/>
  <c r="FV4" i="5"/>
  <c r="FU4" i="5"/>
  <c r="FT4" i="5"/>
  <c r="FS4" i="5"/>
  <c r="FR4" i="5"/>
  <c r="FQ4" i="5"/>
  <c r="FP4" i="5"/>
  <c r="FO4" i="5"/>
  <c r="FN4" i="5"/>
  <c r="FM4" i="5"/>
  <c r="FL4" i="5"/>
  <c r="FK4" i="5"/>
  <c r="FJ4" i="5"/>
  <c r="FI4" i="5"/>
  <c r="FH4" i="5"/>
  <c r="FG4" i="5"/>
  <c r="FF4" i="5"/>
  <c r="FE4" i="5"/>
  <c r="FD4" i="5"/>
  <c r="FC4" i="5"/>
  <c r="FB4" i="5"/>
  <c r="FA4" i="5"/>
  <c r="EZ4" i="5"/>
  <c r="EY4" i="5"/>
  <c r="EX4" i="5"/>
  <c r="EW4" i="5"/>
  <c r="EV4" i="5"/>
  <c r="EU4" i="5"/>
  <c r="ET4" i="5"/>
  <c r="ES4" i="5"/>
  <c r="ER4" i="5"/>
  <c r="EQ4" i="5"/>
  <c r="EP4" i="5"/>
  <c r="EO4" i="5"/>
  <c r="EN4" i="5"/>
  <c r="EM4" i="5"/>
  <c r="EL4" i="5"/>
  <c r="EK4" i="5"/>
  <c r="EJ4" i="5"/>
  <c r="EI4" i="5"/>
  <c r="EH4" i="5"/>
  <c r="EG4" i="5"/>
  <c r="EF4" i="5"/>
  <c r="EE4" i="5"/>
  <c r="ED4" i="5"/>
  <c r="EC4" i="5"/>
  <c r="EB4" i="5"/>
  <c r="EA4" i="5"/>
  <c r="DZ4" i="5"/>
  <c r="DY4" i="5"/>
  <c r="DX4" i="5"/>
  <c r="DW4" i="5"/>
  <c r="DV4" i="5"/>
  <c r="DU4" i="5"/>
  <c r="DT4" i="5"/>
  <c r="DS4" i="5"/>
  <c r="DR4" i="5"/>
  <c r="DQ4" i="5"/>
  <c r="DP4" i="5"/>
  <c r="DO4" i="5"/>
  <c r="DN4" i="5"/>
  <c r="DM4" i="5"/>
  <c r="DL4" i="5"/>
  <c r="DK4" i="5"/>
  <c r="DJ4" i="5"/>
  <c r="DI4" i="5"/>
  <c r="DH4" i="5"/>
  <c r="DG4" i="5"/>
  <c r="DF4" i="5"/>
  <c r="DE4" i="5"/>
  <c r="DD4" i="5"/>
  <c r="DC4" i="5"/>
  <c r="DB4" i="5"/>
  <c r="DA4" i="5"/>
  <c r="CZ4" i="5"/>
  <c r="CY4" i="5"/>
  <c r="CX4" i="5"/>
  <c r="CW4" i="5"/>
  <c r="CV4" i="5"/>
  <c r="CU4" i="5"/>
  <c r="CT4" i="5"/>
  <c r="CS4" i="5"/>
  <c r="CR4" i="5"/>
  <c r="CQ4" i="5"/>
  <c r="CP4" i="5"/>
  <c r="CO4" i="5"/>
  <c r="CN4" i="5"/>
  <c r="CM4" i="5"/>
  <c r="CL4" i="5"/>
  <c r="CK4" i="5"/>
  <c r="CJ4" i="5"/>
  <c r="CI4" i="5"/>
  <c r="CH4" i="5"/>
  <c r="CG4" i="5"/>
  <c r="CF4" i="5"/>
  <c r="CE4" i="5"/>
  <c r="CD4" i="5"/>
  <c r="CC4" i="5"/>
  <c r="CB4" i="5"/>
  <c r="CA4" i="5"/>
  <c r="BZ4" i="5"/>
  <c r="BY4" i="5"/>
  <c r="BX4" i="5"/>
  <c r="BW4" i="5"/>
  <c r="BV4" i="5"/>
  <c r="BU4" i="5"/>
  <c r="BT4" i="5"/>
  <c r="BS4" i="5"/>
  <c r="BR4" i="5"/>
  <c r="BQ4" i="5"/>
  <c r="BP4" i="5"/>
  <c r="BO4" i="5"/>
  <c r="BN4" i="5"/>
  <c r="BM4" i="5"/>
  <c r="BL4" i="5"/>
  <c r="BK4" i="5"/>
  <c r="BJ4" i="5"/>
  <c r="BI4" i="5"/>
  <c r="BH4" i="5"/>
  <c r="BG4" i="5"/>
  <c r="BF4" i="5"/>
  <c r="BE4" i="5"/>
  <c r="BD4" i="5"/>
  <c r="BC4" i="5"/>
  <c r="BB4" i="5"/>
  <c r="BA4" i="5"/>
  <c r="AZ4" i="5"/>
  <c r="AX4" i="5"/>
  <c r="AW4" i="5"/>
  <c r="AV4" i="5"/>
  <c r="AU4" i="5"/>
  <c r="AT4" i="5"/>
  <c r="AS4" i="5"/>
  <c r="AR4" i="5"/>
  <c r="AQ4" i="5"/>
  <c r="AP4" i="5"/>
  <c r="AO4" i="5"/>
  <c r="AN4" i="5"/>
  <c r="AM4" i="5"/>
  <c r="AL4" i="5"/>
  <c r="AK4" i="5"/>
  <c r="AJ4" i="5"/>
  <c r="AI4" i="5"/>
  <c r="AH4" i="5"/>
  <c r="AG4" i="5"/>
  <c r="AF4" i="5"/>
  <c r="AE4" i="5"/>
  <c r="AD4" i="5"/>
  <c r="AC4" i="5"/>
  <c r="AB4" i="5"/>
  <c r="AA4" i="5"/>
  <c r="M4" i="5"/>
  <c r="A89" i="9" l="1"/>
  <c r="B88" i="9"/>
  <c r="D88" i="9"/>
  <c r="C88" i="9"/>
  <c r="A89" i="8"/>
  <c r="AV1" i="7"/>
  <c r="AW1" i="7" s="1"/>
  <c r="AT2" i="7"/>
  <c r="ET2" i="7"/>
  <c r="EU1" i="7"/>
  <c r="GT2" i="7"/>
  <c r="GU1" i="7"/>
  <c r="AD2" i="7"/>
  <c r="AC2" i="7"/>
  <c r="AF1" i="7"/>
  <c r="AE2" i="7"/>
  <c r="AV2" i="7"/>
  <c r="AA2" i="5"/>
  <c r="GS1" i="5"/>
  <c r="GS2" i="5" s="1"/>
  <c r="ES1" i="5"/>
  <c r="ES2" i="5" s="1"/>
  <c r="AS1" i="5"/>
  <c r="AS2" i="5" s="1"/>
  <c r="AB1" i="5"/>
  <c r="AB2" i="5" s="1"/>
  <c r="D89" i="9" l="1"/>
  <c r="C89" i="9"/>
  <c r="B89" i="9"/>
  <c r="A90" i="9"/>
  <c r="A90" i="8"/>
  <c r="AT1" i="5"/>
  <c r="AU1" i="5" s="1"/>
  <c r="AV1" i="5" s="1"/>
  <c r="GT1" i="5"/>
  <c r="GT2" i="5" s="1"/>
  <c r="AC1" i="5"/>
  <c r="AD1" i="5" s="1"/>
  <c r="AE1" i="5" s="1"/>
  <c r="EV1" i="7"/>
  <c r="EU2" i="7"/>
  <c r="GU2" i="7"/>
  <c r="GV1" i="7"/>
  <c r="AW2" i="7"/>
  <c r="AX1" i="7"/>
  <c r="ET1" i="5"/>
  <c r="GU1" i="5"/>
  <c r="AF2" i="7"/>
  <c r="AG1" i="7"/>
  <c r="D90" i="9" l="1"/>
  <c r="C90" i="9"/>
  <c r="A91" i="9"/>
  <c r="B90" i="9"/>
  <c r="A91" i="8"/>
  <c r="AC2" i="5"/>
  <c r="AU2" i="5"/>
  <c r="AD2" i="5"/>
  <c r="AT2" i="5"/>
  <c r="EW1" i="7"/>
  <c r="EV2" i="7"/>
  <c r="GV2" i="7"/>
  <c r="GW1" i="7"/>
  <c r="AH1" i="7"/>
  <c r="AG2" i="7"/>
  <c r="ET2" i="5"/>
  <c r="EU1" i="5"/>
  <c r="AV2" i="5"/>
  <c r="AW1" i="5"/>
  <c r="GU2" i="5"/>
  <c r="GV1" i="5"/>
  <c r="AY1" i="7"/>
  <c r="AX2" i="7"/>
  <c r="AF1" i="5"/>
  <c r="AE2" i="5"/>
  <c r="C91" i="9" l="1"/>
  <c r="A92" i="9"/>
  <c r="B91" i="9"/>
  <c r="D91" i="9"/>
  <c r="A92" i="8"/>
  <c r="EX1" i="7"/>
  <c r="EW2" i="7"/>
  <c r="GX1" i="7"/>
  <c r="GW2" i="7"/>
  <c r="AF2" i="5"/>
  <c r="AG1" i="5"/>
  <c r="GV2" i="5"/>
  <c r="GW1" i="5"/>
  <c r="EV1" i="5"/>
  <c r="EU2" i="5"/>
  <c r="AZ1" i="7"/>
  <c r="AY2" i="7"/>
  <c r="AI1" i="7"/>
  <c r="AH2" i="7"/>
  <c r="AW2" i="5"/>
  <c r="AX1" i="5"/>
  <c r="A93" i="9" l="1"/>
  <c r="B92" i="9"/>
  <c r="D92" i="9"/>
  <c r="C92" i="9"/>
  <c r="A93" i="8"/>
  <c r="EY1" i="7"/>
  <c r="EX2" i="7"/>
  <c r="GX2" i="7"/>
  <c r="GY1" i="7"/>
  <c r="GY2" i="7" s="1"/>
  <c r="AZ2" i="7"/>
  <c r="BA1" i="7"/>
  <c r="AY1" i="5"/>
  <c r="AX2" i="5"/>
  <c r="GW2" i="5"/>
  <c r="GX1" i="5"/>
  <c r="AJ1" i="7"/>
  <c r="AI2" i="7"/>
  <c r="EV2" i="5"/>
  <c r="EW1" i="5"/>
  <c r="AH1" i="5"/>
  <c r="AG2" i="5"/>
  <c r="D93" i="9" l="1"/>
  <c r="C93" i="9"/>
  <c r="B93" i="9"/>
  <c r="A94" i="9"/>
  <c r="A94" i="8"/>
  <c r="EY2" i="7"/>
  <c r="EZ1" i="7"/>
  <c r="AI1" i="5"/>
  <c r="AH2" i="5"/>
  <c r="AJ2" i="7"/>
  <c r="AK1" i="7"/>
  <c r="GX2" i="5"/>
  <c r="GY1" i="5"/>
  <c r="GY2" i="5" s="1"/>
  <c r="BA2" i="7"/>
  <c r="BB1" i="7"/>
  <c r="AZ1" i="5"/>
  <c r="AY2" i="5"/>
  <c r="EW2" i="5"/>
  <c r="EX1" i="5"/>
  <c r="D94" i="9" l="1"/>
  <c r="C94" i="9"/>
  <c r="A95" i="9"/>
  <c r="B94" i="9"/>
  <c r="A95" i="8"/>
  <c r="FA1" i="7"/>
  <c r="EZ2" i="7"/>
  <c r="EX2" i="5"/>
  <c r="EY1" i="5"/>
  <c r="BC1" i="7"/>
  <c r="BB2" i="7"/>
  <c r="AL1" i="7"/>
  <c r="AK2" i="7"/>
  <c r="AZ2" i="5"/>
  <c r="BA1" i="5"/>
  <c r="AJ1" i="5"/>
  <c r="AI2" i="5"/>
  <c r="D95" i="9" l="1"/>
  <c r="C95" i="9"/>
  <c r="B95" i="9"/>
  <c r="A96" i="9"/>
  <c r="A96" i="8"/>
  <c r="FB1" i="7"/>
  <c r="FA2" i="7"/>
  <c r="EZ1" i="5"/>
  <c r="EY2" i="5"/>
  <c r="BA2" i="5"/>
  <c r="BB1" i="5"/>
  <c r="AJ2" i="5"/>
  <c r="AK1" i="5"/>
  <c r="AM1" i="7"/>
  <c r="AL2" i="7"/>
  <c r="BD1" i="7"/>
  <c r="BC2" i="7"/>
  <c r="C96" i="9" l="1"/>
  <c r="D96" i="9"/>
  <c r="B96" i="9"/>
  <c r="A97" i="9"/>
  <c r="A97" i="8"/>
  <c r="FC1" i="7"/>
  <c r="FB2" i="7"/>
  <c r="BD2" i="7"/>
  <c r="BE1" i="7"/>
  <c r="EZ2" i="5"/>
  <c r="FA1" i="5"/>
  <c r="AL1" i="5"/>
  <c r="AK2" i="5"/>
  <c r="AN1" i="7"/>
  <c r="AM2" i="7"/>
  <c r="BC1" i="5"/>
  <c r="BB2" i="5"/>
  <c r="A98" i="9" l="1"/>
  <c r="B97" i="9"/>
  <c r="D97" i="9"/>
  <c r="C97" i="9"/>
  <c r="A98" i="8"/>
  <c r="FC2" i="7"/>
  <c r="FD1" i="7"/>
  <c r="BE2" i="7"/>
  <c r="BF1" i="7"/>
  <c r="BD1" i="5"/>
  <c r="BC2" i="5"/>
  <c r="FA2" i="5"/>
  <c r="FB1" i="5"/>
  <c r="AN2" i="7"/>
  <c r="AO1" i="7"/>
  <c r="AM1" i="5"/>
  <c r="AL2" i="5"/>
  <c r="D98" i="9" l="1"/>
  <c r="C98" i="9"/>
  <c r="A99" i="9"/>
  <c r="B98" i="9"/>
  <c r="A99" i="8"/>
  <c r="FE1" i="7"/>
  <c r="FD2" i="7"/>
  <c r="BD2" i="5"/>
  <c r="BE1" i="5"/>
  <c r="AP1" i="7"/>
  <c r="AO2" i="7"/>
  <c r="BG1" i="7"/>
  <c r="BF2" i="7"/>
  <c r="AN1" i="5"/>
  <c r="AM2" i="5"/>
  <c r="FB2" i="5"/>
  <c r="FC1" i="5"/>
  <c r="D99" i="9" l="1"/>
  <c r="C99" i="9"/>
  <c r="B99" i="9"/>
  <c r="A100" i="9"/>
  <c r="A100" i="8"/>
  <c r="FF1" i="7"/>
  <c r="FE2" i="7"/>
  <c r="BE2" i="5"/>
  <c r="BF1" i="5"/>
  <c r="FD1" i="5"/>
  <c r="FC2" i="5"/>
  <c r="AN2" i="5"/>
  <c r="AO1" i="5"/>
  <c r="BH1" i="7"/>
  <c r="BG2" i="7"/>
  <c r="AQ1" i="7"/>
  <c r="AP2" i="7"/>
  <c r="C100" i="9" l="1"/>
  <c r="D100" i="9"/>
  <c r="B100" i="9"/>
  <c r="A101" i="9"/>
  <c r="A101" i="8"/>
  <c r="FG1" i="7"/>
  <c r="FF2" i="7"/>
  <c r="BH2" i="7"/>
  <c r="BI1" i="7"/>
  <c r="AP1" i="5"/>
  <c r="AO2" i="5"/>
  <c r="BG1" i="5"/>
  <c r="BF2" i="5"/>
  <c r="AR2" i="7"/>
  <c r="AQ2" i="7"/>
  <c r="FD2" i="5"/>
  <c r="FE1" i="5"/>
  <c r="A102" i="9" l="1"/>
  <c r="B101" i="9"/>
  <c r="D101" i="9"/>
  <c r="C101" i="9"/>
  <c r="A102" i="8"/>
  <c r="FH1" i="7"/>
  <c r="FG2" i="7"/>
  <c r="FE2" i="5"/>
  <c r="FF1" i="5"/>
  <c r="BI2" i="7"/>
  <c r="BJ1" i="7"/>
  <c r="AQ1" i="5"/>
  <c r="AP2" i="5"/>
  <c r="BH1" i="5"/>
  <c r="BG2" i="5"/>
  <c r="D102" i="9" l="1"/>
  <c r="C102" i="9"/>
  <c r="A103" i="9"/>
  <c r="B102" i="9"/>
  <c r="A103" i="8"/>
  <c r="FI1" i="7"/>
  <c r="FH2" i="7"/>
  <c r="BK1" i="7"/>
  <c r="BJ2" i="7"/>
  <c r="BH2" i="5"/>
  <c r="BI1" i="5"/>
  <c r="AR2" i="5"/>
  <c r="AQ2" i="5"/>
  <c r="FF2" i="5"/>
  <c r="FG1" i="5"/>
  <c r="D103" i="9" l="1"/>
  <c r="C103" i="9"/>
  <c r="B103" i="9"/>
  <c r="A104" i="9"/>
  <c r="A104" i="8"/>
  <c r="FJ1" i="7"/>
  <c r="FI2" i="7"/>
  <c r="BL1" i="7"/>
  <c r="BK2" i="7"/>
  <c r="FH1" i="5"/>
  <c r="FG2" i="5"/>
  <c r="BI2" i="5"/>
  <c r="BJ1" i="5"/>
  <c r="C104" i="9" l="1"/>
  <c r="D104" i="9"/>
  <c r="B104" i="9"/>
  <c r="A105" i="9"/>
  <c r="A105" i="8"/>
  <c r="FK1" i="7"/>
  <c r="FJ2" i="7"/>
  <c r="BK1" i="5"/>
  <c r="BJ2" i="5"/>
  <c r="FH2" i="5"/>
  <c r="FI1" i="5"/>
  <c r="BL2" i="7"/>
  <c r="BM1" i="7"/>
  <c r="A106" i="9" l="1"/>
  <c r="B105" i="9"/>
  <c r="D105" i="9"/>
  <c r="C105" i="9"/>
  <c r="A106" i="8"/>
  <c r="FK2" i="7"/>
  <c r="FL1" i="7"/>
  <c r="BL1" i="5"/>
  <c r="BK2" i="5"/>
  <c r="FI2" i="5"/>
  <c r="FJ1" i="5"/>
  <c r="BM2" i="7"/>
  <c r="BN1" i="7"/>
  <c r="D106" i="9" l="1"/>
  <c r="C106" i="9"/>
  <c r="A107" i="9"/>
  <c r="B106" i="9"/>
  <c r="A107" i="8"/>
  <c r="FL2" i="7"/>
  <c r="FM1" i="7"/>
  <c r="FJ2" i="5"/>
  <c r="FK1" i="5"/>
  <c r="BL2" i="5"/>
  <c r="BM1" i="5"/>
  <c r="BO1" i="7"/>
  <c r="BN2" i="7"/>
  <c r="D107" i="9" l="1"/>
  <c r="C107" i="9"/>
  <c r="B107" i="9"/>
  <c r="A108" i="9"/>
  <c r="A108" i="8"/>
  <c r="FN1" i="7"/>
  <c r="FM2" i="7"/>
  <c r="BM2" i="5"/>
  <c r="BN1" i="5"/>
  <c r="BP1" i="7"/>
  <c r="BO2" i="7"/>
  <c r="FL1" i="5"/>
  <c r="FK2" i="5"/>
  <c r="C108" i="9" l="1"/>
  <c r="D108" i="9"/>
  <c r="B108" i="9"/>
  <c r="A109" i="9"/>
  <c r="A109" i="8"/>
  <c r="FO1" i="7"/>
  <c r="FN2" i="7"/>
  <c r="BP2" i="7"/>
  <c r="BQ1" i="7"/>
  <c r="FL2" i="5"/>
  <c r="FM1" i="5"/>
  <c r="BO1" i="5"/>
  <c r="BN2" i="5"/>
  <c r="A110" i="9" l="1"/>
  <c r="B109" i="9"/>
  <c r="D109" i="9"/>
  <c r="C109" i="9"/>
  <c r="A110" i="8"/>
  <c r="FO2" i="7"/>
  <c r="FP1" i="7"/>
  <c r="BP1" i="5"/>
  <c r="BO2" i="5"/>
  <c r="FM2" i="5"/>
  <c r="FN1" i="5"/>
  <c r="BQ2" i="7"/>
  <c r="BR1" i="7"/>
  <c r="D110" i="9" l="1"/>
  <c r="C110" i="9"/>
  <c r="A111" i="9"/>
  <c r="B110" i="9"/>
  <c r="A111" i="8"/>
  <c r="FQ1" i="7"/>
  <c r="FP2" i="7"/>
  <c r="BP2" i="5"/>
  <c r="BQ1" i="5"/>
  <c r="BS1" i="7"/>
  <c r="BR2" i="7"/>
  <c r="FN2" i="5"/>
  <c r="FO1" i="5"/>
  <c r="D111" i="9" l="1"/>
  <c r="C111" i="9"/>
  <c r="B111" i="9"/>
  <c r="A112" i="9"/>
  <c r="A112" i="8"/>
  <c r="FR1" i="7"/>
  <c r="FQ2" i="7"/>
  <c r="BQ2" i="5"/>
  <c r="BR1" i="5"/>
  <c r="BT1" i="7"/>
  <c r="BS2" i="7"/>
  <c r="FP1" i="5"/>
  <c r="FO2" i="5"/>
  <c r="C112" i="9" l="1"/>
  <c r="D112" i="9"/>
  <c r="B112" i="9"/>
  <c r="A113" i="9"/>
  <c r="A113" i="8"/>
  <c r="FS1" i="7"/>
  <c r="FR2" i="7"/>
  <c r="BT2" i="7"/>
  <c r="BU1" i="7"/>
  <c r="FP2" i="5"/>
  <c r="FQ1" i="5"/>
  <c r="BS1" i="5"/>
  <c r="BR2" i="5"/>
  <c r="A114" i="9" l="1"/>
  <c r="B113" i="9"/>
  <c r="D113" i="9"/>
  <c r="C113" i="9"/>
  <c r="A114" i="8"/>
  <c r="FS2" i="7"/>
  <c r="FT1" i="7"/>
  <c r="FQ2" i="5"/>
  <c r="FR1" i="5"/>
  <c r="BU2" i="7"/>
  <c r="BV1" i="7"/>
  <c r="BT1" i="5"/>
  <c r="BS2" i="5"/>
  <c r="D114" i="9" l="1"/>
  <c r="C114" i="9"/>
  <c r="A115" i="9"/>
  <c r="B114" i="9"/>
  <c r="A115" i="8"/>
  <c r="FU1" i="7"/>
  <c r="FT2" i="7"/>
  <c r="BT2" i="5"/>
  <c r="BU1" i="5"/>
  <c r="FR2" i="5"/>
  <c r="FS1" i="5"/>
  <c r="BW1" i="7"/>
  <c r="BV2" i="7"/>
  <c r="D115" i="9" l="1"/>
  <c r="C115" i="9"/>
  <c r="B115" i="9"/>
  <c r="A116" i="9"/>
  <c r="A116" i="8"/>
  <c r="FV1" i="7"/>
  <c r="FU2" i="7"/>
  <c r="BU2" i="5"/>
  <c r="BV1" i="5"/>
  <c r="BX1" i="7"/>
  <c r="BW2" i="7"/>
  <c r="FT1" i="5"/>
  <c r="FS2" i="5"/>
  <c r="C116" i="9" l="1"/>
  <c r="D116" i="9"/>
  <c r="B116" i="9"/>
  <c r="A117" i="9"/>
  <c r="A117" i="8"/>
  <c r="FW1" i="7"/>
  <c r="FV2" i="7"/>
  <c r="BX2" i="7"/>
  <c r="BY1" i="7"/>
  <c r="FT2" i="5"/>
  <c r="FU1" i="5"/>
  <c r="BW1" i="5"/>
  <c r="BV2" i="5"/>
  <c r="A118" i="9" l="1"/>
  <c r="B117" i="9"/>
  <c r="D117" i="9"/>
  <c r="C117" i="9"/>
  <c r="A118" i="8"/>
  <c r="FW2" i="7"/>
  <c r="FX1" i="7"/>
  <c r="BY2" i="7"/>
  <c r="BZ1" i="7"/>
  <c r="BX1" i="5"/>
  <c r="BW2" i="5"/>
  <c r="FU2" i="5"/>
  <c r="FV1" i="5"/>
  <c r="D118" i="9" l="1"/>
  <c r="C118" i="9"/>
  <c r="A119" i="9"/>
  <c r="B118" i="9"/>
  <c r="A119" i="8"/>
  <c r="FY1" i="7"/>
  <c r="FX2" i="7"/>
  <c r="FV2" i="5"/>
  <c r="FW1" i="5"/>
  <c r="CA1" i="7"/>
  <c r="BZ2" i="7"/>
  <c r="BX2" i="5"/>
  <c r="BY1" i="5"/>
  <c r="D119" i="9" l="1"/>
  <c r="C119" i="9"/>
  <c r="B119" i="9"/>
  <c r="A120" i="9"/>
  <c r="A120" i="8"/>
  <c r="FZ1" i="7"/>
  <c r="FY2" i="7"/>
  <c r="CB1" i="7"/>
  <c r="CA2" i="7"/>
  <c r="BY2" i="5"/>
  <c r="BZ1" i="5"/>
  <c r="FX1" i="5"/>
  <c r="FW2" i="5"/>
  <c r="C120" i="9" l="1"/>
  <c r="D120" i="9"/>
  <c r="B120" i="9"/>
  <c r="A121" i="9"/>
  <c r="A121" i="8"/>
  <c r="GA1" i="7"/>
  <c r="FZ2" i="7"/>
  <c r="CB2" i="7"/>
  <c r="CC1" i="7"/>
  <c r="CA1" i="5"/>
  <c r="BZ2" i="5"/>
  <c r="FX2" i="5"/>
  <c r="FY1" i="5"/>
  <c r="A122" i="9" l="1"/>
  <c r="B121" i="9"/>
  <c r="D121" i="9"/>
  <c r="C121" i="9"/>
  <c r="A122" i="8"/>
  <c r="GA2" i="7"/>
  <c r="GB1" i="7"/>
  <c r="CC2" i="7"/>
  <c r="CD1" i="7"/>
  <c r="CB1" i="5"/>
  <c r="CA2" i="5"/>
  <c r="FY2" i="5"/>
  <c r="FZ1" i="5"/>
  <c r="D122" i="9" l="1"/>
  <c r="C122" i="9"/>
  <c r="B122" i="9"/>
  <c r="GB2" i="7"/>
  <c r="GC1" i="7"/>
  <c r="FZ2" i="5"/>
  <c r="GA1" i="5"/>
  <c r="CE1" i="7"/>
  <c r="CD2" i="7"/>
  <c r="CB2" i="5"/>
  <c r="CC1" i="5"/>
  <c r="GC2" i="7" l="1"/>
  <c r="GD1" i="7"/>
  <c r="CF1" i="7"/>
  <c r="CE2" i="7"/>
  <c r="CC2" i="5"/>
  <c r="CD1" i="5"/>
  <c r="GB1" i="5"/>
  <c r="GA2" i="5"/>
  <c r="GE1" i="7" l="1"/>
  <c r="GD2" i="7"/>
  <c r="CE1" i="5"/>
  <c r="CD2" i="5"/>
  <c r="GB2" i="5"/>
  <c r="GC1" i="5"/>
  <c r="CF2" i="7"/>
  <c r="CG1" i="7"/>
  <c r="GE2" i="7" l="1"/>
  <c r="GF1" i="7"/>
  <c r="CF1" i="5"/>
  <c r="CE2" i="5"/>
  <c r="GC2" i="5"/>
  <c r="GD1" i="5"/>
  <c r="CG2" i="7"/>
  <c r="CH1" i="7"/>
  <c r="GG1" i="7" l="1"/>
  <c r="GF2" i="7"/>
  <c r="CF2" i="5"/>
  <c r="CG1" i="5"/>
  <c r="CI1" i="7"/>
  <c r="CH2" i="7"/>
  <c r="GD2" i="5"/>
  <c r="GE1" i="5"/>
  <c r="GG2" i="7" l="1"/>
  <c r="GH1" i="7"/>
  <c r="CG2" i="5"/>
  <c r="CH1" i="5"/>
  <c r="CJ1" i="7"/>
  <c r="CI2" i="7"/>
  <c r="GF1" i="5"/>
  <c r="GE2" i="5"/>
  <c r="GI1" i="7" l="1"/>
  <c r="GH2" i="7"/>
  <c r="CJ2" i="7"/>
  <c r="CK1" i="7"/>
  <c r="GF2" i="5"/>
  <c r="GG1" i="5"/>
  <c r="CI1" i="5"/>
  <c r="CH2" i="5"/>
  <c r="GI2" i="7" l="1"/>
  <c r="GJ1" i="7"/>
  <c r="GG2" i="5"/>
  <c r="GH1" i="5"/>
  <c r="CK2" i="7"/>
  <c r="CL1" i="7"/>
  <c r="CJ1" i="5"/>
  <c r="CI2" i="5"/>
  <c r="GK1" i="7" l="1"/>
  <c r="GJ2" i="7"/>
  <c r="GH2" i="5"/>
  <c r="GI1" i="5"/>
  <c r="CJ2" i="5"/>
  <c r="CK1" i="5"/>
  <c r="CM1" i="7"/>
  <c r="CL2" i="7"/>
  <c r="GL1" i="7" l="1"/>
  <c r="GK2" i="7"/>
  <c r="GJ1" i="5"/>
  <c r="GI2" i="5"/>
  <c r="CN1" i="7"/>
  <c r="CM2" i="7"/>
  <c r="CK2" i="5"/>
  <c r="CL1" i="5"/>
  <c r="GM1" i="7" l="1"/>
  <c r="GL2" i="7"/>
  <c r="GJ2" i="5"/>
  <c r="GK1" i="5"/>
  <c r="CN2" i="7"/>
  <c r="CO1" i="7"/>
  <c r="CM1" i="5"/>
  <c r="CL2" i="5"/>
  <c r="GM2" i="7" l="1"/>
  <c r="GN1" i="7"/>
  <c r="CO2" i="7"/>
  <c r="CP1" i="7"/>
  <c r="CN1" i="5"/>
  <c r="CM2" i="5"/>
  <c r="GK2" i="5"/>
  <c r="GL1" i="5"/>
  <c r="GO1" i="7" l="1"/>
  <c r="GN2" i="7"/>
  <c r="CN2" i="5"/>
  <c r="CO1" i="5"/>
  <c r="CQ1" i="7"/>
  <c r="CP2" i="7"/>
  <c r="GL2" i="5"/>
  <c r="GM1" i="5"/>
  <c r="GP1" i="7" l="1"/>
  <c r="GO2" i="7"/>
  <c r="GN1" i="5"/>
  <c r="GM2" i="5"/>
  <c r="CO2" i="5"/>
  <c r="CP1" i="5"/>
  <c r="CR1" i="7"/>
  <c r="CQ2" i="7"/>
  <c r="GQ1" i="7" l="1"/>
  <c r="GP2" i="7"/>
  <c r="CR2" i="7"/>
  <c r="CS1" i="7"/>
  <c r="GN2" i="5"/>
  <c r="GO1" i="5"/>
  <c r="CQ1" i="5"/>
  <c r="CP2" i="5"/>
  <c r="GQ2" i="7" l="1"/>
  <c r="GR2" i="7"/>
  <c r="CR1" i="5"/>
  <c r="CQ2" i="5"/>
  <c r="CS2" i="7"/>
  <c r="CT1" i="7"/>
  <c r="GO2" i="5"/>
  <c r="GP1" i="5"/>
  <c r="CR2" i="5" l="1"/>
  <c r="CS1" i="5"/>
  <c r="GP2" i="5"/>
  <c r="GQ1" i="5"/>
  <c r="CU1" i="7"/>
  <c r="CT2" i="7"/>
  <c r="CV1" i="7" l="1"/>
  <c r="CU2" i="7"/>
  <c r="CS2" i="5"/>
  <c r="CT1" i="5"/>
  <c r="GR2" i="5"/>
  <c r="GQ2" i="5"/>
  <c r="CV2" i="7" l="1"/>
  <c r="CW1" i="7"/>
  <c r="CU1" i="5"/>
  <c r="CT2" i="5"/>
  <c r="CW2" i="7" l="1"/>
  <c r="CX1" i="7"/>
  <c r="CV1" i="5"/>
  <c r="CU2" i="5"/>
  <c r="CY1" i="7" l="1"/>
  <c r="CX2" i="7"/>
  <c r="CV2" i="5"/>
  <c r="CW1" i="5"/>
  <c r="CZ1" i="7" l="1"/>
  <c r="CY2" i="7"/>
  <c r="CW2" i="5"/>
  <c r="CX1" i="5"/>
  <c r="CZ2" i="7" l="1"/>
  <c r="DA1" i="7"/>
  <c r="CY1" i="5"/>
  <c r="CX2" i="5"/>
  <c r="DA2" i="7" l="1"/>
  <c r="DB1" i="7"/>
  <c r="CZ1" i="5"/>
  <c r="CY2" i="5"/>
  <c r="DC1" i="7" l="1"/>
  <c r="DB2" i="7"/>
  <c r="CZ2" i="5"/>
  <c r="DA1" i="5"/>
  <c r="DD1" i="7" l="1"/>
  <c r="DC2" i="7"/>
  <c r="DA2" i="5"/>
  <c r="DB1" i="5"/>
  <c r="DD2" i="7" l="1"/>
  <c r="DE1" i="7"/>
  <c r="DC1" i="5"/>
  <c r="DB2" i="5"/>
  <c r="DE2" i="7" l="1"/>
  <c r="DF1" i="7"/>
  <c r="DD1" i="5"/>
  <c r="DC2" i="5"/>
  <c r="DG1" i="7" l="1"/>
  <c r="DF2" i="7"/>
  <c r="DD2" i="5"/>
  <c r="DE1" i="5"/>
  <c r="DH1" i="7" l="1"/>
  <c r="DG2" i="7"/>
  <c r="DE2" i="5"/>
  <c r="DF1" i="5"/>
  <c r="DH2" i="7" l="1"/>
  <c r="DI1" i="7"/>
  <c r="DG1" i="5"/>
  <c r="DF2" i="5"/>
  <c r="DI2" i="7" l="1"/>
  <c r="DJ1" i="7"/>
  <c r="DH1" i="5"/>
  <c r="DG2" i="5"/>
  <c r="DK1" i="7" l="1"/>
  <c r="DJ2" i="7"/>
  <c r="DH2" i="5"/>
  <c r="DI1" i="5"/>
  <c r="DL1" i="7" l="1"/>
  <c r="DK2" i="7"/>
  <c r="DI2" i="5"/>
  <c r="DJ1" i="5"/>
  <c r="DL2" i="7" l="1"/>
  <c r="DM1" i="7"/>
  <c r="DK1" i="5"/>
  <c r="DJ2" i="5"/>
  <c r="DM2" i="7" l="1"/>
  <c r="DN1" i="7"/>
  <c r="DL1" i="5"/>
  <c r="DK2" i="5"/>
  <c r="DL2" i="5" l="1"/>
  <c r="DM1" i="5"/>
  <c r="DO1" i="7"/>
  <c r="DN2" i="7"/>
  <c r="DM2" i="5" l="1"/>
  <c r="DN1" i="5"/>
  <c r="DP1" i="7"/>
  <c r="DO2" i="7"/>
  <c r="DO1" i="5" l="1"/>
  <c r="DN2" i="5"/>
  <c r="DP2" i="7"/>
  <c r="DQ1" i="7"/>
  <c r="DP1" i="5" l="1"/>
  <c r="DO2" i="5"/>
  <c r="DQ2" i="7"/>
  <c r="DR1" i="7"/>
  <c r="DP2" i="5" l="1"/>
  <c r="DQ1" i="5"/>
  <c r="DS1" i="7"/>
  <c r="DR2" i="7"/>
  <c r="DQ2" i="5" l="1"/>
  <c r="DR1" i="5"/>
  <c r="DT1" i="7"/>
  <c r="DS2" i="7"/>
  <c r="DT2" i="7" l="1"/>
  <c r="DU1" i="7"/>
  <c r="DS1" i="5"/>
  <c r="DR2" i="5"/>
  <c r="DU2" i="7" l="1"/>
  <c r="DV1" i="7"/>
  <c r="DT1" i="5"/>
  <c r="DS2" i="5"/>
  <c r="DT2" i="5" l="1"/>
  <c r="DU1" i="5"/>
  <c r="DW1" i="7"/>
  <c r="DV2" i="7"/>
  <c r="DU2" i="5" l="1"/>
  <c r="DV1" i="5"/>
  <c r="DX1" i="7"/>
  <c r="DW2" i="7"/>
  <c r="DW1" i="5" l="1"/>
  <c r="DV2" i="5"/>
  <c r="DX2" i="7"/>
  <c r="DY1" i="7"/>
  <c r="DX1" i="5" l="1"/>
  <c r="DW2" i="5"/>
  <c r="DY2" i="7"/>
  <c r="DZ1" i="7"/>
  <c r="DX2" i="5" l="1"/>
  <c r="DY1" i="5"/>
  <c r="EA1" i="7"/>
  <c r="DZ2" i="7"/>
  <c r="DY2" i="5" l="1"/>
  <c r="DZ1" i="5"/>
  <c r="EB1" i="7"/>
  <c r="EA2" i="7"/>
  <c r="EA1" i="5" l="1"/>
  <c r="DZ2" i="5"/>
  <c r="EB2" i="7"/>
  <c r="EC1" i="7"/>
  <c r="EB1" i="5" l="1"/>
  <c r="EA2" i="5"/>
  <c r="EC2" i="7"/>
  <c r="ED1" i="7"/>
  <c r="EB2" i="5" l="1"/>
  <c r="EC1" i="5"/>
  <c r="EE1" i="7"/>
  <c r="ED2" i="7"/>
  <c r="EC2" i="5" l="1"/>
  <c r="ED1" i="5"/>
  <c r="EF1" i="7"/>
  <c r="EE2" i="7"/>
  <c r="EE1" i="5" l="1"/>
  <c r="ED2" i="5"/>
  <c r="EF2" i="7"/>
  <c r="EG1" i="7"/>
  <c r="EF1" i="5" l="1"/>
  <c r="EE2" i="5"/>
  <c r="EG2" i="7"/>
  <c r="EH1" i="7"/>
  <c r="EF2" i="5" l="1"/>
  <c r="EG1" i="5"/>
  <c r="EI1" i="7"/>
  <c r="EH2" i="7"/>
  <c r="EG2" i="5" l="1"/>
  <c r="EH1" i="5"/>
  <c r="EJ1" i="7"/>
  <c r="EI2" i="7"/>
  <c r="EJ2" i="7" l="1"/>
  <c r="EK1" i="7"/>
  <c r="EI1" i="5"/>
  <c r="EH2" i="5"/>
  <c r="EK2" i="7" l="1"/>
  <c r="EL1" i="7"/>
  <c r="EJ1" i="5"/>
  <c r="EI2" i="5"/>
  <c r="EM1" i="7" l="1"/>
  <c r="EL2" i="7"/>
  <c r="EJ2" i="5"/>
  <c r="EK1" i="5"/>
  <c r="EN1" i="7" l="1"/>
  <c r="EM2" i="7"/>
  <c r="EK2" i="5"/>
  <c r="EL1" i="5"/>
  <c r="EN2" i="7" l="1"/>
  <c r="EO1" i="7"/>
  <c r="EM1" i="5"/>
  <c r="EL2" i="5"/>
  <c r="EN1" i="5" l="1"/>
  <c r="EM2" i="5"/>
  <c r="EO2" i="7"/>
  <c r="EP1" i="7"/>
  <c r="EN2" i="5" l="1"/>
  <c r="EO1" i="5"/>
  <c r="EQ1" i="7"/>
  <c r="EP2" i="7"/>
  <c r="EO2" i="5" l="1"/>
  <c r="EP1" i="5"/>
  <c r="ER2" i="7"/>
  <c r="EQ2" i="7"/>
  <c r="EQ1" i="5" l="1"/>
  <c r="EP2" i="5"/>
  <c r="ER2" i="5" l="1"/>
  <c r="EQ2" i="5"/>
</calcChain>
</file>

<file path=xl/sharedStrings.xml><?xml version="1.0" encoding="utf-8"?>
<sst xmlns="http://schemas.openxmlformats.org/spreadsheetml/2006/main" count="683" uniqueCount="258">
  <si>
    <t>N° DOSSIER</t>
  </si>
  <si>
    <t>APS</t>
  </si>
  <si>
    <t>APD</t>
  </si>
  <si>
    <t>PRO</t>
  </si>
  <si>
    <t>DCE</t>
  </si>
  <si>
    <t>EXE</t>
  </si>
  <si>
    <t>ACT</t>
  </si>
  <si>
    <t>NEGO</t>
  </si>
  <si>
    <t>CHANT.</t>
  </si>
  <si>
    <t>SUIVI FINANCIER</t>
  </si>
  <si>
    <t>LIEU</t>
  </si>
  <si>
    <t>AFFAIRES</t>
  </si>
  <si>
    <t>Total</t>
  </si>
  <si>
    <t>NOTES</t>
  </si>
  <si>
    <t>2 jour sur concours Evron</t>
  </si>
  <si>
    <t>1/2j 1605</t>
  </si>
  <si>
    <t>1/2j untec</t>
  </si>
  <si>
    <t>1j untec</t>
  </si>
  <si>
    <t>CONCARNEAU</t>
  </si>
  <si>
    <t>RENNES</t>
  </si>
  <si>
    <t>QUIMPER</t>
  </si>
  <si>
    <t>LE RHEU</t>
  </si>
  <si>
    <t>LANNION</t>
  </si>
  <si>
    <t>ANGERS</t>
  </si>
  <si>
    <t>YQUELON</t>
  </si>
  <si>
    <t>LA ROCHE SUR YON</t>
  </si>
  <si>
    <t>THORIGNE FOUILLARD</t>
  </si>
  <si>
    <t>LIFFRE</t>
  </si>
  <si>
    <t>CESSON SEVIGNE</t>
  </si>
  <si>
    <t>ST MALO</t>
  </si>
  <si>
    <t>MORDELLES</t>
  </si>
  <si>
    <t>ST MEEN LE GRAND</t>
  </si>
  <si>
    <t>MAYENNE</t>
  </si>
  <si>
    <t>NOYAL CHATILLON SUR SEICHE</t>
  </si>
  <si>
    <t>Construction de 30 logements</t>
  </si>
  <si>
    <t>BRUZ</t>
  </si>
  <si>
    <t>RETIERS</t>
  </si>
  <si>
    <t>MELESSE</t>
  </si>
  <si>
    <t>1701.ING</t>
  </si>
  <si>
    <t>Extension laboratoires d'analyse médical maison de santé</t>
  </si>
  <si>
    <t>1702.ING</t>
  </si>
  <si>
    <t>Réhabilitation de 125 logements locatifs collectifs Caserne MAYRAN</t>
  </si>
  <si>
    <t>1703.ING</t>
  </si>
  <si>
    <t>Extension et restructuration de la CMA</t>
  </si>
  <si>
    <t>1704.ING</t>
  </si>
  <si>
    <t>Restructuration partielle du collège "La Roche aux Fées"</t>
  </si>
  <si>
    <t>1705.ING</t>
  </si>
  <si>
    <t>Gendarmerie - Construction 20 logements, bâtiment à usage de bureaux et locaux de services spécifiques et techniques</t>
  </si>
  <si>
    <t>1706.ING</t>
  </si>
  <si>
    <t>BOURG DES COMPTES</t>
  </si>
  <si>
    <t>Construction de 9 logements et 1 salle commune "Le Petit Hamonay" et "Rue de la Gare"</t>
  </si>
  <si>
    <t>1707.ING</t>
  </si>
  <si>
    <t>IRODOUER</t>
  </si>
  <si>
    <t>Construction d'un complexe sportif</t>
  </si>
  <si>
    <t>1708.ING</t>
  </si>
  <si>
    <t>Construction de 33 logements locatifs "Les jardins du Feuil"</t>
  </si>
  <si>
    <t>1709.ING</t>
  </si>
  <si>
    <t>Construction de 19 logements</t>
  </si>
  <si>
    <t>1710.ING</t>
  </si>
  <si>
    <t>Construction d'une résidence de 69 logements "Les Senioriales"</t>
  </si>
  <si>
    <t>1711.ING</t>
  </si>
  <si>
    <t>Construction d'un collectif de 19 logements Rue de Saint Malo</t>
  </si>
  <si>
    <t>1712.ING</t>
  </si>
  <si>
    <t>Aménagement de laboratoires de micro-biologie</t>
  </si>
  <si>
    <t>1713.ING</t>
  </si>
  <si>
    <t>GEVEZE</t>
  </si>
  <si>
    <t>Réalisation de 10 logements PLS Rue de Dinan</t>
  </si>
  <si>
    <t>1714.ING</t>
  </si>
  <si>
    <t>SAINT ERBLON</t>
  </si>
  <si>
    <t>Construction d'une décheterie métropolitaine</t>
  </si>
  <si>
    <t>1715.ING</t>
  </si>
  <si>
    <t>GUER</t>
  </si>
  <si>
    <t>Base de défense Vannes - Coëtquidan</t>
  </si>
  <si>
    <t>1716.ING</t>
  </si>
  <si>
    <t>VERN SUR SEICHE</t>
  </si>
  <si>
    <t>Opération Hauts de Gaudon - 40 logements répartis en 3 collectifs intermédiaires</t>
  </si>
  <si>
    <t>1717.ING</t>
  </si>
  <si>
    <t>2 immeubles de bureaux NEOSIS - plateau IBEP</t>
  </si>
  <si>
    <t>1718.AMO</t>
  </si>
  <si>
    <t>MONDEVILLE</t>
  </si>
  <si>
    <t>Opération ilôts 6 et 7 ZAC centre ville de Mondeville</t>
  </si>
  <si>
    <t>1719.ING</t>
  </si>
  <si>
    <t>ERGUE GABERIC</t>
  </si>
  <si>
    <t>Construction d'une mairie</t>
  </si>
  <si>
    <t>1720.ING</t>
  </si>
  <si>
    <t>Construction immeuble de bureaux - ZAC Atalante Champeaux</t>
  </si>
  <si>
    <t>1721.AMO</t>
  </si>
  <si>
    <t>ST BRICE EN COGLES</t>
  </si>
  <si>
    <t>Création espace social culturel et commun</t>
  </si>
  <si>
    <t>1722.ING</t>
  </si>
  <si>
    <t>PARIS</t>
  </si>
  <si>
    <t>Aménagement de l'espace Agora - Maison de la Radio</t>
  </si>
  <si>
    <t>1723.ING</t>
  </si>
  <si>
    <t>Accord cadre Allée Gérard Leduc - La Rance</t>
  </si>
  <si>
    <t>1724.ING</t>
  </si>
  <si>
    <t>ST DENIS DE GASTINES</t>
  </si>
  <si>
    <t>REVITALISATION DU CENTRE-BOURG</t>
  </si>
  <si>
    <t>1725.ING</t>
  </si>
  <si>
    <t>REALISATION DE LOCAUX - ZAC DU HIL</t>
  </si>
  <si>
    <t>1726.ING</t>
  </si>
  <si>
    <t>REALISATION DE PLATEFORMES EXTERIEURES SUR LE CENTRE IRSTEA</t>
  </si>
  <si>
    <t>1727.AMO</t>
  </si>
  <si>
    <t>AMO UNTEC ENSAM ANGERS</t>
  </si>
  <si>
    <t>1728.ING</t>
  </si>
  <si>
    <t>NOYAL SUR VILAINE</t>
  </si>
  <si>
    <t>CONSTRUCTION D'UNE SALLE MULTISPORTS</t>
  </si>
  <si>
    <t>1729.ING</t>
  </si>
  <si>
    <t>BANNALEC</t>
  </si>
  <si>
    <t>EXTENSION ET RESTRUCTURATION DU COLLEGE JEAN-JAURES</t>
  </si>
  <si>
    <t>1730.ING</t>
  </si>
  <si>
    <t>ERBREE</t>
  </si>
  <si>
    <t>RESTRUCTURATION ET EXTENSION DE LA SALLE MULTIFONCTIONS</t>
  </si>
  <si>
    <t>1731.ING</t>
  </si>
  <si>
    <t>CONSTRUCTION DU CIS LANNION</t>
  </si>
  <si>
    <t>1732.ING</t>
  </si>
  <si>
    <t>MONTGERMONT</t>
  </si>
  <si>
    <t>CFA</t>
  </si>
  <si>
    <t>1733.AMO</t>
  </si>
  <si>
    <t>ST GREGOIRE</t>
  </si>
  <si>
    <t>CENTRE COMMERCIAL DE LA FORGE</t>
  </si>
  <si>
    <t>1734 BIS.ING</t>
  </si>
  <si>
    <t>CONSTRUCTION DE 21 LOGEMENTS - ZAC TREMELIERE - LOT C2 - HABITATION FAMILIALE</t>
  </si>
  <si>
    <t>1734.ING</t>
  </si>
  <si>
    <t>CONSTRUCTION DE 48 LOGEMENTS</t>
  </si>
  <si>
    <t>1735.ING</t>
  </si>
  <si>
    <t>ZAC BEAUREGARD-QUINCE</t>
  </si>
  <si>
    <t>1736.ING</t>
  </si>
  <si>
    <t>POLE MEDICAL</t>
  </si>
  <si>
    <t>1801.ING</t>
  </si>
  <si>
    <t>ZAC DE L'OCTROI - 31 LOGEMENTS</t>
  </si>
  <si>
    <t>1802.ING</t>
  </si>
  <si>
    <t>CONSTRUCTION DE LOGEMENTS ET BUREAUX - ZAC PLAISANCE</t>
  </si>
  <si>
    <t>1803.ING</t>
  </si>
  <si>
    <t>CHAVAGNE</t>
  </si>
  <si>
    <t>LOGEMENTS - CŒUR VILLAGE</t>
  </si>
  <si>
    <t>1804.AMO</t>
  </si>
  <si>
    <t>VANNES</t>
  </si>
  <si>
    <t>CENTRE D'INTERPRETATION DEDIE A L'HUITRE</t>
  </si>
  <si>
    <t>1805.ING</t>
  </si>
  <si>
    <t>CONSTRUCTION DE 17 LOGEMENTS RUE DE RENNES</t>
  </si>
  <si>
    <t>1806.AMO</t>
  </si>
  <si>
    <t>HALLE EXPERIMENTALE BATIMENT 14</t>
  </si>
  <si>
    <t>1807.ING</t>
  </si>
  <si>
    <t>LE VERGER</t>
  </si>
  <si>
    <t>CONSTRUCTION DE 12 LOGEMENTS LE CLOS PAISIBLE</t>
  </si>
  <si>
    <t>1808.ING</t>
  </si>
  <si>
    <t>CONSTRUCTION D'UN POLE PETITE ENFANCE</t>
  </si>
  <si>
    <t>1809.ING</t>
  </si>
  <si>
    <t>SERVON SUR VILAINE</t>
  </si>
  <si>
    <t xml:space="preserve">CONSTRUCTION DE LOGEMENTS ET BUREAUX - LA DELIVRANDE  </t>
  </si>
  <si>
    <t>1810.AMO</t>
  </si>
  <si>
    <t>JURY DE CONCOURS - IUT DE LA ROCHE SUR YON</t>
  </si>
  <si>
    <t>1812.ING</t>
  </si>
  <si>
    <t>Collège Camille Guerin</t>
  </si>
  <si>
    <t>1813.ING</t>
  </si>
  <si>
    <t>CREVIN</t>
  </si>
  <si>
    <t>Construction de 14 logements</t>
  </si>
  <si>
    <t>1814.ING</t>
  </si>
  <si>
    <t>Construction de 16 logements</t>
  </si>
  <si>
    <t>1815.ING</t>
  </si>
  <si>
    <t>ORGERES</t>
  </si>
  <si>
    <t>1816.ING</t>
  </si>
  <si>
    <t>LA CHAPELLE DE FGTZ</t>
  </si>
  <si>
    <t>Construction de 15 logements</t>
  </si>
  <si>
    <t>1817.ING</t>
  </si>
  <si>
    <t>PLELAN</t>
  </si>
  <si>
    <t>Construction de 12 logements</t>
  </si>
  <si>
    <t>1818.ING</t>
  </si>
  <si>
    <t>Construction de logements - Beauregard Quincé</t>
  </si>
  <si>
    <t>1819.AMO</t>
  </si>
  <si>
    <t>LE MANS</t>
  </si>
  <si>
    <t>Résidence seniors - EHPAD (SCAU Architecte)</t>
  </si>
  <si>
    <t>1820.ING</t>
  </si>
  <si>
    <t>1821.ING</t>
  </si>
  <si>
    <t>DOMFRONT EN POIRAIE</t>
  </si>
  <si>
    <t>1822.AMO</t>
  </si>
  <si>
    <t>Construction d'un foyer de vie</t>
  </si>
  <si>
    <t>1823.ING</t>
  </si>
  <si>
    <t>Construction de 104 logements - Albert 1er</t>
  </si>
  <si>
    <t>1824.ING</t>
  </si>
  <si>
    <t>Salle Colette Besson</t>
  </si>
  <si>
    <t>1825.ING</t>
  </si>
  <si>
    <t>Bureaux Isi-fish</t>
  </si>
  <si>
    <t>1826.ING</t>
  </si>
  <si>
    <t>Kerlink</t>
  </si>
  <si>
    <t>1827.AMO</t>
  </si>
  <si>
    <t>Amphithéâtre Bâtiment 28</t>
  </si>
  <si>
    <t>ex.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</si>
  <si>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</si>
  <si>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</si>
  <si>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</si>
  <si>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</si>
  <si>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</si>
  <si>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</si>
  <si>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</si>
  <si>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</si>
  <si>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</si>
  <si>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</si>
  <si>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</si>
  <si>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</si>
  <si>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</si>
  <si>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</si>
  <si>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</si>
  <si>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</si>
  <si>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</si>
  <si>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</si>
  <si>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</si>
  <si>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</si>
  <si>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</si>
  <si>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</si>
  <si>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</si>
  <si>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</si>
  <si>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</si>
  <si>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</si>
  <si>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</si>
  <si>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</si>
  <si>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</si>
  <si>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</si>
  <si>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</si>
  <si>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</si>
  <si>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</si>
  <si>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</si>
  <si>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</si>
  <si>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</si>
  <si>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</si>
  <si>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</si>
  <si>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</si>
  <si>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</si>
  <si>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</si>
  <si>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</si>
  <si>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</si>
  <si>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</si>
  <si>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</si>
  <si>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</si>
  <si>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</si>
  <si>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</si>
  <si>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</si>
  <si>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</si>
  <si>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</si>
  <si>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</si>
  <si>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Nb jours</t>
  </si>
  <si>
    <t>NA</t>
  </si>
  <si>
    <t>Vérif</t>
  </si>
  <si>
    <t>conges</t>
  </si>
  <si>
    <t>+ voyage abibois</t>
  </si>
  <si>
    <t>ARCHITECTES</t>
  </si>
  <si>
    <t>1J  congé</t>
  </si>
  <si>
    <t>Mois</t>
  </si>
  <si>
    <t>S</t>
  </si>
  <si>
    <t>Nb</t>
  </si>
  <si>
    <t>Semaine</t>
  </si>
  <si>
    <t>Date</t>
  </si>
  <si>
    <t>Dossier</t>
  </si>
  <si>
    <t>Lieu</t>
  </si>
  <si>
    <t>Affaire</t>
  </si>
  <si>
    <t>Phase</t>
  </si>
  <si>
    <t>Jours</t>
  </si>
  <si>
    <t>Intervenant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</si>
</sst>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0.0"/>
    <numFmt numFmtId="166" formatCode="[$-40C]d\-mmm;@"/>
    <numFmt numFmtId="167" formatCode="_-* #,##0.00\ [$€]_-;\-* #,##0.00\ [$€]_-;_-* &quot;-&quot;??\ [$€]_-;_-@_-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trike/>
      <sz val="8"/>
      <name val="Arial"/>
      <family val="2"/>
    </font>
    <font>
      <sz val="8"/>
      <color theme="1"/>
      <name val="Arial"/>
      <family val="2"/>
    </font>
    <font>
      <sz val="8"/>
      <color theme="0"/>
      <name val="Arial"/>
      <family val="2"/>
    </font>
    <font>
      <sz val="8"/>
      <name val="Arial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167" fontId="1" fillId="0" borderId="0" applyFont="0" applyFill="0" applyBorder="0" applyAlignment="0" applyProtection="0"/>
  </cellStyleXfs>
  <cellXfs count="114">
    <xf numFmtId="0" fontId="0" fillId="0" borderId="0" xfId="0"/>
    <xf numFmtId="4" fontId="2" fillId="0" borderId="0" xfId="1" applyNumberFormat="1" applyFont="1" applyFill="1" applyBorder="1" applyAlignment="1" applyProtection="1">
      <alignment horizontal="center" vertical="center"/>
      <protection locked="0"/>
    </xf>
    <xf numFmtId="4" fontId="2" fillId="0" borderId="0" xfId="1" applyNumberFormat="1" applyFont="1" applyFill="1" applyBorder="1" applyAlignment="1" applyProtection="1">
      <alignment horizontal="left" vertical="center"/>
      <protection locked="0"/>
    </xf>
    <xf numFmtId="4" fontId="3" fillId="0" borderId="0" xfId="1" applyNumberFormat="1" applyFont="1" applyFill="1" applyBorder="1" applyAlignment="1" applyProtection="1">
      <alignment horizontal="center" vertical="center"/>
      <protection locked="0"/>
    </xf>
    <xf numFmtId="4" fontId="2" fillId="0" borderId="0" xfId="1" applyNumberFormat="1" applyFont="1" applyFill="1" applyBorder="1" applyAlignment="1" applyProtection="1">
      <alignment vertical="center"/>
      <protection locked="0"/>
    </xf>
    <xf numFmtId="4" fontId="3" fillId="0" borderId="1" xfId="1" applyNumberFormat="1" applyFont="1" applyFill="1" applyBorder="1" applyAlignment="1" applyProtection="1">
      <alignment vertical="center"/>
      <protection locked="0"/>
    </xf>
    <xf numFmtId="4" fontId="3" fillId="0" borderId="6" xfId="1" applyNumberFormat="1" applyFont="1" applyFill="1" applyBorder="1" applyAlignment="1" applyProtection="1">
      <alignment vertical="center"/>
      <protection locked="0"/>
    </xf>
    <xf numFmtId="4" fontId="3" fillId="0" borderId="2" xfId="1" applyNumberFormat="1" applyFont="1" applyFill="1" applyBorder="1" applyAlignment="1" applyProtection="1">
      <alignment vertical="center"/>
      <protection locked="0"/>
    </xf>
    <xf numFmtId="0" fontId="3" fillId="0" borderId="0" xfId="1" applyNumberFormat="1" applyFont="1" applyFill="1" applyBorder="1" applyAlignment="1" applyProtection="1">
      <alignment horizontal="center" vertical="center"/>
      <protection locked="0"/>
    </xf>
    <xf numFmtId="4" fontId="2" fillId="0" borderId="2" xfId="1" applyNumberFormat="1" applyFont="1" applyFill="1" applyBorder="1" applyAlignment="1" applyProtection="1">
      <alignment horizontal="left" vertical="center"/>
      <protection locked="0"/>
    </xf>
    <xf numFmtId="4" fontId="2" fillId="0" borderId="2" xfId="1" applyNumberFormat="1" applyFont="1" applyFill="1" applyBorder="1" applyAlignment="1" applyProtection="1">
      <alignment horizontal="center" vertical="center"/>
      <protection locked="0"/>
    </xf>
    <xf numFmtId="4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4" fontId="2" fillId="0" borderId="4" xfId="1" applyNumberFormat="1" applyFont="1" applyFill="1" applyBorder="1" applyAlignment="1" applyProtection="1">
      <alignment horizontal="left" vertical="center"/>
      <protection locked="0"/>
    </xf>
    <xf numFmtId="1" fontId="2" fillId="0" borderId="7" xfId="1" applyNumberFormat="1" applyFont="1" applyFill="1" applyBorder="1" applyAlignment="1" applyProtection="1">
      <alignment vertical="center"/>
      <protection locked="0"/>
    </xf>
    <xf numFmtId="1" fontId="2" fillId="0" borderId="0" xfId="1" applyNumberFormat="1" applyFont="1" applyFill="1" applyBorder="1" applyAlignment="1" applyProtection="1">
      <alignment vertical="center"/>
      <protection locked="0"/>
    </xf>
    <xf numFmtId="164" fontId="2" fillId="3" borderId="2" xfId="1" applyNumberFormat="1" applyFont="1" applyFill="1" applyBorder="1" applyAlignment="1" applyProtection="1">
      <alignment horizontal="center" vertical="center"/>
      <protection locked="0"/>
    </xf>
    <xf numFmtId="165" fontId="2" fillId="0" borderId="0" xfId="1" applyNumberFormat="1" applyFont="1" applyFill="1" applyBorder="1" applyAlignment="1" applyProtection="1">
      <alignment horizontal="center" vertical="center"/>
      <protection locked="0"/>
    </xf>
    <xf numFmtId="165" fontId="2" fillId="0" borderId="0" xfId="1" applyNumberFormat="1" applyFont="1" applyFill="1" applyBorder="1" applyAlignment="1" applyProtection="1">
      <alignment horizontal="center" vertical="center" wrapText="1"/>
      <protection locked="0"/>
    </xf>
    <xf numFmtId="165" fontId="2" fillId="0" borderId="0" xfId="1" quotePrefix="1" applyNumberFormat="1" applyFont="1" applyFill="1" applyBorder="1" applyAlignment="1" applyProtection="1">
      <alignment horizontal="center" vertical="center"/>
      <protection locked="0"/>
    </xf>
    <xf numFmtId="165" fontId="2" fillId="2" borderId="0" xfId="1" applyNumberFormat="1" applyFont="1" applyFill="1" applyBorder="1" applyAlignment="1" applyProtection="1">
      <alignment horizontal="center" vertical="center"/>
      <protection locked="0"/>
    </xf>
    <xf numFmtId="4" fontId="2" fillId="0" borderId="8" xfId="1" applyNumberFormat="1" applyFont="1" applyFill="1" applyBorder="1" applyAlignment="1" applyProtection="1">
      <alignment horizontal="center" vertical="center"/>
      <protection locked="0"/>
    </xf>
    <xf numFmtId="4" fontId="2" fillId="0" borderId="8" xfId="1" applyNumberFormat="1" applyFont="1" applyFill="1" applyBorder="1" applyAlignment="1" applyProtection="1">
      <alignment horizontal="centerContinuous" vertical="center"/>
      <protection locked="0"/>
    </xf>
    <xf numFmtId="4" fontId="2" fillId="0" borderId="8" xfId="1" applyNumberFormat="1" applyFont="1" applyFill="1" applyBorder="1" applyAlignment="1" applyProtection="1">
      <alignment horizontal="left" vertical="center"/>
      <protection locked="0"/>
    </xf>
    <xf numFmtId="4" fontId="2" fillId="0" borderId="9" xfId="1" applyNumberFormat="1" applyFont="1" applyFill="1" applyBorder="1" applyAlignment="1" applyProtection="1">
      <alignment vertical="center"/>
      <protection locked="0"/>
    </xf>
    <xf numFmtId="4" fontId="4" fillId="0" borderId="8" xfId="1" applyNumberFormat="1" applyFont="1" applyFill="1" applyBorder="1" applyAlignment="1" applyProtection="1">
      <alignment horizontal="center" vertical="center"/>
      <protection locked="0"/>
    </xf>
    <xf numFmtId="4" fontId="4" fillId="0" borderId="8" xfId="1" applyNumberFormat="1" applyFont="1" applyFill="1" applyBorder="1" applyAlignment="1" applyProtection="1">
      <alignment horizontal="left" vertical="center"/>
      <protection locked="0"/>
    </xf>
    <xf numFmtId="4" fontId="4" fillId="0" borderId="9" xfId="1" applyNumberFormat="1" applyFont="1" applyFill="1" applyBorder="1" applyAlignment="1" applyProtection="1">
      <alignment vertical="center"/>
      <protection locked="0"/>
    </xf>
    <xf numFmtId="4" fontId="4" fillId="0" borderId="0" xfId="1" applyNumberFormat="1" applyFont="1" applyFill="1" applyBorder="1" applyAlignment="1" applyProtection="1">
      <alignment vertical="center"/>
      <protection locked="0"/>
    </xf>
    <xf numFmtId="4" fontId="2" fillId="0" borderId="8" xfId="1" applyNumberFormat="1" applyFont="1" applyFill="1" applyBorder="1" applyAlignment="1" applyProtection="1">
      <alignment vertical="center"/>
      <protection locked="0"/>
    </xf>
    <xf numFmtId="4" fontId="3" fillId="3" borderId="5" xfId="1" applyNumberFormat="1" applyFont="1" applyFill="1" applyBorder="1" applyAlignment="1" applyProtection="1">
      <alignment vertical="center"/>
      <protection locked="0"/>
    </xf>
    <xf numFmtId="4" fontId="3" fillId="3" borderId="0" xfId="1" applyNumberFormat="1" applyFont="1" applyFill="1" applyBorder="1" applyAlignment="1" applyProtection="1">
      <alignment vertical="center"/>
      <protection locked="0"/>
    </xf>
    <xf numFmtId="4" fontId="3" fillId="3" borderId="0" xfId="1" applyNumberFormat="1" applyFont="1" applyFill="1" applyBorder="1" applyAlignment="1" applyProtection="1">
      <alignment vertical="center" wrapText="1"/>
      <protection locked="0"/>
    </xf>
    <xf numFmtId="4" fontId="3" fillId="3" borderId="10" xfId="1" applyNumberFormat="1" applyFont="1" applyFill="1" applyBorder="1" applyAlignment="1" applyProtection="1">
      <alignment vertical="center"/>
      <protection locked="0"/>
    </xf>
    <xf numFmtId="1" fontId="3" fillId="3" borderId="11" xfId="1" applyNumberFormat="1" applyFont="1" applyFill="1" applyBorder="1" applyAlignment="1" applyProtection="1">
      <alignment vertical="center" wrapText="1"/>
      <protection locked="0"/>
    </xf>
    <xf numFmtId="1" fontId="3" fillId="0" borderId="12" xfId="1" applyNumberFormat="1" applyFont="1" applyFill="1" applyBorder="1" applyAlignment="1" applyProtection="1">
      <alignment vertical="center" wrapText="1"/>
      <protection locked="0"/>
    </xf>
    <xf numFmtId="14" fontId="3" fillId="3" borderId="13" xfId="1" applyNumberFormat="1" applyFont="1" applyFill="1" applyBorder="1" applyAlignment="1" applyProtection="1">
      <alignment vertical="center"/>
      <protection locked="0"/>
    </xf>
    <xf numFmtId="14" fontId="3" fillId="3" borderId="13" xfId="1" applyNumberFormat="1" applyFont="1" applyFill="1" applyBorder="1" applyAlignment="1" applyProtection="1">
      <alignment vertical="center" wrapText="1"/>
      <protection locked="0"/>
    </xf>
    <xf numFmtId="14" fontId="3" fillId="2" borderId="13" xfId="1" applyNumberFormat="1" applyFont="1" applyFill="1" applyBorder="1" applyAlignment="1" applyProtection="1">
      <alignment vertical="center" wrapText="1"/>
      <protection locked="0"/>
    </xf>
    <xf numFmtId="14" fontId="3" fillId="3" borderId="0" xfId="1" applyNumberFormat="1" applyFont="1" applyFill="1" applyBorder="1" applyAlignment="1" applyProtection="1">
      <alignment horizontal="center" vertical="center"/>
      <protection locked="0"/>
    </xf>
    <xf numFmtId="1" fontId="2" fillId="5" borderId="16" xfId="1" applyNumberFormat="1" applyFont="1" applyFill="1" applyBorder="1" applyAlignment="1" applyProtection="1">
      <alignment horizontal="center" vertical="center" wrapText="1"/>
      <protection locked="0"/>
    </xf>
    <xf numFmtId="1" fontId="2" fillId="0" borderId="0" xfId="1" applyNumberFormat="1" applyFont="1" applyFill="1" applyBorder="1" applyAlignment="1" applyProtection="1">
      <alignment horizontal="center" vertical="center" wrapText="1"/>
      <protection locked="0"/>
    </xf>
    <xf numFmtId="14" fontId="3" fillId="0" borderId="13" xfId="1" applyNumberFormat="1" applyFont="1" applyFill="1" applyBorder="1" applyAlignment="1" applyProtection="1">
      <alignment vertical="center"/>
      <protection locked="0"/>
    </xf>
    <xf numFmtId="14" fontId="3" fillId="2" borderId="13" xfId="1" applyNumberFormat="1" applyFont="1" applyFill="1" applyBorder="1" applyAlignment="1" applyProtection="1">
      <alignment vertical="center"/>
      <protection locked="0"/>
    </xf>
    <xf numFmtId="49" fontId="3" fillId="0" borderId="0" xfId="1" applyNumberFormat="1" applyFont="1" applyFill="1" applyBorder="1" applyAlignment="1" applyProtection="1">
      <alignment horizontal="center" vertical="center"/>
      <protection locked="0"/>
    </xf>
    <xf numFmtId="1" fontId="2" fillId="0" borderId="17" xfId="1" applyNumberFormat="1" applyFont="1" applyFill="1" applyBorder="1" applyAlignment="1" applyProtection="1">
      <alignment horizontal="center" vertical="center" wrapText="1"/>
      <protection locked="0"/>
    </xf>
    <xf numFmtId="166" fontId="2" fillId="0" borderId="13" xfId="1" applyNumberFormat="1" applyFont="1" applyFill="1" applyBorder="1" applyAlignment="1" applyProtection="1">
      <alignment horizontal="center" vertical="center" wrapText="1"/>
      <protection locked="0"/>
    </xf>
    <xf numFmtId="166" fontId="2" fillId="2" borderId="13" xfId="1" applyNumberFormat="1" applyFont="1" applyFill="1" applyBorder="1" applyAlignment="1" applyProtection="1">
      <alignment horizontal="center" vertical="center" wrapText="1"/>
      <protection locked="0"/>
    </xf>
    <xf numFmtId="165" fontId="3" fillId="0" borderId="4" xfId="1" applyNumberFormat="1" applyFont="1" applyFill="1" applyBorder="1" applyAlignment="1" applyProtection="1">
      <alignment vertical="center"/>
      <protection locked="0"/>
    </xf>
    <xf numFmtId="165" fontId="3" fillId="0" borderId="18" xfId="1" applyNumberFormat="1" applyFont="1" applyFill="1" applyBorder="1" applyAlignment="1" applyProtection="1">
      <alignment horizontal="right" vertical="center"/>
      <protection locked="0"/>
    </xf>
    <xf numFmtId="165" fontId="2" fillId="5" borderId="7" xfId="1" applyNumberFormat="1" applyFont="1" applyFill="1" applyBorder="1" applyAlignment="1" applyProtection="1">
      <alignment horizontal="center" vertical="center"/>
      <protection locked="0"/>
    </xf>
    <xf numFmtId="165" fontId="2" fillId="4" borderId="0" xfId="1" applyNumberFormat="1" applyFont="1" applyFill="1" applyBorder="1" applyAlignment="1" applyProtection="1">
      <alignment horizontal="center" vertical="center"/>
    </xf>
    <xf numFmtId="165" fontId="2" fillId="6" borderId="0" xfId="1" applyNumberFormat="1" applyFont="1" applyFill="1" applyBorder="1" applyAlignment="1" applyProtection="1">
      <alignment horizontal="center" vertical="center"/>
      <protection locked="0"/>
    </xf>
    <xf numFmtId="165" fontId="5" fillId="6" borderId="0" xfId="1" applyNumberFormat="1" applyFont="1" applyFill="1" applyBorder="1" applyAlignment="1" applyProtection="1">
      <alignment horizontal="center" vertical="center"/>
      <protection locked="0"/>
    </xf>
    <xf numFmtId="165" fontId="3" fillId="0" borderId="0" xfId="1" applyNumberFormat="1" applyFont="1" applyFill="1" applyBorder="1" applyAlignment="1" applyProtection="1">
      <alignment horizontal="center" vertical="center"/>
      <protection locked="0"/>
    </xf>
    <xf numFmtId="1" fontId="2" fillId="5" borderId="7" xfId="1" applyNumberFormat="1" applyFont="1" applyFill="1" applyBorder="1" applyAlignment="1" applyProtection="1">
      <alignment vertical="center"/>
      <protection locked="0"/>
    </xf>
    <xf numFmtId="1" fontId="2" fillId="0" borderId="0" xfId="1" quotePrefix="1" applyNumberFormat="1" applyFont="1" applyFill="1" applyBorder="1" applyAlignment="1" applyProtection="1">
      <alignment horizontal="center" vertical="center" wrapText="1"/>
      <protection locked="0"/>
    </xf>
    <xf numFmtId="4" fontId="2" fillId="0" borderId="2" xfId="1" applyNumberFormat="1" applyFont="1" applyFill="1" applyBorder="1" applyAlignment="1" applyProtection="1">
      <alignment horizontal="centerContinuous" vertical="center"/>
      <protection locked="0"/>
    </xf>
    <xf numFmtId="165" fontId="2" fillId="0" borderId="0" xfId="1" applyNumberFormat="1" applyFont="1" applyFill="1" applyBorder="1" applyAlignment="1" applyProtection="1">
      <alignment vertical="center"/>
      <protection locked="0"/>
    </xf>
    <xf numFmtId="165" fontId="4" fillId="5" borderId="7" xfId="1" applyNumberFormat="1" applyFont="1" applyFill="1" applyBorder="1" applyAlignment="1" applyProtection="1">
      <alignment horizontal="center" vertical="center"/>
      <protection locked="0"/>
    </xf>
    <xf numFmtId="165" fontId="4" fillId="0" borderId="0" xfId="1" applyNumberFormat="1" applyFont="1" applyFill="1" applyBorder="1" applyAlignment="1" applyProtection="1">
      <alignment horizontal="center" vertical="center"/>
      <protection locked="0"/>
    </xf>
    <xf numFmtId="165" fontId="4" fillId="2" borderId="0" xfId="1" applyNumberFormat="1" applyFont="1" applyFill="1" applyBorder="1" applyAlignment="1" applyProtection="1">
      <alignment horizontal="center" vertical="center"/>
      <protection locked="0"/>
    </xf>
    <xf numFmtId="165" fontId="4" fillId="0" borderId="0" xfId="1" applyNumberFormat="1" applyFont="1" applyFill="1" applyBorder="1" applyAlignment="1" applyProtection="1">
      <alignment vertical="center"/>
      <protection locked="0"/>
    </xf>
    <xf numFmtId="4" fontId="2" fillId="0" borderId="0" xfId="1" applyNumberFormat="1" applyFont="1" applyFill="1" applyBorder="1" applyAlignment="1" applyProtection="1">
      <alignment horizontal="center" vertical="center" wrapText="1"/>
      <protection locked="0"/>
    </xf>
    <xf numFmtId="165" fontId="2" fillId="0" borderId="0" xfId="1" applyNumberFormat="1" applyFont="1" applyFill="1" applyBorder="1" applyAlignment="1" applyProtection="1">
      <alignment horizontal="center" vertical="center"/>
    </xf>
    <xf numFmtId="4" fontId="3" fillId="0" borderId="0" xfId="1" applyNumberFormat="1" applyFont="1" applyFill="1" applyBorder="1" applyAlignment="1" applyProtection="1">
      <alignment horizontal="left" vertical="center"/>
      <protection locked="0"/>
    </xf>
    <xf numFmtId="164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2" fillId="10" borderId="2" xfId="1" applyNumberFormat="1" applyFont="1" applyFill="1" applyBorder="1" applyAlignment="1" applyProtection="1">
      <alignment horizontal="center" vertical="center"/>
      <protection locked="0"/>
    </xf>
    <xf numFmtId="164" fontId="2" fillId="9" borderId="2" xfId="1" applyNumberFormat="1" applyFont="1" applyFill="1" applyBorder="1" applyAlignment="1" applyProtection="1">
      <alignment horizontal="center" vertical="center"/>
      <protection locked="0"/>
    </xf>
    <xf numFmtId="164" fontId="3" fillId="8" borderId="2" xfId="1" applyNumberFormat="1" applyFont="1" applyFill="1" applyBorder="1" applyAlignment="1" applyProtection="1">
      <alignment horizontal="center" vertical="center"/>
      <protection locked="0"/>
    </xf>
    <xf numFmtId="164" fontId="2" fillId="11" borderId="2" xfId="1" applyNumberFormat="1" applyFont="1" applyFill="1" applyBorder="1" applyAlignment="1" applyProtection="1">
      <alignment horizontal="center" vertical="center"/>
      <protection locked="0"/>
    </xf>
    <xf numFmtId="164" fontId="2" fillId="12" borderId="2" xfId="1" applyNumberFormat="1" applyFont="1" applyFill="1" applyBorder="1" applyAlignment="1" applyProtection="1">
      <alignment horizontal="center" vertical="center"/>
      <protection locked="0"/>
    </xf>
    <xf numFmtId="164" fontId="2" fillId="7" borderId="2" xfId="1" applyNumberFormat="1" applyFont="1" applyFill="1" applyBorder="1" applyAlignment="1" applyProtection="1">
      <alignment horizontal="center" vertical="center"/>
      <protection locked="0"/>
    </xf>
    <xf numFmtId="164" fontId="2" fillId="13" borderId="2" xfId="1" applyNumberFormat="1" applyFont="1" applyFill="1" applyBorder="1" applyAlignment="1" applyProtection="1">
      <alignment horizontal="center" vertical="center"/>
      <protection locked="0"/>
    </xf>
    <xf numFmtId="164" fontId="6" fillId="14" borderId="2" xfId="1" applyNumberFormat="1" applyFont="1" applyFill="1" applyBorder="1" applyAlignment="1" applyProtection="1">
      <alignment horizontal="center" vertical="center" wrapText="1"/>
      <protection locked="0"/>
    </xf>
    <xf numFmtId="164" fontId="2" fillId="15" borderId="2" xfId="1" applyNumberFormat="1" applyFont="1" applyFill="1" applyBorder="1" applyAlignment="1" applyProtection="1">
      <alignment horizontal="center" vertical="center" wrapText="1"/>
      <protection locked="0"/>
    </xf>
    <xf numFmtId="164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165" fontId="3" fillId="4" borderId="12" xfId="1" applyNumberFormat="1" applyFont="1" applyFill="1" applyBorder="1" applyAlignment="1" applyProtection="1">
      <alignment vertical="center" wrapText="1"/>
    </xf>
    <xf numFmtId="165" fontId="3" fillId="4" borderId="0" xfId="1" applyNumberFormat="1" applyFont="1" applyFill="1" applyBorder="1" applyAlignment="1" applyProtection="1">
      <alignment vertical="center" wrapText="1"/>
    </xf>
    <xf numFmtId="164" fontId="2" fillId="15" borderId="6" xfId="1" applyNumberFormat="1" applyFont="1" applyFill="1" applyBorder="1" applyAlignment="1" applyProtection="1">
      <alignment horizontal="center" vertical="center" wrapText="1"/>
      <protection locked="0"/>
    </xf>
    <xf numFmtId="164" fontId="3" fillId="8" borderId="6" xfId="1" applyNumberFormat="1" applyFont="1" applyFill="1" applyBorder="1" applyAlignment="1" applyProtection="1">
      <alignment horizontal="center" vertical="center"/>
      <protection locked="0"/>
    </xf>
    <xf numFmtId="164" fontId="2" fillId="11" borderId="6" xfId="1" applyNumberFormat="1" applyFont="1" applyFill="1" applyBorder="1" applyAlignment="1" applyProtection="1">
      <alignment horizontal="center" vertical="center"/>
      <protection locked="0"/>
    </xf>
    <xf numFmtId="164" fontId="2" fillId="9" borderId="6" xfId="1" applyNumberFormat="1" applyFont="1" applyFill="1" applyBorder="1" applyAlignment="1" applyProtection="1">
      <alignment horizontal="center" vertical="center"/>
      <protection locked="0"/>
    </xf>
    <xf numFmtId="164" fontId="2" fillId="10" borderId="6" xfId="1" applyNumberFormat="1" applyFont="1" applyFill="1" applyBorder="1" applyAlignment="1" applyProtection="1">
      <alignment horizontal="center" vertical="center"/>
      <protection locked="0"/>
    </xf>
    <xf numFmtId="164" fontId="2" fillId="12" borderId="6" xfId="1" applyNumberFormat="1" applyFont="1" applyFill="1" applyBorder="1" applyAlignment="1" applyProtection="1">
      <alignment horizontal="center" vertical="center"/>
      <protection locked="0"/>
    </xf>
    <xf numFmtId="164" fontId="2" fillId="7" borderId="6" xfId="1" applyNumberFormat="1" applyFont="1" applyFill="1" applyBorder="1" applyAlignment="1" applyProtection="1">
      <alignment horizontal="center" vertical="center"/>
      <protection locked="0"/>
    </xf>
    <xf numFmtId="164" fontId="2" fillId="13" borderId="6" xfId="1" applyNumberFormat="1" applyFont="1" applyFill="1" applyBorder="1" applyAlignment="1" applyProtection="1">
      <alignment horizontal="center" vertical="center"/>
      <protection locked="0"/>
    </xf>
    <xf numFmtId="164" fontId="6" fillId="14" borderId="6" xfId="1" applyNumberFormat="1" applyFont="1" applyFill="1" applyBorder="1" applyAlignment="1" applyProtection="1">
      <alignment horizontal="center" vertical="center" wrapText="1"/>
      <protection locked="0"/>
    </xf>
    <xf numFmtId="14" fontId="3" fillId="0" borderId="0" xfId="1" applyNumberFormat="1" applyFont="1" applyFill="1" applyBorder="1" applyAlignment="1" applyProtection="1">
      <alignment vertical="center"/>
      <protection locked="0"/>
    </xf>
    <xf numFmtId="14" fontId="3" fillId="0" borderId="0" xfId="1" applyNumberFormat="1" applyFont="1" applyFill="1" applyBorder="1" applyAlignment="1" applyProtection="1">
      <alignment vertical="center" wrapText="1"/>
      <protection locked="0"/>
    </xf>
    <xf numFmtId="165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2" fillId="0" borderId="0" xfId="1" applyNumberFormat="1" applyFont="1" applyFill="1" applyBorder="1" applyAlignment="1" applyProtection="1">
      <alignment horizontal="center" vertical="center"/>
      <protection locked="0"/>
    </xf>
    <xf numFmtId="4" fontId="3" fillId="0" borderId="5" xfId="1" applyNumberFormat="1" applyFont="1" applyFill="1" applyBorder="1" applyAlignment="1" applyProtection="1">
      <alignment horizontal="center" vertical="center"/>
      <protection locked="0"/>
    </xf>
    <xf numFmtId="4" fontId="3" fillId="0" borderId="0" xfId="1" applyNumberFormat="1" applyFont="1" applyFill="1" applyBorder="1" applyAlignment="1" applyProtection="1">
      <alignment horizontal="center" vertical="center"/>
      <protection locked="0"/>
    </xf>
    <xf numFmtId="4" fontId="3" fillId="0" borderId="19" xfId="1" applyNumberFormat="1" applyFont="1" applyFill="1" applyBorder="1" applyAlignment="1" applyProtection="1">
      <alignment horizontal="center" vertical="center"/>
      <protection locked="0"/>
    </xf>
    <xf numFmtId="4" fontId="3" fillId="0" borderId="1" xfId="1" applyNumberFormat="1" applyFont="1" applyFill="1" applyBorder="1" applyAlignment="1" applyProtection="1">
      <alignment horizontal="center" vertical="center"/>
      <protection locked="0"/>
    </xf>
    <xf numFmtId="4" fontId="3" fillId="0" borderId="6" xfId="1" applyNumberFormat="1" applyFont="1" applyFill="1" applyBorder="1" applyAlignment="1" applyProtection="1">
      <alignment horizontal="center" vertical="center"/>
      <protection locked="0"/>
    </xf>
    <xf numFmtId="4" fontId="3" fillId="0" borderId="2" xfId="1" applyNumberFormat="1" applyFont="1" applyFill="1" applyBorder="1" applyAlignment="1" applyProtection="1">
      <alignment horizontal="center" vertical="center"/>
      <protection locked="0"/>
    </xf>
    <xf numFmtId="4" fontId="3" fillId="0" borderId="3" xfId="1" applyNumberFormat="1" applyFont="1" applyFill="1" applyBorder="1" applyAlignment="1" applyProtection="1">
      <alignment horizontal="center" vertical="center"/>
      <protection locked="0"/>
    </xf>
    <xf numFmtId="4" fontId="3" fillId="0" borderId="4" xfId="1" applyNumberFormat="1" applyFont="1" applyFill="1" applyBorder="1" applyAlignment="1" applyProtection="1">
      <alignment horizontal="center" vertical="center"/>
      <protection locked="0"/>
    </xf>
    <xf numFmtId="165" fontId="3" fillId="4" borderId="12" xfId="1" applyNumberFormat="1" applyFont="1" applyFill="1" applyBorder="1" applyAlignment="1" applyProtection="1">
      <alignment horizontal="center" vertical="center" wrapText="1"/>
    </xf>
    <xf numFmtId="165" fontId="3" fillId="4" borderId="0" xfId="1" applyNumberFormat="1" applyFont="1" applyFill="1" applyBorder="1" applyAlignment="1" applyProtection="1">
      <alignment horizontal="center" vertical="center" wrapText="1"/>
    </xf>
    <xf numFmtId="165" fontId="3" fillId="4" borderId="17" xfId="1" applyNumberFormat="1" applyFont="1" applyFill="1" applyBorder="1" applyAlignment="1" applyProtection="1">
      <alignment horizontal="center" vertical="center" wrapText="1"/>
    </xf>
    <xf numFmtId="4" fontId="3" fillId="0" borderId="3" xfId="1" applyNumberFormat="1" applyFont="1" applyFill="1" applyBorder="1" applyAlignment="1" applyProtection="1">
      <alignment horizontal="center" vertical="center" wrapText="1"/>
      <protection locked="0"/>
    </xf>
    <xf numFmtId="4" fontId="3" fillId="0" borderId="5" xfId="1" applyNumberFormat="1" applyFont="1" applyFill="1" applyBorder="1" applyAlignment="1" applyProtection="1">
      <alignment horizontal="center" vertical="center" wrapText="1"/>
      <protection locked="0"/>
    </xf>
    <xf numFmtId="4" fontId="3" fillId="0" borderId="15" xfId="1" applyNumberFormat="1" applyFont="1" applyFill="1" applyBorder="1" applyAlignment="1" applyProtection="1">
      <alignment horizontal="center" vertical="center"/>
      <protection locked="0"/>
    </xf>
    <xf numFmtId="4" fontId="3" fillId="0" borderId="10" xfId="1" applyNumberFormat="1" applyFont="1" applyFill="1" applyBorder="1" applyAlignment="1" applyProtection="1">
      <alignment horizontal="center" vertical="center"/>
      <protection locked="0"/>
    </xf>
    <xf numFmtId="4" fontId="3" fillId="0" borderId="14" xfId="1" applyNumberFormat="1" applyFont="1" applyFill="1" applyBorder="1" applyAlignment="1" applyProtection="1">
      <alignment horizontal="center" vertical="center"/>
      <protection locked="0"/>
    </xf>
    <xf numFmtId="4" fontId="3" fillId="0" borderId="14" xfId="1" applyNumberFormat="1" applyFont="1" applyFill="1" applyBorder="1" applyAlignment="1" applyProtection="1">
      <alignment horizontal="center" vertical="center" wrapText="1"/>
      <protection locked="0"/>
    </xf>
    <xf numFmtId="4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NumberFormat="1" applyFont="1" applyFill="1" applyBorder="1" applyAlignment="1" applyProtection="1">
      <alignment horizontal="center" vertical="center"/>
      <protection locked="0"/>
    </xf>
    <xf numFmtId="4" fontId="2" fillId="0" borderId="0" xfId="1" quotePrefix="1" applyNumberFormat="1" applyFont="1" applyFill="1" applyBorder="1" applyAlignment="1" applyProtection="1">
      <alignment horizontal="left" vertical="center"/>
      <protection locked="0"/>
    </xf>
    <xf numFmtId="0" fontId="7" fillId="0" borderId="0" xfId="1" applyFont="1" applyFill="1" applyAlignment="1" applyProtection="1">
      <alignment horizontal="center" vertical="center"/>
      <protection locked="0"/>
    </xf>
  </cellXfs>
  <cellStyles count="3">
    <cellStyle name="Euro" xfId="2"/>
    <cellStyle name="Normal" xfId="0" builtinId="0"/>
    <cellStyle name="Normal 2" xfId="1"/>
  </cellStyles>
  <dxfs count="3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ill>
        <patternFill>
          <bgColor theme="8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5" formatCode="0.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au1" displayName="Tableau1" ref="A1:S182" totalsRowShown="0" dataDxfId="37" dataCellStyle="Normal 2">
  <autoFilter ref="A1:S182"/>
  <tableColumns count="19">
    <tableColumn id="1" name="Date" dataDxfId="36" dataCellStyle="Normal 2">
      <calculatedColumnFormula>A1+7</calculatedColumnFormula>
    </tableColumn>
    <tableColumn id="16" name="Semaine" dataDxfId="23" dataCellStyle="Normal 2">
      <calculatedColumnFormula>Tableau1[[#This Row],[Date]]-WEEKDAY(Tableau1[[#This Row],[Date]],2)+1</calculatedColumnFormula>
    </tableColumn>
    <tableColumn id="2" name="Mois" dataDxfId="22" dataCellStyle="Normal 2">
      <calculatedColumnFormula>TEXT(A2,"mmm")&amp;" "&amp;YEAR(A2)</calculatedColumnFormula>
    </tableColumn>
    <tableColumn id="3" name="S" dataDxfId="24" dataCellStyle="Normal 2">
      <calculatedColumnFormula>WEEKNUM(Tableau1[[#This Row],[Date]],2)</calculatedColumnFormula>
    </tableColumn>
    <tableColumn id="4" name="Nb" dataDxfId="20" dataCellStyle="Normal 2">
      <calculatedColumnFormula>SUM(Tableau1[[#This Row],[APD]:[Vérif]])</calculatedColumnFormula>
    </tableColumn>
    <tableColumn id="17" name="Dossier" dataDxfId="18" dataCellStyle="Normal 2"/>
    <tableColumn id="19" name="Lieu" dataDxfId="19" dataCellStyle="Normal 2"/>
    <tableColumn id="18" name="Affaire" dataDxfId="21" dataCellStyle="Normal 2"/>
    <tableColumn id="5" name="APS" dataDxfId="35" dataCellStyle="Normal 2"/>
    <tableColumn id="6" name="APD" dataDxfId="34" dataCellStyle="Normal 2"/>
    <tableColumn id="7" name="PRO" dataDxfId="33" dataCellStyle="Normal 2"/>
    <tableColumn id="8" name="DCE" dataDxfId="32" dataCellStyle="Normal 2"/>
    <tableColumn id="9" name="EXE" dataDxfId="31" dataCellStyle="Normal 2"/>
    <tableColumn id="10" name="ACT" dataDxfId="30" dataCellStyle="Normal 2"/>
    <tableColumn id="11" name="NEGO" dataDxfId="29" dataCellStyle="Normal 2"/>
    <tableColumn id="12" name="CHANT." dataDxfId="28" dataCellStyle="Normal 2"/>
    <tableColumn id="13" name="SUIVI FINANCIER" dataDxfId="27" dataCellStyle="Normal 2"/>
    <tableColumn id="14" name="NA" dataDxfId="26" dataCellStyle="Normal 2"/>
    <tableColumn id="15" name="Vérif" dataDxfId="25" dataCellStyle="Normal 2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K182" totalsRowShown="0" dataDxfId="17" dataCellStyle="Normal 2">
  <autoFilter ref="A1:K182"/>
  <tableColumns count="11">
    <tableColumn id="1" name="Date" dataDxfId="16" dataCellStyle="Normal 2">
      <calculatedColumnFormula>A1+7</calculatedColumnFormula>
    </tableColumn>
    <tableColumn id="16" name="Semaine" dataDxfId="15" dataCellStyle="Normal 2">
      <calculatedColumnFormula>Tableau13[[#This Row],[Date]]-WEEKDAY(Tableau13[[#This Row],[Date]],2)+1</calculatedColumnFormula>
    </tableColumn>
    <tableColumn id="2" name="Mois" dataDxfId="14" dataCellStyle="Normal 2">
      <calculatedColumnFormula>TEXT(A2,"mmm")&amp;" "&amp;YEAR(A2)</calculatedColumnFormula>
    </tableColumn>
    <tableColumn id="3" name="S" dataDxfId="13" dataCellStyle="Normal 2">
      <calculatedColumnFormula>WEEKNUM(Tableau13[[#This Row],[Date]],2)</calculatedColumnFormula>
    </tableColumn>
    <tableColumn id="17" name="Dossier" dataDxfId="12" dataCellStyle="Normal 2"/>
    <tableColumn id="19" name="Lieu" dataDxfId="11" dataCellStyle="Normal 2"/>
    <tableColumn id="18" name="Affaire" dataDxfId="10" dataCellStyle="Normal 2"/>
    <tableColumn id="21" name="Intervenant" dataDxfId="0" dataCellStyle="Normal 2"/>
    <tableColumn id="5" name="APS" dataDxfId="9" dataCellStyle="Normal 2"/>
    <tableColumn id="6" name="Phase" dataDxfId="8" dataCellStyle="Normal 2"/>
    <tableColumn id="20" name="Jours" dataDxfId="7" dataCellStyle="Normal 2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GB70"/>
  <sheetViews>
    <sheetView showZeros="0" zoomScale="90" zoomScaleNormal="90" zoomScaleSheetLayoutView="115" workbookViewId="0">
      <pane xSplit="12" ySplit="4" topLeftCell="M56" activePane="bottomRight" state="frozen"/>
      <selection activeCell="B4" sqref="B4:J4"/>
      <selection pane="topRight" activeCell="B4" sqref="B4:J4"/>
      <selection pane="bottomLeft" activeCell="B4" sqref="B4:J4"/>
      <selection pane="bottomRight" activeCell="B71" sqref="B71"/>
    </sheetView>
  </sheetViews>
  <sheetFormatPr baseColWidth="10" defaultRowHeight="18.75" customHeight="1" outlineLevelRow="1" x14ac:dyDescent="0.3"/>
  <cols>
    <col min="1" max="1" width="10.44140625" style="1" customWidth="1"/>
    <col min="2" max="10" width="7.6640625" style="2" customWidth="1"/>
    <col min="11" max="11" width="21" style="2" customWidth="1"/>
    <col min="12" max="12" width="61.33203125" style="3" customWidth="1"/>
    <col min="13" max="13" width="2.109375" style="4" customWidth="1"/>
    <col min="14" max="58" width="11.44140625" style="4"/>
    <col min="59" max="59" width="37" style="4" bestFit="1" customWidth="1"/>
    <col min="60" max="60" width="27.109375" style="4" bestFit="1" customWidth="1"/>
    <col min="61" max="61" width="61.33203125" style="4" customWidth="1"/>
    <col min="62" max="62" width="11.5546875" style="4" customWidth="1"/>
    <col min="63" max="314" width="11.44140625" style="4"/>
    <col min="315" max="315" width="37" style="4" bestFit="1" customWidth="1"/>
    <col min="316" max="316" width="27.109375" style="4" bestFit="1" customWidth="1"/>
    <col min="317" max="317" width="61.33203125" style="4" customWidth="1"/>
    <col min="318" max="318" width="11.5546875" style="4" customWidth="1"/>
    <col min="319" max="570" width="11.44140625" style="4"/>
    <col min="571" max="571" width="37" style="4" bestFit="1" customWidth="1"/>
    <col min="572" max="572" width="27.109375" style="4" bestFit="1" customWidth="1"/>
    <col min="573" max="573" width="61.33203125" style="4" customWidth="1"/>
    <col min="574" max="574" width="11.5546875" style="4" customWidth="1"/>
    <col min="575" max="826" width="11.44140625" style="4"/>
    <col min="827" max="827" width="37" style="4" bestFit="1" customWidth="1"/>
    <col min="828" max="828" width="27.109375" style="4" bestFit="1" customWidth="1"/>
    <col min="829" max="829" width="61.33203125" style="4" customWidth="1"/>
    <col min="830" max="830" width="11.5546875" style="4" customWidth="1"/>
    <col min="831" max="1082" width="11.44140625" style="4"/>
    <col min="1083" max="1083" width="37" style="4" bestFit="1" customWidth="1"/>
    <col min="1084" max="1084" width="27.109375" style="4" bestFit="1" customWidth="1"/>
    <col min="1085" max="1085" width="61.33203125" style="4" customWidth="1"/>
    <col min="1086" max="1086" width="11.5546875" style="4" customWidth="1"/>
    <col min="1087" max="1338" width="11.44140625" style="4"/>
    <col min="1339" max="1339" width="37" style="4" bestFit="1" customWidth="1"/>
    <col min="1340" max="1340" width="27.109375" style="4" bestFit="1" customWidth="1"/>
    <col min="1341" max="1341" width="61.33203125" style="4" customWidth="1"/>
    <col min="1342" max="1342" width="11.5546875" style="4" customWidth="1"/>
    <col min="1343" max="1594" width="11.44140625" style="4"/>
    <col min="1595" max="1595" width="37" style="4" bestFit="1" customWidth="1"/>
    <col min="1596" max="1596" width="27.109375" style="4" bestFit="1" customWidth="1"/>
    <col min="1597" max="1597" width="61.33203125" style="4" customWidth="1"/>
    <col min="1598" max="1598" width="11.5546875" style="4" customWidth="1"/>
    <col min="1599" max="1850" width="11.44140625" style="4"/>
    <col min="1851" max="1851" width="37" style="4" bestFit="1" customWidth="1"/>
    <col min="1852" max="1852" width="27.109375" style="4" bestFit="1" customWidth="1"/>
    <col min="1853" max="1853" width="61.33203125" style="4" customWidth="1"/>
    <col min="1854" max="1854" width="11.5546875" style="4" customWidth="1"/>
    <col min="1855" max="2106" width="11.44140625" style="4"/>
    <col min="2107" max="2107" width="37" style="4" bestFit="1" customWidth="1"/>
    <col min="2108" max="2108" width="27.109375" style="4" bestFit="1" customWidth="1"/>
    <col min="2109" max="2109" width="61.33203125" style="4" customWidth="1"/>
    <col min="2110" max="2110" width="11.5546875" style="4" customWidth="1"/>
    <col min="2111" max="2362" width="11.44140625" style="4"/>
    <col min="2363" max="2363" width="37" style="4" bestFit="1" customWidth="1"/>
    <col min="2364" max="2364" width="27.109375" style="4" bestFit="1" customWidth="1"/>
    <col min="2365" max="2365" width="61.33203125" style="4" customWidth="1"/>
    <col min="2366" max="2366" width="11.5546875" style="4" customWidth="1"/>
    <col min="2367" max="2618" width="11.44140625" style="4"/>
    <col min="2619" max="2619" width="37" style="4" bestFit="1" customWidth="1"/>
    <col min="2620" max="2620" width="27.109375" style="4" bestFit="1" customWidth="1"/>
    <col min="2621" max="2621" width="61.33203125" style="4" customWidth="1"/>
    <col min="2622" max="2622" width="11.5546875" style="4" customWidth="1"/>
    <col min="2623" max="2874" width="11.44140625" style="4"/>
    <col min="2875" max="2875" width="37" style="4" bestFit="1" customWidth="1"/>
    <col min="2876" max="2876" width="27.109375" style="4" bestFit="1" customWidth="1"/>
    <col min="2877" max="2877" width="61.33203125" style="4" customWidth="1"/>
    <col min="2878" max="2878" width="11.5546875" style="4" customWidth="1"/>
    <col min="2879" max="3130" width="11.44140625" style="4"/>
    <col min="3131" max="3131" width="37" style="4" bestFit="1" customWidth="1"/>
    <col min="3132" max="3132" width="27.109375" style="4" bestFit="1" customWidth="1"/>
    <col min="3133" max="3133" width="61.33203125" style="4" customWidth="1"/>
    <col min="3134" max="3134" width="11.5546875" style="4" customWidth="1"/>
    <col min="3135" max="3386" width="11.44140625" style="4"/>
    <col min="3387" max="3387" width="37" style="4" bestFit="1" customWidth="1"/>
    <col min="3388" max="3388" width="27.109375" style="4" bestFit="1" customWidth="1"/>
    <col min="3389" max="3389" width="61.33203125" style="4" customWidth="1"/>
    <col min="3390" max="3390" width="11.5546875" style="4" customWidth="1"/>
    <col min="3391" max="3642" width="11.44140625" style="4"/>
    <col min="3643" max="3643" width="37" style="4" bestFit="1" customWidth="1"/>
    <col min="3644" max="3644" width="27.109375" style="4" bestFit="1" customWidth="1"/>
    <col min="3645" max="3645" width="61.33203125" style="4" customWidth="1"/>
    <col min="3646" max="3646" width="11.5546875" style="4" customWidth="1"/>
    <col min="3647" max="3898" width="11.44140625" style="4"/>
    <col min="3899" max="3899" width="37" style="4" bestFit="1" customWidth="1"/>
    <col min="3900" max="3900" width="27.109375" style="4" bestFit="1" customWidth="1"/>
    <col min="3901" max="3901" width="61.33203125" style="4" customWidth="1"/>
    <col min="3902" max="3902" width="11.5546875" style="4" customWidth="1"/>
    <col min="3903" max="4154" width="11.44140625" style="4"/>
    <col min="4155" max="4155" width="37" style="4" bestFit="1" customWidth="1"/>
    <col min="4156" max="4156" width="27.109375" style="4" bestFit="1" customWidth="1"/>
    <col min="4157" max="4157" width="61.33203125" style="4" customWidth="1"/>
    <col min="4158" max="4158" width="11.5546875" style="4" customWidth="1"/>
    <col min="4159" max="4410" width="11.44140625" style="4"/>
    <col min="4411" max="4411" width="37" style="4" bestFit="1" customWidth="1"/>
    <col min="4412" max="4412" width="27.109375" style="4" bestFit="1" customWidth="1"/>
    <col min="4413" max="4413" width="61.33203125" style="4" customWidth="1"/>
    <col min="4414" max="4414" width="11.5546875" style="4" customWidth="1"/>
    <col min="4415" max="4666" width="11.44140625" style="4"/>
    <col min="4667" max="4667" width="37" style="4" bestFit="1" customWidth="1"/>
    <col min="4668" max="4668" width="27.109375" style="4" bestFit="1" customWidth="1"/>
    <col min="4669" max="4669" width="61.33203125" style="4" customWidth="1"/>
    <col min="4670" max="4670" width="11.5546875" style="4" customWidth="1"/>
    <col min="4671" max="4922" width="11.44140625" style="4"/>
    <col min="4923" max="4923" width="37" style="4" bestFit="1" customWidth="1"/>
    <col min="4924" max="4924" width="27.109375" style="4" bestFit="1" customWidth="1"/>
    <col min="4925" max="4925" width="61.33203125" style="4" customWidth="1"/>
    <col min="4926" max="4926" width="11.5546875" style="4" customWidth="1"/>
    <col min="4927" max="5178" width="11.44140625" style="4"/>
    <col min="5179" max="5179" width="37" style="4" bestFit="1" customWidth="1"/>
    <col min="5180" max="5180" width="27.109375" style="4" bestFit="1" customWidth="1"/>
    <col min="5181" max="5181" width="61.33203125" style="4" customWidth="1"/>
    <col min="5182" max="5182" width="11.5546875" style="4" customWidth="1"/>
    <col min="5183" max="5434" width="11.44140625" style="4"/>
    <col min="5435" max="5435" width="37" style="4" bestFit="1" customWidth="1"/>
    <col min="5436" max="5436" width="27.109375" style="4" bestFit="1" customWidth="1"/>
    <col min="5437" max="5437" width="61.33203125" style="4" customWidth="1"/>
    <col min="5438" max="5438" width="11.5546875" style="4" customWidth="1"/>
    <col min="5439" max="5690" width="11.44140625" style="4"/>
    <col min="5691" max="5691" width="37" style="4" bestFit="1" customWidth="1"/>
    <col min="5692" max="5692" width="27.109375" style="4" bestFit="1" customWidth="1"/>
    <col min="5693" max="5693" width="61.33203125" style="4" customWidth="1"/>
    <col min="5694" max="5694" width="11.5546875" style="4" customWidth="1"/>
    <col min="5695" max="5946" width="11.44140625" style="4"/>
    <col min="5947" max="5947" width="37" style="4" bestFit="1" customWidth="1"/>
    <col min="5948" max="5948" width="27.109375" style="4" bestFit="1" customWidth="1"/>
    <col min="5949" max="5949" width="61.33203125" style="4" customWidth="1"/>
    <col min="5950" max="5950" width="11.5546875" style="4" customWidth="1"/>
    <col min="5951" max="6202" width="11.44140625" style="4"/>
    <col min="6203" max="6203" width="37" style="4" bestFit="1" customWidth="1"/>
    <col min="6204" max="6204" width="27.109375" style="4" bestFit="1" customWidth="1"/>
    <col min="6205" max="6205" width="61.33203125" style="4" customWidth="1"/>
    <col min="6206" max="6206" width="11.5546875" style="4" customWidth="1"/>
    <col min="6207" max="6458" width="11.44140625" style="4"/>
    <col min="6459" max="6459" width="37" style="4" bestFit="1" customWidth="1"/>
    <col min="6460" max="6460" width="27.109375" style="4" bestFit="1" customWidth="1"/>
    <col min="6461" max="6461" width="61.33203125" style="4" customWidth="1"/>
    <col min="6462" max="6462" width="11.5546875" style="4" customWidth="1"/>
    <col min="6463" max="6714" width="11.44140625" style="4"/>
    <col min="6715" max="6715" width="37" style="4" bestFit="1" customWidth="1"/>
    <col min="6716" max="6716" width="27.109375" style="4" bestFit="1" customWidth="1"/>
    <col min="6717" max="6717" width="61.33203125" style="4" customWidth="1"/>
    <col min="6718" max="6718" width="11.5546875" style="4" customWidth="1"/>
    <col min="6719" max="6970" width="11.44140625" style="4"/>
    <col min="6971" max="6971" width="37" style="4" bestFit="1" customWidth="1"/>
    <col min="6972" max="6972" width="27.109375" style="4" bestFit="1" customWidth="1"/>
    <col min="6973" max="6973" width="61.33203125" style="4" customWidth="1"/>
    <col min="6974" max="6974" width="11.5546875" style="4" customWidth="1"/>
    <col min="6975" max="7226" width="11.44140625" style="4"/>
    <col min="7227" max="7227" width="37" style="4" bestFit="1" customWidth="1"/>
    <col min="7228" max="7228" width="27.109375" style="4" bestFit="1" customWidth="1"/>
    <col min="7229" max="7229" width="61.33203125" style="4" customWidth="1"/>
    <col min="7230" max="7230" width="11.5546875" style="4" customWidth="1"/>
    <col min="7231" max="7482" width="11.44140625" style="4"/>
    <col min="7483" max="7483" width="37" style="4" bestFit="1" customWidth="1"/>
    <col min="7484" max="7484" width="27.109375" style="4" bestFit="1" customWidth="1"/>
    <col min="7485" max="7485" width="61.33203125" style="4" customWidth="1"/>
    <col min="7486" max="7486" width="11.5546875" style="4" customWidth="1"/>
    <col min="7487" max="7738" width="11.44140625" style="4"/>
    <col min="7739" max="7739" width="37" style="4" bestFit="1" customWidth="1"/>
    <col min="7740" max="7740" width="27.109375" style="4" bestFit="1" customWidth="1"/>
    <col min="7741" max="7741" width="61.33203125" style="4" customWidth="1"/>
    <col min="7742" max="7742" width="11.5546875" style="4" customWidth="1"/>
    <col min="7743" max="7994" width="11.44140625" style="4"/>
    <col min="7995" max="7995" width="37" style="4" bestFit="1" customWidth="1"/>
    <col min="7996" max="7996" width="27.109375" style="4" bestFit="1" customWidth="1"/>
    <col min="7997" max="7997" width="61.33203125" style="4" customWidth="1"/>
    <col min="7998" max="7998" width="11.5546875" style="4" customWidth="1"/>
    <col min="7999" max="8250" width="11.44140625" style="4"/>
    <col min="8251" max="8251" width="37" style="4" bestFit="1" customWidth="1"/>
    <col min="8252" max="8252" width="27.109375" style="4" bestFit="1" customWidth="1"/>
    <col min="8253" max="8253" width="61.33203125" style="4" customWidth="1"/>
    <col min="8254" max="8254" width="11.5546875" style="4" customWidth="1"/>
    <col min="8255" max="8506" width="11.44140625" style="4"/>
    <col min="8507" max="8507" width="37" style="4" bestFit="1" customWidth="1"/>
    <col min="8508" max="8508" width="27.109375" style="4" bestFit="1" customWidth="1"/>
    <col min="8509" max="8509" width="61.33203125" style="4" customWidth="1"/>
    <col min="8510" max="8510" width="11.5546875" style="4" customWidth="1"/>
    <col min="8511" max="8762" width="11.44140625" style="4"/>
    <col min="8763" max="8763" width="37" style="4" bestFit="1" customWidth="1"/>
    <col min="8764" max="8764" width="27.109375" style="4" bestFit="1" customWidth="1"/>
    <col min="8765" max="8765" width="61.33203125" style="4" customWidth="1"/>
    <col min="8766" max="8766" width="11.5546875" style="4" customWidth="1"/>
    <col min="8767" max="9018" width="11.44140625" style="4"/>
    <col min="9019" max="9019" width="37" style="4" bestFit="1" customWidth="1"/>
    <col min="9020" max="9020" width="27.109375" style="4" bestFit="1" customWidth="1"/>
    <col min="9021" max="9021" width="61.33203125" style="4" customWidth="1"/>
    <col min="9022" max="9022" width="11.5546875" style="4" customWidth="1"/>
    <col min="9023" max="9274" width="11.44140625" style="4"/>
    <col min="9275" max="9275" width="37" style="4" bestFit="1" customWidth="1"/>
    <col min="9276" max="9276" width="27.109375" style="4" bestFit="1" customWidth="1"/>
    <col min="9277" max="9277" width="61.33203125" style="4" customWidth="1"/>
    <col min="9278" max="9278" width="11.5546875" style="4" customWidth="1"/>
    <col min="9279" max="9530" width="11.44140625" style="4"/>
    <col min="9531" max="9531" width="37" style="4" bestFit="1" customWidth="1"/>
    <col min="9532" max="9532" width="27.109375" style="4" bestFit="1" customWidth="1"/>
    <col min="9533" max="9533" width="61.33203125" style="4" customWidth="1"/>
    <col min="9534" max="9534" width="11.5546875" style="4" customWidth="1"/>
    <col min="9535" max="9786" width="11.44140625" style="4"/>
    <col min="9787" max="9787" width="37" style="4" bestFit="1" customWidth="1"/>
    <col min="9788" max="9788" width="27.109375" style="4" bestFit="1" customWidth="1"/>
    <col min="9789" max="9789" width="61.33203125" style="4" customWidth="1"/>
    <col min="9790" max="9790" width="11.5546875" style="4" customWidth="1"/>
    <col min="9791" max="10042" width="11.44140625" style="4"/>
    <col min="10043" max="10043" width="37" style="4" bestFit="1" customWidth="1"/>
    <col min="10044" max="10044" width="27.109375" style="4" bestFit="1" customWidth="1"/>
    <col min="10045" max="10045" width="61.33203125" style="4" customWidth="1"/>
    <col min="10046" max="10046" width="11.5546875" style="4" customWidth="1"/>
    <col min="10047" max="10298" width="11.44140625" style="4"/>
    <col min="10299" max="10299" width="37" style="4" bestFit="1" customWidth="1"/>
    <col min="10300" max="10300" width="27.109375" style="4" bestFit="1" customWidth="1"/>
    <col min="10301" max="10301" width="61.33203125" style="4" customWidth="1"/>
    <col min="10302" max="10302" width="11.5546875" style="4" customWidth="1"/>
    <col min="10303" max="10554" width="11.44140625" style="4"/>
    <col min="10555" max="10555" width="37" style="4" bestFit="1" customWidth="1"/>
    <col min="10556" max="10556" width="27.109375" style="4" bestFit="1" customWidth="1"/>
    <col min="10557" max="10557" width="61.33203125" style="4" customWidth="1"/>
    <col min="10558" max="10558" width="11.5546875" style="4" customWidth="1"/>
    <col min="10559" max="10810" width="11.44140625" style="4"/>
    <col min="10811" max="10811" width="37" style="4" bestFit="1" customWidth="1"/>
    <col min="10812" max="10812" width="27.109375" style="4" bestFit="1" customWidth="1"/>
    <col min="10813" max="10813" width="61.33203125" style="4" customWidth="1"/>
    <col min="10814" max="10814" width="11.5546875" style="4" customWidth="1"/>
    <col min="10815" max="11066" width="11.44140625" style="4"/>
    <col min="11067" max="11067" width="37" style="4" bestFit="1" customWidth="1"/>
    <col min="11068" max="11068" width="27.109375" style="4" bestFit="1" customWidth="1"/>
    <col min="11069" max="11069" width="61.33203125" style="4" customWidth="1"/>
    <col min="11070" max="11070" width="11.5546875" style="4" customWidth="1"/>
    <col min="11071" max="11322" width="11.44140625" style="4"/>
    <col min="11323" max="11323" width="37" style="4" bestFit="1" customWidth="1"/>
    <col min="11324" max="11324" width="27.109375" style="4" bestFit="1" customWidth="1"/>
    <col min="11325" max="11325" width="61.33203125" style="4" customWidth="1"/>
    <col min="11326" max="11326" width="11.5546875" style="4" customWidth="1"/>
    <col min="11327" max="11578" width="11.44140625" style="4"/>
    <col min="11579" max="11579" width="37" style="4" bestFit="1" customWidth="1"/>
    <col min="11580" max="11580" width="27.109375" style="4" bestFit="1" customWidth="1"/>
    <col min="11581" max="11581" width="61.33203125" style="4" customWidth="1"/>
    <col min="11582" max="11582" width="11.5546875" style="4" customWidth="1"/>
    <col min="11583" max="11834" width="11.44140625" style="4"/>
    <col min="11835" max="11835" width="37" style="4" bestFit="1" customWidth="1"/>
    <col min="11836" max="11836" width="27.109375" style="4" bestFit="1" customWidth="1"/>
    <col min="11837" max="11837" width="61.33203125" style="4" customWidth="1"/>
    <col min="11838" max="11838" width="11.5546875" style="4" customWidth="1"/>
    <col min="11839" max="12090" width="11.44140625" style="4"/>
    <col min="12091" max="12091" width="37" style="4" bestFit="1" customWidth="1"/>
    <col min="12092" max="12092" width="27.109375" style="4" bestFit="1" customWidth="1"/>
    <col min="12093" max="12093" width="61.33203125" style="4" customWidth="1"/>
    <col min="12094" max="12094" width="11.5546875" style="4" customWidth="1"/>
    <col min="12095" max="12346" width="11.44140625" style="4"/>
    <col min="12347" max="12347" width="37" style="4" bestFit="1" customWidth="1"/>
    <col min="12348" max="12348" width="27.109375" style="4" bestFit="1" customWidth="1"/>
    <col min="12349" max="12349" width="61.33203125" style="4" customWidth="1"/>
    <col min="12350" max="12350" width="11.5546875" style="4" customWidth="1"/>
    <col min="12351" max="12602" width="11.44140625" style="4"/>
    <col min="12603" max="12603" width="37" style="4" bestFit="1" customWidth="1"/>
    <col min="12604" max="12604" width="27.109375" style="4" bestFit="1" customWidth="1"/>
    <col min="12605" max="12605" width="61.33203125" style="4" customWidth="1"/>
    <col min="12606" max="12606" width="11.5546875" style="4" customWidth="1"/>
    <col min="12607" max="12858" width="11.44140625" style="4"/>
    <col min="12859" max="12859" width="37" style="4" bestFit="1" customWidth="1"/>
    <col min="12860" max="12860" width="27.109375" style="4" bestFit="1" customWidth="1"/>
    <col min="12861" max="12861" width="61.33203125" style="4" customWidth="1"/>
    <col min="12862" max="12862" width="11.5546875" style="4" customWidth="1"/>
    <col min="12863" max="13114" width="11.44140625" style="4"/>
    <col min="13115" max="13115" width="37" style="4" bestFit="1" customWidth="1"/>
    <col min="13116" max="13116" width="27.109375" style="4" bestFit="1" customWidth="1"/>
    <col min="13117" max="13117" width="61.33203125" style="4" customWidth="1"/>
    <col min="13118" max="13118" width="11.5546875" style="4" customWidth="1"/>
    <col min="13119" max="13370" width="11.44140625" style="4"/>
    <col min="13371" max="13371" width="37" style="4" bestFit="1" customWidth="1"/>
    <col min="13372" max="13372" width="27.109375" style="4" bestFit="1" customWidth="1"/>
    <col min="13373" max="13373" width="61.33203125" style="4" customWidth="1"/>
    <col min="13374" max="13374" width="11.5546875" style="4" customWidth="1"/>
    <col min="13375" max="13626" width="11.44140625" style="4"/>
    <col min="13627" max="13627" width="37" style="4" bestFit="1" customWidth="1"/>
    <col min="13628" max="13628" width="27.109375" style="4" bestFit="1" customWidth="1"/>
    <col min="13629" max="13629" width="61.33203125" style="4" customWidth="1"/>
    <col min="13630" max="13630" width="11.5546875" style="4" customWidth="1"/>
    <col min="13631" max="13882" width="11.44140625" style="4"/>
    <col min="13883" max="13883" width="37" style="4" bestFit="1" customWidth="1"/>
    <col min="13884" max="13884" width="27.109375" style="4" bestFit="1" customWidth="1"/>
    <col min="13885" max="13885" width="61.33203125" style="4" customWidth="1"/>
    <col min="13886" max="13886" width="11.5546875" style="4" customWidth="1"/>
    <col min="13887" max="14138" width="11.44140625" style="4"/>
    <col min="14139" max="14139" width="37" style="4" bestFit="1" customWidth="1"/>
    <col min="14140" max="14140" width="27.109375" style="4" bestFit="1" customWidth="1"/>
    <col min="14141" max="14141" width="61.33203125" style="4" customWidth="1"/>
    <col min="14142" max="14142" width="11.5546875" style="4" customWidth="1"/>
    <col min="14143" max="14394" width="11.44140625" style="4"/>
    <col min="14395" max="14395" width="37" style="4" bestFit="1" customWidth="1"/>
    <col min="14396" max="14396" width="27.109375" style="4" bestFit="1" customWidth="1"/>
    <col min="14397" max="14397" width="61.33203125" style="4" customWidth="1"/>
    <col min="14398" max="14398" width="11.5546875" style="4" customWidth="1"/>
    <col min="14399" max="14650" width="11.44140625" style="4"/>
    <col min="14651" max="14651" width="37" style="4" bestFit="1" customWidth="1"/>
    <col min="14652" max="14652" width="27.109375" style="4" bestFit="1" customWidth="1"/>
    <col min="14653" max="14653" width="61.33203125" style="4" customWidth="1"/>
    <col min="14654" max="14654" width="11.5546875" style="4" customWidth="1"/>
    <col min="14655" max="14906" width="11.44140625" style="4"/>
    <col min="14907" max="14907" width="37" style="4" bestFit="1" customWidth="1"/>
    <col min="14908" max="14908" width="27.109375" style="4" bestFit="1" customWidth="1"/>
    <col min="14909" max="14909" width="61.33203125" style="4" customWidth="1"/>
    <col min="14910" max="14910" width="11.5546875" style="4" customWidth="1"/>
    <col min="14911" max="15162" width="11.44140625" style="4"/>
    <col min="15163" max="15163" width="37" style="4" bestFit="1" customWidth="1"/>
    <col min="15164" max="15164" width="27.109375" style="4" bestFit="1" customWidth="1"/>
    <col min="15165" max="15165" width="61.33203125" style="4" customWidth="1"/>
    <col min="15166" max="15166" width="11.5546875" style="4" customWidth="1"/>
    <col min="15167" max="15418" width="11.44140625" style="4"/>
    <col min="15419" max="15419" width="37" style="4" bestFit="1" customWidth="1"/>
    <col min="15420" max="15420" width="27.109375" style="4" bestFit="1" customWidth="1"/>
    <col min="15421" max="15421" width="61.33203125" style="4" customWidth="1"/>
    <col min="15422" max="15422" width="11.5546875" style="4" customWidth="1"/>
    <col min="15423" max="15674" width="11.44140625" style="4"/>
    <col min="15675" max="15675" width="37" style="4" bestFit="1" customWidth="1"/>
    <col min="15676" max="15676" width="27.109375" style="4" bestFit="1" customWidth="1"/>
    <col min="15677" max="15677" width="61.33203125" style="4" customWidth="1"/>
    <col min="15678" max="15678" width="11.5546875" style="4" customWidth="1"/>
    <col min="15679" max="15930" width="11.44140625" style="4"/>
    <col min="15931" max="15931" width="37" style="4" bestFit="1" customWidth="1"/>
    <col min="15932" max="15932" width="27.109375" style="4" bestFit="1" customWidth="1"/>
    <col min="15933" max="15933" width="61.33203125" style="4" customWidth="1"/>
    <col min="15934" max="15934" width="11.5546875" style="4" customWidth="1"/>
    <col min="15935" max="16384" width="11.44140625" style="4"/>
  </cols>
  <sheetData>
    <row r="2" spans="1:184" s="3" customFormat="1" ht="43.5" customHeight="1" x14ac:dyDescent="0.3">
      <c r="A2" s="5" t="s">
        <v>0</v>
      </c>
      <c r="B2" s="91" t="s">
        <v>245</v>
      </c>
      <c r="C2" s="92"/>
      <c r="D2" s="92"/>
      <c r="E2" s="92"/>
      <c r="F2" s="92"/>
      <c r="G2" s="92"/>
      <c r="H2" s="92"/>
      <c r="I2" s="92"/>
      <c r="J2" s="93"/>
      <c r="K2" s="94" t="s">
        <v>10</v>
      </c>
      <c r="L2" s="97" t="s">
        <v>11</v>
      </c>
    </row>
    <row r="3" spans="1:184" s="3" customFormat="1" ht="21.75" customHeight="1" x14ac:dyDescent="0.3">
      <c r="A3" s="6"/>
      <c r="B3" s="74" t="s">
        <v>1</v>
      </c>
      <c r="C3" s="68" t="s">
        <v>2</v>
      </c>
      <c r="D3" s="69" t="s">
        <v>3</v>
      </c>
      <c r="E3" s="67" t="s">
        <v>4</v>
      </c>
      <c r="F3" s="66" t="s">
        <v>5</v>
      </c>
      <c r="G3" s="70" t="s">
        <v>6</v>
      </c>
      <c r="H3" s="71" t="s">
        <v>7</v>
      </c>
      <c r="I3" s="72" t="s">
        <v>8</v>
      </c>
      <c r="J3" s="73" t="s">
        <v>9</v>
      </c>
      <c r="K3" s="95"/>
      <c r="L3" s="91"/>
    </row>
    <row r="4" spans="1:184" s="3" customFormat="1" ht="20.25" customHeight="1" x14ac:dyDescent="0.3">
      <c r="A4" s="7"/>
      <c r="B4" s="8"/>
      <c r="C4" s="8"/>
      <c r="D4" s="8"/>
      <c r="E4" s="8"/>
      <c r="F4" s="8"/>
      <c r="G4" s="8"/>
      <c r="H4" s="8"/>
      <c r="I4" s="8"/>
      <c r="J4" s="8"/>
      <c r="K4" s="96"/>
      <c r="L4" s="98"/>
    </row>
    <row r="5" spans="1:184" ht="23.25" customHeight="1" x14ac:dyDescent="0.3">
      <c r="A5" s="9" t="s">
        <v>13</v>
      </c>
      <c r="B5" s="10"/>
      <c r="C5" s="10"/>
      <c r="D5" s="10"/>
      <c r="E5" s="10"/>
      <c r="F5" s="10"/>
      <c r="G5" s="10"/>
      <c r="H5" s="10"/>
      <c r="I5" s="10"/>
      <c r="J5" s="10"/>
      <c r="K5" s="11"/>
      <c r="L5" s="12"/>
      <c r="M5" s="13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6"/>
      <c r="AG5" s="16"/>
      <c r="AH5" s="16"/>
      <c r="AI5" s="16"/>
      <c r="AJ5" s="16"/>
      <c r="AK5" s="16"/>
      <c r="AL5" s="16"/>
      <c r="AM5" s="16"/>
      <c r="AN5" s="16"/>
      <c r="AO5" s="17" t="s">
        <v>14</v>
      </c>
      <c r="AP5" s="16"/>
      <c r="AQ5" s="16"/>
      <c r="AR5" s="16"/>
      <c r="AS5" s="16"/>
      <c r="AT5" s="16"/>
      <c r="AU5" s="18" t="s">
        <v>15</v>
      </c>
      <c r="AV5" s="16" t="s">
        <v>16</v>
      </c>
      <c r="AW5" s="16"/>
      <c r="AX5" s="16"/>
      <c r="AY5" s="19"/>
      <c r="AZ5" s="19"/>
      <c r="BA5" s="19"/>
      <c r="BB5" s="19"/>
      <c r="BC5" s="16"/>
      <c r="BD5" s="16" t="s">
        <v>17</v>
      </c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</row>
    <row r="6" spans="1:184" ht="18.75" customHeight="1" outlineLevel="1" x14ac:dyDescent="0.3">
      <c r="A6" s="20" t="s">
        <v>38</v>
      </c>
      <c r="B6" s="21">
        <f ca="1">SUMPRODUCT( OFFSET(Tableau1[],,MATCH(B$3,Tableau1[#Headers],0),,1) * (Tableau1[[Dossier]:[Dossier]]=LEFT($A6,4)*1)  *(Tableau1[#Headers]=B$3))</f>
        <v>0</v>
      </c>
      <c r="C6" s="21">
        <f ca="1">SUMPRODUCT( OFFSET(Tableau1[],,MATCH(C$3,Tableau1[#Headers],0),,1) * (Tableau1[[Dossier]:[Dossier]]=LEFT($A6,4)*1)  *(Tableau1[#Headers]=C$3))</f>
        <v>0</v>
      </c>
      <c r="D6" s="21">
        <f ca="1">SUMPRODUCT( OFFSET(Tableau1[],,MATCH(D$3,Tableau1[#Headers],0),,1) * (Tableau1[[Dossier]:[Dossier]]=LEFT($A6,4)*1)  *(Tableau1[#Headers]=D$3))</f>
        <v>0</v>
      </c>
      <c r="E6" s="21">
        <f ca="1">SUMPRODUCT( OFFSET(Tableau1[],,MATCH(E$3,Tableau1[#Headers],0),,1) * (Tableau1[[Dossier]:[Dossier]]=LEFT($A6,4)*1)  *(Tableau1[#Headers]=E$3))</f>
        <v>0</v>
      </c>
      <c r="F6" s="21">
        <f ca="1">SUMPRODUCT( OFFSET(Tableau1[],,MATCH(F$3,Tableau1[#Headers],0),,1) * (Tableau1[[Dossier]:[Dossier]]=LEFT($A6,4)*1)  *(Tableau1[#Headers]=F$3))</f>
        <v>0</v>
      </c>
      <c r="G6" s="21">
        <f ca="1">SUMPRODUCT( OFFSET(Tableau1[],,MATCH(G$3,Tableau1[#Headers],0),,1) * (Tableau1[[Dossier]:[Dossier]]=LEFT($A6,4)*1)  *(Tableau1[#Headers]=G$3))</f>
        <v>0</v>
      </c>
      <c r="H6" s="21">
        <f ca="1">SUMPRODUCT( OFFSET(Tableau1[],,MATCH(H$3,Tableau1[#Headers],0),,1) * (Tableau1[[Dossier]:[Dossier]]=LEFT($A6,4)*1)  *(Tableau1[#Headers]=H$3))</f>
        <v>0</v>
      </c>
      <c r="I6" s="21">
        <f ca="1">SUMPRODUCT( OFFSET(Tableau1[],,MATCH(I$3,Tableau1[#Headers],0),,1) * (Tableau1[[Dossier]:[Dossier]]=LEFT($A6,4)*1)  *(Tableau1[#Headers]=I$3))</f>
        <v>0</v>
      </c>
      <c r="J6" s="21">
        <f ca="1">SUMPRODUCT( OFFSET(Tableau1[],,MATCH(J$3,Tableau1[#Headers],0),,1) * (Tableau1[[Dossier]:[Dossier]]=LEFT($A6,4)*1)  *(Tableau1[#Headers]=J$3))</f>
        <v>0</v>
      </c>
      <c r="K6" s="22" t="s">
        <v>32</v>
      </c>
      <c r="L6" s="23" t="s">
        <v>39</v>
      </c>
    </row>
    <row r="7" spans="1:184" ht="18.75" customHeight="1" outlineLevel="1" x14ac:dyDescent="0.3">
      <c r="A7" s="20" t="s">
        <v>40</v>
      </c>
      <c r="B7" s="21">
        <f ca="1">SUMPRODUCT( OFFSET(Tableau1[],,MATCH(B$3,Tableau1[#Headers],0),,1) * (Tableau1[[Dossier]:[Dossier]]=LEFT($A7,4)*1)  *(Tableau1[#Headers]=B$3))</f>
        <v>0</v>
      </c>
      <c r="C7" s="21">
        <f ca="1">SUMPRODUCT( OFFSET(Tableau1[],,MATCH(C$3,Tableau1[#Headers],0),,1) * (Tableau1[[Dossier]:[Dossier]]=LEFT($A7,4)*1)  *(Tableau1[#Headers]=C$3))</f>
        <v>0</v>
      </c>
      <c r="D7" s="21">
        <f ca="1">SUMPRODUCT( OFFSET(Tableau1[],,MATCH(D$3,Tableau1[#Headers],0),,1) * (Tableau1[[Dossier]:[Dossier]]=LEFT($A7,4)*1)  *(Tableau1[#Headers]=D$3))</f>
        <v>0</v>
      </c>
      <c r="E7" s="21">
        <f ca="1">SUMPRODUCT( OFFSET(Tableau1[],,MATCH(E$3,Tableau1[#Headers],0),,1) * (Tableau1[[Dossier]:[Dossier]]=LEFT($A7,4)*1)  *(Tableau1[#Headers]=E$3))</f>
        <v>0</v>
      </c>
      <c r="F7" s="21">
        <f ca="1">SUMPRODUCT( OFFSET(Tableau1[],,MATCH(F$3,Tableau1[#Headers],0),,1) * (Tableau1[[Dossier]:[Dossier]]=LEFT($A7,4)*1)  *(Tableau1[#Headers]=F$3))</f>
        <v>0</v>
      </c>
      <c r="G7" s="21">
        <f ca="1">SUMPRODUCT( OFFSET(Tableau1[],,MATCH(G$3,Tableau1[#Headers],0),,1) * (Tableau1[[Dossier]:[Dossier]]=LEFT($A7,4)*1)  *(Tableau1[#Headers]=G$3))</f>
        <v>0</v>
      </c>
      <c r="H7" s="21">
        <f ca="1">SUMPRODUCT( OFFSET(Tableau1[],,MATCH(H$3,Tableau1[#Headers],0),,1) * (Tableau1[[Dossier]:[Dossier]]=LEFT($A7,4)*1)  *(Tableau1[#Headers]=H$3))</f>
        <v>0</v>
      </c>
      <c r="I7" s="21">
        <f ca="1">SUMPRODUCT( OFFSET(Tableau1[],,MATCH(I$3,Tableau1[#Headers],0),,1) * (Tableau1[[Dossier]:[Dossier]]=LEFT($A7,4)*1)  *(Tableau1[#Headers]=I$3))</f>
        <v>0</v>
      </c>
      <c r="J7" s="21">
        <f ca="1">SUMPRODUCT( OFFSET(Tableau1[],,MATCH(J$3,Tableau1[#Headers],0),,1) * (Tableau1[[Dossier]:[Dossier]]=LEFT($A7,4)*1)  *(Tableau1[#Headers]=J$3))</f>
        <v>0</v>
      </c>
      <c r="K7" s="28" t="s">
        <v>32</v>
      </c>
      <c r="L7" s="23" t="s">
        <v>41</v>
      </c>
    </row>
    <row r="8" spans="1:184" ht="18.75" customHeight="1" outlineLevel="1" x14ac:dyDescent="0.3">
      <c r="A8" s="20" t="s">
        <v>42</v>
      </c>
      <c r="B8" s="21">
        <f ca="1">SUMPRODUCT( OFFSET(Tableau1[],,MATCH(B$3,Tableau1[#Headers],0),,1) * (Tableau1[[Dossier]:[Dossier]]=LEFT($A8,4)*1)  *(Tableau1[#Headers]=B$3))</f>
        <v>0</v>
      </c>
      <c r="C8" s="21">
        <f ca="1">SUMPRODUCT( OFFSET(Tableau1[],,MATCH(C$3,Tableau1[#Headers],0),,1) * (Tableau1[[Dossier]:[Dossier]]=LEFT($A8,4)*1)  *(Tableau1[#Headers]=C$3))</f>
        <v>0</v>
      </c>
      <c r="D8" s="21">
        <f ca="1">SUMPRODUCT( OFFSET(Tableau1[],,MATCH(D$3,Tableau1[#Headers],0),,1) * (Tableau1[[Dossier]:[Dossier]]=LEFT($A8,4)*1)  *(Tableau1[#Headers]=D$3))</f>
        <v>0</v>
      </c>
      <c r="E8" s="21">
        <f ca="1">SUMPRODUCT( OFFSET(Tableau1[],,MATCH(E$3,Tableau1[#Headers],0),,1) * (Tableau1[[Dossier]:[Dossier]]=LEFT($A8,4)*1)  *(Tableau1[#Headers]=E$3))</f>
        <v>0</v>
      </c>
      <c r="F8" s="21">
        <f ca="1">SUMPRODUCT( OFFSET(Tableau1[],,MATCH(F$3,Tableau1[#Headers],0),,1) * (Tableau1[[Dossier]:[Dossier]]=LEFT($A8,4)*1)  *(Tableau1[#Headers]=F$3))</f>
        <v>0</v>
      </c>
      <c r="G8" s="21">
        <f ca="1">SUMPRODUCT( OFFSET(Tableau1[],,MATCH(G$3,Tableau1[#Headers],0),,1) * (Tableau1[[Dossier]:[Dossier]]=LEFT($A8,4)*1)  *(Tableau1[#Headers]=G$3))</f>
        <v>0</v>
      </c>
      <c r="H8" s="21">
        <f ca="1">SUMPRODUCT( OFFSET(Tableau1[],,MATCH(H$3,Tableau1[#Headers],0),,1) * (Tableau1[[Dossier]:[Dossier]]=LEFT($A8,4)*1)  *(Tableau1[#Headers]=H$3))</f>
        <v>0</v>
      </c>
      <c r="I8" s="21">
        <f ca="1">SUMPRODUCT( OFFSET(Tableau1[],,MATCH(I$3,Tableau1[#Headers],0),,1) * (Tableau1[[Dossier]:[Dossier]]=LEFT($A8,4)*1)  *(Tableau1[#Headers]=I$3))</f>
        <v>0</v>
      </c>
      <c r="J8" s="21">
        <f ca="1">SUMPRODUCT( OFFSET(Tableau1[],,MATCH(J$3,Tableau1[#Headers],0),,1) * (Tableau1[[Dossier]:[Dossier]]=LEFT($A8,4)*1)  *(Tableau1[#Headers]=J$3))</f>
        <v>0</v>
      </c>
      <c r="K8" s="28" t="s">
        <v>20</v>
      </c>
      <c r="L8" s="23" t="s">
        <v>43</v>
      </c>
    </row>
    <row r="9" spans="1:184" ht="18.75" customHeight="1" x14ac:dyDescent="0.3">
      <c r="A9" s="20" t="s">
        <v>44</v>
      </c>
      <c r="B9" s="21">
        <f ca="1">SUMPRODUCT( OFFSET(Tableau1[],,MATCH(B$3,Tableau1[#Headers],0),,1) * (Tableau1[[Dossier]:[Dossier]]=LEFT($A9,4)*1)  *(Tableau1[#Headers]=B$3))</f>
        <v>0</v>
      </c>
      <c r="C9" s="21">
        <f ca="1">SUMPRODUCT( OFFSET(Tableau1[],,MATCH(C$3,Tableau1[#Headers],0),,1) * (Tableau1[[Dossier]:[Dossier]]=LEFT($A9,4)*1)  *(Tableau1[#Headers]=C$3))</f>
        <v>0</v>
      </c>
      <c r="D9" s="21">
        <f ca="1">SUMPRODUCT( OFFSET(Tableau1[],,MATCH(D$3,Tableau1[#Headers],0),,1) * (Tableau1[[Dossier]:[Dossier]]=LEFT($A9,4)*1)  *(Tableau1[#Headers]=D$3))</f>
        <v>0</v>
      </c>
      <c r="E9" s="21">
        <f ca="1">SUMPRODUCT( OFFSET(Tableau1[],,MATCH(E$3,Tableau1[#Headers],0),,1) * (Tableau1[[Dossier]:[Dossier]]=LEFT($A9,4)*1)  *(Tableau1[#Headers]=E$3))</f>
        <v>0</v>
      </c>
      <c r="F9" s="21">
        <f ca="1">SUMPRODUCT( OFFSET(Tableau1[],,MATCH(F$3,Tableau1[#Headers],0),,1) * (Tableau1[[Dossier]:[Dossier]]=LEFT($A9,4)*1)  *(Tableau1[#Headers]=F$3))</f>
        <v>0</v>
      </c>
      <c r="G9" s="21">
        <f ca="1">SUMPRODUCT( OFFSET(Tableau1[],,MATCH(G$3,Tableau1[#Headers],0),,1) * (Tableau1[[Dossier]:[Dossier]]=LEFT($A9,4)*1)  *(Tableau1[#Headers]=G$3))</f>
        <v>0</v>
      </c>
      <c r="H9" s="21">
        <f ca="1">SUMPRODUCT( OFFSET(Tableau1[],,MATCH(H$3,Tableau1[#Headers],0),,1) * (Tableau1[[Dossier]:[Dossier]]=LEFT($A9,4)*1)  *(Tableau1[#Headers]=H$3))</f>
        <v>0</v>
      </c>
      <c r="I9" s="21">
        <f ca="1">SUMPRODUCT( OFFSET(Tableau1[],,MATCH(I$3,Tableau1[#Headers],0),,1) * (Tableau1[[Dossier]:[Dossier]]=LEFT($A9,4)*1)  *(Tableau1[#Headers]=I$3))</f>
        <v>0</v>
      </c>
      <c r="J9" s="21">
        <f ca="1">SUMPRODUCT( OFFSET(Tableau1[],,MATCH(J$3,Tableau1[#Headers],0),,1) * (Tableau1[[Dossier]:[Dossier]]=LEFT($A9,4)*1)  *(Tableau1[#Headers]=J$3))</f>
        <v>0</v>
      </c>
      <c r="K9" s="22" t="s">
        <v>36</v>
      </c>
      <c r="L9" s="23" t="s">
        <v>45</v>
      </c>
    </row>
    <row r="10" spans="1:184" ht="18.75" customHeight="1" outlineLevel="1" x14ac:dyDescent="0.3">
      <c r="A10" s="20" t="s">
        <v>46</v>
      </c>
      <c r="B10" s="21">
        <f ca="1">SUMPRODUCT( OFFSET(Tableau1[],,MATCH(B$3,Tableau1[#Headers],0),,1) * (Tableau1[[Dossier]:[Dossier]]=LEFT($A10,4)*1)  *(Tableau1[#Headers]=B$3))</f>
        <v>0</v>
      </c>
      <c r="C10" s="21">
        <f ca="1">SUMPRODUCT( OFFSET(Tableau1[],,MATCH(C$3,Tableau1[#Headers],0),,1) * (Tableau1[[Dossier]:[Dossier]]=LEFT($A10,4)*1)  *(Tableau1[#Headers]=C$3))</f>
        <v>0</v>
      </c>
      <c r="D10" s="21">
        <f ca="1">SUMPRODUCT( OFFSET(Tableau1[],,MATCH(D$3,Tableau1[#Headers],0),,1) * (Tableau1[[Dossier]:[Dossier]]=LEFT($A10,4)*1)  *(Tableau1[#Headers]=D$3))</f>
        <v>0</v>
      </c>
      <c r="E10" s="21">
        <f ca="1">SUMPRODUCT( OFFSET(Tableau1[],,MATCH(E$3,Tableau1[#Headers],0),,1) * (Tableau1[[Dossier]:[Dossier]]=LEFT($A10,4)*1)  *(Tableau1[#Headers]=E$3))</f>
        <v>0</v>
      </c>
      <c r="F10" s="21">
        <f ca="1">SUMPRODUCT( OFFSET(Tableau1[],,MATCH(F$3,Tableau1[#Headers],0),,1) * (Tableau1[[Dossier]:[Dossier]]=LEFT($A10,4)*1)  *(Tableau1[#Headers]=F$3))</f>
        <v>0</v>
      </c>
      <c r="G10" s="21">
        <f ca="1">SUMPRODUCT( OFFSET(Tableau1[],,MATCH(G$3,Tableau1[#Headers],0),,1) * (Tableau1[[Dossier]:[Dossier]]=LEFT($A10,4)*1)  *(Tableau1[#Headers]=G$3))</f>
        <v>0</v>
      </c>
      <c r="H10" s="21">
        <f ca="1">SUMPRODUCT( OFFSET(Tableau1[],,MATCH(H$3,Tableau1[#Headers],0),,1) * (Tableau1[[Dossier]:[Dossier]]=LEFT($A10,4)*1)  *(Tableau1[#Headers]=H$3))</f>
        <v>0</v>
      </c>
      <c r="I10" s="21">
        <f ca="1">SUMPRODUCT( OFFSET(Tableau1[],,MATCH(I$3,Tableau1[#Headers],0),,1) * (Tableau1[[Dossier]:[Dossier]]=LEFT($A10,4)*1)  *(Tableau1[#Headers]=I$3))</f>
        <v>0</v>
      </c>
      <c r="J10" s="21">
        <f ca="1">SUMPRODUCT( OFFSET(Tableau1[],,MATCH(J$3,Tableau1[#Headers],0),,1) * (Tableau1[[Dossier]:[Dossier]]=LEFT($A10,4)*1)  *(Tableau1[#Headers]=J$3))</f>
        <v>0</v>
      </c>
      <c r="K10" s="22" t="s">
        <v>27</v>
      </c>
      <c r="L10" s="23" t="s">
        <v>47</v>
      </c>
    </row>
    <row r="11" spans="1:184" ht="18.75" customHeight="1" outlineLevel="1" x14ac:dyDescent="0.3">
      <c r="A11" s="20" t="s">
        <v>48</v>
      </c>
      <c r="B11" s="21">
        <f ca="1">SUMPRODUCT( OFFSET(Tableau1[],,MATCH(B$3,Tableau1[#Headers],0),,1) * (Tableau1[[Dossier]:[Dossier]]=LEFT($A11,4)*1)  *(Tableau1[#Headers]=B$3))</f>
        <v>0</v>
      </c>
      <c r="C11" s="21">
        <f ca="1">SUMPRODUCT( OFFSET(Tableau1[],,MATCH(C$3,Tableau1[#Headers],0),,1) * (Tableau1[[Dossier]:[Dossier]]=LEFT($A11,4)*1)  *(Tableau1[#Headers]=C$3))</f>
        <v>0</v>
      </c>
      <c r="D11" s="21">
        <f ca="1">SUMPRODUCT( OFFSET(Tableau1[],,MATCH(D$3,Tableau1[#Headers],0),,1) * (Tableau1[[Dossier]:[Dossier]]=LEFT($A11,4)*1)  *(Tableau1[#Headers]=D$3))</f>
        <v>0</v>
      </c>
      <c r="E11" s="21">
        <f ca="1">SUMPRODUCT( OFFSET(Tableau1[],,MATCH(E$3,Tableau1[#Headers],0),,1) * (Tableau1[[Dossier]:[Dossier]]=LEFT($A11,4)*1)  *(Tableau1[#Headers]=E$3))</f>
        <v>0</v>
      </c>
      <c r="F11" s="21">
        <f ca="1">SUMPRODUCT( OFFSET(Tableau1[],,MATCH(F$3,Tableau1[#Headers],0),,1) * (Tableau1[[Dossier]:[Dossier]]=LEFT($A11,4)*1)  *(Tableau1[#Headers]=F$3))</f>
        <v>0</v>
      </c>
      <c r="G11" s="21">
        <f ca="1">SUMPRODUCT( OFFSET(Tableau1[],,MATCH(G$3,Tableau1[#Headers],0),,1) * (Tableau1[[Dossier]:[Dossier]]=LEFT($A11,4)*1)  *(Tableau1[#Headers]=G$3))</f>
        <v>0</v>
      </c>
      <c r="H11" s="21">
        <f ca="1">SUMPRODUCT( OFFSET(Tableau1[],,MATCH(H$3,Tableau1[#Headers],0),,1) * (Tableau1[[Dossier]:[Dossier]]=LEFT($A11,4)*1)  *(Tableau1[#Headers]=H$3))</f>
        <v>0</v>
      </c>
      <c r="I11" s="21">
        <f ca="1">SUMPRODUCT( OFFSET(Tableau1[],,MATCH(I$3,Tableau1[#Headers],0),,1) * (Tableau1[[Dossier]:[Dossier]]=LEFT($A11,4)*1)  *(Tableau1[#Headers]=I$3))</f>
        <v>0</v>
      </c>
      <c r="J11" s="21">
        <f ca="1">SUMPRODUCT( OFFSET(Tableau1[],,MATCH(J$3,Tableau1[#Headers],0),,1) * (Tableau1[[Dossier]:[Dossier]]=LEFT($A11,4)*1)  *(Tableau1[#Headers]=J$3))</f>
        <v>0</v>
      </c>
      <c r="K11" s="22" t="s">
        <v>49</v>
      </c>
      <c r="L11" s="23" t="s">
        <v>50</v>
      </c>
    </row>
    <row r="12" spans="1:184" ht="18.75" customHeight="1" outlineLevel="1" x14ac:dyDescent="0.3">
      <c r="A12" s="20" t="s">
        <v>51</v>
      </c>
      <c r="B12" s="21">
        <f ca="1">SUMPRODUCT( OFFSET(Tableau1[],,MATCH(B$3,Tableau1[#Headers],0),,1) * (Tableau1[[Dossier]:[Dossier]]=LEFT($A12,4)*1)  *(Tableau1[#Headers]=B$3))</f>
        <v>0</v>
      </c>
      <c r="C12" s="21">
        <f ca="1">SUMPRODUCT( OFFSET(Tableau1[],,MATCH(C$3,Tableau1[#Headers],0),,1) * (Tableau1[[Dossier]:[Dossier]]=LEFT($A12,4)*1)  *(Tableau1[#Headers]=C$3))</f>
        <v>0</v>
      </c>
      <c r="D12" s="21">
        <f ca="1">SUMPRODUCT( OFFSET(Tableau1[],,MATCH(D$3,Tableau1[#Headers],0),,1) * (Tableau1[[Dossier]:[Dossier]]=LEFT($A12,4)*1)  *(Tableau1[#Headers]=D$3))</f>
        <v>0</v>
      </c>
      <c r="E12" s="21">
        <f ca="1">SUMPRODUCT( OFFSET(Tableau1[],,MATCH(E$3,Tableau1[#Headers],0),,1) * (Tableau1[[Dossier]:[Dossier]]=LEFT($A12,4)*1)  *(Tableau1[#Headers]=E$3))</f>
        <v>0</v>
      </c>
      <c r="F12" s="21">
        <f ca="1">SUMPRODUCT( OFFSET(Tableau1[],,MATCH(F$3,Tableau1[#Headers],0),,1) * (Tableau1[[Dossier]:[Dossier]]=LEFT($A12,4)*1)  *(Tableau1[#Headers]=F$3))</f>
        <v>0</v>
      </c>
      <c r="G12" s="21">
        <f ca="1">SUMPRODUCT( OFFSET(Tableau1[],,MATCH(G$3,Tableau1[#Headers],0),,1) * (Tableau1[[Dossier]:[Dossier]]=LEFT($A12,4)*1)  *(Tableau1[#Headers]=G$3))</f>
        <v>0</v>
      </c>
      <c r="H12" s="21">
        <f ca="1">SUMPRODUCT( OFFSET(Tableau1[],,MATCH(H$3,Tableau1[#Headers],0),,1) * (Tableau1[[Dossier]:[Dossier]]=LEFT($A12,4)*1)  *(Tableau1[#Headers]=H$3))</f>
        <v>0</v>
      </c>
      <c r="I12" s="21">
        <f ca="1">SUMPRODUCT( OFFSET(Tableau1[],,MATCH(I$3,Tableau1[#Headers],0),,1) * (Tableau1[[Dossier]:[Dossier]]=LEFT($A12,4)*1)  *(Tableau1[#Headers]=I$3))</f>
        <v>0</v>
      </c>
      <c r="J12" s="21">
        <f ca="1">SUMPRODUCT( OFFSET(Tableau1[],,MATCH(J$3,Tableau1[#Headers],0),,1) * (Tableau1[[Dossier]:[Dossier]]=LEFT($A12,4)*1)  *(Tableau1[#Headers]=J$3))</f>
        <v>0</v>
      </c>
      <c r="K12" s="28" t="s">
        <v>52</v>
      </c>
      <c r="L12" s="23" t="s">
        <v>53</v>
      </c>
    </row>
    <row r="13" spans="1:184" ht="18.75" customHeight="1" outlineLevel="1" x14ac:dyDescent="0.3">
      <c r="A13" s="20" t="s">
        <v>54</v>
      </c>
      <c r="B13" s="21">
        <f ca="1">SUMPRODUCT( OFFSET(Tableau1[],,MATCH(B$3,Tableau1[#Headers],0),,1) * (Tableau1[[Dossier]:[Dossier]]=LEFT($A13,4)*1)  *(Tableau1[#Headers]=B$3))</f>
        <v>0</v>
      </c>
      <c r="C13" s="21">
        <f ca="1">SUMPRODUCT( OFFSET(Tableau1[],,MATCH(C$3,Tableau1[#Headers],0),,1) * (Tableau1[[Dossier]:[Dossier]]=LEFT($A13,4)*1)  *(Tableau1[#Headers]=C$3))</f>
        <v>0</v>
      </c>
      <c r="D13" s="21">
        <f ca="1">SUMPRODUCT( OFFSET(Tableau1[],,MATCH(D$3,Tableau1[#Headers],0),,1) * (Tableau1[[Dossier]:[Dossier]]=LEFT($A13,4)*1)  *(Tableau1[#Headers]=D$3))</f>
        <v>0</v>
      </c>
      <c r="E13" s="21">
        <f ca="1">SUMPRODUCT( OFFSET(Tableau1[],,MATCH(E$3,Tableau1[#Headers],0),,1) * (Tableau1[[Dossier]:[Dossier]]=LEFT($A13,4)*1)  *(Tableau1[#Headers]=E$3))</f>
        <v>0</v>
      </c>
      <c r="F13" s="21">
        <f ca="1">SUMPRODUCT( OFFSET(Tableau1[],,MATCH(F$3,Tableau1[#Headers],0),,1) * (Tableau1[[Dossier]:[Dossier]]=LEFT($A13,4)*1)  *(Tableau1[#Headers]=F$3))</f>
        <v>0</v>
      </c>
      <c r="G13" s="21">
        <f ca="1">SUMPRODUCT( OFFSET(Tableau1[],,MATCH(G$3,Tableau1[#Headers],0),,1) * (Tableau1[[Dossier]:[Dossier]]=LEFT($A13,4)*1)  *(Tableau1[#Headers]=G$3))</f>
        <v>0</v>
      </c>
      <c r="H13" s="21">
        <f ca="1">SUMPRODUCT( OFFSET(Tableau1[],,MATCH(H$3,Tableau1[#Headers],0),,1) * (Tableau1[[Dossier]:[Dossier]]=LEFT($A13,4)*1)  *(Tableau1[#Headers]=H$3))</f>
        <v>0</v>
      </c>
      <c r="I13" s="21">
        <f ca="1">SUMPRODUCT( OFFSET(Tableau1[],,MATCH(I$3,Tableau1[#Headers],0),,1) * (Tableau1[[Dossier]:[Dossier]]=LEFT($A13,4)*1)  *(Tableau1[#Headers]=I$3))</f>
        <v>0</v>
      </c>
      <c r="J13" s="21">
        <f ca="1">SUMPRODUCT( OFFSET(Tableau1[],,MATCH(J$3,Tableau1[#Headers],0),,1) * (Tableau1[[Dossier]:[Dossier]]=LEFT($A13,4)*1)  *(Tableau1[#Headers]=J$3))</f>
        <v>0</v>
      </c>
      <c r="K13" s="22" t="s">
        <v>37</v>
      </c>
      <c r="L13" s="23" t="s">
        <v>55</v>
      </c>
    </row>
    <row r="14" spans="1:184" ht="18.75" customHeight="1" outlineLevel="1" x14ac:dyDescent="0.3">
      <c r="A14" s="20" t="s">
        <v>56</v>
      </c>
      <c r="B14" s="21">
        <f ca="1">SUMPRODUCT( OFFSET(Tableau1[],,MATCH(B$3,Tableau1[#Headers],0),,1) * (Tableau1[[Dossier]:[Dossier]]=LEFT($A14,4)*1)  *(Tableau1[#Headers]=B$3))</f>
        <v>0</v>
      </c>
      <c r="C14" s="21">
        <f ca="1">SUMPRODUCT( OFFSET(Tableau1[],,MATCH(C$3,Tableau1[#Headers],0),,1) * (Tableau1[[Dossier]:[Dossier]]=LEFT($A14,4)*1)  *(Tableau1[#Headers]=C$3))</f>
        <v>0</v>
      </c>
      <c r="D14" s="21">
        <f ca="1">SUMPRODUCT( OFFSET(Tableau1[],,MATCH(D$3,Tableau1[#Headers],0),,1) * (Tableau1[[Dossier]:[Dossier]]=LEFT($A14,4)*1)  *(Tableau1[#Headers]=D$3))</f>
        <v>0</v>
      </c>
      <c r="E14" s="21">
        <f ca="1">SUMPRODUCT( OFFSET(Tableau1[],,MATCH(E$3,Tableau1[#Headers],0),,1) * (Tableau1[[Dossier]:[Dossier]]=LEFT($A14,4)*1)  *(Tableau1[#Headers]=E$3))</f>
        <v>0</v>
      </c>
      <c r="F14" s="21">
        <f ca="1">SUMPRODUCT( OFFSET(Tableau1[],,MATCH(F$3,Tableau1[#Headers],0),,1) * (Tableau1[[Dossier]:[Dossier]]=LEFT($A14,4)*1)  *(Tableau1[#Headers]=F$3))</f>
        <v>0</v>
      </c>
      <c r="G14" s="21">
        <f ca="1">SUMPRODUCT( OFFSET(Tableau1[],,MATCH(G$3,Tableau1[#Headers],0),,1) * (Tableau1[[Dossier]:[Dossier]]=LEFT($A14,4)*1)  *(Tableau1[#Headers]=G$3))</f>
        <v>0</v>
      </c>
      <c r="H14" s="21">
        <f ca="1">SUMPRODUCT( OFFSET(Tableau1[],,MATCH(H$3,Tableau1[#Headers],0),,1) * (Tableau1[[Dossier]:[Dossier]]=LEFT($A14,4)*1)  *(Tableau1[#Headers]=H$3))</f>
        <v>0</v>
      </c>
      <c r="I14" s="21">
        <f ca="1">SUMPRODUCT( OFFSET(Tableau1[],,MATCH(I$3,Tableau1[#Headers],0),,1) * (Tableau1[[Dossier]:[Dossier]]=LEFT($A14,4)*1)  *(Tableau1[#Headers]=I$3))</f>
        <v>0</v>
      </c>
      <c r="J14" s="21">
        <f ca="1">SUMPRODUCT( OFFSET(Tableau1[],,MATCH(J$3,Tableau1[#Headers],0),,1) * (Tableau1[[Dossier]:[Dossier]]=LEFT($A14,4)*1)  *(Tableau1[#Headers]=J$3))</f>
        <v>0</v>
      </c>
      <c r="K14" s="22" t="s">
        <v>30</v>
      </c>
      <c r="L14" s="23" t="s">
        <v>57</v>
      </c>
    </row>
    <row r="15" spans="1:184" ht="18.75" customHeight="1" outlineLevel="1" x14ac:dyDescent="0.3">
      <c r="A15" s="20" t="s">
        <v>58</v>
      </c>
      <c r="B15" s="21">
        <f ca="1">SUMPRODUCT( OFFSET(Tableau1[],,MATCH(B$3,Tableau1[#Headers],0),,1) * (Tableau1[[Dossier]:[Dossier]]=LEFT($A15,4)*1)  *(Tableau1[#Headers]=B$3))</f>
        <v>0</v>
      </c>
      <c r="C15" s="21">
        <f ca="1">SUMPRODUCT( OFFSET(Tableau1[],,MATCH(C$3,Tableau1[#Headers],0),,1) * (Tableau1[[Dossier]:[Dossier]]=LEFT($A15,4)*1)  *(Tableau1[#Headers]=C$3))</f>
        <v>0</v>
      </c>
      <c r="D15" s="21">
        <f ca="1">SUMPRODUCT( OFFSET(Tableau1[],,MATCH(D$3,Tableau1[#Headers],0),,1) * (Tableau1[[Dossier]:[Dossier]]=LEFT($A15,4)*1)  *(Tableau1[#Headers]=D$3))</f>
        <v>0</v>
      </c>
      <c r="E15" s="21">
        <f ca="1">SUMPRODUCT( OFFSET(Tableau1[],,MATCH(E$3,Tableau1[#Headers],0),,1) * (Tableau1[[Dossier]:[Dossier]]=LEFT($A15,4)*1)  *(Tableau1[#Headers]=E$3))</f>
        <v>0</v>
      </c>
      <c r="F15" s="21">
        <f ca="1">SUMPRODUCT( OFFSET(Tableau1[],,MATCH(F$3,Tableau1[#Headers],0),,1) * (Tableau1[[Dossier]:[Dossier]]=LEFT($A15,4)*1)  *(Tableau1[#Headers]=F$3))</f>
        <v>0</v>
      </c>
      <c r="G15" s="21">
        <f ca="1">SUMPRODUCT( OFFSET(Tableau1[],,MATCH(G$3,Tableau1[#Headers],0),,1) * (Tableau1[[Dossier]:[Dossier]]=LEFT($A15,4)*1)  *(Tableau1[#Headers]=G$3))</f>
        <v>0</v>
      </c>
      <c r="H15" s="21">
        <f ca="1">SUMPRODUCT( OFFSET(Tableau1[],,MATCH(H$3,Tableau1[#Headers],0),,1) * (Tableau1[[Dossier]:[Dossier]]=LEFT($A15,4)*1)  *(Tableau1[#Headers]=H$3))</f>
        <v>0</v>
      </c>
      <c r="I15" s="21">
        <f ca="1">SUMPRODUCT( OFFSET(Tableau1[],,MATCH(I$3,Tableau1[#Headers],0),,1) * (Tableau1[[Dossier]:[Dossier]]=LEFT($A15,4)*1)  *(Tableau1[#Headers]=I$3))</f>
        <v>0</v>
      </c>
      <c r="J15" s="21">
        <f ca="1">SUMPRODUCT( OFFSET(Tableau1[],,MATCH(J$3,Tableau1[#Headers],0),,1) * (Tableau1[[Dossier]:[Dossier]]=LEFT($A15,4)*1)  *(Tableau1[#Headers]=J$3))</f>
        <v>0</v>
      </c>
      <c r="K15" s="22" t="s">
        <v>30</v>
      </c>
      <c r="L15" s="23" t="s">
        <v>59</v>
      </c>
    </row>
    <row r="16" spans="1:184" ht="18.75" customHeight="1" outlineLevel="1" x14ac:dyDescent="0.3">
      <c r="A16" s="20" t="s">
        <v>60</v>
      </c>
      <c r="B16" s="21">
        <f ca="1">SUMPRODUCT( OFFSET(Tableau1[],,MATCH(B$3,Tableau1[#Headers],0),,1) * (Tableau1[[Dossier]:[Dossier]]=LEFT($A16,4)*1)  *(Tableau1[#Headers]=B$3))</f>
        <v>0</v>
      </c>
      <c r="C16" s="21">
        <f ca="1">SUMPRODUCT( OFFSET(Tableau1[],,MATCH(C$3,Tableau1[#Headers],0),,1) * (Tableau1[[Dossier]:[Dossier]]=LEFT($A16,4)*1)  *(Tableau1[#Headers]=C$3))</f>
        <v>0</v>
      </c>
      <c r="D16" s="21">
        <f ca="1">SUMPRODUCT( OFFSET(Tableau1[],,MATCH(D$3,Tableau1[#Headers],0),,1) * (Tableau1[[Dossier]:[Dossier]]=LEFT($A16,4)*1)  *(Tableau1[#Headers]=D$3))</f>
        <v>0</v>
      </c>
      <c r="E16" s="21">
        <f ca="1">SUMPRODUCT( OFFSET(Tableau1[],,MATCH(E$3,Tableau1[#Headers],0),,1) * (Tableau1[[Dossier]:[Dossier]]=LEFT($A16,4)*1)  *(Tableau1[#Headers]=E$3))</f>
        <v>0</v>
      </c>
      <c r="F16" s="21">
        <f ca="1">SUMPRODUCT( OFFSET(Tableau1[],,MATCH(F$3,Tableau1[#Headers],0),,1) * (Tableau1[[Dossier]:[Dossier]]=LEFT($A16,4)*1)  *(Tableau1[#Headers]=F$3))</f>
        <v>0</v>
      </c>
      <c r="G16" s="21">
        <f ca="1">SUMPRODUCT( OFFSET(Tableau1[],,MATCH(G$3,Tableau1[#Headers],0),,1) * (Tableau1[[Dossier]:[Dossier]]=LEFT($A16,4)*1)  *(Tableau1[#Headers]=G$3))</f>
        <v>0</v>
      </c>
      <c r="H16" s="21">
        <f ca="1">SUMPRODUCT( OFFSET(Tableau1[],,MATCH(H$3,Tableau1[#Headers],0),,1) * (Tableau1[[Dossier]:[Dossier]]=LEFT($A16,4)*1)  *(Tableau1[#Headers]=H$3))</f>
        <v>0</v>
      </c>
      <c r="I16" s="21">
        <f ca="1">SUMPRODUCT( OFFSET(Tableau1[],,MATCH(I$3,Tableau1[#Headers],0),,1) * (Tableau1[[Dossier]:[Dossier]]=LEFT($A16,4)*1)  *(Tableau1[#Headers]=I$3))</f>
        <v>0</v>
      </c>
      <c r="J16" s="21">
        <f ca="1">SUMPRODUCT( OFFSET(Tableau1[],,MATCH(J$3,Tableau1[#Headers],0),,1) * (Tableau1[[Dossier]:[Dossier]]=LEFT($A16,4)*1)  *(Tableau1[#Headers]=J$3))</f>
        <v>0</v>
      </c>
      <c r="K16" s="22" t="s">
        <v>19</v>
      </c>
      <c r="L16" s="23" t="s">
        <v>61</v>
      </c>
    </row>
    <row r="17" spans="1:12" ht="18.75" customHeight="1" outlineLevel="1" x14ac:dyDescent="0.3">
      <c r="A17" s="20" t="s">
        <v>62</v>
      </c>
      <c r="B17" s="21">
        <f ca="1">SUMPRODUCT( OFFSET(Tableau1[],,MATCH(B$3,Tableau1[#Headers],0),,1) * (Tableau1[[Dossier]:[Dossier]]=LEFT($A17,4)*1)  *(Tableau1[#Headers]=B$3))</f>
        <v>0</v>
      </c>
      <c r="C17" s="21">
        <f ca="1">SUMPRODUCT( OFFSET(Tableau1[],,MATCH(C$3,Tableau1[#Headers],0),,1) * (Tableau1[[Dossier]:[Dossier]]=LEFT($A17,4)*1)  *(Tableau1[#Headers]=C$3))</f>
        <v>0</v>
      </c>
      <c r="D17" s="21">
        <f ca="1">SUMPRODUCT( OFFSET(Tableau1[],,MATCH(D$3,Tableau1[#Headers],0),,1) * (Tableau1[[Dossier]:[Dossier]]=LEFT($A17,4)*1)  *(Tableau1[#Headers]=D$3))</f>
        <v>0</v>
      </c>
      <c r="E17" s="21">
        <f ca="1">SUMPRODUCT( OFFSET(Tableau1[],,MATCH(E$3,Tableau1[#Headers],0),,1) * (Tableau1[[Dossier]:[Dossier]]=LEFT($A17,4)*1)  *(Tableau1[#Headers]=E$3))</f>
        <v>0</v>
      </c>
      <c r="F17" s="21">
        <f ca="1">SUMPRODUCT( OFFSET(Tableau1[],,MATCH(F$3,Tableau1[#Headers],0),,1) * (Tableau1[[Dossier]:[Dossier]]=LEFT($A17,4)*1)  *(Tableau1[#Headers]=F$3))</f>
        <v>0</v>
      </c>
      <c r="G17" s="21">
        <f ca="1">SUMPRODUCT( OFFSET(Tableau1[],,MATCH(G$3,Tableau1[#Headers],0),,1) * (Tableau1[[Dossier]:[Dossier]]=LEFT($A17,4)*1)  *(Tableau1[#Headers]=G$3))</f>
        <v>0</v>
      </c>
      <c r="H17" s="21">
        <f ca="1">SUMPRODUCT( OFFSET(Tableau1[],,MATCH(H$3,Tableau1[#Headers],0),,1) * (Tableau1[[Dossier]:[Dossier]]=LEFT($A17,4)*1)  *(Tableau1[#Headers]=H$3))</f>
        <v>0</v>
      </c>
      <c r="I17" s="21">
        <f ca="1">SUMPRODUCT( OFFSET(Tableau1[],,MATCH(I$3,Tableau1[#Headers],0),,1) * (Tableau1[[Dossier]:[Dossier]]=LEFT($A17,4)*1)  *(Tableau1[#Headers]=I$3))</f>
        <v>0</v>
      </c>
      <c r="J17" s="21">
        <f ca="1">SUMPRODUCT( OFFSET(Tableau1[],,MATCH(J$3,Tableau1[#Headers],0),,1) * (Tableau1[[Dossier]:[Dossier]]=LEFT($A17,4)*1)  *(Tableau1[#Headers]=J$3))</f>
        <v>0</v>
      </c>
      <c r="K17" s="22" t="s">
        <v>19</v>
      </c>
      <c r="L17" s="23" t="s">
        <v>63</v>
      </c>
    </row>
    <row r="18" spans="1:12" ht="18.75" customHeight="1" outlineLevel="1" x14ac:dyDescent="0.3">
      <c r="A18" s="20" t="s">
        <v>64</v>
      </c>
      <c r="B18" s="21">
        <f ca="1">SUMPRODUCT( OFFSET(Tableau1[],,MATCH(B$3,Tableau1[#Headers],0),,1) * (Tableau1[[Dossier]:[Dossier]]=LEFT($A18,4)*1)  *(Tableau1[#Headers]=B$3))</f>
        <v>0</v>
      </c>
      <c r="C18" s="21">
        <f ca="1">SUMPRODUCT( OFFSET(Tableau1[],,MATCH(C$3,Tableau1[#Headers],0),,1) * (Tableau1[[Dossier]:[Dossier]]=LEFT($A18,4)*1)  *(Tableau1[#Headers]=C$3))</f>
        <v>0</v>
      </c>
      <c r="D18" s="21">
        <f ca="1">SUMPRODUCT( OFFSET(Tableau1[],,MATCH(D$3,Tableau1[#Headers],0),,1) * (Tableau1[[Dossier]:[Dossier]]=LEFT($A18,4)*1)  *(Tableau1[#Headers]=D$3))</f>
        <v>0</v>
      </c>
      <c r="E18" s="21">
        <f ca="1">SUMPRODUCT( OFFSET(Tableau1[],,MATCH(E$3,Tableau1[#Headers],0),,1) * (Tableau1[[Dossier]:[Dossier]]=LEFT($A18,4)*1)  *(Tableau1[#Headers]=E$3))</f>
        <v>0</v>
      </c>
      <c r="F18" s="21">
        <f ca="1">SUMPRODUCT( OFFSET(Tableau1[],,MATCH(F$3,Tableau1[#Headers],0),,1) * (Tableau1[[Dossier]:[Dossier]]=LEFT($A18,4)*1)  *(Tableau1[#Headers]=F$3))</f>
        <v>0</v>
      </c>
      <c r="G18" s="21">
        <f ca="1">SUMPRODUCT( OFFSET(Tableau1[],,MATCH(G$3,Tableau1[#Headers],0),,1) * (Tableau1[[Dossier]:[Dossier]]=LEFT($A18,4)*1)  *(Tableau1[#Headers]=G$3))</f>
        <v>0</v>
      </c>
      <c r="H18" s="21">
        <f ca="1">SUMPRODUCT( OFFSET(Tableau1[],,MATCH(H$3,Tableau1[#Headers],0),,1) * (Tableau1[[Dossier]:[Dossier]]=LEFT($A18,4)*1)  *(Tableau1[#Headers]=H$3))</f>
        <v>0</v>
      </c>
      <c r="I18" s="21">
        <f ca="1">SUMPRODUCT( OFFSET(Tableau1[],,MATCH(I$3,Tableau1[#Headers],0),,1) * (Tableau1[[Dossier]:[Dossier]]=LEFT($A18,4)*1)  *(Tableau1[#Headers]=I$3))</f>
        <v>0</v>
      </c>
      <c r="J18" s="21">
        <f ca="1">SUMPRODUCT( OFFSET(Tableau1[],,MATCH(J$3,Tableau1[#Headers],0),,1) * (Tableau1[[Dossier]:[Dossier]]=LEFT($A18,4)*1)  *(Tableau1[#Headers]=J$3))</f>
        <v>0</v>
      </c>
      <c r="K18" s="22" t="s">
        <v>65</v>
      </c>
      <c r="L18" s="23" t="s">
        <v>66</v>
      </c>
    </row>
    <row r="19" spans="1:12" ht="18.75" customHeight="1" outlineLevel="1" x14ac:dyDescent="0.3">
      <c r="A19" s="20" t="s">
        <v>67</v>
      </c>
      <c r="B19" s="21">
        <f ca="1">SUMPRODUCT( OFFSET(Tableau1[],,MATCH(B$3,Tableau1[#Headers],0),,1) * (Tableau1[[Dossier]:[Dossier]]=LEFT($A19,4)*1)  *(Tableau1[#Headers]=B$3))</f>
        <v>0</v>
      </c>
      <c r="C19" s="21">
        <f ca="1">SUMPRODUCT( OFFSET(Tableau1[],,MATCH(C$3,Tableau1[#Headers],0),,1) * (Tableau1[[Dossier]:[Dossier]]=LEFT($A19,4)*1)  *(Tableau1[#Headers]=C$3))</f>
        <v>0</v>
      </c>
      <c r="D19" s="21">
        <f ca="1">SUMPRODUCT( OFFSET(Tableau1[],,MATCH(D$3,Tableau1[#Headers],0),,1) * (Tableau1[[Dossier]:[Dossier]]=LEFT($A19,4)*1)  *(Tableau1[#Headers]=D$3))</f>
        <v>0</v>
      </c>
      <c r="E19" s="21">
        <f ca="1">SUMPRODUCT( OFFSET(Tableau1[],,MATCH(E$3,Tableau1[#Headers],0),,1) * (Tableau1[[Dossier]:[Dossier]]=LEFT($A19,4)*1)  *(Tableau1[#Headers]=E$3))</f>
        <v>0</v>
      </c>
      <c r="F19" s="21">
        <f ca="1">SUMPRODUCT( OFFSET(Tableau1[],,MATCH(F$3,Tableau1[#Headers],0),,1) * (Tableau1[[Dossier]:[Dossier]]=LEFT($A19,4)*1)  *(Tableau1[#Headers]=F$3))</f>
        <v>0</v>
      </c>
      <c r="G19" s="21">
        <f ca="1">SUMPRODUCT( OFFSET(Tableau1[],,MATCH(G$3,Tableau1[#Headers],0),,1) * (Tableau1[[Dossier]:[Dossier]]=LEFT($A19,4)*1)  *(Tableau1[#Headers]=G$3))</f>
        <v>0</v>
      </c>
      <c r="H19" s="21">
        <f ca="1">SUMPRODUCT( OFFSET(Tableau1[],,MATCH(H$3,Tableau1[#Headers],0),,1) * (Tableau1[[Dossier]:[Dossier]]=LEFT($A19,4)*1)  *(Tableau1[#Headers]=H$3))</f>
        <v>0</v>
      </c>
      <c r="I19" s="21">
        <f ca="1">SUMPRODUCT( OFFSET(Tableau1[],,MATCH(I$3,Tableau1[#Headers],0),,1) * (Tableau1[[Dossier]:[Dossier]]=LEFT($A19,4)*1)  *(Tableau1[#Headers]=I$3))</f>
        <v>0</v>
      </c>
      <c r="J19" s="21">
        <f ca="1">SUMPRODUCT( OFFSET(Tableau1[],,MATCH(J$3,Tableau1[#Headers],0),,1) * (Tableau1[[Dossier]:[Dossier]]=LEFT($A19,4)*1)  *(Tableau1[#Headers]=J$3))</f>
        <v>0</v>
      </c>
      <c r="K19" s="22" t="s">
        <v>68</v>
      </c>
      <c r="L19" s="23" t="s">
        <v>69</v>
      </c>
    </row>
    <row r="20" spans="1:12" ht="18.75" customHeight="1" outlineLevel="1" x14ac:dyDescent="0.3">
      <c r="A20" s="20" t="s">
        <v>70</v>
      </c>
      <c r="B20" s="21">
        <f ca="1">SUMPRODUCT( OFFSET(Tableau1[],,MATCH(B$3,Tableau1[#Headers],0),,1) * (Tableau1[[Dossier]:[Dossier]]=LEFT($A20,4)*1)  *(Tableau1[#Headers]=B$3))</f>
        <v>0</v>
      </c>
      <c r="C20" s="21">
        <f ca="1">SUMPRODUCT( OFFSET(Tableau1[],,MATCH(C$3,Tableau1[#Headers],0),,1) * (Tableau1[[Dossier]:[Dossier]]=LEFT($A20,4)*1)  *(Tableau1[#Headers]=C$3))</f>
        <v>0</v>
      </c>
      <c r="D20" s="21">
        <f ca="1">SUMPRODUCT( OFFSET(Tableau1[],,MATCH(D$3,Tableau1[#Headers],0),,1) * (Tableau1[[Dossier]:[Dossier]]=LEFT($A20,4)*1)  *(Tableau1[#Headers]=D$3))</f>
        <v>0</v>
      </c>
      <c r="E20" s="21">
        <f ca="1">SUMPRODUCT( OFFSET(Tableau1[],,MATCH(E$3,Tableau1[#Headers],0),,1) * (Tableau1[[Dossier]:[Dossier]]=LEFT($A20,4)*1)  *(Tableau1[#Headers]=E$3))</f>
        <v>0</v>
      </c>
      <c r="F20" s="21">
        <f ca="1">SUMPRODUCT( OFFSET(Tableau1[],,MATCH(F$3,Tableau1[#Headers],0),,1) * (Tableau1[[Dossier]:[Dossier]]=LEFT($A20,4)*1)  *(Tableau1[#Headers]=F$3))</f>
        <v>0</v>
      </c>
      <c r="G20" s="21">
        <f ca="1">SUMPRODUCT( OFFSET(Tableau1[],,MATCH(G$3,Tableau1[#Headers],0),,1) * (Tableau1[[Dossier]:[Dossier]]=LEFT($A20,4)*1)  *(Tableau1[#Headers]=G$3))</f>
        <v>0</v>
      </c>
      <c r="H20" s="21">
        <f ca="1">SUMPRODUCT( OFFSET(Tableau1[],,MATCH(H$3,Tableau1[#Headers],0),,1) * (Tableau1[[Dossier]:[Dossier]]=LEFT($A20,4)*1)  *(Tableau1[#Headers]=H$3))</f>
        <v>0</v>
      </c>
      <c r="I20" s="21">
        <f ca="1">SUMPRODUCT( OFFSET(Tableau1[],,MATCH(I$3,Tableau1[#Headers],0),,1) * (Tableau1[[Dossier]:[Dossier]]=LEFT($A20,4)*1)  *(Tableau1[#Headers]=I$3))</f>
        <v>0</v>
      </c>
      <c r="J20" s="21">
        <f ca="1">SUMPRODUCT( OFFSET(Tableau1[],,MATCH(J$3,Tableau1[#Headers],0),,1) * (Tableau1[[Dossier]:[Dossier]]=LEFT($A20,4)*1)  *(Tableau1[#Headers]=J$3))</f>
        <v>0</v>
      </c>
      <c r="K20" s="22" t="s">
        <v>71</v>
      </c>
      <c r="L20" s="23" t="s">
        <v>72</v>
      </c>
    </row>
    <row r="21" spans="1:12" ht="18.75" customHeight="1" outlineLevel="1" x14ac:dyDescent="0.3">
      <c r="A21" s="20" t="s">
        <v>73</v>
      </c>
      <c r="B21" s="21">
        <f ca="1">SUMPRODUCT( OFFSET(Tableau1[],,MATCH(B$3,Tableau1[#Headers],0),,1) * (Tableau1[[Dossier]:[Dossier]]=LEFT($A21,4)*1)  *(Tableau1[#Headers]=B$3))</f>
        <v>0</v>
      </c>
      <c r="C21" s="21">
        <f ca="1">SUMPRODUCT( OFFSET(Tableau1[],,MATCH(C$3,Tableau1[#Headers],0),,1) * (Tableau1[[Dossier]:[Dossier]]=LEFT($A21,4)*1)  *(Tableau1[#Headers]=C$3))</f>
        <v>0</v>
      </c>
      <c r="D21" s="21">
        <f ca="1">SUMPRODUCT( OFFSET(Tableau1[],,MATCH(D$3,Tableau1[#Headers],0),,1) * (Tableau1[[Dossier]:[Dossier]]=LEFT($A21,4)*1)  *(Tableau1[#Headers]=D$3))</f>
        <v>0</v>
      </c>
      <c r="E21" s="21">
        <f ca="1">SUMPRODUCT( OFFSET(Tableau1[],,MATCH(E$3,Tableau1[#Headers],0),,1) * (Tableau1[[Dossier]:[Dossier]]=LEFT($A21,4)*1)  *(Tableau1[#Headers]=E$3))</f>
        <v>0</v>
      </c>
      <c r="F21" s="21">
        <f ca="1">SUMPRODUCT( OFFSET(Tableau1[],,MATCH(F$3,Tableau1[#Headers],0),,1) * (Tableau1[[Dossier]:[Dossier]]=LEFT($A21,4)*1)  *(Tableau1[#Headers]=F$3))</f>
        <v>0</v>
      </c>
      <c r="G21" s="21">
        <f ca="1">SUMPRODUCT( OFFSET(Tableau1[],,MATCH(G$3,Tableau1[#Headers],0),,1) * (Tableau1[[Dossier]:[Dossier]]=LEFT($A21,4)*1)  *(Tableau1[#Headers]=G$3))</f>
        <v>0</v>
      </c>
      <c r="H21" s="21">
        <f ca="1">SUMPRODUCT( OFFSET(Tableau1[],,MATCH(H$3,Tableau1[#Headers],0),,1) * (Tableau1[[Dossier]:[Dossier]]=LEFT($A21,4)*1)  *(Tableau1[#Headers]=H$3))</f>
        <v>0</v>
      </c>
      <c r="I21" s="21">
        <f ca="1">SUMPRODUCT( OFFSET(Tableau1[],,MATCH(I$3,Tableau1[#Headers],0),,1) * (Tableau1[[Dossier]:[Dossier]]=LEFT($A21,4)*1)  *(Tableau1[#Headers]=I$3))</f>
        <v>0</v>
      </c>
      <c r="J21" s="21">
        <f ca="1">SUMPRODUCT( OFFSET(Tableau1[],,MATCH(J$3,Tableau1[#Headers],0),,1) * (Tableau1[[Dossier]:[Dossier]]=LEFT($A21,4)*1)  *(Tableau1[#Headers]=J$3))</f>
        <v>0</v>
      </c>
      <c r="K21" s="22" t="s">
        <v>74</v>
      </c>
      <c r="L21" s="23" t="s">
        <v>75</v>
      </c>
    </row>
    <row r="22" spans="1:12" ht="18.75" customHeight="1" outlineLevel="1" x14ac:dyDescent="0.3">
      <c r="A22" s="20" t="s">
        <v>76</v>
      </c>
      <c r="B22" s="21">
        <f ca="1">SUMPRODUCT( OFFSET(Tableau1[],,MATCH(B$3,Tableau1[#Headers],0),,1) * (Tableau1[[Dossier]:[Dossier]]=LEFT($A22,4)*1)  *(Tableau1[#Headers]=B$3))</f>
        <v>0</v>
      </c>
      <c r="C22" s="21">
        <f ca="1">SUMPRODUCT( OFFSET(Tableau1[],,MATCH(C$3,Tableau1[#Headers],0),,1) * (Tableau1[[Dossier]:[Dossier]]=LEFT($A22,4)*1)  *(Tableau1[#Headers]=C$3))</f>
        <v>0</v>
      </c>
      <c r="D22" s="21">
        <f ca="1">SUMPRODUCT( OFFSET(Tableau1[],,MATCH(D$3,Tableau1[#Headers],0),,1) * (Tableau1[[Dossier]:[Dossier]]=LEFT($A22,4)*1)  *(Tableau1[#Headers]=D$3))</f>
        <v>0</v>
      </c>
      <c r="E22" s="21">
        <f ca="1">SUMPRODUCT( OFFSET(Tableau1[],,MATCH(E$3,Tableau1[#Headers],0),,1) * (Tableau1[[Dossier]:[Dossier]]=LEFT($A22,4)*1)  *(Tableau1[#Headers]=E$3))</f>
        <v>0</v>
      </c>
      <c r="F22" s="21">
        <f ca="1">SUMPRODUCT( OFFSET(Tableau1[],,MATCH(F$3,Tableau1[#Headers],0),,1) * (Tableau1[[Dossier]:[Dossier]]=LEFT($A22,4)*1)  *(Tableau1[#Headers]=F$3))</f>
        <v>0</v>
      </c>
      <c r="G22" s="21">
        <f ca="1">SUMPRODUCT( OFFSET(Tableau1[],,MATCH(G$3,Tableau1[#Headers],0),,1) * (Tableau1[[Dossier]:[Dossier]]=LEFT($A22,4)*1)  *(Tableau1[#Headers]=G$3))</f>
        <v>0</v>
      </c>
      <c r="H22" s="21">
        <f ca="1">SUMPRODUCT( OFFSET(Tableau1[],,MATCH(H$3,Tableau1[#Headers],0),,1) * (Tableau1[[Dossier]:[Dossier]]=LEFT($A22,4)*1)  *(Tableau1[#Headers]=H$3))</f>
        <v>0</v>
      </c>
      <c r="I22" s="21">
        <f ca="1">SUMPRODUCT( OFFSET(Tableau1[],,MATCH(I$3,Tableau1[#Headers],0),,1) * (Tableau1[[Dossier]:[Dossier]]=LEFT($A22,4)*1)  *(Tableau1[#Headers]=I$3))</f>
        <v>0</v>
      </c>
      <c r="J22" s="21">
        <f ca="1">SUMPRODUCT( OFFSET(Tableau1[],,MATCH(J$3,Tableau1[#Headers],0),,1) * (Tableau1[[Dossier]:[Dossier]]=LEFT($A22,4)*1)  *(Tableau1[#Headers]=J$3))</f>
        <v>0</v>
      </c>
      <c r="K22" s="22" t="s">
        <v>19</v>
      </c>
      <c r="L22" s="23" t="s">
        <v>77</v>
      </c>
    </row>
    <row r="23" spans="1:12" ht="18.75" customHeight="1" outlineLevel="1" x14ac:dyDescent="0.3">
      <c r="A23" s="20" t="s">
        <v>78</v>
      </c>
      <c r="B23" s="21">
        <f ca="1">SUMPRODUCT( OFFSET(Tableau1[],,MATCH(B$3,Tableau1[#Headers],0),,1) * (Tableau1[[Dossier]:[Dossier]]=LEFT($A23,4)*1)  *(Tableau1[#Headers]=B$3))</f>
        <v>0</v>
      </c>
      <c r="C23" s="21">
        <f ca="1">SUMPRODUCT( OFFSET(Tableau1[],,MATCH(C$3,Tableau1[#Headers],0),,1) * (Tableau1[[Dossier]:[Dossier]]=LEFT($A23,4)*1)  *(Tableau1[#Headers]=C$3))</f>
        <v>0</v>
      </c>
      <c r="D23" s="21">
        <f ca="1">SUMPRODUCT( OFFSET(Tableau1[],,MATCH(D$3,Tableau1[#Headers],0),,1) * (Tableau1[[Dossier]:[Dossier]]=LEFT($A23,4)*1)  *(Tableau1[#Headers]=D$3))</f>
        <v>0</v>
      </c>
      <c r="E23" s="21">
        <f ca="1">SUMPRODUCT( OFFSET(Tableau1[],,MATCH(E$3,Tableau1[#Headers],0),,1) * (Tableau1[[Dossier]:[Dossier]]=LEFT($A23,4)*1)  *(Tableau1[#Headers]=E$3))</f>
        <v>0</v>
      </c>
      <c r="F23" s="21">
        <f ca="1">SUMPRODUCT( OFFSET(Tableau1[],,MATCH(F$3,Tableau1[#Headers],0),,1) * (Tableau1[[Dossier]:[Dossier]]=LEFT($A23,4)*1)  *(Tableau1[#Headers]=F$3))</f>
        <v>0</v>
      </c>
      <c r="G23" s="21">
        <f ca="1">SUMPRODUCT( OFFSET(Tableau1[],,MATCH(G$3,Tableau1[#Headers],0),,1) * (Tableau1[[Dossier]:[Dossier]]=LEFT($A23,4)*1)  *(Tableau1[#Headers]=G$3))</f>
        <v>0</v>
      </c>
      <c r="H23" s="21">
        <f ca="1">SUMPRODUCT( OFFSET(Tableau1[],,MATCH(H$3,Tableau1[#Headers],0),,1) * (Tableau1[[Dossier]:[Dossier]]=LEFT($A23,4)*1)  *(Tableau1[#Headers]=H$3))</f>
        <v>0</v>
      </c>
      <c r="I23" s="21">
        <f ca="1">SUMPRODUCT( OFFSET(Tableau1[],,MATCH(I$3,Tableau1[#Headers],0),,1) * (Tableau1[[Dossier]:[Dossier]]=LEFT($A23,4)*1)  *(Tableau1[#Headers]=I$3))</f>
        <v>0</v>
      </c>
      <c r="J23" s="21">
        <f ca="1">SUMPRODUCT( OFFSET(Tableau1[],,MATCH(J$3,Tableau1[#Headers],0),,1) * (Tableau1[[Dossier]:[Dossier]]=LEFT($A23,4)*1)  *(Tableau1[#Headers]=J$3))</f>
        <v>0</v>
      </c>
      <c r="K23" s="22" t="s">
        <v>79</v>
      </c>
      <c r="L23" s="23" t="s">
        <v>80</v>
      </c>
    </row>
    <row r="24" spans="1:12" ht="18.75" customHeight="1" outlineLevel="1" x14ac:dyDescent="0.3">
      <c r="A24" s="20" t="s">
        <v>81</v>
      </c>
      <c r="B24" s="21">
        <f ca="1">SUMPRODUCT( OFFSET(Tableau1[],,MATCH(B$3,Tableau1[#Headers],0),,1) * (Tableau1[[Dossier]:[Dossier]]=LEFT($A24,4)*1)  *(Tableau1[#Headers]=B$3))</f>
        <v>0</v>
      </c>
      <c r="C24" s="21">
        <f ca="1">SUMPRODUCT( OFFSET(Tableau1[],,MATCH(C$3,Tableau1[#Headers],0),,1) * (Tableau1[[Dossier]:[Dossier]]=LEFT($A24,4)*1)  *(Tableau1[#Headers]=C$3))</f>
        <v>0</v>
      </c>
      <c r="D24" s="21">
        <f ca="1">SUMPRODUCT( OFFSET(Tableau1[],,MATCH(D$3,Tableau1[#Headers],0),,1) * (Tableau1[[Dossier]:[Dossier]]=LEFT($A24,4)*1)  *(Tableau1[#Headers]=D$3))</f>
        <v>0</v>
      </c>
      <c r="E24" s="21">
        <f ca="1">SUMPRODUCT( OFFSET(Tableau1[],,MATCH(E$3,Tableau1[#Headers],0),,1) * (Tableau1[[Dossier]:[Dossier]]=LEFT($A24,4)*1)  *(Tableau1[#Headers]=E$3))</f>
        <v>0</v>
      </c>
      <c r="F24" s="21">
        <f ca="1">SUMPRODUCT( OFFSET(Tableau1[],,MATCH(F$3,Tableau1[#Headers],0),,1) * (Tableau1[[Dossier]:[Dossier]]=LEFT($A24,4)*1)  *(Tableau1[#Headers]=F$3))</f>
        <v>0</v>
      </c>
      <c r="G24" s="21">
        <f ca="1">SUMPRODUCT( OFFSET(Tableau1[],,MATCH(G$3,Tableau1[#Headers],0),,1) * (Tableau1[[Dossier]:[Dossier]]=LEFT($A24,4)*1)  *(Tableau1[#Headers]=G$3))</f>
        <v>0</v>
      </c>
      <c r="H24" s="21">
        <f ca="1">SUMPRODUCT( OFFSET(Tableau1[],,MATCH(H$3,Tableau1[#Headers],0),,1) * (Tableau1[[Dossier]:[Dossier]]=LEFT($A24,4)*1)  *(Tableau1[#Headers]=H$3))</f>
        <v>0</v>
      </c>
      <c r="I24" s="21">
        <f ca="1">SUMPRODUCT( OFFSET(Tableau1[],,MATCH(I$3,Tableau1[#Headers],0),,1) * (Tableau1[[Dossier]:[Dossier]]=LEFT($A24,4)*1)  *(Tableau1[#Headers]=I$3))</f>
        <v>0</v>
      </c>
      <c r="J24" s="21">
        <f ca="1">SUMPRODUCT( OFFSET(Tableau1[],,MATCH(J$3,Tableau1[#Headers],0),,1) * (Tableau1[[Dossier]:[Dossier]]=LEFT($A24,4)*1)  *(Tableau1[#Headers]=J$3))</f>
        <v>0</v>
      </c>
      <c r="K24" s="22" t="s">
        <v>82</v>
      </c>
      <c r="L24" s="23" t="s">
        <v>83</v>
      </c>
    </row>
    <row r="25" spans="1:12" ht="18.75" customHeight="1" x14ac:dyDescent="0.3">
      <c r="A25" s="20" t="s">
        <v>84</v>
      </c>
      <c r="B25" s="21">
        <f ca="1">SUMPRODUCT( OFFSET(Tableau1[],,MATCH(B$3,Tableau1[#Headers],0),,1) * (Tableau1[[Dossier]:[Dossier]]=LEFT($A25,4)*1)  *(Tableau1[#Headers]=B$3))</f>
        <v>0</v>
      </c>
      <c r="C25" s="21">
        <f ca="1">SUMPRODUCT( OFFSET(Tableau1[],,MATCH(C$3,Tableau1[#Headers],0),,1) * (Tableau1[[Dossier]:[Dossier]]=LEFT($A25,4)*1)  *(Tableau1[#Headers]=C$3))</f>
        <v>0</v>
      </c>
      <c r="D25" s="21">
        <f ca="1">SUMPRODUCT( OFFSET(Tableau1[],,MATCH(D$3,Tableau1[#Headers],0),,1) * (Tableau1[[Dossier]:[Dossier]]=LEFT($A25,4)*1)  *(Tableau1[#Headers]=D$3))</f>
        <v>0</v>
      </c>
      <c r="E25" s="21">
        <f ca="1">SUMPRODUCT( OFFSET(Tableau1[],,MATCH(E$3,Tableau1[#Headers],0),,1) * (Tableau1[[Dossier]:[Dossier]]=LEFT($A25,4)*1)  *(Tableau1[#Headers]=E$3))</f>
        <v>0</v>
      </c>
      <c r="F25" s="21">
        <f ca="1">SUMPRODUCT( OFFSET(Tableau1[],,MATCH(F$3,Tableau1[#Headers],0),,1) * (Tableau1[[Dossier]:[Dossier]]=LEFT($A25,4)*1)  *(Tableau1[#Headers]=F$3))</f>
        <v>0</v>
      </c>
      <c r="G25" s="21">
        <f ca="1">SUMPRODUCT( OFFSET(Tableau1[],,MATCH(G$3,Tableau1[#Headers],0),,1) * (Tableau1[[Dossier]:[Dossier]]=LEFT($A25,4)*1)  *(Tableau1[#Headers]=G$3))</f>
        <v>0</v>
      </c>
      <c r="H25" s="21">
        <f ca="1">SUMPRODUCT( OFFSET(Tableau1[],,MATCH(H$3,Tableau1[#Headers],0),,1) * (Tableau1[[Dossier]:[Dossier]]=LEFT($A25,4)*1)  *(Tableau1[#Headers]=H$3))</f>
        <v>0</v>
      </c>
      <c r="I25" s="21">
        <f ca="1">SUMPRODUCT( OFFSET(Tableau1[],,MATCH(I$3,Tableau1[#Headers],0),,1) * (Tableau1[[Dossier]:[Dossier]]=LEFT($A25,4)*1)  *(Tableau1[#Headers]=I$3))</f>
        <v>0</v>
      </c>
      <c r="J25" s="21">
        <f ca="1">SUMPRODUCT( OFFSET(Tableau1[],,MATCH(J$3,Tableau1[#Headers],0),,1) * (Tableau1[[Dossier]:[Dossier]]=LEFT($A25,4)*1)  *(Tableau1[#Headers]=J$3))</f>
        <v>0</v>
      </c>
      <c r="K25" s="22" t="s">
        <v>19</v>
      </c>
      <c r="L25" s="23" t="s">
        <v>85</v>
      </c>
    </row>
    <row r="26" spans="1:12" ht="18.75" customHeight="1" outlineLevel="1" x14ac:dyDescent="0.3">
      <c r="A26" s="20" t="s">
        <v>86</v>
      </c>
      <c r="B26" s="21">
        <f ca="1">SUMPRODUCT( OFFSET(Tableau1[],,MATCH(B$3,Tableau1[#Headers],0),,1) * (Tableau1[[Dossier]:[Dossier]]=LEFT($A26,4)*1)  *(Tableau1[#Headers]=B$3))</f>
        <v>0</v>
      </c>
      <c r="C26" s="21">
        <f ca="1">SUMPRODUCT( OFFSET(Tableau1[],,MATCH(C$3,Tableau1[#Headers],0),,1) * (Tableau1[[Dossier]:[Dossier]]=LEFT($A26,4)*1)  *(Tableau1[#Headers]=C$3))</f>
        <v>0</v>
      </c>
      <c r="D26" s="21">
        <f ca="1">SUMPRODUCT( OFFSET(Tableau1[],,MATCH(D$3,Tableau1[#Headers],0),,1) * (Tableau1[[Dossier]:[Dossier]]=LEFT($A26,4)*1)  *(Tableau1[#Headers]=D$3))</f>
        <v>0</v>
      </c>
      <c r="E26" s="21">
        <f ca="1">SUMPRODUCT( OFFSET(Tableau1[],,MATCH(E$3,Tableau1[#Headers],0),,1) * (Tableau1[[Dossier]:[Dossier]]=LEFT($A26,4)*1)  *(Tableau1[#Headers]=E$3))</f>
        <v>0</v>
      </c>
      <c r="F26" s="21">
        <f ca="1">SUMPRODUCT( OFFSET(Tableau1[],,MATCH(F$3,Tableau1[#Headers],0),,1) * (Tableau1[[Dossier]:[Dossier]]=LEFT($A26,4)*1)  *(Tableau1[#Headers]=F$3))</f>
        <v>0</v>
      </c>
      <c r="G26" s="21">
        <f ca="1">SUMPRODUCT( OFFSET(Tableau1[],,MATCH(G$3,Tableau1[#Headers],0),,1) * (Tableau1[[Dossier]:[Dossier]]=LEFT($A26,4)*1)  *(Tableau1[#Headers]=G$3))</f>
        <v>0</v>
      </c>
      <c r="H26" s="21">
        <f ca="1">SUMPRODUCT( OFFSET(Tableau1[],,MATCH(H$3,Tableau1[#Headers],0),,1) * (Tableau1[[Dossier]:[Dossier]]=LEFT($A26,4)*1)  *(Tableau1[#Headers]=H$3))</f>
        <v>0</v>
      </c>
      <c r="I26" s="21">
        <f ca="1">SUMPRODUCT( OFFSET(Tableau1[],,MATCH(I$3,Tableau1[#Headers],0),,1) * (Tableau1[[Dossier]:[Dossier]]=LEFT($A26,4)*1)  *(Tableau1[#Headers]=I$3))</f>
        <v>0</v>
      </c>
      <c r="J26" s="21">
        <f ca="1">SUMPRODUCT( OFFSET(Tableau1[],,MATCH(J$3,Tableau1[#Headers],0),,1) * (Tableau1[[Dossier]:[Dossier]]=LEFT($A26,4)*1)  *(Tableau1[#Headers]=J$3))</f>
        <v>0</v>
      </c>
      <c r="K26" s="22" t="s">
        <v>87</v>
      </c>
      <c r="L26" s="23" t="s">
        <v>88</v>
      </c>
    </row>
    <row r="27" spans="1:12" ht="18.75" customHeight="1" x14ac:dyDescent="0.3">
      <c r="A27" s="20" t="s">
        <v>89</v>
      </c>
      <c r="B27" s="21">
        <f ca="1">SUMPRODUCT( OFFSET(Tableau1[],,MATCH(B$3,Tableau1[#Headers],0),,1) * (Tableau1[[Dossier]:[Dossier]]=LEFT($A27,4)*1)  *(Tableau1[#Headers]=B$3))</f>
        <v>0</v>
      </c>
      <c r="C27" s="21">
        <f ca="1">SUMPRODUCT( OFFSET(Tableau1[],,MATCH(C$3,Tableau1[#Headers],0),,1) * (Tableau1[[Dossier]:[Dossier]]=LEFT($A27,4)*1)  *(Tableau1[#Headers]=C$3))</f>
        <v>0</v>
      </c>
      <c r="D27" s="21">
        <f ca="1">SUMPRODUCT( OFFSET(Tableau1[],,MATCH(D$3,Tableau1[#Headers],0),,1) * (Tableau1[[Dossier]:[Dossier]]=LEFT($A27,4)*1)  *(Tableau1[#Headers]=D$3))</f>
        <v>0</v>
      </c>
      <c r="E27" s="21">
        <f ca="1">SUMPRODUCT( OFFSET(Tableau1[],,MATCH(E$3,Tableau1[#Headers],0),,1) * (Tableau1[[Dossier]:[Dossier]]=LEFT($A27,4)*1)  *(Tableau1[#Headers]=E$3))</f>
        <v>0</v>
      </c>
      <c r="F27" s="21">
        <f ca="1">SUMPRODUCT( OFFSET(Tableau1[],,MATCH(F$3,Tableau1[#Headers],0),,1) * (Tableau1[[Dossier]:[Dossier]]=LEFT($A27,4)*1)  *(Tableau1[#Headers]=F$3))</f>
        <v>0</v>
      </c>
      <c r="G27" s="21">
        <f ca="1">SUMPRODUCT( OFFSET(Tableau1[],,MATCH(G$3,Tableau1[#Headers],0),,1) * (Tableau1[[Dossier]:[Dossier]]=LEFT($A27,4)*1)  *(Tableau1[#Headers]=G$3))</f>
        <v>0</v>
      </c>
      <c r="H27" s="21">
        <f ca="1">SUMPRODUCT( OFFSET(Tableau1[],,MATCH(H$3,Tableau1[#Headers],0),,1) * (Tableau1[[Dossier]:[Dossier]]=LEFT($A27,4)*1)  *(Tableau1[#Headers]=H$3))</f>
        <v>0</v>
      </c>
      <c r="I27" s="21">
        <f ca="1">SUMPRODUCT( OFFSET(Tableau1[],,MATCH(I$3,Tableau1[#Headers],0),,1) * (Tableau1[[Dossier]:[Dossier]]=LEFT($A27,4)*1)  *(Tableau1[#Headers]=I$3))</f>
        <v>0</v>
      </c>
      <c r="J27" s="21">
        <f ca="1">SUMPRODUCT( OFFSET(Tableau1[],,MATCH(J$3,Tableau1[#Headers],0),,1) * (Tableau1[[Dossier]:[Dossier]]=LEFT($A27,4)*1)  *(Tableau1[#Headers]=J$3))</f>
        <v>0</v>
      </c>
      <c r="K27" s="22" t="s">
        <v>90</v>
      </c>
      <c r="L27" s="23" t="s">
        <v>91</v>
      </c>
    </row>
    <row r="28" spans="1:12" ht="18.75" customHeight="1" outlineLevel="1" x14ac:dyDescent="0.3">
      <c r="A28" s="20" t="s">
        <v>92</v>
      </c>
      <c r="B28" s="21">
        <f ca="1">SUMPRODUCT( OFFSET(Tableau1[],,MATCH(B$3,Tableau1[#Headers],0),,1) * (Tableau1[[Dossier]:[Dossier]]=LEFT($A28,4)*1)  *(Tableau1[#Headers]=B$3))</f>
        <v>0</v>
      </c>
      <c r="C28" s="21">
        <f ca="1">SUMPRODUCT( OFFSET(Tableau1[],,MATCH(C$3,Tableau1[#Headers],0),,1) * (Tableau1[[Dossier]:[Dossier]]=LEFT($A28,4)*1)  *(Tableau1[#Headers]=C$3))</f>
        <v>0</v>
      </c>
      <c r="D28" s="21">
        <f ca="1">SUMPRODUCT( OFFSET(Tableau1[],,MATCH(D$3,Tableau1[#Headers],0),,1) * (Tableau1[[Dossier]:[Dossier]]=LEFT($A28,4)*1)  *(Tableau1[#Headers]=D$3))</f>
        <v>0</v>
      </c>
      <c r="E28" s="21">
        <f ca="1">SUMPRODUCT( OFFSET(Tableau1[],,MATCH(E$3,Tableau1[#Headers],0),,1) * (Tableau1[[Dossier]:[Dossier]]=LEFT($A28,4)*1)  *(Tableau1[#Headers]=E$3))</f>
        <v>0</v>
      </c>
      <c r="F28" s="21">
        <f ca="1">SUMPRODUCT( OFFSET(Tableau1[],,MATCH(F$3,Tableau1[#Headers],0),,1) * (Tableau1[[Dossier]:[Dossier]]=LEFT($A28,4)*1)  *(Tableau1[#Headers]=F$3))</f>
        <v>0</v>
      </c>
      <c r="G28" s="21">
        <f ca="1">SUMPRODUCT( OFFSET(Tableau1[],,MATCH(G$3,Tableau1[#Headers],0),,1) * (Tableau1[[Dossier]:[Dossier]]=LEFT($A28,4)*1)  *(Tableau1[#Headers]=G$3))</f>
        <v>0</v>
      </c>
      <c r="H28" s="21">
        <f ca="1">SUMPRODUCT( OFFSET(Tableau1[],,MATCH(H$3,Tableau1[#Headers],0),,1) * (Tableau1[[Dossier]:[Dossier]]=LEFT($A28,4)*1)  *(Tableau1[#Headers]=H$3))</f>
        <v>0</v>
      </c>
      <c r="I28" s="21">
        <f ca="1">SUMPRODUCT( OFFSET(Tableau1[],,MATCH(I$3,Tableau1[#Headers],0),,1) * (Tableau1[[Dossier]:[Dossier]]=LEFT($A28,4)*1)  *(Tableau1[#Headers]=I$3))</f>
        <v>0</v>
      </c>
      <c r="J28" s="21">
        <f ca="1">SUMPRODUCT( OFFSET(Tableau1[],,MATCH(J$3,Tableau1[#Headers],0),,1) * (Tableau1[[Dossier]:[Dossier]]=LEFT($A28,4)*1)  *(Tableau1[#Headers]=J$3))</f>
        <v>0</v>
      </c>
      <c r="K28" s="28" t="s">
        <v>29</v>
      </c>
      <c r="L28" s="23" t="s">
        <v>93</v>
      </c>
    </row>
    <row r="29" spans="1:12" ht="18.75" customHeight="1" outlineLevel="1" x14ac:dyDescent="0.3">
      <c r="A29" s="20" t="s">
        <v>94</v>
      </c>
      <c r="B29" s="21">
        <f ca="1">SUMPRODUCT( OFFSET(Tableau1[],,MATCH(B$3,Tableau1[#Headers],0),,1) * (Tableau1[[Dossier]:[Dossier]]=LEFT($A29,4)*1)  *(Tableau1[#Headers]=B$3))</f>
        <v>0</v>
      </c>
      <c r="C29" s="21">
        <f ca="1">SUMPRODUCT( OFFSET(Tableau1[],,MATCH(C$3,Tableau1[#Headers],0),,1) * (Tableau1[[Dossier]:[Dossier]]=LEFT($A29,4)*1)  *(Tableau1[#Headers]=C$3))</f>
        <v>0</v>
      </c>
      <c r="D29" s="21">
        <f ca="1">SUMPRODUCT( OFFSET(Tableau1[],,MATCH(D$3,Tableau1[#Headers],0),,1) * (Tableau1[[Dossier]:[Dossier]]=LEFT($A29,4)*1)  *(Tableau1[#Headers]=D$3))</f>
        <v>0</v>
      </c>
      <c r="E29" s="21">
        <f ca="1">SUMPRODUCT( OFFSET(Tableau1[],,MATCH(E$3,Tableau1[#Headers],0),,1) * (Tableau1[[Dossier]:[Dossier]]=LEFT($A29,4)*1)  *(Tableau1[#Headers]=E$3))</f>
        <v>0</v>
      </c>
      <c r="F29" s="21">
        <f ca="1">SUMPRODUCT( OFFSET(Tableau1[],,MATCH(F$3,Tableau1[#Headers],0),,1) * (Tableau1[[Dossier]:[Dossier]]=LEFT($A29,4)*1)  *(Tableau1[#Headers]=F$3))</f>
        <v>0</v>
      </c>
      <c r="G29" s="21">
        <f ca="1">SUMPRODUCT( OFFSET(Tableau1[],,MATCH(G$3,Tableau1[#Headers],0),,1) * (Tableau1[[Dossier]:[Dossier]]=LEFT($A29,4)*1)  *(Tableau1[#Headers]=G$3))</f>
        <v>0</v>
      </c>
      <c r="H29" s="21">
        <f ca="1">SUMPRODUCT( OFFSET(Tableau1[],,MATCH(H$3,Tableau1[#Headers],0),,1) * (Tableau1[[Dossier]:[Dossier]]=LEFT($A29,4)*1)  *(Tableau1[#Headers]=H$3))</f>
        <v>0</v>
      </c>
      <c r="I29" s="21">
        <f ca="1">SUMPRODUCT( OFFSET(Tableau1[],,MATCH(I$3,Tableau1[#Headers],0),,1) * (Tableau1[[Dossier]:[Dossier]]=LEFT($A29,4)*1)  *(Tableau1[#Headers]=I$3))</f>
        <v>0</v>
      </c>
      <c r="J29" s="21">
        <f ca="1">SUMPRODUCT( OFFSET(Tableau1[],,MATCH(J$3,Tableau1[#Headers],0),,1) * (Tableau1[[Dossier]:[Dossier]]=LEFT($A29,4)*1)  *(Tableau1[#Headers]=J$3))</f>
        <v>0</v>
      </c>
      <c r="K29" s="22" t="s">
        <v>95</v>
      </c>
      <c r="L29" s="23" t="s">
        <v>96</v>
      </c>
    </row>
    <row r="30" spans="1:12" s="27" customFormat="1" ht="18.75" customHeight="1" outlineLevel="1" x14ac:dyDescent="0.3">
      <c r="A30" s="24" t="s">
        <v>97</v>
      </c>
      <c r="B30" s="21">
        <f ca="1">SUMPRODUCT( OFFSET(Tableau1[],,MATCH(B$3,Tableau1[#Headers],0),,1) * (Tableau1[[Dossier]:[Dossier]]=LEFT($A30,4)*1)  *(Tableau1[#Headers]=B$3))</f>
        <v>0</v>
      </c>
      <c r="C30" s="21">
        <f ca="1">SUMPRODUCT( OFFSET(Tableau1[],,MATCH(C$3,Tableau1[#Headers],0),,1) * (Tableau1[[Dossier]:[Dossier]]=LEFT($A30,4)*1)  *(Tableau1[#Headers]=C$3))</f>
        <v>0</v>
      </c>
      <c r="D30" s="21">
        <f ca="1">SUMPRODUCT( OFFSET(Tableau1[],,MATCH(D$3,Tableau1[#Headers],0),,1) * (Tableau1[[Dossier]:[Dossier]]=LEFT($A30,4)*1)  *(Tableau1[#Headers]=D$3))</f>
        <v>0</v>
      </c>
      <c r="E30" s="21">
        <f ca="1">SUMPRODUCT( OFFSET(Tableau1[],,MATCH(E$3,Tableau1[#Headers],0),,1) * (Tableau1[[Dossier]:[Dossier]]=LEFT($A30,4)*1)  *(Tableau1[#Headers]=E$3))</f>
        <v>0</v>
      </c>
      <c r="F30" s="21">
        <f ca="1">SUMPRODUCT( OFFSET(Tableau1[],,MATCH(F$3,Tableau1[#Headers],0),,1) * (Tableau1[[Dossier]:[Dossier]]=LEFT($A30,4)*1)  *(Tableau1[#Headers]=F$3))</f>
        <v>0</v>
      </c>
      <c r="G30" s="21">
        <f ca="1">SUMPRODUCT( OFFSET(Tableau1[],,MATCH(G$3,Tableau1[#Headers],0),,1) * (Tableau1[[Dossier]:[Dossier]]=LEFT($A30,4)*1)  *(Tableau1[#Headers]=G$3))</f>
        <v>0</v>
      </c>
      <c r="H30" s="21">
        <f ca="1">SUMPRODUCT( OFFSET(Tableau1[],,MATCH(H$3,Tableau1[#Headers],0),,1) * (Tableau1[[Dossier]:[Dossier]]=LEFT($A30,4)*1)  *(Tableau1[#Headers]=H$3))</f>
        <v>0</v>
      </c>
      <c r="I30" s="21">
        <f ca="1">SUMPRODUCT( OFFSET(Tableau1[],,MATCH(I$3,Tableau1[#Headers],0),,1) * (Tableau1[[Dossier]:[Dossier]]=LEFT($A30,4)*1)  *(Tableau1[#Headers]=I$3))</f>
        <v>0</v>
      </c>
      <c r="J30" s="21">
        <f ca="1">SUMPRODUCT( OFFSET(Tableau1[],,MATCH(J$3,Tableau1[#Headers],0),,1) * (Tableau1[[Dossier]:[Dossier]]=LEFT($A30,4)*1)  *(Tableau1[#Headers]=J$3))</f>
        <v>0</v>
      </c>
      <c r="K30" s="25" t="s">
        <v>33</v>
      </c>
      <c r="L30" s="27" t="s">
        <v>98</v>
      </c>
    </row>
    <row r="31" spans="1:12" ht="18.75" customHeight="1" outlineLevel="1" x14ac:dyDescent="0.3">
      <c r="A31" s="20" t="s">
        <v>99</v>
      </c>
      <c r="B31" s="21">
        <f ca="1">SUMPRODUCT( OFFSET(Tableau1[],,MATCH(B$3,Tableau1[#Headers],0),,1) * (Tableau1[[Dossier]:[Dossier]]=LEFT($A31,4)*1)  *(Tableau1[#Headers]=B$3))</f>
        <v>0</v>
      </c>
      <c r="C31" s="21">
        <f ca="1">SUMPRODUCT( OFFSET(Tableau1[],,MATCH(C$3,Tableau1[#Headers],0),,1) * (Tableau1[[Dossier]:[Dossier]]=LEFT($A31,4)*1)  *(Tableau1[#Headers]=C$3))</f>
        <v>0</v>
      </c>
      <c r="D31" s="21">
        <f ca="1">SUMPRODUCT( OFFSET(Tableau1[],,MATCH(D$3,Tableau1[#Headers],0),,1) * (Tableau1[[Dossier]:[Dossier]]=LEFT($A31,4)*1)  *(Tableau1[#Headers]=D$3))</f>
        <v>0</v>
      </c>
      <c r="E31" s="21">
        <f ca="1">SUMPRODUCT( OFFSET(Tableau1[],,MATCH(E$3,Tableau1[#Headers],0),,1) * (Tableau1[[Dossier]:[Dossier]]=LEFT($A31,4)*1)  *(Tableau1[#Headers]=E$3))</f>
        <v>0</v>
      </c>
      <c r="F31" s="21">
        <f ca="1">SUMPRODUCT( OFFSET(Tableau1[],,MATCH(F$3,Tableau1[#Headers],0),,1) * (Tableau1[[Dossier]:[Dossier]]=LEFT($A31,4)*1)  *(Tableau1[#Headers]=F$3))</f>
        <v>0</v>
      </c>
      <c r="G31" s="21">
        <f ca="1">SUMPRODUCT( OFFSET(Tableau1[],,MATCH(G$3,Tableau1[#Headers],0),,1) * (Tableau1[[Dossier]:[Dossier]]=LEFT($A31,4)*1)  *(Tableau1[#Headers]=G$3))</f>
        <v>0</v>
      </c>
      <c r="H31" s="21">
        <f ca="1">SUMPRODUCT( OFFSET(Tableau1[],,MATCH(H$3,Tableau1[#Headers],0),,1) * (Tableau1[[Dossier]:[Dossier]]=LEFT($A31,4)*1)  *(Tableau1[#Headers]=H$3))</f>
        <v>0</v>
      </c>
      <c r="I31" s="21">
        <f ca="1">SUMPRODUCT( OFFSET(Tableau1[],,MATCH(I$3,Tableau1[#Headers],0),,1) * (Tableau1[[Dossier]:[Dossier]]=LEFT($A31,4)*1)  *(Tableau1[#Headers]=I$3))</f>
        <v>0</v>
      </c>
      <c r="J31" s="21">
        <f ca="1">SUMPRODUCT( OFFSET(Tableau1[],,MATCH(J$3,Tableau1[#Headers],0),,1) * (Tableau1[[Dossier]:[Dossier]]=LEFT($A31,4)*1)  *(Tableau1[#Headers]=J$3))</f>
        <v>0</v>
      </c>
      <c r="K31" s="28" t="s">
        <v>19</v>
      </c>
      <c r="L31" s="4" t="s">
        <v>100</v>
      </c>
    </row>
    <row r="32" spans="1:12" s="27" customFormat="1" ht="18.75" customHeight="1" outlineLevel="1" x14ac:dyDescent="0.3">
      <c r="A32" s="20" t="s">
        <v>101</v>
      </c>
      <c r="B32" s="21">
        <f ca="1">SUMPRODUCT( OFFSET(Tableau1[],,MATCH(B$3,Tableau1[#Headers],0),,1) * (Tableau1[[Dossier]:[Dossier]]=LEFT($A32,4)*1)  *(Tableau1[#Headers]=B$3))</f>
        <v>0</v>
      </c>
      <c r="C32" s="21">
        <f ca="1">SUMPRODUCT( OFFSET(Tableau1[],,MATCH(C$3,Tableau1[#Headers],0),,1) * (Tableau1[[Dossier]:[Dossier]]=LEFT($A32,4)*1)  *(Tableau1[#Headers]=C$3))</f>
        <v>0</v>
      </c>
      <c r="D32" s="21">
        <f ca="1">SUMPRODUCT( OFFSET(Tableau1[],,MATCH(D$3,Tableau1[#Headers],0),,1) * (Tableau1[[Dossier]:[Dossier]]=LEFT($A32,4)*1)  *(Tableau1[#Headers]=D$3))</f>
        <v>0</v>
      </c>
      <c r="E32" s="21">
        <f ca="1">SUMPRODUCT( OFFSET(Tableau1[],,MATCH(E$3,Tableau1[#Headers],0),,1) * (Tableau1[[Dossier]:[Dossier]]=LEFT($A32,4)*1)  *(Tableau1[#Headers]=E$3))</f>
        <v>0</v>
      </c>
      <c r="F32" s="21">
        <f ca="1">SUMPRODUCT( OFFSET(Tableau1[],,MATCH(F$3,Tableau1[#Headers],0),,1) * (Tableau1[[Dossier]:[Dossier]]=LEFT($A32,4)*1)  *(Tableau1[#Headers]=F$3))</f>
        <v>0</v>
      </c>
      <c r="G32" s="21">
        <f ca="1">SUMPRODUCT( OFFSET(Tableau1[],,MATCH(G$3,Tableau1[#Headers],0),,1) * (Tableau1[[Dossier]:[Dossier]]=LEFT($A32,4)*1)  *(Tableau1[#Headers]=G$3))</f>
        <v>0</v>
      </c>
      <c r="H32" s="21">
        <f ca="1">SUMPRODUCT( OFFSET(Tableau1[],,MATCH(H$3,Tableau1[#Headers],0),,1) * (Tableau1[[Dossier]:[Dossier]]=LEFT($A32,4)*1)  *(Tableau1[#Headers]=H$3))</f>
        <v>0</v>
      </c>
      <c r="I32" s="21">
        <f ca="1">SUMPRODUCT( OFFSET(Tableau1[],,MATCH(I$3,Tableau1[#Headers],0),,1) * (Tableau1[[Dossier]:[Dossier]]=LEFT($A32,4)*1)  *(Tableau1[#Headers]=I$3))</f>
        <v>0</v>
      </c>
      <c r="J32" s="21">
        <f ca="1">SUMPRODUCT( OFFSET(Tableau1[],,MATCH(J$3,Tableau1[#Headers],0),,1) * (Tableau1[[Dossier]:[Dossier]]=LEFT($A32,4)*1)  *(Tableau1[#Headers]=J$3))</f>
        <v>0</v>
      </c>
      <c r="K32" s="28" t="s">
        <v>23</v>
      </c>
      <c r="L32" s="23" t="s">
        <v>102</v>
      </c>
    </row>
    <row r="33" spans="1:12" ht="18.75" customHeight="1" x14ac:dyDescent="0.3">
      <c r="A33" s="20" t="s">
        <v>103</v>
      </c>
      <c r="B33" s="21">
        <f ca="1">SUMPRODUCT( OFFSET(Tableau1[],,MATCH(B$3,Tableau1[#Headers],0),,1) * (Tableau1[[Dossier]:[Dossier]]=LEFT($A33,4)*1)  *(Tableau1[#Headers]=B$3))</f>
        <v>0</v>
      </c>
      <c r="C33" s="21">
        <f ca="1">SUMPRODUCT( OFFSET(Tableau1[],,MATCH(C$3,Tableau1[#Headers],0),,1) * (Tableau1[[Dossier]:[Dossier]]=LEFT($A33,4)*1)  *(Tableau1[#Headers]=C$3))</f>
        <v>0</v>
      </c>
      <c r="D33" s="21">
        <f ca="1">SUMPRODUCT( OFFSET(Tableau1[],,MATCH(D$3,Tableau1[#Headers],0),,1) * (Tableau1[[Dossier]:[Dossier]]=LEFT($A33,4)*1)  *(Tableau1[#Headers]=D$3))</f>
        <v>0</v>
      </c>
      <c r="E33" s="21">
        <f ca="1">SUMPRODUCT( OFFSET(Tableau1[],,MATCH(E$3,Tableau1[#Headers],0),,1) * (Tableau1[[Dossier]:[Dossier]]=LEFT($A33,4)*1)  *(Tableau1[#Headers]=E$3))</f>
        <v>0</v>
      </c>
      <c r="F33" s="21">
        <f ca="1">SUMPRODUCT( OFFSET(Tableau1[],,MATCH(F$3,Tableau1[#Headers],0),,1) * (Tableau1[[Dossier]:[Dossier]]=LEFT($A33,4)*1)  *(Tableau1[#Headers]=F$3))</f>
        <v>0</v>
      </c>
      <c r="G33" s="21">
        <f ca="1">SUMPRODUCT( OFFSET(Tableau1[],,MATCH(G$3,Tableau1[#Headers],0),,1) * (Tableau1[[Dossier]:[Dossier]]=LEFT($A33,4)*1)  *(Tableau1[#Headers]=G$3))</f>
        <v>0</v>
      </c>
      <c r="H33" s="21">
        <f ca="1">SUMPRODUCT( OFFSET(Tableau1[],,MATCH(H$3,Tableau1[#Headers],0),,1) * (Tableau1[[Dossier]:[Dossier]]=LEFT($A33,4)*1)  *(Tableau1[#Headers]=H$3))</f>
        <v>0</v>
      </c>
      <c r="I33" s="21">
        <f ca="1">SUMPRODUCT( OFFSET(Tableau1[],,MATCH(I$3,Tableau1[#Headers],0),,1) * (Tableau1[[Dossier]:[Dossier]]=LEFT($A33,4)*1)  *(Tableau1[#Headers]=I$3))</f>
        <v>0</v>
      </c>
      <c r="J33" s="21">
        <f ca="1">SUMPRODUCT( OFFSET(Tableau1[],,MATCH(J$3,Tableau1[#Headers],0),,1) * (Tableau1[[Dossier]:[Dossier]]=LEFT($A33,4)*1)  *(Tableau1[#Headers]=J$3))</f>
        <v>0</v>
      </c>
      <c r="K33" s="28" t="s">
        <v>104</v>
      </c>
      <c r="L33" s="23" t="s">
        <v>105</v>
      </c>
    </row>
    <row r="34" spans="1:12" ht="18.75" customHeight="1" x14ac:dyDescent="0.3">
      <c r="A34" s="20" t="s">
        <v>106</v>
      </c>
      <c r="B34" s="21">
        <f ca="1">SUMPRODUCT( OFFSET(Tableau1[],,MATCH(B$3,Tableau1[#Headers],0),,1) * (Tableau1[[Dossier]:[Dossier]]=LEFT($A34,4)*1)  *(Tableau1[#Headers]=B$3))</f>
        <v>0</v>
      </c>
      <c r="C34" s="21">
        <f ca="1">SUMPRODUCT( OFFSET(Tableau1[],,MATCH(C$3,Tableau1[#Headers],0),,1) * (Tableau1[[Dossier]:[Dossier]]=LEFT($A34,4)*1)  *(Tableau1[#Headers]=C$3))</f>
        <v>0</v>
      </c>
      <c r="D34" s="21">
        <f ca="1">SUMPRODUCT( OFFSET(Tableau1[],,MATCH(D$3,Tableau1[#Headers],0),,1) * (Tableau1[[Dossier]:[Dossier]]=LEFT($A34,4)*1)  *(Tableau1[#Headers]=D$3))</f>
        <v>0</v>
      </c>
      <c r="E34" s="21">
        <f ca="1">SUMPRODUCT( OFFSET(Tableau1[],,MATCH(E$3,Tableau1[#Headers],0),,1) * (Tableau1[[Dossier]:[Dossier]]=LEFT($A34,4)*1)  *(Tableau1[#Headers]=E$3))</f>
        <v>0</v>
      </c>
      <c r="F34" s="21">
        <f ca="1">SUMPRODUCT( OFFSET(Tableau1[],,MATCH(F$3,Tableau1[#Headers],0),,1) * (Tableau1[[Dossier]:[Dossier]]=LEFT($A34,4)*1)  *(Tableau1[#Headers]=F$3))</f>
        <v>0</v>
      </c>
      <c r="G34" s="21">
        <f ca="1">SUMPRODUCT( OFFSET(Tableau1[],,MATCH(G$3,Tableau1[#Headers],0),,1) * (Tableau1[[Dossier]:[Dossier]]=LEFT($A34,4)*1)  *(Tableau1[#Headers]=G$3))</f>
        <v>0</v>
      </c>
      <c r="H34" s="21">
        <f ca="1">SUMPRODUCT( OFFSET(Tableau1[],,MATCH(H$3,Tableau1[#Headers],0),,1) * (Tableau1[[Dossier]:[Dossier]]=LEFT($A34,4)*1)  *(Tableau1[#Headers]=H$3))</f>
        <v>0</v>
      </c>
      <c r="I34" s="21">
        <f ca="1">SUMPRODUCT( OFFSET(Tableau1[],,MATCH(I$3,Tableau1[#Headers],0),,1) * (Tableau1[[Dossier]:[Dossier]]=LEFT($A34,4)*1)  *(Tableau1[#Headers]=I$3))</f>
        <v>0</v>
      </c>
      <c r="J34" s="21">
        <f ca="1">SUMPRODUCT( OFFSET(Tableau1[],,MATCH(J$3,Tableau1[#Headers],0),,1) * (Tableau1[[Dossier]:[Dossier]]=LEFT($A34,4)*1)  *(Tableau1[#Headers]=J$3))</f>
        <v>0</v>
      </c>
      <c r="K34" s="28" t="s">
        <v>107</v>
      </c>
      <c r="L34" s="23" t="s">
        <v>108</v>
      </c>
    </row>
    <row r="35" spans="1:12" ht="18.75" customHeight="1" outlineLevel="1" x14ac:dyDescent="0.3">
      <c r="A35" s="20" t="s">
        <v>109</v>
      </c>
      <c r="B35" s="21">
        <f ca="1">SUMPRODUCT( OFFSET(Tableau1[],,MATCH(B$3,Tableau1[#Headers],0),,1) * (Tableau1[[Dossier]:[Dossier]]=LEFT($A35,4)*1)  *(Tableau1[#Headers]=B$3))</f>
        <v>0</v>
      </c>
      <c r="C35" s="21">
        <f ca="1">SUMPRODUCT( OFFSET(Tableau1[],,MATCH(C$3,Tableau1[#Headers],0),,1) * (Tableau1[[Dossier]:[Dossier]]=LEFT($A35,4)*1)  *(Tableau1[#Headers]=C$3))</f>
        <v>0</v>
      </c>
      <c r="D35" s="21">
        <f ca="1">SUMPRODUCT( OFFSET(Tableau1[],,MATCH(D$3,Tableau1[#Headers],0),,1) * (Tableau1[[Dossier]:[Dossier]]=LEFT($A35,4)*1)  *(Tableau1[#Headers]=D$3))</f>
        <v>0</v>
      </c>
      <c r="E35" s="21">
        <f ca="1">SUMPRODUCT( OFFSET(Tableau1[],,MATCH(E$3,Tableau1[#Headers],0),,1) * (Tableau1[[Dossier]:[Dossier]]=LEFT($A35,4)*1)  *(Tableau1[#Headers]=E$3))</f>
        <v>0</v>
      </c>
      <c r="F35" s="21">
        <f ca="1">SUMPRODUCT( OFFSET(Tableau1[],,MATCH(F$3,Tableau1[#Headers],0),,1) * (Tableau1[[Dossier]:[Dossier]]=LEFT($A35,4)*1)  *(Tableau1[#Headers]=F$3))</f>
        <v>0</v>
      </c>
      <c r="G35" s="21">
        <f ca="1">SUMPRODUCT( OFFSET(Tableau1[],,MATCH(G$3,Tableau1[#Headers],0),,1) * (Tableau1[[Dossier]:[Dossier]]=LEFT($A35,4)*1)  *(Tableau1[#Headers]=G$3))</f>
        <v>0</v>
      </c>
      <c r="H35" s="21">
        <f ca="1">SUMPRODUCT( OFFSET(Tableau1[],,MATCH(H$3,Tableau1[#Headers],0),,1) * (Tableau1[[Dossier]:[Dossier]]=LEFT($A35,4)*1)  *(Tableau1[#Headers]=H$3))</f>
        <v>0</v>
      </c>
      <c r="I35" s="21">
        <f ca="1">SUMPRODUCT( OFFSET(Tableau1[],,MATCH(I$3,Tableau1[#Headers],0),,1) * (Tableau1[[Dossier]:[Dossier]]=LEFT($A35,4)*1)  *(Tableau1[#Headers]=I$3))</f>
        <v>0</v>
      </c>
      <c r="J35" s="21">
        <f ca="1">SUMPRODUCT( OFFSET(Tableau1[],,MATCH(J$3,Tableau1[#Headers],0),,1) * (Tableau1[[Dossier]:[Dossier]]=LEFT($A35,4)*1)  *(Tableau1[#Headers]=J$3))</f>
        <v>0</v>
      </c>
      <c r="K35" s="28" t="s">
        <v>110</v>
      </c>
      <c r="L35" s="23" t="s">
        <v>111</v>
      </c>
    </row>
    <row r="36" spans="1:12" ht="18.75" customHeight="1" x14ac:dyDescent="0.3">
      <c r="A36" s="20" t="s">
        <v>112</v>
      </c>
      <c r="B36" s="21">
        <f ca="1">SUMPRODUCT( OFFSET(Tableau1[],,MATCH(B$3,Tableau1[#Headers],0),,1) * (Tableau1[[Dossier]:[Dossier]]=LEFT($A36,4)*1)  *(Tableau1[#Headers]=B$3))</f>
        <v>0</v>
      </c>
      <c r="C36" s="21">
        <f ca="1">SUMPRODUCT( OFFSET(Tableau1[],,MATCH(C$3,Tableau1[#Headers],0),,1) * (Tableau1[[Dossier]:[Dossier]]=LEFT($A36,4)*1)  *(Tableau1[#Headers]=C$3))</f>
        <v>0</v>
      </c>
      <c r="D36" s="21">
        <f ca="1">SUMPRODUCT( OFFSET(Tableau1[],,MATCH(D$3,Tableau1[#Headers],0),,1) * (Tableau1[[Dossier]:[Dossier]]=LEFT($A36,4)*1)  *(Tableau1[#Headers]=D$3))</f>
        <v>0</v>
      </c>
      <c r="E36" s="21">
        <f ca="1">SUMPRODUCT( OFFSET(Tableau1[],,MATCH(E$3,Tableau1[#Headers],0),,1) * (Tableau1[[Dossier]:[Dossier]]=LEFT($A36,4)*1)  *(Tableau1[#Headers]=E$3))</f>
        <v>0</v>
      </c>
      <c r="F36" s="21">
        <f ca="1">SUMPRODUCT( OFFSET(Tableau1[],,MATCH(F$3,Tableau1[#Headers],0),,1) * (Tableau1[[Dossier]:[Dossier]]=LEFT($A36,4)*1)  *(Tableau1[#Headers]=F$3))</f>
        <v>0</v>
      </c>
      <c r="G36" s="21">
        <f ca="1">SUMPRODUCT( OFFSET(Tableau1[],,MATCH(G$3,Tableau1[#Headers],0),,1) * (Tableau1[[Dossier]:[Dossier]]=LEFT($A36,4)*1)  *(Tableau1[#Headers]=G$3))</f>
        <v>0</v>
      </c>
      <c r="H36" s="21">
        <f ca="1">SUMPRODUCT( OFFSET(Tableau1[],,MATCH(H$3,Tableau1[#Headers],0),,1) * (Tableau1[[Dossier]:[Dossier]]=LEFT($A36,4)*1)  *(Tableau1[#Headers]=H$3))</f>
        <v>0</v>
      </c>
      <c r="I36" s="21">
        <f ca="1">SUMPRODUCT( OFFSET(Tableau1[],,MATCH(I$3,Tableau1[#Headers],0),,1) * (Tableau1[[Dossier]:[Dossier]]=LEFT($A36,4)*1)  *(Tableau1[#Headers]=I$3))</f>
        <v>0</v>
      </c>
      <c r="J36" s="21">
        <f ca="1">SUMPRODUCT( OFFSET(Tableau1[],,MATCH(J$3,Tableau1[#Headers],0),,1) * (Tableau1[[Dossier]:[Dossier]]=LEFT($A36,4)*1)  *(Tableau1[#Headers]=J$3))</f>
        <v>0</v>
      </c>
      <c r="K36" s="28" t="s">
        <v>22</v>
      </c>
      <c r="L36" s="23" t="s">
        <v>113</v>
      </c>
    </row>
    <row r="37" spans="1:12" ht="18.75" customHeight="1" x14ac:dyDescent="0.3">
      <c r="A37" s="20" t="s">
        <v>114</v>
      </c>
      <c r="B37" s="21">
        <f ca="1">SUMPRODUCT( OFFSET(Tableau1[],,MATCH(B$3,Tableau1[#Headers],0),,1) * (Tableau1[[Dossier]:[Dossier]]=LEFT($A37,4)*1)  *(Tableau1[#Headers]=B$3))</f>
        <v>0</v>
      </c>
      <c r="C37" s="21">
        <f ca="1">SUMPRODUCT( OFFSET(Tableau1[],,MATCH(C$3,Tableau1[#Headers],0),,1) * (Tableau1[[Dossier]:[Dossier]]=LEFT($A37,4)*1)  *(Tableau1[#Headers]=C$3))</f>
        <v>0</v>
      </c>
      <c r="D37" s="21">
        <f ca="1">SUMPRODUCT( OFFSET(Tableau1[],,MATCH(D$3,Tableau1[#Headers],0),,1) * (Tableau1[[Dossier]:[Dossier]]=LEFT($A37,4)*1)  *(Tableau1[#Headers]=D$3))</f>
        <v>0</v>
      </c>
      <c r="E37" s="21">
        <f ca="1">SUMPRODUCT( OFFSET(Tableau1[],,MATCH(E$3,Tableau1[#Headers],0),,1) * (Tableau1[[Dossier]:[Dossier]]=LEFT($A37,4)*1)  *(Tableau1[#Headers]=E$3))</f>
        <v>0</v>
      </c>
      <c r="F37" s="21">
        <f ca="1">SUMPRODUCT( OFFSET(Tableau1[],,MATCH(F$3,Tableau1[#Headers],0),,1) * (Tableau1[[Dossier]:[Dossier]]=LEFT($A37,4)*1)  *(Tableau1[#Headers]=F$3))</f>
        <v>0</v>
      </c>
      <c r="G37" s="21">
        <f ca="1">SUMPRODUCT( OFFSET(Tableau1[],,MATCH(G$3,Tableau1[#Headers],0),,1) * (Tableau1[[Dossier]:[Dossier]]=LEFT($A37,4)*1)  *(Tableau1[#Headers]=G$3))</f>
        <v>0</v>
      </c>
      <c r="H37" s="21">
        <f ca="1">SUMPRODUCT( OFFSET(Tableau1[],,MATCH(H$3,Tableau1[#Headers],0),,1) * (Tableau1[[Dossier]:[Dossier]]=LEFT($A37,4)*1)  *(Tableau1[#Headers]=H$3))</f>
        <v>0</v>
      </c>
      <c r="I37" s="21">
        <f ca="1">SUMPRODUCT( OFFSET(Tableau1[],,MATCH(I$3,Tableau1[#Headers],0),,1) * (Tableau1[[Dossier]:[Dossier]]=LEFT($A37,4)*1)  *(Tableau1[#Headers]=I$3))</f>
        <v>0</v>
      </c>
      <c r="J37" s="21">
        <f ca="1">SUMPRODUCT( OFFSET(Tableau1[],,MATCH(J$3,Tableau1[#Headers],0),,1) * (Tableau1[[Dossier]:[Dossier]]=LEFT($A37,4)*1)  *(Tableau1[#Headers]=J$3))</f>
        <v>0</v>
      </c>
      <c r="K37" s="28" t="s">
        <v>115</v>
      </c>
      <c r="L37" s="23" t="s">
        <v>116</v>
      </c>
    </row>
    <row r="38" spans="1:12" ht="18.75" customHeight="1" outlineLevel="1" x14ac:dyDescent="0.3">
      <c r="A38" s="20" t="s">
        <v>117</v>
      </c>
      <c r="B38" s="21">
        <f ca="1">SUMPRODUCT( OFFSET(Tableau1[],,MATCH(B$3,Tableau1[#Headers],0),,1) * (Tableau1[[Dossier]:[Dossier]]=LEFT($A38,4)*1)  *(Tableau1[#Headers]=B$3))</f>
        <v>0</v>
      </c>
      <c r="C38" s="21">
        <f ca="1">SUMPRODUCT( OFFSET(Tableau1[],,MATCH(C$3,Tableau1[#Headers],0),,1) * (Tableau1[[Dossier]:[Dossier]]=LEFT($A38,4)*1)  *(Tableau1[#Headers]=C$3))</f>
        <v>0</v>
      </c>
      <c r="D38" s="21">
        <f ca="1">SUMPRODUCT( OFFSET(Tableau1[],,MATCH(D$3,Tableau1[#Headers],0),,1) * (Tableau1[[Dossier]:[Dossier]]=LEFT($A38,4)*1)  *(Tableau1[#Headers]=D$3))</f>
        <v>0</v>
      </c>
      <c r="E38" s="21">
        <f ca="1">SUMPRODUCT( OFFSET(Tableau1[],,MATCH(E$3,Tableau1[#Headers],0),,1) * (Tableau1[[Dossier]:[Dossier]]=LEFT($A38,4)*1)  *(Tableau1[#Headers]=E$3))</f>
        <v>0</v>
      </c>
      <c r="F38" s="21">
        <f ca="1">SUMPRODUCT( OFFSET(Tableau1[],,MATCH(F$3,Tableau1[#Headers],0),,1) * (Tableau1[[Dossier]:[Dossier]]=LEFT($A38,4)*1)  *(Tableau1[#Headers]=F$3))</f>
        <v>0</v>
      </c>
      <c r="G38" s="21">
        <f ca="1">SUMPRODUCT( OFFSET(Tableau1[],,MATCH(G$3,Tableau1[#Headers],0),,1) * (Tableau1[[Dossier]:[Dossier]]=LEFT($A38,4)*1)  *(Tableau1[#Headers]=G$3))</f>
        <v>0</v>
      </c>
      <c r="H38" s="21">
        <f ca="1">SUMPRODUCT( OFFSET(Tableau1[],,MATCH(H$3,Tableau1[#Headers],0),,1) * (Tableau1[[Dossier]:[Dossier]]=LEFT($A38,4)*1)  *(Tableau1[#Headers]=H$3))</f>
        <v>0</v>
      </c>
      <c r="I38" s="21">
        <f ca="1">SUMPRODUCT( OFFSET(Tableau1[],,MATCH(I$3,Tableau1[#Headers],0),,1) * (Tableau1[[Dossier]:[Dossier]]=LEFT($A38,4)*1)  *(Tableau1[#Headers]=I$3))</f>
        <v>0</v>
      </c>
      <c r="J38" s="21">
        <f ca="1">SUMPRODUCT( OFFSET(Tableau1[],,MATCH(J$3,Tableau1[#Headers],0),,1) * (Tableau1[[Dossier]:[Dossier]]=LEFT($A38,4)*1)  *(Tableau1[#Headers]=J$3))</f>
        <v>0</v>
      </c>
      <c r="K38" s="28" t="s">
        <v>118</v>
      </c>
      <c r="L38" s="23" t="s">
        <v>119</v>
      </c>
    </row>
    <row r="39" spans="1:12" ht="18.75" customHeight="1" outlineLevel="1" x14ac:dyDescent="0.3">
      <c r="A39" s="20" t="s">
        <v>120</v>
      </c>
      <c r="B39" s="21">
        <f ca="1">SUMPRODUCT( OFFSET(Tableau1[],,MATCH(B$3,Tableau1[#Headers],0),,1) * (Tableau1[[Dossier]:[Dossier]]=LEFT($A39,4)*1)  *(Tableau1[#Headers]=B$3))</f>
        <v>0</v>
      </c>
      <c r="C39" s="21">
        <f ca="1">SUMPRODUCT( OFFSET(Tableau1[],,MATCH(C$3,Tableau1[#Headers],0),,1) * (Tableau1[[Dossier]:[Dossier]]=LEFT($A39,4)*1)  *(Tableau1[#Headers]=C$3))</f>
        <v>0</v>
      </c>
      <c r="D39" s="21">
        <f ca="1">SUMPRODUCT( OFFSET(Tableau1[],,MATCH(D$3,Tableau1[#Headers],0),,1) * (Tableau1[[Dossier]:[Dossier]]=LEFT($A39,4)*1)  *(Tableau1[#Headers]=D$3))</f>
        <v>0</v>
      </c>
      <c r="E39" s="21">
        <f ca="1">SUMPRODUCT( OFFSET(Tableau1[],,MATCH(E$3,Tableau1[#Headers],0),,1) * (Tableau1[[Dossier]:[Dossier]]=LEFT($A39,4)*1)  *(Tableau1[#Headers]=E$3))</f>
        <v>0</v>
      </c>
      <c r="F39" s="21">
        <f ca="1">SUMPRODUCT( OFFSET(Tableau1[],,MATCH(F$3,Tableau1[#Headers],0),,1) * (Tableau1[[Dossier]:[Dossier]]=LEFT($A39,4)*1)  *(Tableau1[#Headers]=F$3))</f>
        <v>0</v>
      </c>
      <c r="G39" s="21">
        <f ca="1">SUMPRODUCT( OFFSET(Tableau1[],,MATCH(G$3,Tableau1[#Headers],0),,1) * (Tableau1[[Dossier]:[Dossier]]=LEFT($A39,4)*1)  *(Tableau1[#Headers]=G$3))</f>
        <v>0</v>
      </c>
      <c r="H39" s="21">
        <f ca="1">SUMPRODUCT( OFFSET(Tableau1[],,MATCH(H$3,Tableau1[#Headers],0),,1) * (Tableau1[[Dossier]:[Dossier]]=LEFT($A39,4)*1)  *(Tableau1[#Headers]=H$3))</f>
        <v>0</v>
      </c>
      <c r="I39" s="21">
        <f ca="1">SUMPRODUCT( OFFSET(Tableau1[],,MATCH(I$3,Tableau1[#Headers],0),,1) * (Tableau1[[Dossier]:[Dossier]]=LEFT($A39,4)*1)  *(Tableau1[#Headers]=I$3))</f>
        <v>0</v>
      </c>
      <c r="J39" s="21">
        <f ca="1">SUMPRODUCT( OFFSET(Tableau1[],,MATCH(J$3,Tableau1[#Headers],0),,1) * (Tableau1[[Dossier]:[Dossier]]=LEFT($A39,4)*1)  *(Tableau1[#Headers]=J$3))</f>
        <v>0</v>
      </c>
      <c r="K39" s="22" t="s">
        <v>21</v>
      </c>
      <c r="L39" s="23" t="s">
        <v>121</v>
      </c>
    </row>
    <row r="40" spans="1:12" ht="18.75" customHeight="1" outlineLevel="1" x14ac:dyDescent="0.3">
      <c r="A40" s="20" t="s">
        <v>122</v>
      </c>
      <c r="B40" s="21">
        <f ca="1">SUMPRODUCT( OFFSET(Tableau1[],,MATCH(B$3,Tableau1[#Headers],0),,1) * (Tableau1[[Dossier]:[Dossier]]=LEFT($A40,4)*1)  *(Tableau1[#Headers]=B$3))</f>
        <v>0</v>
      </c>
      <c r="C40" s="21">
        <f ca="1">SUMPRODUCT( OFFSET(Tableau1[],,MATCH(C$3,Tableau1[#Headers],0),,1) * (Tableau1[[Dossier]:[Dossier]]=LEFT($A40,4)*1)  *(Tableau1[#Headers]=C$3))</f>
        <v>0</v>
      </c>
      <c r="D40" s="21">
        <f ca="1">SUMPRODUCT( OFFSET(Tableau1[],,MATCH(D$3,Tableau1[#Headers],0),,1) * (Tableau1[[Dossier]:[Dossier]]=LEFT($A40,4)*1)  *(Tableau1[#Headers]=D$3))</f>
        <v>0</v>
      </c>
      <c r="E40" s="21">
        <f ca="1">SUMPRODUCT( OFFSET(Tableau1[],,MATCH(E$3,Tableau1[#Headers],0),,1) * (Tableau1[[Dossier]:[Dossier]]=LEFT($A40,4)*1)  *(Tableau1[#Headers]=E$3))</f>
        <v>0</v>
      </c>
      <c r="F40" s="21">
        <f ca="1">SUMPRODUCT( OFFSET(Tableau1[],,MATCH(F$3,Tableau1[#Headers],0),,1) * (Tableau1[[Dossier]:[Dossier]]=LEFT($A40,4)*1)  *(Tableau1[#Headers]=F$3))</f>
        <v>0</v>
      </c>
      <c r="G40" s="21">
        <f ca="1">SUMPRODUCT( OFFSET(Tableau1[],,MATCH(G$3,Tableau1[#Headers],0),,1) * (Tableau1[[Dossier]:[Dossier]]=LEFT($A40,4)*1)  *(Tableau1[#Headers]=G$3))</f>
        <v>0</v>
      </c>
      <c r="H40" s="21">
        <f ca="1">SUMPRODUCT( OFFSET(Tableau1[],,MATCH(H$3,Tableau1[#Headers],0),,1) * (Tableau1[[Dossier]:[Dossier]]=LEFT($A40,4)*1)  *(Tableau1[#Headers]=H$3))</f>
        <v>0</v>
      </c>
      <c r="I40" s="21">
        <f ca="1">SUMPRODUCT( OFFSET(Tableau1[],,MATCH(I$3,Tableau1[#Headers],0),,1) * (Tableau1[[Dossier]:[Dossier]]=LEFT($A40,4)*1)  *(Tableau1[#Headers]=I$3))</f>
        <v>0</v>
      </c>
      <c r="J40" s="21">
        <f ca="1">SUMPRODUCT( OFFSET(Tableau1[],,MATCH(J$3,Tableau1[#Headers],0),,1) * (Tableau1[[Dossier]:[Dossier]]=LEFT($A40,4)*1)  *(Tableau1[#Headers]=J$3))</f>
        <v>0</v>
      </c>
      <c r="K40" s="28" t="s">
        <v>21</v>
      </c>
      <c r="L40" s="23" t="s">
        <v>123</v>
      </c>
    </row>
    <row r="41" spans="1:12" ht="18.75" customHeight="1" outlineLevel="1" x14ac:dyDescent="0.3">
      <c r="A41" s="20" t="s">
        <v>124</v>
      </c>
      <c r="B41" s="21">
        <f ca="1">SUMPRODUCT( OFFSET(Tableau1[],,MATCH(B$3,Tableau1[#Headers],0),,1) * (Tableau1[[Dossier]:[Dossier]]=LEFT($A41,4)*1)  *(Tableau1[#Headers]=B$3))</f>
        <v>0</v>
      </c>
      <c r="C41" s="21">
        <f ca="1">SUMPRODUCT( OFFSET(Tableau1[],,MATCH(C$3,Tableau1[#Headers],0),,1) * (Tableau1[[Dossier]:[Dossier]]=LEFT($A41,4)*1)  *(Tableau1[#Headers]=C$3))</f>
        <v>0</v>
      </c>
      <c r="D41" s="21">
        <f ca="1">SUMPRODUCT( OFFSET(Tableau1[],,MATCH(D$3,Tableau1[#Headers],0),,1) * (Tableau1[[Dossier]:[Dossier]]=LEFT($A41,4)*1)  *(Tableau1[#Headers]=D$3))</f>
        <v>0</v>
      </c>
      <c r="E41" s="21">
        <f ca="1">SUMPRODUCT( OFFSET(Tableau1[],,MATCH(E$3,Tableau1[#Headers],0),,1) * (Tableau1[[Dossier]:[Dossier]]=LEFT($A41,4)*1)  *(Tableau1[#Headers]=E$3))</f>
        <v>0</v>
      </c>
      <c r="F41" s="21">
        <f ca="1">SUMPRODUCT( OFFSET(Tableau1[],,MATCH(F$3,Tableau1[#Headers],0),,1) * (Tableau1[[Dossier]:[Dossier]]=LEFT($A41,4)*1)  *(Tableau1[#Headers]=F$3))</f>
        <v>0</v>
      </c>
      <c r="G41" s="21">
        <f ca="1">SUMPRODUCT( OFFSET(Tableau1[],,MATCH(G$3,Tableau1[#Headers],0),,1) * (Tableau1[[Dossier]:[Dossier]]=LEFT($A41,4)*1)  *(Tableau1[#Headers]=G$3))</f>
        <v>0</v>
      </c>
      <c r="H41" s="21">
        <f ca="1">SUMPRODUCT( OFFSET(Tableau1[],,MATCH(H$3,Tableau1[#Headers],0),,1) * (Tableau1[[Dossier]:[Dossier]]=LEFT($A41,4)*1)  *(Tableau1[#Headers]=H$3))</f>
        <v>0</v>
      </c>
      <c r="I41" s="21">
        <f ca="1">SUMPRODUCT( OFFSET(Tableau1[],,MATCH(I$3,Tableau1[#Headers],0),,1) * (Tableau1[[Dossier]:[Dossier]]=LEFT($A41,4)*1)  *(Tableau1[#Headers]=I$3))</f>
        <v>0</v>
      </c>
      <c r="J41" s="21">
        <f ca="1">SUMPRODUCT( OFFSET(Tableau1[],,MATCH(J$3,Tableau1[#Headers],0),,1) * (Tableau1[[Dossier]:[Dossier]]=LEFT($A41,4)*1)  *(Tableau1[#Headers]=J$3))</f>
        <v>0</v>
      </c>
      <c r="K41" s="22" t="s">
        <v>19</v>
      </c>
      <c r="L41" s="23" t="s">
        <v>125</v>
      </c>
    </row>
    <row r="42" spans="1:12" ht="18.75" customHeight="1" x14ac:dyDescent="0.3">
      <c r="A42" s="20" t="s">
        <v>126</v>
      </c>
      <c r="B42" s="21">
        <f ca="1">SUMPRODUCT( OFFSET(Tableau1[],,MATCH(B$3,Tableau1[#Headers],0),,1) * (Tableau1[[Dossier]:[Dossier]]=LEFT($A42,4)*1)  *(Tableau1[#Headers]=B$3))</f>
        <v>0</v>
      </c>
      <c r="C42" s="21">
        <f ca="1">SUMPRODUCT( OFFSET(Tableau1[],,MATCH(C$3,Tableau1[#Headers],0),,1) * (Tableau1[[Dossier]:[Dossier]]=LEFT($A42,4)*1)  *(Tableau1[#Headers]=C$3))</f>
        <v>0</v>
      </c>
      <c r="D42" s="21">
        <f ca="1">SUMPRODUCT( OFFSET(Tableau1[],,MATCH(D$3,Tableau1[#Headers],0),,1) * (Tableau1[[Dossier]:[Dossier]]=LEFT($A42,4)*1)  *(Tableau1[#Headers]=D$3))</f>
        <v>0</v>
      </c>
      <c r="E42" s="21">
        <f ca="1">SUMPRODUCT( OFFSET(Tableau1[],,MATCH(E$3,Tableau1[#Headers],0),,1) * (Tableau1[[Dossier]:[Dossier]]=LEFT($A42,4)*1)  *(Tableau1[#Headers]=E$3))</f>
        <v>0</v>
      </c>
      <c r="F42" s="21">
        <f ca="1">SUMPRODUCT( OFFSET(Tableau1[],,MATCH(F$3,Tableau1[#Headers],0),,1) * (Tableau1[[Dossier]:[Dossier]]=LEFT($A42,4)*1)  *(Tableau1[#Headers]=F$3))</f>
        <v>0</v>
      </c>
      <c r="G42" s="21">
        <f ca="1">SUMPRODUCT( OFFSET(Tableau1[],,MATCH(G$3,Tableau1[#Headers],0),,1) * (Tableau1[[Dossier]:[Dossier]]=LEFT($A42,4)*1)  *(Tableau1[#Headers]=G$3))</f>
        <v>0</v>
      </c>
      <c r="H42" s="21">
        <f ca="1">SUMPRODUCT( OFFSET(Tableau1[],,MATCH(H$3,Tableau1[#Headers],0),,1) * (Tableau1[[Dossier]:[Dossier]]=LEFT($A42,4)*1)  *(Tableau1[#Headers]=H$3))</f>
        <v>0</v>
      </c>
      <c r="I42" s="21">
        <f ca="1">SUMPRODUCT( OFFSET(Tableau1[],,MATCH(I$3,Tableau1[#Headers],0),,1) * (Tableau1[[Dossier]:[Dossier]]=LEFT($A42,4)*1)  *(Tableau1[#Headers]=I$3))</f>
        <v>0</v>
      </c>
      <c r="J42" s="21">
        <f ca="1">SUMPRODUCT( OFFSET(Tableau1[],,MATCH(J$3,Tableau1[#Headers],0),,1) * (Tableau1[[Dossier]:[Dossier]]=LEFT($A42,4)*1)  *(Tableau1[#Headers]=J$3))</f>
        <v>0</v>
      </c>
      <c r="K42" s="22" t="s">
        <v>27</v>
      </c>
      <c r="L42" s="23" t="s">
        <v>127</v>
      </c>
    </row>
    <row r="43" spans="1:12" ht="18.75" customHeight="1" x14ac:dyDescent="0.3">
      <c r="A43" s="20" t="s">
        <v>128</v>
      </c>
      <c r="B43" s="21">
        <f ca="1">SUMPRODUCT( OFFSET(Tableau1[],,MATCH(B$3,Tableau1[#Headers],0),,1) * (Tableau1[[Dossier]:[Dossier]]=LEFT($A43,4)*1)  *(Tableau1[#Headers]=B$3))</f>
        <v>0</v>
      </c>
      <c r="C43" s="21">
        <f ca="1">SUMPRODUCT( OFFSET(Tableau1[],,MATCH(C$3,Tableau1[#Headers],0),,1) * (Tableau1[[Dossier]:[Dossier]]=LEFT($A43,4)*1)  *(Tableau1[#Headers]=C$3))</f>
        <v>0</v>
      </c>
      <c r="D43" s="21">
        <f ca="1">SUMPRODUCT( OFFSET(Tableau1[],,MATCH(D$3,Tableau1[#Headers],0),,1) * (Tableau1[[Dossier]:[Dossier]]=LEFT($A43,4)*1)  *(Tableau1[#Headers]=D$3))</f>
        <v>0</v>
      </c>
      <c r="E43" s="21">
        <f ca="1">SUMPRODUCT( OFFSET(Tableau1[],,MATCH(E$3,Tableau1[#Headers],0),,1) * (Tableau1[[Dossier]:[Dossier]]=LEFT($A43,4)*1)  *(Tableau1[#Headers]=E$3))</f>
        <v>0</v>
      </c>
      <c r="F43" s="21">
        <f ca="1">SUMPRODUCT( OFFSET(Tableau1[],,MATCH(F$3,Tableau1[#Headers],0),,1) * (Tableau1[[Dossier]:[Dossier]]=LEFT($A43,4)*1)  *(Tableau1[#Headers]=F$3))</f>
        <v>0</v>
      </c>
      <c r="G43" s="21">
        <f ca="1">SUMPRODUCT( OFFSET(Tableau1[],,MATCH(G$3,Tableau1[#Headers],0),,1) * (Tableau1[[Dossier]:[Dossier]]=LEFT($A43,4)*1)  *(Tableau1[#Headers]=G$3))</f>
        <v>0</v>
      </c>
      <c r="H43" s="21">
        <f ca="1">SUMPRODUCT( OFFSET(Tableau1[],,MATCH(H$3,Tableau1[#Headers],0),,1) * (Tableau1[[Dossier]:[Dossier]]=LEFT($A43,4)*1)  *(Tableau1[#Headers]=H$3))</f>
        <v>0</v>
      </c>
      <c r="I43" s="21">
        <f ca="1">SUMPRODUCT( OFFSET(Tableau1[],,MATCH(I$3,Tableau1[#Headers],0),,1) * (Tableau1[[Dossier]:[Dossier]]=LEFT($A43,4)*1)  *(Tableau1[#Headers]=I$3))</f>
        <v>0</v>
      </c>
      <c r="J43" s="21">
        <f ca="1">SUMPRODUCT( OFFSET(Tableau1[],,MATCH(J$3,Tableau1[#Headers],0),,1) * (Tableau1[[Dossier]:[Dossier]]=LEFT($A43,4)*1)  *(Tableau1[#Headers]=J$3))</f>
        <v>0</v>
      </c>
      <c r="K43" s="22" t="s">
        <v>19</v>
      </c>
      <c r="L43" s="23" t="s">
        <v>129</v>
      </c>
    </row>
    <row r="44" spans="1:12" ht="18.75" customHeight="1" outlineLevel="1" x14ac:dyDescent="0.3">
      <c r="A44" s="20" t="s">
        <v>130</v>
      </c>
      <c r="B44" s="21">
        <f ca="1">SUMPRODUCT( OFFSET(Tableau1[],,MATCH(B$3,Tableau1[#Headers],0),,1) * (Tableau1[[Dossier]:[Dossier]]=LEFT($A44,4)*1)  *(Tableau1[#Headers]=B$3))</f>
        <v>0</v>
      </c>
      <c r="C44" s="21">
        <f ca="1">SUMPRODUCT( OFFSET(Tableau1[],,MATCH(C$3,Tableau1[#Headers],0),,1) * (Tableau1[[Dossier]:[Dossier]]=LEFT($A44,4)*1)  *(Tableau1[#Headers]=C$3))</f>
        <v>0</v>
      </c>
      <c r="D44" s="21">
        <f ca="1">SUMPRODUCT( OFFSET(Tableau1[],,MATCH(D$3,Tableau1[#Headers],0),,1) * (Tableau1[[Dossier]:[Dossier]]=LEFT($A44,4)*1)  *(Tableau1[#Headers]=D$3))</f>
        <v>0</v>
      </c>
      <c r="E44" s="21">
        <f ca="1">SUMPRODUCT( OFFSET(Tableau1[],,MATCH(E$3,Tableau1[#Headers],0),,1) * (Tableau1[[Dossier]:[Dossier]]=LEFT($A44,4)*1)  *(Tableau1[#Headers]=E$3))</f>
        <v>0</v>
      </c>
      <c r="F44" s="21">
        <f ca="1">SUMPRODUCT( OFFSET(Tableau1[],,MATCH(F$3,Tableau1[#Headers],0),,1) * (Tableau1[[Dossier]:[Dossier]]=LEFT($A44,4)*1)  *(Tableau1[#Headers]=F$3))</f>
        <v>0</v>
      </c>
      <c r="G44" s="21">
        <f ca="1">SUMPRODUCT( OFFSET(Tableau1[],,MATCH(G$3,Tableau1[#Headers],0),,1) * (Tableau1[[Dossier]:[Dossier]]=LEFT($A44,4)*1)  *(Tableau1[#Headers]=G$3))</f>
        <v>0</v>
      </c>
      <c r="H44" s="21">
        <f ca="1">SUMPRODUCT( OFFSET(Tableau1[],,MATCH(H$3,Tableau1[#Headers],0),,1) * (Tableau1[[Dossier]:[Dossier]]=LEFT($A44,4)*1)  *(Tableau1[#Headers]=H$3))</f>
        <v>0</v>
      </c>
      <c r="I44" s="21">
        <f ca="1">SUMPRODUCT( OFFSET(Tableau1[],,MATCH(I$3,Tableau1[#Headers],0),,1) * (Tableau1[[Dossier]:[Dossier]]=LEFT($A44,4)*1)  *(Tableau1[#Headers]=I$3))</f>
        <v>0</v>
      </c>
      <c r="J44" s="21">
        <f ca="1">SUMPRODUCT( OFFSET(Tableau1[],,MATCH(J$3,Tableau1[#Headers],0),,1) * (Tableau1[[Dossier]:[Dossier]]=LEFT($A44,4)*1)  *(Tableau1[#Headers]=J$3))</f>
        <v>0</v>
      </c>
      <c r="K44" s="22" t="s">
        <v>30</v>
      </c>
      <c r="L44" s="23" t="s">
        <v>131</v>
      </c>
    </row>
    <row r="45" spans="1:12" ht="18.75" customHeight="1" x14ac:dyDescent="0.3">
      <c r="A45" s="20" t="s">
        <v>132</v>
      </c>
      <c r="B45" s="21">
        <f ca="1">SUMPRODUCT( OFFSET(Tableau1[],,MATCH(B$3,Tableau1[#Headers],0),,1) * (Tableau1[[Dossier]:[Dossier]]=LEFT($A45,4)*1)  *(Tableau1[#Headers]=B$3))</f>
        <v>0</v>
      </c>
      <c r="C45" s="21">
        <f ca="1">SUMPRODUCT( OFFSET(Tableau1[],,MATCH(C$3,Tableau1[#Headers],0),,1) * (Tableau1[[Dossier]:[Dossier]]=LEFT($A45,4)*1)  *(Tableau1[#Headers]=C$3))</f>
        <v>0</v>
      </c>
      <c r="D45" s="21">
        <f ca="1">SUMPRODUCT( OFFSET(Tableau1[],,MATCH(D$3,Tableau1[#Headers],0),,1) * (Tableau1[[Dossier]:[Dossier]]=LEFT($A45,4)*1)  *(Tableau1[#Headers]=D$3))</f>
        <v>0</v>
      </c>
      <c r="E45" s="21">
        <f ca="1">SUMPRODUCT( OFFSET(Tableau1[],,MATCH(E$3,Tableau1[#Headers],0),,1) * (Tableau1[[Dossier]:[Dossier]]=LEFT($A45,4)*1)  *(Tableau1[#Headers]=E$3))</f>
        <v>0</v>
      </c>
      <c r="F45" s="21">
        <f ca="1">SUMPRODUCT( OFFSET(Tableau1[],,MATCH(F$3,Tableau1[#Headers],0),,1) * (Tableau1[[Dossier]:[Dossier]]=LEFT($A45,4)*1)  *(Tableau1[#Headers]=F$3))</f>
        <v>0</v>
      </c>
      <c r="G45" s="21">
        <f ca="1">SUMPRODUCT( OFFSET(Tableau1[],,MATCH(G$3,Tableau1[#Headers],0),,1) * (Tableau1[[Dossier]:[Dossier]]=LEFT($A45,4)*1)  *(Tableau1[#Headers]=G$3))</f>
        <v>0</v>
      </c>
      <c r="H45" s="21">
        <f ca="1">SUMPRODUCT( OFFSET(Tableau1[],,MATCH(H$3,Tableau1[#Headers],0),,1) * (Tableau1[[Dossier]:[Dossier]]=LEFT($A45,4)*1)  *(Tableau1[#Headers]=H$3))</f>
        <v>0</v>
      </c>
      <c r="I45" s="21">
        <f ca="1">SUMPRODUCT( OFFSET(Tableau1[],,MATCH(I$3,Tableau1[#Headers],0),,1) * (Tableau1[[Dossier]:[Dossier]]=LEFT($A45,4)*1)  *(Tableau1[#Headers]=I$3))</f>
        <v>0</v>
      </c>
      <c r="J45" s="21">
        <f ca="1">SUMPRODUCT( OFFSET(Tableau1[],,MATCH(J$3,Tableau1[#Headers],0),,1) * (Tableau1[[Dossier]:[Dossier]]=LEFT($A45,4)*1)  *(Tableau1[#Headers]=J$3))</f>
        <v>0</v>
      </c>
      <c r="K45" s="22" t="s">
        <v>133</v>
      </c>
      <c r="L45" s="23" t="s">
        <v>134</v>
      </c>
    </row>
    <row r="46" spans="1:12" s="27" customFormat="1" ht="18.75" customHeight="1" outlineLevel="1" x14ac:dyDescent="0.3">
      <c r="A46" s="24" t="s">
        <v>135</v>
      </c>
      <c r="B46" s="21">
        <f ca="1">SUMPRODUCT( OFFSET(Tableau1[],,MATCH(B$3,Tableau1[#Headers],0),,1) * (Tableau1[[Dossier]:[Dossier]]=LEFT($A46,4)*1)  *(Tableau1[#Headers]=B$3))</f>
        <v>0</v>
      </c>
      <c r="C46" s="21">
        <f ca="1">SUMPRODUCT( OFFSET(Tableau1[],,MATCH(C$3,Tableau1[#Headers],0),,1) * (Tableau1[[Dossier]:[Dossier]]=LEFT($A46,4)*1)  *(Tableau1[#Headers]=C$3))</f>
        <v>0</v>
      </c>
      <c r="D46" s="21">
        <f ca="1">SUMPRODUCT( OFFSET(Tableau1[],,MATCH(D$3,Tableau1[#Headers],0),,1) * (Tableau1[[Dossier]:[Dossier]]=LEFT($A46,4)*1)  *(Tableau1[#Headers]=D$3))</f>
        <v>0</v>
      </c>
      <c r="E46" s="21">
        <f ca="1">SUMPRODUCT( OFFSET(Tableau1[],,MATCH(E$3,Tableau1[#Headers],0),,1) * (Tableau1[[Dossier]:[Dossier]]=LEFT($A46,4)*1)  *(Tableau1[#Headers]=E$3))</f>
        <v>0</v>
      </c>
      <c r="F46" s="21">
        <f ca="1">SUMPRODUCT( OFFSET(Tableau1[],,MATCH(F$3,Tableau1[#Headers],0),,1) * (Tableau1[[Dossier]:[Dossier]]=LEFT($A46,4)*1)  *(Tableau1[#Headers]=F$3))</f>
        <v>0</v>
      </c>
      <c r="G46" s="21">
        <f ca="1">SUMPRODUCT( OFFSET(Tableau1[],,MATCH(G$3,Tableau1[#Headers],0),,1) * (Tableau1[[Dossier]:[Dossier]]=LEFT($A46,4)*1)  *(Tableau1[#Headers]=G$3))</f>
        <v>0</v>
      </c>
      <c r="H46" s="21">
        <f ca="1">SUMPRODUCT( OFFSET(Tableau1[],,MATCH(H$3,Tableau1[#Headers],0),,1) * (Tableau1[[Dossier]:[Dossier]]=LEFT($A46,4)*1)  *(Tableau1[#Headers]=H$3))</f>
        <v>0</v>
      </c>
      <c r="I46" s="21">
        <f ca="1">SUMPRODUCT( OFFSET(Tableau1[],,MATCH(I$3,Tableau1[#Headers],0),,1) * (Tableau1[[Dossier]:[Dossier]]=LEFT($A46,4)*1)  *(Tableau1[#Headers]=I$3))</f>
        <v>0</v>
      </c>
      <c r="J46" s="21">
        <f ca="1">SUMPRODUCT( OFFSET(Tableau1[],,MATCH(J$3,Tableau1[#Headers],0),,1) * (Tableau1[[Dossier]:[Dossier]]=LEFT($A46,4)*1)  *(Tableau1[#Headers]=J$3))</f>
        <v>0</v>
      </c>
      <c r="K46" s="25" t="s">
        <v>136</v>
      </c>
      <c r="L46" s="26" t="s">
        <v>137</v>
      </c>
    </row>
    <row r="47" spans="1:12" ht="18.75" customHeight="1" x14ac:dyDescent="0.3">
      <c r="A47" s="20" t="s">
        <v>138</v>
      </c>
      <c r="B47" s="21">
        <f ca="1">SUMPRODUCT( OFFSET(Tableau1[],,MATCH(B$3,Tableau1[#Headers],0),,1) * (Tableau1[[Dossier]:[Dossier]]=LEFT($A47,4)*1)  *(Tableau1[#Headers]=B$3))</f>
        <v>0</v>
      </c>
      <c r="C47" s="21">
        <f ca="1">SUMPRODUCT( OFFSET(Tableau1[],,MATCH(C$3,Tableau1[#Headers],0),,1) * (Tableau1[[Dossier]:[Dossier]]=LEFT($A47,4)*1)  *(Tableau1[#Headers]=C$3))</f>
        <v>0</v>
      </c>
      <c r="D47" s="21">
        <f ca="1">SUMPRODUCT( OFFSET(Tableau1[],,MATCH(D$3,Tableau1[#Headers],0),,1) * (Tableau1[[Dossier]:[Dossier]]=LEFT($A47,4)*1)  *(Tableau1[#Headers]=D$3))</f>
        <v>0</v>
      </c>
      <c r="E47" s="21">
        <f ca="1">SUMPRODUCT( OFFSET(Tableau1[],,MATCH(E$3,Tableau1[#Headers],0),,1) * (Tableau1[[Dossier]:[Dossier]]=LEFT($A47,4)*1)  *(Tableau1[#Headers]=E$3))</f>
        <v>0</v>
      </c>
      <c r="F47" s="21">
        <f ca="1">SUMPRODUCT( OFFSET(Tableau1[],,MATCH(F$3,Tableau1[#Headers],0),,1) * (Tableau1[[Dossier]:[Dossier]]=LEFT($A47,4)*1)  *(Tableau1[#Headers]=F$3))</f>
        <v>0</v>
      </c>
      <c r="G47" s="21">
        <f ca="1">SUMPRODUCT( OFFSET(Tableau1[],,MATCH(G$3,Tableau1[#Headers],0),,1) * (Tableau1[[Dossier]:[Dossier]]=LEFT($A47,4)*1)  *(Tableau1[#Headers]=G$3))</f>
        <v>0</v>
      </c>
      <c r="H47" s="21">
        <f ca="1">SUMPRODUCT( OFFSET(Tableau1[],,MATCH(H$3,Tableau1[#Headers],0),,1) * (Tableau1[[Dossier]:[Dossier]]=LEFT($A47,4)*1)  *(Tableau1[#Headers]=H$3))</f>
        <v>0</v>
      </c>
      <c r="I47" s="21">
        <f ca="1">SUMPRODUCT( OFFSET(Tableau1[],,MATCH(I$3,Tableau1[#Headers],0),,1) * (Tableau1[[Dossier]:[Dossier]]=LEFT($A47,4)*1)  *(Tableau1[#Headers]=I$3))</f>
        <v>0</v>
      </c>
      <c r="J47" s="21">
        <f ca="1">SUMPRODUCT( OFFSET(Tableau1[],,MATCH(J$3,Tableau1[#Headers],0),,1) * (Tableau1[[Dossier]:[Dossier]]=LEFT($A47,4)*1)  *(Tableau1[#Headers]=J$3))</f>
        <v>0</v>
      </c>
      <c r="K47" s="22" t="s">
        <v>19</v>
      </c>
      <c r="L47" s="23" t="s">
        <v>139</v>
      </c>
    </row>
    <row r="48" spans="1:12" ht="18.75" customHeight="1" outlineLevel="1" x14ac:dyDescent="0.3">
      <c r="A48" s="20" t="s">
        <v>140</v>
      </c>
      <c r="B48" s="21">
        <f ca="1">SUMPRODUCT( OFFSET(Tableau1[],,MATCH(B$3,Tableau1[#Headers],0),,1) * (Tableau1[[Dossier]:[Dossier]]=LEFT($A48,4)*1)  *(Tableau1[#Headers]=B$3))</f>
        <v>0</v>
      </c>
      <c r="C48" s="21">
        <f ca="1">SUMPRODUCT( OFFSET(Tableau1[],,MATCH(C$3,Tableau1[#Headers],0),,1) * (Tableau1[[Dossier]:[Dossier]]=LEFT($A48,4)*1)  *(Tableau1[#Headers]=C$3))</f>
        <v>0</v>
      </c>
      <c r="D48" s="21">
        <f ca="1">SUMPRODUCT( OFFSET(Tableau1[],,MATCH(D$3,Tableau1[#Headers],0),,1) * (Tableau1[[Dossier]:[Dossier]]=LEFT($A48,4)*1)  *(Tableau1[#Headers]=D$3))</f>
        <v>0</v>
      </c>
      <c r="E48" s="21">
        <f ca="1">SUMPRODUCT( OFFSET(Tableau1[],,MATCH(E$3,Tableau1[#Headers],0),,1) * (Tableau1[[Dossier]:[Dossier]]=LEFT($A48,4)*1)  *(Tableau1[#Headers]=E$3))</f>
        <v>0</v>
      </c>
      <c r="F48" s="21">
        <f ca="1">SUMPRODUCT( OFFSET(Tableau1[],,MATCH(F$3,Tableau1[#Headers],0),,1) * (Tableau1[[Dossier]:[Dossier]]=LEFT($A48,4)*1)  *(Tableau1[#Headers]=F$3))</f>
        <v>0</v>
      </c>
      <c r="G48" s="21">
        <f ca="1">SUMPRODUCT( OFFSET(Tableau1[],,MATCH(G$3,Tableau1[#Headers],0),,1) * (Tableau1[[Dossier]:[Dossier]]=LEFT($A48,4)*1)  *(Tableau1[#Headers]=G$3))</f>
        <v>0</v>
      </c>
      <c r="H48" s="21">
        <f ca="1">SUMPRODUCT( OFFSET(Tableau1[],,MATCH(H$3,Tableau1[#Headers],0),,1) * (Tableau1[[Dossier]:[Dossier]]=LEFT($A48,4)*1)  *(Tableau1[#Headers]=H$3))</f>
        <v>0</v>
      </c>
      <c r="I48" s="21">
        <f ca="1">SUMPRODUCT( OFFSET(Tableau1[],,MATCH(I$3,Tableau1[#Headers],0),,1) * (Tableau1[[Dossier]:[Dossier]]=LEFT($A48,4)*1)  *(Tableau1[#Headers]=I$3))</f>
        <v>0</v>
      </c>
      <c r="J48" s="21">
        <f ca="1">SUMPRODUCT( OFFSET(Tableau1[],,MATCH(J$3,Tableau1[#Headers],0),,1) * (Tableau1[[Dossier]:[Dossier]]=LEFT($A48,4)*1)  *(Tableau1[#Headers]=J$3))</f>
        <v>0</v>
      </c>
      <c r="K48" s="22" t="s">
        <v>19</v>
      </c>
      <c r="L48" s="23" t="s">
        <v>141</v>
      </c>
    </row>
    <row r="49" spans="1:12" ht="18.75" customHeight="1" x14ac:dyDescent="0.3">
      <c r="A49" s="20" t="s">
        <v>142</v>
      </c>
      <c r="B49" s="21">
        <f ca="1">SUMPRODUCT( OFFSET(Tableau1[],,MATCH(B$3,Tableau1[#Headers],0),,1) * (Tableau1[[Dossier]:[Dossier]]=LEFT($A49,4)*1)  *(Tableau1[#Headers]=B$3))</f>
        <v>0</v>
      </c>
      <c r="C49" s="21">
        <f ca="1">SUMPRODUCT( OFFSET(Tableau1[],,MATCH(C$3,Tableau1[#Headers],0),,1) * (Tableau1[[Dossier]:[Dossier]]=LEFT($A49,4)*1)  *(Tableau1[#Headers]=C$3))</f>
        <v>0</v>
      </c>
      <c r="D49" s="21">
        <f ca="1">SUMPRODUCT( OFFSET(Tableau1[],,MATCH(D$3,Tableau1[#Headers],0),,1) * (Tableau1[[Dossier]:[Dossier]]=LEFT($A49,4)*1)  *(Tableau1[#Headers]=D$3))</f>
        <v>0</v>
      </c>
      <c r="E49" s="21">
        <f ca="1">SUMPRODUCT( OFFSET(Tableau1[],,MATCH(E$3,Tableau1[#Headers],0),,1) * (Tableau1[[Dossier]:[Dossier]]=LEFT($A49,4)*1)  *(Tableau1[#Headers]=E$3))</f>
        <v>0</v>
      </c>
      <c r="F49" s="21">
        <f ca="1">SUMPRODUCT( OFFSET(Tableau1[],,MATCH(F$3,Tableau1[#Headers],0),,1) * (Tableau1[[Dossier]:[Dossier]]=LEFT($A49,4)*1)  *(Tableau1[#Headers]=F$3))</f>
        <v>0</v>
      </c>
      <c r="G49" s="21">
        <f ca="1">SUMPRODUCT( OFFSET(Tableau1[],,MATCH(G$3,Tableau1[#Headers],0),,1) * (Tableau1[[Dossier]:[Dossier]]=LEFT($A49,4)*1)  *(Tableau1[#Headers]=G$3))</f>
        <v>0</v>
      </c>
      <c r="H49" s="21">
        <f ca="1">SUMPRODUCT( OFFSET(Tableau1[],,MATCH(H$3,Tableau1[#Headers],0),,1) * (Tableau1[[Dossier]:[Dossier]]=LEFT($A49,4)*1)  *(Tableau1[#Headers]=H$3))</f>
        <v>0</v>
      </c>
      <c r="I49" s="21">
        <f ca="1">SUMPRODUCT( OFFSET(Tableau1[],,MATCH(I$3,Tableau1[#Headers],0),,1) * (Tableau1[[Dossier]:[Dossier]]=LEFT($A49,4)*1)  *(Tableau1[#Headers]=I$3))</f>
        <v>0</v>
      </c>
      <c r="J49" s="21">
        <f ca="1">SUMPRODUCT( OFFSET(Tableau1[],,MATCH(J$3,Tableau1[#Headers],0),,1) * (Tableau1[[Dossier]:[Dossier]]=LEFT($A49,4)*1)  *(Tableau1[#Headers]=J$3))</f>
        <v>0</v>
      </c>
      <c r="K49" s="22" t="s">
        <v>143</v>
      </c>
      <c r="L49" s="23" t="s">
        <v>144</v>
      </c>
    </row>
    <row r="50" spans="1:12" ht="18.75" customHeight="1" x14ac:dyDescent="0.3">
      <c r="A50" s="20" t="s">
        <v>145</v>
      </c>
      <c r="B50" s="21">
        <f ca="1">SUMPRODUCT( OFFSET(Tableau1[],,MATCH(B$3,Tableau1[#Headers],0),,1) * (Tableau1[[Dossier]:[Dossier]]=LEFT($A50,4)*1)  *(Tableau1[#Headers]=B$3))</f>
        <v>0</v>
      </c>
      <c r="C50" s="21">
        <f ca="1">SUMPRODUCT( OFFSET(Tableau1[],,MATCH(C$3,Tableau1[#Headers],0),,1) * (Tableau1[[Dossier]:[Dossier]]=LEFT($A50,4)*1)  *(Tableau1[#Headers]=C$3))</f>
        <v>0</v>
      </c>
      <c r="D50" s="21">
        <f ca="1">SUMPRODUCT( OFFSET(Tableau1[],,MATCH(D$3,Tableau1[#Headers],0),,1) * (Tableau1[[Dossier]:[Dossier]]=LEFT($A50,4)*1)  *(Tableau1[#Headers]=D$3))</f>
        <v>0</v>
      </c>
      <c r="E50" s="21">
        <f ca="1">SUMPRODUCT( OFFSET(Tableau1[],,MATCH(E$3,Tableau1[#Headers],0),,1) * (Tableau1[[Dossier]:[Dossier]]=LEFT($A50,4)*1)  *(Tableau1[#Headers]=E$3))</f>
        <v>0</v>
      </c>
      <c r="F50" s="21">
        <f ca="1">SUMPRODUCT( OFFSET(Tableau1[],,MATCH(F$3,Tableau1[#Headers],0),,1) * (Tableau1[[Dossier]:[Dossier]]=LEFT($A50,4)*1)  *(Tableau1[#Headers]=F$3))</f>
        <v>0</v>
      </c>
      <c r="G50" s="21">
        <f ca="1">SUMPRODUCT( OFFSET(Tableau1[],,MATCH(G$3,Tableau1[#Headers],0),,1) * (Tableau1[[Dossier]:[Dossier]]=LEFT($A50,4)*1)  *(Tableau1[#Headers]=G$3))</f>
        <v>0</v>
      </c>
      <c r="H50" s="21">
        <f ca="1">SUMPRODUCT( OFFSET(Tableau1[],,MATCH(H$3,Tableau1[#Headers],0),,1) * (Tableau1[[Dossier]:[Dossier]]=LEFT($A50,4)*1)  *(Tableau1[#Headers]=H$3))</f>
        <v>0</v>
      </c>
      <c r="I50" s="21">
        <f ca="1">SUMPRODUCT( OFFSET(Tableau1[],,MATCH(I$3,Tableau1[#Headers],0),,1) * (Tableau1[[Dossier]:[Dossier]]=LEFT($A50,4)*1)  *(Tableau1[#Headers]=I$3))</f>
        <v>0</v>
      </c>
      <c r="J50" s="21">
        <f ca="1">SUMPRODUCT( OFFSET(Tableau1[],,MATCH(J$3,Tableau1[#Headers],0),,1) * (Tableau1[[Dossier]:[Dossier]]=LEFT($A50,4)*1)  *(Tableau1[#Headers]=J$3))</f>
        <v>0</v>
      </c>
      <c r="K50" s="22" t="s">
        <v>24</v>
      </c>
      <c r="L50" s="23" t="s">
        <v>146</v>
      </c>
    </row>
    <row r="51" spans="1:12" ht="18.75" customHeight="1" x14ac:dyDescent="0.3">
      <c r="A51" s="20" t="s">
        <v>147</v>
      </c>
      <c r="B51" s="21">
        <f ca="1">SUMPRODUCT( OFFSET(Tableau1[],,MATCH(B$3,Tableau1[#Headers],0),,1) * (Tableau1[[Dossier]:[Dossier]]=LEFT($A51,4)*1)  *(Tableau1[#Headers]=B$3))</f>
        <v>0</v>
      </c>
      <c r="C51" s="21">
        <f ca="1">SUMPRODUCT( OFFSET(Tableau1[],,MATCH(C$3,Tableau1[#Headers],0),,1) * (Tableau1[[Dossier]:[Dossier]]=LEFT($A51,4)*1)  *(Tableau1[#Headers]=C$3))</f>
        <v>0</v>
      </c>
      <c r="D51" s="21">
        <f ca="1">SUMPRODUCT( OFFSET(Tableau1[],,MATCH(D$3,Tableau1[#Headers],0),,1) * (Tableau1[[Dossier]:[Dossier]]=LEFT($A51,4)*1)  *(Tableau1[#Headers]=D$3))</f>
        <v>0</v>
      </c>
      <c r="E51" s="21">
        <f ca="1">SUMPRODUCT( OFFSET(Tableau1[],,MATCH(E$3,Tableau1[#Headers],0),,1) * (Tableau1[[Dossier]:[Dossier]]=LEFT($A51,4)*1)  *(Tableau1[#Headers]=E$3))</f>
        <v>0</v>
      </c>
      <c r="F51" s="21">
        <f ca="1">SUMPRODUCT( OFFSET(Tableau1[],,MATCH(F$3,Tableau1[#Headers],0),,1) * (Tableau1[[Dossier]:[Dossier]]=LEFT($A51,4)*1)  *(Tableau1[#Headers]=F$3))</f>
        <v>0</v>
      </c>
      <c r="G51" s="21">
        <f ca="1">SUMPRODUCT( OFFSET(Tableau1[],,MATCH(G$3,Tableau1[#Headers],0),,1) * (Tableau1[[Dossier]:[Dossier]]=LEFT($A51,4)*1)  *(Tableau1[#Headers]=G$3))</f>
        <v>0</v>
      </c>
      <c r="H51" s="21">
        <f ca="1">SUMPRODUCT( OFFSET(Tableau1[],,MATCH(H$3,Tableau1[#Headers],0),,1) * (Tableau1[[Dossier]:[Dossier]]=LEFT($A51,4)*1)  *(Tableau1[#Headers]=H$3))</f>
        <v>0</v>
      </c>
      <c r="I51" s="21">
        <f ca="1">SUMPRODUCT( OFFSET(Tableau1[],,MATCH(I$3,Tableau1[#Headers],0),,1) * (Tableau1[[Dossier]:[Dossier]]=LEFT($A51,4)*1)  *(Tableau1[#Headers]=I$3))</f>
        <v>0</v>
      </c>
      <c r="J51" s="21">
        <f ca="1">SUMPRODUCT( OFFSET(Tableau1[],,MATCH(J$3,Tableau1[#Headers],0),,1) * (Tableau1[[Dossier]:[Dossier]]=LEFT($A51,4)*1)  *(Tableau1[#Headers]=J$3))</f>
        <v>0</v>
      </c>
      <c r="K51" s="22" t="s">
        <v>148</v>
      </c>
      <c r="L51" s="23" t="s">
        <v>149</v>
      </c>
    </row>
    <row r="52" spans="1:12" ht="18.75" customHeight="1" outlineLevel="1" x14ac:dyDescent="0.3">
      <c r="A52" s="20" t="s">
        <v>150</v>
      </c>
      <c r="B52" s="21">
        <f ca="1">SUMPRODUCT( OFFSET(Tableau1[],,MATCH(B$3,Tableau1[#Headers],0),,1) * (Tableau1[[Dossier]:[Dossier]]=LEFT($A52,4)*1)  *(Tableau1[#Headers]=B$3))</f>
        <v>0</v>
      </c>
      <c r="C52" s="21">
        <f ca="1">SUMPRODUCT( OFFSET(Tableau1[],,MATCH(C$3,Tableau1[#Headers],0),,1) * (Tableau1[[Dossier]:[Dossier]]=LEFT($A52,4)*1)  *(Tableau1[#Headers]=C$3))</f>
        <v>0</v>
      </c>
      <c r="D52" s="21">
        <f ca="1">SUMPRODUCT( OFFSET(Tableau1[],,MATCH(D$3,Tableau1[#Headers],0),,1) * (Tableau1[[Dossier]:[Dossier]]=LEFT($A52,4)*1)  *(Tableau1[#Headers]=D$3))</f>
        <v>0</v>
      </c>
      <c r="E52" s="21">
        <f ca="1">SUMPRODUCT( OFFSET(Tableau1[],,MATCH(E$3,Tableau1[#Headers],0),,1) * (Tableau1[[Dossier]:[Dossier]]=LEFT($A52,4)*1)  *(Tableau1[#Headers]=E$3))</f>
        <v>0</v>
      </c>
      <c r="F52" s="21">
        <f ca="1">SUMPRODUCT( OFFSET(Tableau1[],,MATCH(F$3,Tableau1[#Headers],0),,1) * (Tableau1[[Dossier]:[Dossier]]=LEFT($A52,4)*1)  *(Tableau1[#Headers]=F$3))</f>
        <v>0</v>
      </c>
      <c r="G52" s="21">
        <f ca="1">SUMPRODUCT( OFFSET(Tableau1[],,MATCH(G$3,Tableau1[#Headers],0),,1) * (Tableau1[[Dossier]:[Dossier]]=LEFT($A52,4)*1)  *(Tableau1[#Headers]=G$3))</f>
        <v>0</v>
      </c>
      <c r="H52" s="21">
        <f ca="1">SUMPRODUCT( OFFSET(Tableau1[],,MATCH(H$3,Tableau1[#Headers],0),,1) * (Tableau1[[Dossier]:[Dossier]]=LEFT($A52,4)*1)  *(Tableau1[#Headers]=H$3))</f>
        <v>0</v>
      </c>
      <c r="I52" s="21">
        <f ca="1">SUMPRODUCT( OFFSET(Tableau1[],,MATCH(I$3,Tableau1[#Headers],0),,1) * (Tableau1[[Dossier]:[Dossier]]=LEFT($A52,4)*1)  *(Tableau1[#Headers]=I$3))</f>
        <v>0</v>
      </c>
      <c r="J52" s="21">
        <f ca="1">SUMPRODUCT( OFFSET(Tableau1[],,MATCH(J$3,Tableau1[#Headers],0),,1) * (Tableau1[[Dossier]:[Dossier]]=LEFT($A52,4)*1)  *(Tableau1[#Headers]=J$3))</f>
        <v>0</v>
      </c>
      <c r="K52" s="22" t="s">
        <v>25</v>
      </c>
      <c r="L52" s="23" t="s">
        <v>151</v>
      </c>
    </row>
    <row r="53" spans="1:12" ht="18.75" customHeight="1" x14ac:dyDescent="0.3">
      <c r="A53" s="20" t="s">
        <v>152</v>
      </c>
      <c r="B53" s="21">
        <f ca="1">SUMPRODUCT( OFFSET(Tableau1[],,MATCH(B$3,Tableau1[#Headers],0),,1) * (Tableau1[[Dossier]:[Dossier]]=LEFT($A53,4)*1)  *(Tableau1[#Headers]=B$3))</f>
        <v>5</v>
      </c>
      <c r="C53" s="21">
        <f ca="1">SUMPRODUCT( OFFSET(Tableau1[],,MATCH(C$3,Tableau1[#Headers],0),,1) * (Tableau1[[Dossier]:[Dossier]]=LEFT($A53,4)*1)  *(Tableau1[#Headers]=C$3))</f>
        <v>0</v>
      </c>
      <c r="D53" s="21">
        <f ca="1">SUMPRODUCT( OFFSET(Tableau1[],,MATCH(D$3,Tableau1[#Headers],0),,1) * (Tableau1[[Dossier]:[Dossier]]=LEFT($A53,4)*1)  *(Tableau1[#Headers]=D$3))</f>
        <v>0</v>
      </c>
      <c r="E53" s="21">
        <f ca="1">SUMPRODUCT( OFFSET(Tableau1[],,MATCH(E$3,Tableau1[#Headers],0),,1) * (Tableau1[[Dossier]:[Dossier]]=LEFT($A53,4)*1)  *(Tableau1[#Headers]=E$3))</f>
        <v>0</v>
      </c>
      <c r="F53" s="21">
        <f ca="1">SUMPRODUCT( OFFSET(Tableau1[],,MATCH(F$3,Tableau1[#Headers],0),,1) * (Tableau1[[Dossier]:[Dossier]]=LEFT($A53,4)*1)  *(Tableau1[#Headers]=F$3))</f>
        <v>0</v>
      </c>
      <c r="G53" s="21">
        <f ca="1">SUMPRODUCT( OFFSET(Tableau1[],,MATCH(G$3,Tableau1[#Headers],0),,1) * (Tableau1[[Dossier]:[Dossier]]=LEFT($A53,4)*1)  *(Tableau1[#Headers]=G$3))</f>
        <v>0</v>
      </c>
      <c r="H53" s="21">
        <f ca="1">SUMPRODUCT( OFFSET(Tableau1[],,MATCH(H$3,Tableau1[#Headers],0),,1) * (Tableau1[[Dossier]:[Dossier]]=LEFT($A53,4)*1)  *(Tableau1[#Headers]=H$3))</f>
        <v>0</v>
      </c>
      <c r="I53" s="21">
        <f ca="1">SUMPRODUCT( OFFSET(Tableau1[],,MATCH(I$3,Tableau1[#Headers],0),,1) * (Tableau1[[Dossier]:[Dossier]]=LEFT($A53,4)*1)  *(Tableau1[#Headers]=I$3))</f>
        <v>0</v>
      </c>
      <c r="J53" s="21">
        <f ca="1">SUMPRODUCT( OFFSET(Tableau1[],,MATCH(J$3,Tableau1[#Headers],0),,1) * (Tableau1[[Dossier]:[Dossier]]=LEFT($A53,4)*1)  *(Tableau1[#Headers]=J$3))</f>
        <v>0</v>
      </c>
      <c r="K53" s="28" t="s">
        <v>31</v>
      </c>
      <c r="L53" s="23" t="s">
        <v>153</v>
      </c>
    </row>
    <row r="54" spans="1:12" ht="18.75" customHeight="1" x14ac:dyDescent="0.3">
      <c r="A54" s="20" t="s">
        <v>154</v>
      </c>
      <c r="B54" s="21">
        <f ca="1">SUMPRODUCT( OFFSET(Tableau1[],,MATCH(B$3,Tableau1[#Headers],0),,1) * (Tableau1[[Dossier]:[Dossier]]=LEFT($A54,4)*1)  *(Tableau1[#Headers]=B$3))</f>
        <v>0</v>
      </c>
      <c r="C54" s="21">
        <f ca="1">SUMPRODUCT( OFFSET(Tableau1[],,MATCH(C$3,Tableau1[#Headers],0),,1) * (Tableau1[[Dossier]:[Dossier]]=LEFT($A54,4)*1)  *(Tableau1[#Headers]=C$3))</f>
        <v>0</v>
      </c>
      <c r="D54" s="21">
        <f ca="1">SUMPRODUCT( OFFSET(Tableau1[],,MATCH(D$3,Tableau1[#Headers],0),,1) * (Tableau1[[Dossier]:[Dossier]]=LEFT($A54,4)*1)  *(Tableau1[#Headers]=D$3))</f>
        <v>0</v>
      </c>
      <c r="E54" s="21">
        <f ca="1">SUMPRODUCT( OFFSET(Tableau1[],,MATCH(E$3,Tableau1[#Headers],0),,1) * (Tableau1[[Dossier]:[Dossier]]=LEFT($A54,4)*1)  *(Tableau1[#Headers]=E$3))</f>
        <v>0</v>
      </c>
      <c r="F54" s="21">
        <f ca="1">SUMPRODUCT( OFFSET(Tableau1[],,MATCH(F$3,Tableau1[#Headers],0),,1) * (Tableau1[[Dossier]:[Dossier]]=LEFT($A54,4)*1)  *(Tableau1[#Headers]=F$3))</f>
        <v>0</v>
      </c>
      <c r="G54" s="21">
        <f ca="1">SUMPRODUCT( OFFSET(Tableau1[],,MATCH(G$3,Tableau1[#Headers],0),,1) * (Tableau1[[Dossier]:[Dossier]]=LEFT($A54,4)*1)  *(Tableau1[#Headers]=G$3))</f>
        <v>0</v>
      </c>
      <c r="H54" s="21">
        <f ca="1">SUMPRODUCT( OFFSET(Tableau1[],,MATCH(H$3,Tableau1[#Headers],0),,1) * (Tableau1[[Dossier]:[Dossier]]=LEFT($A54,4)*1)  *(Tableau1[#Headers]=H$3))</f>
        <v>0</v>
      </c>
      <c r="I54" s="21">
        <f ca="1">SUMPRODUCT( OFFSET(Tableau1[],,MATCH(I$3,Tableau1[#Headers],0),,1) * (Tableau1[[Dossier]:[Dossier]]=LEFT($A54,4)*1)  *(Tableau1[#Headers]=I$3))</f>
        <v>0</v>
      </c>
      <c r="J54" s="21">
        <f ca="1">SUMPRODUCT( OFFSET(Tableau1[],,MATCH(J$3,Tableau1[#Headers],0),,1) * (Tableau1[[Dossier]:[Dossier]]=LEFT($A54,4)*1)  *(Tableau1[#Headers]=J$3))</f>
        <v>0</v>
      </c>
      <c r="K54" s="28" t="s">
        <v>155</v>
      </c>
      <c r="L54" s="23" t="s">
        <v>156</v>
      </c>
    </row>
    <row r="55" spans="1:12" ht="18.75" customHeight="1" x14ac:dyDescent="0.3">
      <c r="A55" s="20" t="s">
        <v>157</v>
      </c>
      <c r="B55" s="21">
        <f ca="1">SUMPRODUCT( OFFSET(Tableau1[],,MATCH(B$3,Tableau1[#Headers],0),,1) * (Tableau1[[Dossier]:[Dossier]]=LEFT($A55,4)*1)  *(Tableau1[#Headers]=B$3))</f>
        <v>1</v>
      </c>
      <c r="C55" s="21">
        <f ca="1">SUMPRODUCT( OFFSET(Tableau1[],,MATCH(C$3,Tableau1[#Headers],0),,1) * (Tableau1[[Dossier]:[Dossier]]=LEFT($A55,4)*1)  *(Tableau1[#Headers]=C$3))</f>
        <v>5</v>
      </c>
      <c r="D55" s="21">
        <f ca="1">SUMPRODUCT( OFFSET(Tableau1[],,MATCH(D$3,Tableau1[#Headers],0),,1) * (Tableau1[[Dossier]:[Dossier]]=LEFT($A55,4)*1)  *(Tableau1[#Headers]=D$3))</f>
        <v>0</v>
      </c>
      <c r="E55" s="21">
        <f ca="1">SUMPRODUCT( OFFSET(Tableau1[],,MATCH(E$3,Tableau1[#Headers],0),,1) * (Tableau1[[Dossier]:[Dossier]]=LEFT($A55,4)*1)  *(Tableau1[#Headers]=E$3))</f>
        <v>0</v>
      </c>
      <c r="F55" s="21">
        <f ca="1">SUMPRODUCT( OFFSET(Tableau1[],,MATCH(F$3,Tableau1[#Headers],0),,1) * (Tableau1[[Dossier]:[Dossier]]=LEFT($A55,4)*1)  *(Tableau1[#Headers]=F$3))</f>
        <v>0</v>
      </c>
      <c r="G55" s="21">
        <f ca="1">SUMPRODUCT( OFFSET(Tableau1[],,MATCH(G$3,Tableau1[#Headers],0),,1) * (Tableau1[[Dossier]:[Dossier]]=LEFT($A55,4)*1)  *(Tableau1[#Headers]=G$3))</f>
        <v>0</v>
      </c>
      <c r="H55" s="21">
        <f ca="1">SUMPRODUCT( OFFSET(Tableau1[],,MATCH(H$3,Tableau1[#Headers],0),,1) * (Tableau1[[Dossier]:[Dossier]]=LEFT($A55,4)*1)  *(Tableau1[#Headers]=H$3))</f>
        <v>0</v>
      </c>
      <c r="I55" s="21">
        <f ca="1">SUMPRODUCT( OFFSET(Tableau1[],,MATCH(I$3,Tableau1[#Headers],0),,1) * (Tableau1[[Dossier]:[Dossier]]=LEFT($A55,4)*1)  *(Tableau1[#Headers]=I$3))</f>
        <v>0</v>
      </c>
      <c r="J55" s="21">
        <f ca="1">SUMPRODUCT( OFFSET(Tableau1[],,MATCH(J$3,Tableau1[#Headers],0),,1) * (Tableau1[[Dossier]:[Dossier]]=LEFT($A55,4)*1)  *(Tableau1[#Headers]=J$3))</f>
        <v>0</v>
      </c>
      <c r="K55" s="28" t="s">
        <v>33</v>
      </c>
      <c r="L55" s="23" t="s">
        <v>158</v>
      </c>
    </row>
    <row r="56" spans="1:12" ht="18.75" customHeight="1" x14ac:dyDescent="0.3">
      <c r="A56" s="20" t="s">
        <v>159</v>
      </c>
      <c r="B56" s="21">
        <f ca="1">SUMPRODUCT( OFFSET(Tableau1[],,MATCH(B$3,Tableau1[#Headers],0),,1) * (Tableau1[[Dossier]:[Dossier]]=LEFT($A56,4)*1)  *(Tableau1[#Headers]=B$3))</f>
        <v>0</v>
      </c>
      <c r="C56" s="21">
        <f ca="1">SUMPRODUCT( OFFSET(Tableau1[],,MATCH(C$3,Tableau1[#Headers],0),,1) * (Tableau1[[Dossier]:[Dossier]]=LEFT($A56,4)*1)  *(Tableau1[#Headers]=C$3))</f>
        <v>0</v>
      </c>
      <c r="D56" s="21">
        <f ca="1">SUMPRODUCT( OFFSET(Tableau1[],,MATCH(D$3,Tableau1[#Headers],0),,1) * (Tableau1[[Dossier]:[Dossier]]=LEFT($A56,4)*1)  *(Tableau1[#Headers]=D$3))</f>
        <v>0</v>
      </c>
      <c r="E56" s="21">
        <f ca="1">SUMPRODUCT( OFFSET(Tableau1[],,MATCH(E$3,Tableau1[#Headers],0),,1) * (Tableau1[[Dossier]:[Dossier]]=LEFT($A56,4)*1)  *(Tableau1[#Headers]=E$3))</f>
        <v>0</v>
      </c>
      <c r="F56" s="21">
        <f ca="1">SUMPRODUCT( OFFSET(Tableau1[],,MATCH(F$3,Tableau1[#Headers],0),,1) * (Tableau1[[Dossier]:[Dossier]]=LEFT($A56,4)*1)  *(Tableau1[#Headers]=F$3))</f>
        <v>0</v>
      </c>
      <c r="G56" s="21">
        <f ca="1">SUMPRODUCT( OFFSET(Tableau1[],,MATCH(G$3,Tableau1[#Headers],0),,1) * (Tableau1[[Dossier]:[Dossier]]=LEFT($A56,4)*1)  *(Tableau1[#Headers]=G$3))</f>
        <v>0</v>
      </c>
      <c r="H56" s="21">
        <f ca="1">SUMPRODUCT( OFFSET(Tableau1[],,MATCH(H$3,Tableau1[#Headers],0),,1) * (Tableau1[[Dossier]:[Dossier]]=LEFT($A56,4)*1)  *(Tableau1[#Headers]=H$3))</f>
        <v>0</v>
      </c>
      <c r="I56" s="21">
        <f ca="1">SUMPRODUCT( OFFSET(Tableau1[],,MATCH(I$3,Tableau1[#Headers],0),,1) * (Tableau1[[Dossier]:[Dossier]]=LEFT($A56,4)*1)  *(Tableau1[#Headers]=I$3))</f>
        <v>0</v>
      </c>
      <c r="J56" s="21">
        <f ca="1">SUMPRODUCT( OFFSET(Tableau1[],,MATCH(J$3,Tableau1[#Headers],0),,1) * (Tableau1[[Dossier]:[Dossier]]=LEFT($A56,4)*1)  *(Tableau1[#Headers]=J$3))</f>
        <v>0</v>
      </c>
      <c r="K56" s="28" t="s">
        <v>160</v>
      </c>
      <c r="L56" s="23" t="s">
        <v>34</v>
      </c>
    </row>
    <row r="57" spans="1:12" ht="18.75" customHeight="1" x14ac:dyDescent="0.3">
      <c r="A57" s="20" t="s">
        <v>161</v>
      </c>
      <c r="B57" s="21">
        <f ca="1">SUMPRODUCT( OFFSET(Tableau1[],,MATCH(B$3,Tableau1[#Headers],0),,1) * (Tableau1[[Dossier]:[Dossier]]=LEFT($A57,4)*1)  *(Tableau1[#Headers]=B$3))</f>
        <v>0</v>
      </c>
      <c r="C57" s="21">
        <f ca="1">SUMPRODUCT( OFFSET(Tableau1[],,MATCH(C$3,Tableau1[#Headers],0),,1) * (Tableau1[[Dossier]:[Dossier]]=LEFT($A57,4)*1)  *(Tableau1[#Headers]=C$3))</f>
        <v>0</v>
      </c>
      <c r="D57" s="21">
        <f ca="1">SUMPRODUCT( OFFSET(Tableau1[],,MATCH(D$3,Tableau1[#Headers],0),,1) * (Tableau1[[Dossier]:[Dossier]]=LEFT($A57,4)*1)  *(Tableau1[#Headers]=D$3))</f>
        <v>0</v>
      </c>
      <c r="E57" s="21">
        <f ca="1">SUMPRODUCT( OFFSET(Tableau1[],,MATCH(E$3,Tableau1[#Headers],0),,1) * (Tableau1[[Dossier]:[Dossier]]=LEFT($A57,4)*1)  *(Tableau1[#Headers]=E$3))</f>
        <v>0</v>
      </c>
      <c r="F57" s="21">
        <f ca="1">SUMPRODUCT( OFFSET(Tableau1[],,MATCH(F$3,Tableau1[#Headers],0),,1) * (Tableau1[[Dossier]:[Dossier]]=LEFT($A57,4)*1)  *(Tableau1[#Headers]=F$3))</f>
        <v>0</v>
      </c>
      <c r="G57" s="21">
        <f ca="1">SUMPRODUCT( OFFSET(Tableau1[],,MATCH(G$3,Tableau1[#Headers],0),,1) * (Tableau1[[Dossier]:[Dossier]]=LEFT($A57,4)*1)  *(Tableau1[#Headers]=G$3))</f>
        <v>0</v>
      </c>
      <c r="H57" s="21">
        <f ca="1">SUMPRODUCT( OFFSET(Tableau1[],,MATCH(H$3,Tableau1[#Headers],0),,1) * (Tableau1[[Dossier]:[Dossier]]=LEFT($A57,4)*1)  *(Tableau1[#Headers]=H$3))</f>
        <v>0</v>
      </c>
      <c r="I57" s="21">
        <f ca="1">SUMPRODUCT( OFFSET(Tableau1[],,MATCH(I$3,Tableau1[#Headers],0),,1) * (Tableau1[[Dossier]:[Dossier]]=LEFT($A57,4)*1)  *(Tableau1[#Headers]=I$3))</f>
        <v>0</v>
      </c>
      <c r="J57" s="21">
        <f ca="1">SUMPRODUCT( OFFSET(Tableau1[],,MATCH(J$3,Tableau1[#Headers],0),,1) * (Tableau1[[Dossier]:[Dossier]]=LEFT($A57,4)*1)  *(Tableau1[#Headers]=J$3))</f>
        <v>0</v>
      </c>
      <c r="K57" s="28" t="s">
        <v>162</v>
      </c>
      <c r="L57" s="23" t="s">
        <v>163</v>
      </c>
    </row>
    <row r="58" spans="1:12" ht="18.75" customHeight="1" x14ac:dyDescent="0.3">
      <c r="A58" s="20" t="s">
        <v>164</v>
      </c>
      <c r="B58" s="21">
        <f ca="1">SUMPRODUCT( OFFSET(Tableau1[],,MATCH(B$3,Tableau1[#Headers],0),,1) * (Tableau1[[Dossier]:[Dossier]]=LEFT($A58,4)*1)  *(Tableau1[#Headers]=B$3))</f>
        <v>0</v>
      </c>
      <c r="C58" s="21">
        <f ca="1">SUMPRODUCT( OFFSET(Tableau1[],,MATCH(C$3,Tableau1[#Headers],0),,1) * (Tableau1[[Dossier]:[Dossier]]=LEFT($A58,4)*1)  *(Tableau1[#Headers]=C$3))</f>
        <v>0</v>
      </c>
      <c r="D58" s="21">
        <f ca="1">SUMPRODUCT( OFFSET(Tableau1[],,MATCH(D$3,Tableau1[#Headers],0),,1) * (Tableau1[[Dossier]:[Dossier]]=LEFT($A58,4)*1)  *(Tableau1[#Headers]=D$3))</f>
        <v>0</v>
      </c>
      <c r="E58" s="21">
        <f ca="1">SUMPRODUCT( OFFSET(Tableau1[],,MATCH(E$3,Tableau1[#Headers],0),,1) * (Tableau1[[Dossier]:[Dossier]]=LEFT($A58,4)*1)  *(Tableau1[#Headers]=E$3))</f>
        <v>0</v>
      </c>
      <c r="F58" s="21">
        <f ca="1">SUMPRODUCT( OFFSET(Tableau1[],,MATCH(F$3,Tableau1[#Headers],0),,1) * (Tableau1[[Dossier]:[Dossier]]=LEFT($A58,4)*1)  *(Tableau1[#Headers]=F$3))</f>
        <v>0</v>
      </c>
      <c r="G58" s="21">
        <f ca="1">SUMPRODUCT( OFFSET(Tableau1[],,MATCH(G$3,Tableau1[#Headers],0),,1) * (Tableau1[[Dossier]:[Dossier]]=LEFT($A58,4)*1)  *(Tableau1[#Headers]=G$3))</f>
        <v>0</v>
      </c>
      <c r="H58" s="21">
        <f ca="1">SUMPRODUCT( OFFSET(Tableau1[],,MATCH(H$3,Tableau1[#Headers],0),,1) * (Tableau1[[Dossier]:[Dossier]]=LEFT($A58,4)*1)  *(Tableau1[#Headers]=H$3))</f>
        <v>0</v>
      </c>
      <c r="I58" s="21">
        <f ca="1">SUMPRODUCT( OFFSET(Tableau1[],,MATCH(I$3,Tableau1[#Headers],0),,1) * (Tableau1[[Dossier]:[Dossier]]=LEFT($A58,4)*1)  *(Tableau1[#Headers]=I$3))</f>
        <v>0</v>
      </c>
      <c r="J58" s="21">
        <f ca="1">SUMPRODUCT( OFFSET(Tableau1[],,MATCH(J$3,Tableau1[#Headers],0),,1) * (Tableau1[[Dossier]:[Dossier]]=LEFT($A58,4)*1)  *(Tableau1[#Headers]=J$3))</f>
        <v>0</v>
      </c>
      <c r="K58" s="28" t="s">
        <v>165</v>
      </c>
      <c r="L58" s="23" t="s">
        <v>166</v>
      </c>
    </row>
    <row r="59" spans="1:12" ht="18.75" customHeight="1" x14ac:dyDescent="0.3">
      <c r="A59" s="20" t="s">
        <v>167</v>
      </c>
      <c r="B59" s="21">
        <f ca="1">SUMPRODUCT( OFFSET(Tableau1[],,MATCH(B$3,Tableau1[#Headers],0),,1) * (Tableau1[[Dossier]:[Dossier]]=LEFT($A59,4)*1)  *(Tableau1[#Headers]=B$3))</f>
        <v>0</v>
      </c>
      <c r="C59" s="21">
        <f ca="1">SUMPRODUCT( OFFSET(Tableau1[],,MATCH(C$3,Tableau1[#Headers],0),,1) * (Tableau1[[Dossier]:[Dossier]]=LEFT($A59,4)*1)  *(Tableau1[#Headers]=C$3))</f>
        <v>0</v>
      </c>
      <c r="D59" s="21">
        <f ca="1">SUMPRODUCT( OFFSET(Tableau1[],,MATCH(D$3,Tableau1[#Headers],0),,1) * (Tableau1[[Dossier]:[Dossier]]=LEFT($A59,4)*1)  *(Tableau1[#Headers]=D$3))</f>
        <v>0</v>
      </c>
      <c r="E59" s="21">
        <f ca="1">SUMPRODUCT( OFFSET(Tableau1[],,MATCH(E$3,Tableau1[#Headers],0),,1) * (Tableau1[[Dossier]:[Dossier]]=LEFT($A59,4)*1)  *(Tableau1[#Headers]=E$3))</f>
        <v>0</v>
      </c>
      <c r="F59" s="21">
        <f ca="1">SUMPRODUCT( OFFSET(Tableau1[],,MATCH(F$3,Tableau1[#Headers],0),,1) * (Tableau1[[Dossier]:[Dossier]]=LEFT($A59,4)*1)  *(Tableau1[#Headers]=F$3))</f>
        <v>0</v>
      </c>
      <c r="G59" s="21">
        <f ca="1">SUMPRODUCT( OFFSET(Tableau1[],,MATCH(G$3,Tableau1[#Headers],0),,1) * (Tableau1[[Dossier]:[Dossier]]=LEFT($A59,4)*1)  *(Tableau1[#Headers]=G$3))</f>
        <v>0</v>
      </c>
      <c r="H59" s="21">
        <f ca="1">SUMPRODUCT( OFFSET(Tableau1[],,MATCH(H$3,Tableau1[#Headers],0),,1) * (Tableau1[[Dossier]:[Dossier]]=LEFT($A59,4)*1)  *(Tableau1[#Headers]=H$3))</f>
        <v>0</v>
      </c>
      <c r="I59" s="21">
        <f ca="1">SUMPRODUCT( OFFSET(Tableau1[],,MATCH(I$3,Tableau1[#Headers],0),,1) * (Tableau1[[Dossier]:[Dossier]]=LEFT($A59,4)*1)  *(Tableau1[#Headers]=I$3))</f>
        <v>0</v>
      </c>
      <c r="J59" s="21">
        <f ca="1">SUMPRODUCT( OFFSET(Tableau1[],,MATCH(J$3,Tableau1[#Headers],0),,1) * (Tableau1[[Dossier]:[Dossier]]=LEFT($A59,4)*1)  *(Tableau1[#Headers]=J$3))</f>
        <v>0</v>
      </c>
      <c r="K59" s="28" t="s">
        <v>19</v>
      </c>
      <c r="L59" s="23" t="s">
        <v>168</v>
      </c>
    </row>
    <row r="60" spans="1:12" ht="18.75" customHeight="1" outlineLevel="1" x14ac:dyDescent="0.3">
      <c r="A60" s="20" t="s">
        <v>169</v>
      </c>
      <c r="B60" s="21">
        <f ca="1">SUMPRODUCT( OFFSET(Tableau1[],,MATCH(B$3,Tableau1[#Headers],0),,1) * (Tableau1[[Dossier]:[Dossier]]=LEFT($A60,4)*1)  *(Tableau1[#Headers]=B$3))</f>
        <v>0</v>
      </c>
      <c r="C60" s="21">
        <f ca="1">SUMPRODUCT( OFFSET(Tableau1[],,MATCH(C$3,Tableau1[#Headers],0),,1) * (Tableau1[[Dossier]:[Dossier]]=LEFT($A60,4)*1)  *(Tableau1[#Headers]=C$3))</f>
        <v>0</v>
      </c>
      <c r="D60" s="21">
        <f ca="1">SUMPRODUCT( OFFSET(Tableau1[],,MATCH(D$3,Tableau1[#Headers],0),,1) * (Tableau1[[Dossier]:[Dossier]]=LEFT($A60,4)*1)  *(Tableau1[#Headers]=D$3))</f>
        <v>0</v>
      </c>
      <c r="E60" s="21">
        <f ca="1">SUMPRODUCT( OFFSET(Tableau1[],,MATCH(E$3,Tableau1[#Headers],0),,1) * (Tableau1[[Dossier]:[Dossier]]=LEFT($A60,4)*1)  *(Tableau1[#Headers]=E$3))</f>
        <v>0</v>
      </c>
      <c r="F60" s="21">
        <f ca="1">SUMPRODUCT( OFFSET(Tableau1[],,MATCH(F$3,Tableau1[#Headers],0),,1) * (Tableau1[[Dossier]:[Dossier]]=LEFT($A60,4)*1)  *(Tableau1[#Headers]=F$3))</f>
        <v>0</v>
      </c>
      <c r="G60" s="21">
        <f ca="1">SUMPRODUCT( OFFSET(Tableau1[],,MATCH(G$3,Tableau1[#Headers],0),,1) * (Tableau1[[Dossier]:[Dossier]]=LEFT($A60,4)*1)  *(Tableau1[#Headers]=G$3))</f>
        <v>0</v>
      </c>
      <c r="H60" s="21">
        <f ca="1">SUMPRODUCT( OFFSET(Tableau1[],,MATCH(H$3,Tableau1[#Headers],0),,1) * (Tableau1[[Dossier]:[Dossier]]=LEFT($A60,4)*1)  *(Tableau1[#Headers]=H$3))</f>
        <v>0</v>
      </c>
      <c r="I60" s="21">
        <f ca="1">SUMPRODUCT( OFFSET(Tableau1[],,MATCH(I$3,Tableau1[#Headers],0),,1) * (Tableau1[[Dossier]:[Dossier]]=LEFT($A60,4)*1)  *(Tableau1[#Headers]=I$3))</f>
        <v>0</v>
      </c>
      <c r="J60" s="21">
        <f ca="1">SUMPRODUCT( OFFSET(Tableau1[],,MATCH(J$3,Tableau1[#Headers],0),,1) * (Tableau1[[Dossier]:[Dossier]]=LEFT($A60,4)*1)  *(Tableau1[#Headers]=J$3))</f>
        <v>0</v>
      </c>
      <c r="K60" s="28" t="s">
        <v>170</v>
      </c>
      <c r="L60" s="23" t="s">
        <v>171</v>
      </c>
    </row>
    <row r="61" spans="1:12" ht="18.75" customHeight="1" outlineLevel="1" x14ac:dyDescent="0.3">
      <c r="A61" s="20" t="s">
        <v>172</v>
      </c>
      <c r="B61" s="21">
        <f ca="1">SUMPRODUCT( OFFSET(Tableau1[],,MATCH(B$3,Tableau1[#Headers],0),,1) * (Tableau1[[Dossier]:[Dossier]]=LEFT($A61,4)*1)  *(Tableau1[#Headers]=B$3))</f>
        <v>0</v>
      </c>
      <c r="C61" s="21">
        <f ca="1">SUMPRODUCT( OFFSET(Tableau1[],,MATCH(C$3,Tableau1[#Headers],0),,1) * (Tableau1[[Dossier]:[Dossier]]=LEFT($A61,4)*1)  *(Tableau1[#Headers]=C$3))</f>
        <v>0</v>
      </c>
      <c r="D61" s="21">
        <f ca="1">SUMPRODUCT( OFFSET(Tableau1[],,MATCH(D$3,Tableau1[#Headers],0),,1) * (Tableau1[[Dossier]:[Dossier]]=LEFT($A61,4)*1)  *(Tableau1[#Headers]=D$3))</f>
        <v>0</v>
      </c>
      <c r="E61" s="21">
        <f ca="1">SUMPRODUCT( OFFSET(Tableau1[],,MATCH(E$3,Tableau1[#Headers],0),,1) * (Tableau1[[Dossier]:[Dossier]]=LEFT($A61,4)*1)  *(Tableau1[#Headers]=E$3))</f>
        <v>0</v>
      </c>
      <c r="F61" s="21">
        <f ca="1">SUMPRODUCT( OFFSET(Tableau1[],,MATCH(F$3,Tableau1[#Headers],0),,1) * (Tableau1[[Dossier]:[Dossier]]=LEFT($A61,4)*1)  *(Tableau1[#Headers]=F$3))</f>
        <v>0</v>
      </c>
      <c r="G61" s="21">
        <f ca="1">SUMPRODUCT( OFFSET(Tableau1[],,MATCH(G$3,Tableau1[#Headers],0),,1) * (Tableau1[[Dossier]:[Dossier]]=LEFT($A61,4)*1)  *(Tableau1[#Headers]=G$3))</f>
        <v>0</v>
      </c>
      <c r="H61" s="21">
        <f ca="1">SUMPRODUCT( OFFSET(Tableau1[],,MATCH(H$3,Tableau1[#Headers],0),,1) * (Tableau1[[Dossier]:[Dossier]]=LEFT($A61,4)*1)  *(Tableau1[#Headers]=H$3))</f>
        <v>0</v>
      </c>
      <c r="I61" s="21">
        <f ca="1">SUMPRODUCT( OFFSET(Tableau1[],,MATCH(I$3,Tableau1[#Headers],0),,1) * (Tableau1[[Dossier]:[Dossier]]=LEFT($A61,4)*1)  *(Tableau1[#Headers]=I$3))</f>
        <v>0</v>
      </c>
      <c r="J61" s="21">
        <f ca="1">SUMPRODUCT( OFFSET(Tableau1[],,MATCH(J$3,Tableau1[#Headers],0),,1) * (Tableau1[[Dossier]:[Dossier]]=LEFT($A61,4)*1)  *(Tableau1[#Headers]=J$3))</f>
        <v>0</v>
      </c>
      <c r="K61" s="28" t="s">
        <v>65</v>
      </c>
      <c r="L61" s="23" t="s">
        <v>53</v>
      </c>
    </row>
    <row r="62" spans="1:12" ht="18.75" customHeight="1" x14ac:dyDescent="0.3">
      <c r="A62" s="20" t="s">
        <v>173</v>
      </c>
      <c r="B62" s="21">
        <f ca="1">SUMPRODUCT( OFFSET(Tableau1[],,MATCH(B$3,Tableau1[#Headers],0),,1) * (Tableau1[[Dossier]:[Dossier]]=LEFT($A62,4)*1)  *(Tableau1[#Headers]=B$3))</f>
        <v>0</v>
      </c>
      <c r="C62" s="21">
        <f ca="1">SUMPRODUCT( OFFSET(Tableau1[],,MATCH(C$3,Tableau1[#Headers],0),,1) * (Tableau1[[Dossier]:[Dossier]]=LEFT($A62,4)*1)  *(Tableau1[#Headers]=C$3))</f>
        <v>0</v>
      </c>
      <c r="D62" s="21">
        <f ca="1">SUMPRODUCT( OFFSET(Tableau1[],,MATCH(D$3,Tableau1[#Headers],0),,1) * (Tableau1[[Dossier]:[Dossier]]=LEFT($A62,4)*1)  *(Tableau1[#Headers]=D$3))</f>
        <v>0</v>
      </c>
      <c r="E62" s="21">
        <f ca="1">SUMPRODUCT( OFFSET(Tableau1[],,MATCH(E$3,Tableau1[#Headers],0),,1) * (Tableau1[[Dossier]:[Dossier]]=LEFT($A62,4)*1)  *(Tableau1[#Headers]=E$3))</f>
        <v>0</v>
      </c>
      <c r="F62" s="21">
        <f ca="1">SUMPRODUCT( OFFSET(Tableau1[],,MATCH(F$3,Tableau1[#Headers],0),,1) * (Tableau1[[Dossier]:[Dossier]]=LEFT($A62,4)*1)  *(Tableau1[#Headers]=F$3))</f>
        <v>0</v>
      </c>
      <c r="G62" s="21">
        <f ca="1">SUMPRODUCT( OFFSET(Tableau1[],,MATCH(G$3,Tableau1[#Headers],0),,1) * (Tableau1[[Dossier]:[Dossier]]=LEFT($A62,4)*1)  *(Tableau1[#Headers]=G$3))</f>
        <v>0</v>
      </c>
      <c r="H62" s="21">
        <f ca="1">SUMPRODUCT( OFFSET(Tableau1[],,MATCH(H$3,Tableau1[#Headers],0),,1) * (Tableau1[[Dossier]:[Dossier]]=LEFT($A62,4)*1)  *(Tableau1[#Headers]=H$3))</f>
        <v>0</v>
      </c>
      <c r="I62" s="21">
        <f ca="1">SUMPRODUCT( OFFSET(Tableau1[],,MATCH(I$3,Tableau1[#Headers],0),,1) * (Tableau1[[Dossier]:[Dossier]]=LEFT($A62,4)*1)  *(Tableau1[#Headers]=I$3))</f>
        <v>0</v>
      </c>
      <c r="J62" s="21">
        <f ca="1">SUMPRODUCT( OFFSET(Tableau1[],,MATCH(J$3,Tableau1[#Headers],0),,1) * (Tableau1[[Dossier]:[Dossier]]=LEFT($A62,4)*1)  *(Tableau1[#Headers]=J$3))</f>
        <v>0</v>
      </c>
      <c r="K62" s="28" t="s">
        <v>174</v>
      </c>
      <c r="L62" s="23" t="s">
        <v>53</v>
      </c>
    </row>
    <row r="63" spans="1:12" ht="18.75" customHeight="1" outlineLevel="1" x14ac:dyDescent="0.3">
      <c r="A63" s="20" t="s">
        <v>175</v>
      </c>
      <c r="B63" s="21">
        <f ca="1">SUMPRODUCT( OFFSET(Tableau1[],,MATCH(B$3,Tableau1[#Headers],0),,1) * (Tableau1[[Dossier]:[Dossier]]=LEFT($A63,4)*1)  *(Tableau1[#Headers]=B$3))</f>
        <v>0</v>
      </c>
      <c r="C63" s="21">
        <f ca="1">SUMPRODUCT( OFFSET(Tableau1[],,MATCH(C$3,Tableau1[#Headers],0),,1) * (Tableau1[[Dossier]:[Dossier]]=LEFT($A63,4)*1)  *(Tableau1[#Headers]=C$3))</f>
        <v>0</v>
      </c>
      <c r="D63" s="21">
        <f ca="1">SUMPRODUCT( OFFSET(Tableau1[],,MATCH(D$3,Tableau1[#Headers],0),,1) * (Tableau1[[Dossier]:[Dossier]]=LEFT($A63,4)*1)  *(Tableau1[#Headers]=D$3))</f>
        <v>0</v>
      </c>
      <c r="E63" s="21">
        <f ca="1">SUMPRODUCT( OFFSET(Tableau1[],,MATCH(E$3,Tableau1[#Headers],0),,1) * (Tableau1[[Dossier]:[Dossier]]=LEFT($A63,4)*1)  *(Tableau1[#Headers]=E$3))</f>
        <v>0</v>
      </c>
      <c r="F63" s="21">
        <f ca="1">SUMPRODUCT( OFFSET(Tableau1[],,MATCH(F$3,Tableau1[#Headers],0),,1) * (Tableau1[[Dossier]:[Dossier]]=LEFT($A63,4)*1)  *(Tableau1[#Headers]=F$3))</f>
        <v>0</v>
      </c>
      <c r="G63" s="21">
        <f ca="1">SUMPRODUCT( OFFSET(Tableau1[],,MATCH(G$3,Tableau1[#Headers],0),,1) * (Tableau1[[Dossier]:[Dossier]]=LEFT($A63,4)*1)  *(Tableau1[#Headers]=G$3))</f>
        <v>0</v>
      </c>
      <c r="H63" s="21">
        <f ca="1">SUMPRODUCT( OFFSET(Tableau1[],,MATCH(H$3,Tableau1[#Headers],0),,1) * (Tableau1[[Dossier]:[Dossier]]=LEFT($A63,4)*1)  *(Tableau1[#Headers]=H$3))</f>
        <v>0</v>
      </c>
      <c r="I63" s="21">
        <f ca="1">SUMPRODUCT( OFFSET(Tableau1[],,MATCH(I$3,Tableau1[#Headers],0),,1) * (Tableau1[[Dossier]:[Dossier]]=LEFT($A63,4)*1)  *(Tableau1[#Headers]=I$3))</f>
        <v>0</v>
      </c>
      <c r="J63" s="21">
        <f ca="1">SUMPRODUCT( OFFSET(Tableau1[],,MATCH(J$3,Tableau1[#Headers],0),,1) * (Tableau1[[Dossier]:[Dossier]]=LEFT($A63,4)*1)  *(Tableau1[#Headers]=J$3))</f>
        <v>0</v>
      </c>
      <c r="K63" s="28" t="s">
        <v>28</v>
      </c>
      <c r="L63" s="23" t="s">
        <v>176</v>
      </c>
    </row>
    <row r="64" spans="1:12" ht="18.75" customHeight="1" x14ac:dyDescent="0.3">
      <c r="A64" s="20" t="s">
        <v>177</v>
      </c>
      <c r="B64" s="21">
        <f ca="1">SUMPRODUCT( OFFSET(Tableau1[],,MATCH(B$3,Tableau1[#Headers],0),,1) * (Tableau1[[Dossier]:[Dossier]]=LEFT($A64,4)*1)  *(Tableau1[#Headers]=B$3))</f>
        <v>0</v>
      </c>
      <c r="C64" s="21">
        <f ca="1">SUMPRODUCT( OFFSET(Tableau1[],,MATCH(C$3,Tableau1[#Headers],0),,1) * (Tableau1[[Dossier]:[Dossier]]=LEFT($A64,4)*1)  *(Tableau1[#Headers]=C$3))</f>
        <v>0</v>
      </c>
      <c r="D64" s="21">
        <f ca="1">SUMPRODUCT( OFFSET(Tableau1[],,MATCH(D$3,Tableau1[#Headers],0),,1) * (Tableau1[[Dossier]:[Dossier]]=LEFT($A64,4)*1)  *(Tableau1[#Headers]=D$3))</f>
        <v>0</v>
      </c>
      <c r="E64" s="21">
        <f ca="1">SUMPRODUCT( OFFSET(Tableau1[],,MATCH(E$3,Tableau1[#Headers],0),,1) * (Tableau1[[Dossier]:[Dossier]]=LEFT($A64,4)*1)  *(Tableau1[#Headers]=E$3))</f>
        <v>0</v>
      </c>
      <c r="F64" s="21">
        <f ca="1">SUMPRODUCT( OFFSET(Tableau1[],,MATCH(F$3,Tableau1[#Headers],0),,1) * (Tableau1[[Dossier]:[Dossier]]=LEFT($A64,4)*1)  *(Tableau1[#Headers]=F$3))</f>
        <v>0</v>
      </c>
      <c r="G64" s="21">
        <f ca="1">SUMPRODUCT( OFFSET(Tableau1[],,MATCH(G$3,Tableau1[#Headers],0),,1) * (Tableau1[[Dossier]:[Dossier]]=LEFT($A64,4)*1)  *(Tableau1[#Headers]=G$3))</f>
        <v>0</v>
      </c>
      <c r="H64" s="21">
        <f ca="1">SUMPRODUCT( OFFSET(Tableau1[],,MATCH(H$3,Tableau1[#Headers],0),,1) * (Tableau1[[Dossier]:[Dossier]]=LEFT($A64,4)*1)  *(Tableau1[#Headers]=H$3))</f>
        <v>0</v>
      </c>
      <c r="I64" s="21">
        <f ca="1">SUMPRODUCT( OFFSET(Tableau1[],,MATCH(I$3,Tableau1[#Headers],0),,1) * (Tableau1[[Dossier]:[Dossier]]=LEFT($A64,4)*1)  *(Tableau1[#Headers]=I$3))</f>
        <v>0</v>
      </c>
      <c r="J64" s="21">
        <f ca="1">SUMPRODUCT( OFFSET(Tableau1[],,MATCH(J$3,Tableau1[#Headers],0),,1) * (Tableau1[[Dossier]:[Dossier]]=LEFT($A64,4)*1)  *(Tableau1[#Headers]=J$3))</f>
        <v>0</v>
      </c>
      <c r="K64" s="28" t="s">
        <v>19</v>
      </c>
      <c r="L64" s="23" t="s">
        <v>178</v>
      </c>
    </row>
    <row r="65" spans="1:12" ht="18.75" customHeight="1" x14ac:dyDescent="0.3">
      <c r="A65" s="20" t="s">
        <v>179</v>
      </c>
      <c r="B65" s="21">
        <f ca="1">SUMPRODUCT( OFFSET(Tableau1[],,MATCH(B$3,Tableau1[#Headers],0),,1) * (Tableau1[[Dossier]:[Dossier]]=LEFT($A65,4)*1)  *(Tableau1[#Headers]=B$3))</f>
        <v>0</v>
      </c>
      <c r="C65" s="21">
        <f ca="1">SUMPRODUCT( OFFSET(Tableau1[],,MATCH(C$3,Tableau1[#Headers],0),,1) * (Tableau1[[Dossier]:[Dossier]]=LEFT($A65,4)*1)  *(Tableau1[#Headers]=C$3))</f>
        <v>0</v>
      </c>
      <c r="D65" s="21">
        <f ca="1">SUMPRODUCT( OFFSET(Tableau1[],,MATCH(D$3,Tableau1[#Headers],0),,1) * (Tableau1[[Dossier]:[Dossier]]=LEFT($A65,4)*1)  *(Tableau1[#Headers]=D$3))</f>
        <v>0</v>
      </c>
      <c r="E65" s="21">
        <f ca="1">SUMPRODUCT( OFFSET(Tableau1[],,MATCH(E$3,Tableau1[#Headers],0),,1) * (Tableau1[[Dossier]:[Dossier]]=LEFT($A65,4)*1)  *(Tableau1[#Headers]=E$3))</f>
        <v>0</v>
      </c>
      <c r="F65" s="21">
        <f ca="1">SUMPRODUCT( OFFSET(Tableau1[],,MATCH(F$3,Tableau1[#Headers],0),,1) * (Tableau1[[Dossier]:[Dossier]]=LEFT($A65,4)*1)  *(Tableau1[#Headers]=F$3))</f>
        <v>0</v>
      </c>
      <c r="G65" s="21">
        <f ca="1">SUMPRODUCT( OFFSET(Tableau1[],,MATCH(G$3,Tableau1[#Headers],0),,1) * (Tableau1[[Dossier]:[Dossier]]=LEFT($A65,4)*1)  *(Tableau1[#Headers]=G$3))</f>
        <v>0</v>
      </c>
      <c r="H65" s="21">
        <f ca="1">SUMPRODUCT( OFFSET(Tableau1[],,MATCH(H$3,Tableau1[#Headers],0),,1) * (Tableau1[[Dossier]:[Dossier]]=LEFT($A65,4)*1)  *(Tableau1[#Headers]=H$3))</f>
        <v>0</v>
      </c>
      <c r="I65" s="21">
        <f ca="1">SUMPRODUCT( OFFSET(Tableau1[],,MATCH(I$3,Tableau1[#Headers],0),,1) * (Tableau1[[Dossier]:[Dossier]]=LEFT($A65,4)*1)  *(Tableau1[#Headers]=I$3))</f>
        <v>0</v>
      </c>
      <c r="J65" s="21">
        <f ca="1">SUMPRODUCT( OFFSET(Tableau1[],,MATCH(J$3,Tableau1[#Headers],0),,1) * (Tableau1[[Dossier]:[Dossier]]=LEFT($A65,4)*1)  *(Tableau1[#Headers]=J$3))</f>
        <v>0</v>
      </c>
      <c r="K65" s="28" t="s">
        <v>35</v>
      </c>
      <c r="L65" s="23" t="s">
        <v>180</v>
      </c>
    </row>
    <row r="66" spans="1:12" ht="18.75" customHeight="1" x14ac:dyDescent="0.3">
      <c r="A66" s="20" t="s">
        <v>181</v>
      </c>
      <c r="B66" s="21">
        <f ca="1">SUMPRODUCT( OFFSET(Tableau1[],,MATCH(B$3,Tableau1[#Headers],0),,1) * (Tableau1[[Dossier]:[Dossier]]=LEFT($A66,4)*1)  *(Tableau1[#Headers]=B$3))</f>
        <v>0</v>
      </c>
      <c r="C66" s="21">
        <f ca="1">SUMPRODUCT( OFFSET(Tableau1[],,MATCH(C$3,Tableau1[#Headers],0),,1) * (Tableau1[[Dossier]:[Dossier]]=LEFT($A66,4)*1)  *(Tableau1[#Headers]=C$3))</f>
        <v>0</v>
      </c>
      <c r="D66" s="21">
        <f ca="1">SUMPRODUCT( OFFSET(Tableau1[],,MATCH(D$3,Tableau1[#Headers],0),,1) * (Tableau1[[Dossier]:[Dossier]]=LEFT($A66,4)*1)  *(Tableau1[#Headers]=D$3))</f>
        <v>0</v>
      </c>
      <c r="E66" s="21">
        <f ca="1">SUMPRODUCT( OFFSET(Tableau1[],,MATCH(E$3,Tableau1[#Headers],0),,1) * (Tableau1[[Dossier]:[Dossier]]=LEFT($A66,4)*1)  *(Tableau1[#Headers]=E$3))</f>
        <v>0</v>
      </c>
      <c r="F66" s="21">
        <f ca="1">SUMPRODUCT( OFFSET(Tableau1[],,MATCH(F$3,Tableau1[#Headers],0),,1) * (Tableau1[[Dossier]:[Dossier]]=LEFT($A66,4)*1)  *(Tableau1[#Headers]=F$3))</f>
        <v>0</v>
      </c>
      <c r="G66" s="21">
        <f ca="1">SUMPRODUCT( OFFSET(Tableau1[],,MATCH(G$3,Tableau1[#Headers],0),,1) * (Tableau1[[Dossier]:[Dossier]]=LEFT($A66,4)*1)  *(Tableau1[#Headers]=G$3))</f>
        <v>0</v>
      </c>
      <c r="H66" s="21">
        <f ca="1">SUMPRODUCT( OFFSET(Tableau1[],,MATCH(H$3,Tableau1[#Headers],0),,1) * (Tableau1[[Dossier]:[Dossier]]=LEFT($A66,4)*1)  *(Tableau1[#Headers]=H$3))</f>
        <v>0</v>
      </c>
      <c r="I66" s="21">
        <f ca="1">SUMPRODUCT( OFFSET(Tableau1[],,MATCH(I$3,Tableau1[#Headers],0),,1) * (Tableau1[[Dossier]:[Dossier]]=LEFT($A66,4)*1)  *(Tableau1[#Headers]=I$3))</f>
        <v>0</v>
      </c>
      <c r="J66" s="21">
        <f ca="1">SUMPRODUCT( OFFSET(Tableau1[],,MATCH(J$3,Tableau1[#Headers],0),,1) * (Tableau1[[Dossier]:[Dossier]]=LEFT($A66,4)*1)  *(Tableau1[#Headers]=J$3))</f>
        <v>0</v>
      </c>
      <c r="K66" s="28" t="s">
        <v>18</v>
      </c>
      <c r="L66" s="23" t="s">
        <v>182</v>
      </c>
    </row>
    <row r="67" spans="1:12" ht="18.75" customHeight="1" outlineLevel="1" x14ac:dyDescent="0.3">
      <c r="A67" s="20" t="s">
        <v>183</v>
      </c>
      <c r="B67" s="21">
        <f ca="1">SUMPRODUCT( OFFSET(Tableau1[],,MATCH(B$3,Tableau1[#Headers],0),,1) * (Tableau1[[Dossier]:[Dossier]]=LEFT($A67,4)*1)  *(Tableau1[#Headers]=B$3))</f>
        <v>0</v>
      </c>
      <c r="C67" s="21">
        <f ca="1">SUMPRODUCT( OFFSET(Tableau1[],,MATCH(C$3,Tableau1[#Headers],0),,1) * (Tableau1[[Dossier]:[Dossier]]=LEFT($A67,4)*1)  *(Tableau1[#Headers]=C$3))</f>
        <v>0</v>
      </c>
      <c r="D67" s="21">
        <f ca="1">SUMPRODUCT( OFFSET(Tableau1[],,MATCH(D$3,Tableau1[#Headers],0),,1) * (Tableau1[[Dossier]:[Dossier]]=LEFT($A67,4)*1)  *(Tableau1[#Headers]=D$3))</f>
        <v>0</v>
      </c>
      <c r="E67" s="21">
        <f ca="1">SUMPRODUCT( OFFSET(Tableau1[],,MATCH(E$3,Tableau1[#Headers],0),,1) * (Tableau1[[Dossier]:[Dossier]]=LEFT($A67,4)*1)  *(Tableau1[#Headers]=E$3))</f>
        <v>0</v>
      </c>
      <c r="F67" s="21">
        <f ca="1">SUMPRODUCT( OFFSET(Tableau1[],,MATCH(F$3,Tableau1[#Headers],0),,1) * (Tableau1[[Dossier]:[Dossier]]=LEFT($A67,4)*1)  *(Tableau1[#Headers]=F$3))</f>
        <v>0</v>
      </c>
      <c r="G67" s="21">
        <f ca="1">SUMPRODUCT( OFFSET(Tableau1[],,MATCH(G$3,Tableau1[#Headers],0),,1) * (Tableau1[[Dossier]:[Dossier]]=LEFT($A67,4)*1)  *(Tableau1[#Headers]=G$3))</f>
        <v>0</v>
      </c>
      <c r="H67" s="21">
        <f ca="1">SUMPRODUCT( OFFSET(Tableau1[],,MATCH(H$3,Tableau1[#Headers],0),,1) * (Tableau1[[Dossier]:[Dossier]]=LEFT($A67,4)*1)  *(Tableau1[#Headers]=H$3))</f>
        <v>0</v>
      </c>
      <c r="I67" s="21">
        <f ca="1">SUMPRODUCT( OFFSET(Tableau1[],,MATCH(I$3,Tableau1[#Headers],0),,1) * (Tableau1[[Dossier]:[Dossier]]=LEFT($A67,4)*1)  *(Tableau1[#Headers]=I$3))</f>
        <v>0</v>
      </c>
      <c r="J67" s="21">
        <f ca="1">SUMPRODUCT( OFFSET(Tableau1[],,MATCH(J$3,Tableau1[#Headers],0),,1) * (Tableau1[[Dossier]:[Dossier]]=LEFT($A67,4)*1)  *(Tableau1[#Headers]=J$3))</f>
        <v>0</v>
      </c>
      <c r="K67" s="28" t="s">
        <v>26</v>
      </c>
      <c r="L67" s="23" t="s">
        <v>184</v>
      </c>
    </row>
    <row r="68" spans="1:12" ht="18.75" customHeight="1" outlineLevel="1" x14ac:dyDescent="0.3">
      <c r="A68" s="20" t="s">
        <v>185</v>
      </c>
      <c r="B68" s="21">
        <f ca="1">SUMPRODUCT( OFFSET(Tableau1[],,MATCH(B$3,Tableau1[#Headers],0),,1) * (Tableau1[[Dossier]:[Dossier]]=LEFT($A68,4)*1)  *(Tableau1[#Headers]=B$3))</f>
        <v>5</v>
      </c>
      <c r="C68" s="21">
        <f ca="1">SUMPRODUCT( OFFSET(Tableau1[],,MATCH(C$3,Tableau1[#Headers],0),,1) * (Tableau1[[Dossier]:[Dossier]]=LEFT($A68,4)*1)  *(Tableau1[#Headers]=C$3))</f>
        <v>10</v>
      </c>
      <c r="D68" s="21">
        <f ca="1">SUMPRODUCT( OFFSET(Tableau1[],,MATCH(D$3,Tableau1[#Headers],0),,1) * (Tableau1[[Dossier]:[Dossier]]=LEFT($A68,4)*1)  *(Tableau1[#Headers]=D$3))</f>
        <v>10</v>
      </c>
      <c r="E68" s="21">
        <f ca="1">SUMPRODUCT( OFFSET(Tableau1[],,MATCH(E$3,Tableau1[#Headers],0),,1) * (Tableau1[[Dossier]:[Dossier]]=LEFT($A68,4)*1)  *(Tableau1[#Headers]=E$3))</f>
        <v>14</v>
      </c>
      <c r="F68" s="21">
        <f ca="1">SUMPRODUCT( OFFSET(Tableau1[],,MATCH(F$3,Tableau1[#Headers],0),,1) * (Tableau1[[Dossier]:[Dossier]]=LEFT($A68,4)*1)  *(Tableau1[#Headers]=F$3))</f>
        <v>3</v>
      </c>
      <c r="G68" s="21">
        <f ca="1">SUMPRODUCT( OFFSET(Tableau1[],,MATCH(G$3,Tableau1[#Headers],0),,1) * (Tableau1[[Dossier]:[Dossier]]=LEFT($A68,4)*1)  *(Tableau1[#Headers]=G$3))</f>
        <v>0</v>
      </c>
      <c r="H68" s="21">
        <f ca="1">SUMPRODUCT( OFFSET(Tableau1[],,MATCH(H$3,Tableau1[#Headers],0),,1) * (Tableau1[[Dossier]:[Dossier]]=LEFT($A68,4)*1)  *(Tableau1[#Headers]=H$3))</f>
        <v>0</v>
      </c>
      <c r="I68" s="21">
        <f ca="1">SUMPRODUCT( OFFSET(Tableau1[],,MATCH(I$3,Tableau1[#Headers],0),,1) * (Tableau1[[Dossier]:[Dossier]]=LEFT($A68,4)*1)  *(Tableau1[#Headers]=I$3))</f>
        <v>0</v>
      </c>
      <c r="J68" s="21">
        <f ca="1">SUMPRODUCT( OFFSET(Tableau1[],,MATCH(J$3,Tableau1[#Headers],0),,1) * (Tableau1[[Dossier]:[Dossier]]=LEFT($A68,4)*1)  *(Tableau1[#Headers]=J$3))</f>
        <v>0</v>
      </c>
      <c r="K68" s="28" t="s">
        <v>19</v>
      </c>
      <c r="L68" s="23" t="s">
        <v>186</v>
      </c>
    </row>
    <row r="70" spans="1:12" ht="18.75" customHeight="1" x14ac:dyDescent="0.3">
      <c r="B70" s="112"/>
    </row>
  </sheetData>
  <sheetProtection selectLockedCells="1"/>
  <autoFilter ref="B2:L68"/>
  <mergeCells count="3">
    <mergeCell ref="B2:J2"/>
    <mergeCell ref="K2:K4"/>
    <mergeCell ref="L2:L4"/>
  </mergeCells>
  <conditionalFormatting sqref="A2:A4 A6:A68">
    <cfRule type="containsText" dxfId="6" priority="2" operator="containsText" text="ING">
      <formula>NOT(ISERROR(SEARCH("ING",A2)))</formula>
    </cfRule>
    <cfRule type="containsText" dxfId="5" priority="3" operator="containsText" text="AMO">
      <formula>NOT(ISERROR(SEARCH("AMO",A2)))</formula>
    </cfRule>
  </conditionalFormatting>
  <printOptions horizontalCentered="1"/>
  <pageMargins left="0.27559055118110237" right="0.27559055118110237" top="0.74803149606299213" bottom="0.39370078740157483" header="0.31496062992125984" footer="0"/>
  <pageSetup paperSize="9" scale="82" fitToHeight="21" orientation="portrait" r:id="rId1"/>
  <headerFooter alignWithMargins="0">
    <oddHeader>&amp;R&amp;"Arial,Gras"&amp;11&amp;D</oddHeader>
    <oddFooter>Page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  <pageSetUpPr fitToPage="1"/>
  </sheetPr>
  <dimension ref="A1:HA68"/>
  <sheetViews>
    <sheetView showZeros="0" zoomScale="85" zoomScaleNormal="85" workbookViewId="0">
      <pane xSplit="13" ySplit="4" topLeftCell="N5" activePane="bottomRight" state="frozen"/>
      <selection activeCell="N5" sqref="N5"/>
      <selection pane="topRight" activeCell="N5" sqref="N5"/>
      <selection pane="bottomLeft" activeCell="N5" sqref="N5"/>
      <selection pane="bottomRight" activeCell="AA6" sqref="AA6"/>
    </sheetView>
  </sheetViews>
  <sheetFormatPr baseColWidth="10" defaultRowHeight="18.75" customHeight="1" outlineLevelRow="1" x14ac:dyDescent="0.3"/>
  <cols>
    <col min="1" max="1" width="10.44140625" style="1" customWidth="1"/>
    <col min="2" max="2" width="5.5546875" style="2" customWidth="1"/>
    <col min="3" max="10" width="5.44140625" style="2" customWidth="1"/>
    <col min="11" max="11" width="19" style="62" customWidth="1"/>
    <col min="12" max="12" width="50" style="64" customWidth="1"/>
    <col min="13" max="13" width="4" style="14" customWidth="1"/>
    <col min="14" max="14" width="2.33203125" style="14" customWidth="1"/>
    <col min="15" max="24" width="4.5546875" style="14" customWidth="1"/>
    <col min="25" max="25" width="4.44140625" style="14" customWidth="1"/>
    <col min="26" max="26" width="8" style="63" customWidth="1"/>
    <col min="27" max="27" width="8.44140625" style="4" customWidth="1"/>
    <col min="28" max="207" width="8.6640625" style="4" bestFit="1" customWidth="1"/>
    <col min="208" max="445" width="11.44140625" style="4"/>
    <col min="446" max="446" width="37" style="4" bestFit="1" customWidth="1"/>
    <col min="447" max="447" width="27.109375" style="4" bestFit="1" customWidth="1"/>
    <col min="448" max="448" width="61.33203125" style="4" customWidth="1"/>
    <col min="449" max="449" width="11.5546875" style="4" customWidth="1"/>
    <col min="450" max="701" width="11.44140625" style="4"/>
    <col min="702" max="702" width="37" style="4" bestFit="1" customWidth="1"/>
    <col min="703" max="703" width="27.109375" style="4" bestFit="1" customWidth="1"/>
    <col min="704" max="704" width="61.33203125" style="4" customWidth="1"/>
    <col min="705" max="705" width="11.5546875" style="4" customWidth="1"/>
    <col min="706" max="957" width="11.44140625" style="4"/>
    <col min="958" max="958" width="37" style="4" bestFit="1" customWidth="1"/>
    <col min="959" max="959" width="27.109375" style="4" bestFit="1" customWidth="1"/>
    <col min="960" max="960" width="61.33203125" style="4" customWidth="1"/>
    <col min="961" max="961" width="11.5546875" style="4" customWidth="1"/>
    <col min="962" max="1213" width="11.44140625" style="4"/>
    <col min="1214" max="1214" width="37" style="4" bestFit="1" customWidth="1"/>
    <col min="1215" max="1215" width="27.109375" style="4" bestFit="1" customWidth="1"/>
    <col min="1216" max="1216" width="61.33203125" style="4" customWidth="1"/>
    <col min="1217" max="1217" width="11.5546875" style="4" customWidth="1"/>
    <col min="1218" max="1469" width="11.44140625" style="4"/>
    <col min="1470" max="1470" width="37" style="4" bestFit="1" customWidth="1"/>
    <col min="1471" max="1471" width="27.109375" style="4" bestFit="1" customWidth="1"/>
    <col min="1472" max="1472" width="61.33203125" style="4" customWidth="1"/>
    <col min="1473" max="1473" width="11.5546875" style="4" customWidth="1"/>
    <col min="1474" max="1725" width="11.44140625" style="4"/>
    <col min="1726" max="1726" width="37" style="4" bestFit="1" customWidth="1"/>
    <col min="1727" max="1727" width="27.109375" style="4" bestFit="1" customWidth="1"/>
    <col min="1728" max="1728" width="61.33203125" style="4" customWidth="1"/>
    <col min="1729" max="1729" width="11.5546875" style="4" customWidth="1"/>
    <col min="1730" max="1981" width="11.44140625" style="4"/>
    <col min="1982" max="1982" width="37" style="4" bestFit="1" customWidth="1"/>
    <col min="1983" max="1983" width="27.109375" style="4" bestFit="1" customWidth="1"/>
    <col min="1984" max="1984" width="61.33203125" style="4" customWidth="1"/>
    <col min="1985" max="1985" width="11.5546875" style="4" customWidth="1"/>
    <col min="1986" max="2237" width="11.44140625" style="4"/>
    <col min="2238" max="2238" width="37" style="4" bestFit="1" customWidth="1"/>
    <col min="2239" max="2239" width="27.109375" style="4" bestFit="1" customWidth="1"/>
    <col min="2240" max="2240" width="61.33203125" style="4" customWidth="1"/>
    <col min="2241" max="2241" width="11.5546875" style="4" customWidth="1"/>
    <col min="2242" max="2493" width="11.44140625" style="4"/>
    <col min="2494" max="2494" width="37" style="4" bestFit="1" customWidth="1"/>
    <col min="2495" max="2495" width="27.109375" style="4" bestFit="1" customWidth="1"/>
    <col min="2496" max="2496" width="61.33203125" style="4" customWidth="1"/>
    <col min="2497" max="2497" width="11.5546875" style="4" customWidth="1"/>
    <col min="2498" max="2749" width="11.44140625" style="4"/>
    <col min="2750" max="2750" width="37" style="4" bestFit="1" customWidth="1"/>
    <col min="2751" max="2751" width="27.109375" style="4" bestFit="1" customWidth="1"/>
    <col min="2752" max="2752" width="61.33203125" style="4" customWidth="1"/>
    <col min="2753" max="2753" width="11.5546875" style="4" customWidth="1"/>
    <col min="2754" max="3005" width="11.44140625" style="4"/>
    <col min="3006" max="3006" width="37" style="4" bestFit="1" customWidth="1"/>
    <col min="3007" max="3007" width="27.109375" style="4" bestFit="1" customWidth="1"/>
    <col min="3008" max="3008" width="61.33203125" style="4" customWidth="1"/>
    <col min="3009" max="3009" width="11.5546875" style="4" customWidth="1"/>
    <col min="3010" max="3261" width="11.44140625" style="4"/>
    <col min="3262" max="3262" width="37" style="4" bestFit="1" customWidth="1"/>
    <col min="3263" max="3263" width="27.109375" style="4" bestFit="1" customWidth="1"/>
    <col min="3264" max="3264" width="61.33203125" style="4" customWidth="1"/>
    <col min="3265" max="3265" width="11.5546875" style="4" customWidth="1"/>
    <col min="3266" max="3517" width="11.44140625" style="4"/>
    <col min="3518" max="3518" width="37" style="4" bestFit="1" customWidth="1"/>
    <col min="3519" max="3519" width="27.109375" style="4" bestFit="1" customWidth="1"/>
    <col min="3520" max="3520" width="61.33203125" style="4" customWidth="1"/>
    <col min="3521" max="3521" width="11.5546875" style="4" customWidth="1"/>
    <col min="3522" max="3773" width="11.44140625" style="4"/>
    <col min="3774" max="3774" width="37" style="4" bestFit="1" customWidth="1"/>
    <col min="3775" max="3775" width="27.109375" style="4" bestFit="1" customWidth="1"/>
    <col min="3776" max="3776" width="61.33203125" style="4" customWidth="1"/>
    <col min="3777" max="3777" width="11.5546875" style="4" customWidth="1"/>
    <col min="3778" max="4029" width="11.44140625" style="4"/>
    <col min="4030" max="4030" width="37" style="4" bestFit="1" customWidth="1"/>
    <col min="4031" max="4031" width="27.109375" style="4" bestFit="1" customWidth="1"/>
    <col min="4032" max="4032" width="61.33203125" style="4" customWidth="1"/>
    <col min="4033" max="4033" width="11.5546875" style="4" customWidth="1"/>
    <col min="4034" max="4285" width="11.44140625" style="4"/>
    <col min="4286" max="4286" width="37" style="4" bestFit="1" customWidth="1"/>
    <col min="4287" max="4287" width="27.109375" style="4" bestFit="1" customWidth="1"/>
    <col min="4288" max="4288" width="61.33203125" style="4" customWidth="1"/>
    <col min="4289" max="4289" width="11.5546875" style="4" customWidth="1"/>
    <col min="4290" max="4541" width="11.44140625" style="4"/>
    <col min="4542" max="4542" width="37" style="4" bestFit="1" customWidth="1"/>
    <col min="4543" max="4543" width="27.109375" style="4" bestFit="1" customWidth="1"/>
    <col min="4544" max="4544" width="61.33203125" style="4" customWidth="1"/>
    <col min="4545" max="4545" width="11.5546875" style="4" customWidth="1"/>
    <col min="4546" max="4797" width="11.44140625" style="4"/>
    <col min="4798" max="4798" width="37" style="4" bestFit="1" customWidth="1"/>
    <col min="4799" max="4799" width="27.109375" style="4" bestFit="1" customWidth="1"/>
    <col min="4800" max="4800" width="61.33203125" style="4" customWidth="1"/>
    <col min="4801" max="4801" width="11.5546875" style="4" customWidth="1"/>
    <col min="4802" max="5053" width="11.44140625" style="4"/>
    <col min="5054" max="5054" width="37" style="4" bestFit="1" customWidth="1"/>
    <col min="5055" max="5055" width="27.109375" style="4" bestFit="1" customWidth="1"/>
    <col min="5056" max="5056" width="61.33203125" style="4" customWidth="1"/>
    <col min="5057" max="5057" width="11.5546875" style="4" customWidth="1"/>
    <col min="5058" max="5309" width="11.44140625" style="4"/>
    <col min="5310" max="5310" width="37" style="4" bestFit="1" customWidth="1"/>
    <col min="5311" max="5311" width="27.109375" style="4" bestFit="1" customWidth="1"/>
    <col min="5312" max="5312" width="61.33203125" style="4" customWidth="1"/>
    <col min="5313" max="5313" width="11.5546875" style="4" customWidth="1"/>
    <col min="5314" max="5565" width="11.44140625" style="4"/>
    <col min="5566" max="5566" width="37" style="4" bestFit="1" customWidth="1"/>
    <col min="5567" max="5567" width="27.109375" style="4" bestFit="1" customWidth="1"/>
    <col min="5568" max="5568" width="61.33203125" style="4" customWidth="1"/>
    <col min="5569" max="5569" width="11.5546875" style="4" customWidth="1"/>
    <col min="5570" max="5821" width="11.44140625" style="4"/>
    <col min="5822" max="5822" width="37" style="4" bestFit="1" customWidth="1"/>
    <col min="5823" max="5823" width="27.109375" style="4" bestFit="1" customWidth="1"/>
    <col min="5824" max="5824" width="61.33203125" style="4" customWidth="1"/>
    <col min="5825" max="5825" width="11.5546875" style="4" customWidth="1"/>
    <col min="5826" max="6077" width="11.44140625" style="4"/>
    <col min="6078" max="6078" width="37" style="4" bestFit="1" customWidth="1"/>
    <col min="6079" max="6079" width="27.109375" style="4" bestFit="1" customWidth="1"/>
    <col min="6080" max="6080" width="61.33203125" style="4" customWidth="1"/>
    <col min="6081" max="6081" width="11.5546875" style="4" customWidth="1"/>
    <col min="6082" max="6333" width="11.44140625" style="4"/>
    <col min="6334" max="6334" width="37" style="4" bestFit="1" customWidth="1"/>
    <col min="6335" max="6335" width="27.109375" style="4" bestFit="1" customWidth="1"/>
    <col min="6336" max="6336" width="61.33203125" style="4" customWidth="1"/>
    <col min="6337" max="6337" width="11.5546875" style="4" customWidth="1"/>
    <col min="6338" max="6589" width="11.44140625" style="4"/>
    <col min="6590" max="6590" width="37" style="4" bestFit="1" customWidth="1"/>
    <col min="6591" max="6591" width="27.109375" style="4" bestFit="1" customWidth="1"/>
    <col min="6592" max="6592" width="61.33203125" style="4" customWidth="1"/>
    <col min="6593" max="6593" width="11.5546875" style="4" customWidth="1"/>
    <col min="6594" max="6845" width="11.44140625" style="4"/>
    <col min="6846" max="6846" width="37" style="4" bestFit="1" customWidth="1"/>
    <col min="6847" max="6847" width="27.109375" style="4" bestFit="1" customWidth="1"/>
    <col min="6848" max="6848" width="61.33203125" style="4" customWidth="1"/>
    <col min="6849" max="6849" width="11.5546875" style="4" customWidth="1"/>
    <col min="6850" max="7101" width="11.44140625" style="4"/>
    <col min="7102" max="7102" width="37" style="4" bestFit="1" customWidth="1"/>
    <col min="7103" max="7103" width="27.109375" style="4" bestFit="1" customWidth="1"/>
    <col min="7104" max="7104" width="61.33203125" style="4" customWidth="1"/>
    <col min="7105" max="7105" width="11.5546875" style="4" customWidth="1"/>
    <col min="7106" max="7357" width="11.44140625" style="4"/>
    <col min="7358" max="7358" width="37" style="4" bestFit="1" customWidth="1"/>
    <col min="7359" max="7359" width="27.109375" style="4" bestFit="1" customWidth="1"/>
    <col min="7360" max="7360" width="61.33203125" style="4" customWidth="1"/>
    <col min="7361" max="7361" width="11.5546875" style="4" customWidth="1"/>
    <col min="7362" max="7613" width="11.44140625" style="4"/>
    <col min="7614" max="7614" width="37" style="4" bestFit="1" customWidth="1"/>
    <col min="7615" max="7615" width="27.109375" style="4" bestFit="1" customWidth="1"/>
    <col min="7616" max="7616" width="61.33203125" style="4" customWidth="1"/>
    <col min="7617" max="7617" width="11.5546875" style="4" customWidth="1"/>
    <col min="7618" max="7869" width="11.44140625" style="4"/>
    <col min="7870" max="7870" width="37" style="4" bestFit="1" customWidth="1"/>
    <col min="7871" max="7871" width="27.109375" style="4" bestFit="1" customWidth="1"/>
    <col min="7872" max="7872" width="61.33203125" style="4" customWidth="1"/>
    <col min="7873" max="7873" width="11.5546875" style="4" customWidth="1"/>
    <col min="7874" max="8125" width="11.44140625" style="4"/>
    <col min="8126" max="8126" width="37" style="4" bestFit="1" customWidth="1"/>
    <col min="8127" max="8127" width="27.109375" style="4" bestFit="1" customWidth="1"/>
    <col min="8128" max="8128" width="61.33203125" style="4" customWidth="1"/>
    <col min="8129" max="8129" width="11.5546875" style="4" customWidth="1"/>
    <col min="8130" max="8381" width="11.44140625" style="4"/>
    <col min="8382" max="8382" width="37" style="4" bestFit="1" customWidth="1"/>
    <col min="8383" max="8383" width="27.109375" style="4" bestFit="1" customWidth="1"/>
    <col min="8384" max="8384" width="61.33203125" style="4" customWidth="1"/>
    <col min="8385" max="8385" width="11.5546875" style="4" customWidth="1"/>
    <col min="8386" max="8637" width="11.44140625" style="4"/>
    <col min="8638" max="8638" width="37" style="4" bestFit="1" customWidth="1"/>
    <col min="8639" max="8639" width="27.109375" style="4" bestFit="1" customWidth="1"/>
    <col min="8640" max="8640" width="61.33203125" style="4" customWidth="1"/>
    <col min="8641" max="8641" width="11.5546875" style="4" customWidth="1"/>
    <col min="8642" max="8893" width="11.44140625" style="4"/>
    <col min="8894" max="8894" width="37" style="4" bestFit="1" customWidth="1"/>
    <col min="8895" max="8895" width="27.109375" style="4" bestFit="1" customWidth="1"/>
    <col min="8896" max="8896" width="61.33203125" style="4" customWidth="1"/>
    <col min="8897" max="8897" width="11.5546875" style="4" customWidth="1"/>
    <col min="8898" max="9149" width="11.44140625" style="4"/>
    <col min="9150" max="9150" width="37" style="4" bestFit="1" customWidth="1"/>
    <col min="9151" max="9151" width="27.109375" style="4" bestFit="1" customWidth="1"/>
    <col min="9152" max="9152" width="61.33203125" style="4" customWidth="1"/>
    <col min="9153" max="9153" width="11.5546875" style="4" customWidth="1"/>
    <col min="9154" max="9405" width="11.44140625" style="4"/>
    <col min="9406" max="9406" width="37" style="4" bestFit="1" customWidth="1"/>
    <col min="9407" max="9407" width="27.109375" style="4" bestFit="1" customWidth="1"/>
    <col min="9408" max="9408" width="61.33203125" style="4" customWidth="1"/>
    <col min="9409" max="9409" width="11.5546875" style="4" customWidth="1"/>
    <col min="9410" max="9661" width="11.44140625" style="4"/>
    <col min="9662" max="9662" width="37" style="4" bestFit="1" customWidth="1"/>
    <col min="9663" max="9663" width="27.109375" style="4" bestFit="1" customWidth="1"/>
    <col min="9664" max="9664" width="61.33203125" style="4" customWidth="1"/>
    <col min="9665" max="9665" width="11.5546875" style="4" customWidth="1"/>
    <col min="9666" max="9917" width="11.44140625" style="4"/>
    <col min="9918" max="9918" width="37" style="4" bestFit="1" customWidth="1"/>
    <col min="9919" max="9919" width="27.109375" style="4" bestFit="1" customWidth="1"/>
    <col min="9920" max="9920" width="61.33203125" style="4" customWidth="1"/>
    <col min="9921" max="9921" width="11.5546875" style="4" customWidth="1"/>
    <col min="9922" max="10173" width="11.44140625" style="4"/>
    <col min="10174" max="10174" width="37" style="4" bestFit="1" customWidth="1"/>
    <col min="10175" max="10175" width="27.109375" style="4" bestFit="1" customWidth="1"/>
    <col min="10176" max="10176" width="61.33203125" style="4" customWidth="1"/>
    <col min="10177" max="10177" width="11.5546875" style="4" customWidth="1"/>
    <col min="10178" max="10429" width="11.44140625" style="4"/>
    <col min="10430" max="10430" width="37" style="4" bestFit="1" customWidth="1"/>
    <col min="10431" max="10431" width="27.109375" style="4" bestFit="1" customWidth="1"/>
    <col min="10432" max="10432" width="61.33203125" style="4" customWidth="1"/>
    <col min="10433" max="10433" width="11.5546875" style="4" customWidth="1"/>
    <col min="10434" max="10685" width="11.44140625" style="4"/>
    <col min="10686" max="10686" width="37" style="4" bestFit="1" customWidth="1"/>
    <col min="10687" max="10687" width="27.109375" style="4" bestFit="1" customWidth="1"/>
    <col min="10688" max="10688" width="61.33203125" style="4" customWidth="1"/>
    <col min="10689" max="10689" width="11.5546875" style="4" customWidth="1"/>
    <col min="10690" max="10941" width="11.44140625" style="4"/>
    <col min="10942" max="10942" width="37" style="4" bestFit="1" customWidth="1"/>
    <col min="10943" max="10943" width="27.109375" style="4" bestFit="1" customWidth="1"/>
    <col min="10944" max="10944" width="61.33203125" style="4" customWidth="1"/>
    <col min="10945" max="10945" width="11.5546875" style="4" customWidth="1"/>
    <col min="10946" max="11197" width="11.44140625" style="4"/>
    <col min="11198" max="11198" width="37" style="4" bestFit="1" customWidth="1"/>
    <col min="11199" max="11199" width="27.109375" style="4" bestFit="1" customWidth="1"/>
    <col min="11200" max="11200" width="61.33203125" style="4" customWidth="1"/>
    <col min="11201" max="11201" width="11.5546875" style="4" customWidth="1"/>
    <col min="11202" max="11453" width="11.44140625" style="4"/>
    <col min="11454" max="11454" width="37" style="4" bestFit="1" customWidth="1"/>
    <col min="11455" max="11455" width="27.109375" style="4" bestFit="1" customWidth="1"/>
    <col min="11456" max="11456" width="61.33203125" style="4" customWidth="1"/>
    <col min="11457" max="11457" width="11.5546875" style="4" customWidth="1"/>
    <col min="11458" max="11709" width="11.44140625" style="4"/>
    <col min="11710" max="11710" width="37" style="4" bestFit="1" customWidth="1"/>
    <col min="11711" max="11711" width="27.109375" style="4" bestFit="1" customWidth="1"/>
    <col min="11712" max="11712" width="61.33203125" style="4" customWidth="1"/>
    <col min="11713" max="11713" width="11.5546875" style="4" customWidth="1"/>
    <col min="11714" max="11965" width="11.44140625" style="4"/>
    <col min="11966" max="11966" width="37" style="4" bestFit="1" customWidth="1"/>
    <col min="11967" max="11967" width="27.109375" style="4" bestFit="1" customWidth="1"/>
    <col min="11968" max="11968" width="61.33203125" style="4" customWidth="1"/>
    <col min="11969" max="11969" width="11.5546875" style="4" customWidth="1"/>
    <col min="11970" max="12221" width="11.44140625" style="4"/>
    <col min="12222" max="12222" width="37" style="4" bestFit="1" customWidth="1"/>
    <col min="12223" max="12223" width="27.109375" style="4" bestFit="1" customWidth="1"/>
    <col min="12224" max="12224" width="61.33203125" style="4" customWidth="1"/>
    <col min="12225" max="12225" width="11.5546875" style="4" customWidth="1"/>
    <col min="12226" max="12477" width="11.44140625" style="4"/>
    <col min="12478" max="12478" width="37" style="4" bestFit="1" customWidth="1"/>
    <col min="12479" max="12479" width="27.109375" style="4" bestFit="1" customWidth="1"/>
    <col min="12480" max="12480" width="61.33203125" style="4" customWidth="1"/>
    <col min="12481" max="12481" width="11.5546875" style="4" customWidth="1"/>
    <col min="12482" max="12733" width="11.44140625" style="4"/>
    <col min="12734" max="12734" width="37" style="4" bestFit="1" customWidth="1"/>
    <col min="12735" max="12735" width="27.109375" style="4" bestFit="1" customWidth="1"/>
    <col min="12736" max="12736" width="61.33203125" style="4" customWidth="1"/>
    <col min="12737" max="12737" width="11.5546875" style="4" customWidth="1"/>
    <col min="12738" max="12989" width="11.44140625" style="4"/>
    <col min="12990" max="12990" width="37" style="4" bestFit="1" customWidth="1"/>
    <col min="12991" max="12991" width="27.109375" style="4" bestFit="1" customWidth="1"/>
    <col min="12992" max="12992" width="61.33203125" style="4" customWidth="1"/>
    <col min="12993" max="12993" width="11.5546875" style="4" customWidth="1"/>
    <col min="12994" max="13245" width="11.44140625" style="4"/>
    <col min="13246" max="13246" width="37" style="4" bestFit="1" customWidth="1"/>
    <col min="13247" max="13247" width="27.109375" style="4" bestFit="1" customWidth="1"/>
    <col min="13248" max="13248" width="61.33203125" style="4" customWidth="1"/>
    <col min="13249" max="13249" width="11.5546875" style="4" customWidth="1"/>
    <col min="13250" max="13501" width="11.44140625" style="4"/>
    <col min="13502" max="13502" width="37" style="4" bestFit="1" customWidth="1"/>
    <col min="13503" max="13503" width="27.109375" style="4" bestFit="1" customWidth="1"/>
    <col min="13504" max="13504" width="61.33203125" style="4" customWidth="1"/>
    <col min="13505" max="13505" width="11.5546875" style="4" customWidth="1"/>
    <col min="13506" max="13757" width="11.44140625" style="4"/>
    <col min="13758" max="13758" width="37" style="4" bestFit="1" customWidth="1"/>
    <col min="13759" max="13759" width="27.109375" style="4" bestFit="1" customWidth="1"/>
    <col min="13760" max="13760" width="61.33203125" style="4" customWidth="1"/>
    <col min="13761" max="13761" width="11.5546875" style="4" customWidth="1"/>
    <col min="13762" max="14013" width="11.44140625" style="4"/>
    <col min="14014" max="14014" width="37" style="4" bestFit="1" customWidth="1"/>
    <col min="14015" max="14015" width="27.109375" style="4" bestFit="1" customWidth="1"/>
    <col min="14016" max="14016" width="61.33203125" style="4" customWidth="1"/>
    <col min="14017" max="14017" width="11.5546875" style="4" customWidth="1"/>
    <col min="14018" max="14269" width="11.44140625" style="4"/>
    <col min="14270" max="14270" width="37" style="4" bestFit="1" customWidth="1"/>
    <col min="14271" max="14271" width="27.109375" style="4" bestFit="1" customWidth="1"/>
    <col min="14272" max="14272" width="61.33203125" style="4" customWidth="1"/>
    <col min="14273" max="14273" width="11.5546875" style="4" customWidth="1"/>
    <col min="14274" max="14525" width="11.44140625" style="4"/>
    <col min="14526" max="14526" width="37" style="4" bestFit="1" customWidth="1"/>
    <col min="14527" max="14527" width="27.109375" style="4" bestFit="1" customWidth="1"/>
    <col min="14528" max="14528" width="61.33203125" style="4" customWidth="1"/>
    <col min="14529" max="14529" width="11.5546875" style="4" customWidth="1"/>
    <col min="14530" max="14781" width="11.44140625" style="4"/>
    <col min="14782" max="14782" width="37" style="4" bestFit="1" customWidth="1"/>
    <col min="14783" max="14783" width="27.109375" style="4" bestFit="1" customWidth="1"/>
    <col min="14784" max="14784" width="61.33203125" style="4" customWidth="1"/>
    <col min="14785" max="14785" width="11.5546875" style="4" customWidth="1"/>
    <col min="14786" max="15037" width="11.44140625" style="4"/>
    <col min="15038" max="15038" width="37" style="4" bestFit="1" customWidth="1"/>
    <col min="15039" max="15039" width="27.109375" style="4" bestFit="1" customWidth="1"/>
    <col min="15040" max="15040" width="61.33203125" style="4" customWidth="1"/>
    <col min="15041" max="15041" width="11.5546875" style="4" customWidth="1"/>
    <col min="15042" max="15293" width="11.44140625" style="4"/>
    <col min="15294" max="15294" width="37" style="4" bestFit="1" customWidth="1"/>
    <col min="15295" max="15295" width="27.109375" style="4" bestFit="1" customWidth="1"/>
    <col min="15296" max="15296" width="61.33203125" style="4" customWidth="1"/>
    <col min="15297" max="15297" width="11.5546875" style="4" customWidth="1"/>
    <col min="15298" max="15549" width="11.44140625" style="4"/>
    <col min="15550" max="15550" width="37" style="4" bestFit="1" customWidth="1"/>
    <col min="15551" max="15551" width="27.109375" style="4" bestFit="1" customWidth="1"/>
    <col min="15552" max="15552" width="61.33203125" style="4" customWidth="1"/>
    <col min="15553" max="15553" width="11.5546875" style="4" customWidth="1"/>
    <col min="15554" max="15805" width="11.44140625" style="4"/>
    <col min="15806" max="15806" width="37" style="4" bestFit="1" customWidth="1"/>
    <col min="15807" max="15807" width="27.109375" style="4" bestFit="1" customWidth="1"/>
    <col min="15808" max="15808" width="61.33203125" style="4" customWidth="1"/>
    <col min="15809" max="15809" width="11.5546875" style="4" customWidth="1"/>
    <col min="15810" max="16061" width="11.44140625" style="4"/>
    <col min="16062" max="16062" width="37" style="4" bestFit="1" customWidth="1"/>
    <col min="16063" max="16063" width="27.109375" style="4" bestFit="1" customWidth="1"/>
    <col min="16064" max="16064" width="61.33203125" style="4" customWidth="1"/>
    <col min="16065" max="16065" width="11.5546875" style="4" customWidth="1"/>
    <col min="16066" max="16384" width="11.44140625" style="4"/>
  </cols>
  <sheetData>
    <row r="1" spans="1:209" s="38" customFormat="1" ht="21.75" customHeight="1" outlineLevel="1" x14ac:dyDescent="0.3">
      <c r="A1" s="29"/>
      <c r="B1" s="30"/>
      <c r="C1" s="30"/>
      <c r="D1" s="30"/>
      <c r="E1" s="30"/>
      <c r="F1" s="30"/>
      <c r="G1" s="30"/>
      <c r="H1" s="30"/>
      <c r="I1" s="30"/>
      <c r="J1" s="30"/>
      <c r="K1" s="31"/>
      <c r="L1" s="32"/>
      <c r="M1" s="33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99" t="s">
        <v>12</v>
      </c>
      <c r="AA1" s="35">
        <v>43709</v>
      </c>
      <c r="AB1" s="36">
        <f>AA1+7</f>
        <v>43716</v>
      </c>
      <c r="AC1" s="36">
        <f t="shared" ref="AC1:AQ1" si="0">AB1+7</f>
        <v>43723</v>
      </c>
      <c r="AD1" s="36">
        <f t="shared" si="0"/>
        <v>43730</v>
      </c>
      <c r="AE1" s="36">
        <f t="shared" si="0"/>
        <v>43737</v>
      </c>
      <c r="AF1" s="36">
        <f t="shared" si="0"/>
        <v>43744</v>
      </c>
      <c r="AG1" s="36">
        <f t="shared" si="0"/>
        <v>43751</v>
      </c>
      <c r="AH1" s="36">
        <f t="shared" si="0"/>
        <v>43758</v>
      </c>
      <c r="AI1" s="36">
        <f t="shared" si="0"/>
        <v>43765</v>
      </c>
      <c r="AJ1" s="36">
        <f t="shared" si="0"/>
        <v>43772</v>
      </c>
      <c r="AK1" s="36">
        <f t="shared" si="0"/>
        <v>43779</v>
      </c>
      <c r="AL1" s="36">
        <f t="shared" si="0"/>
        <v>43786</v>
      </c>
      <c r="AM1" s="36">
        <f t="shared" si="0"/>
        <v>43793</v>
      </c>
      <c r="AN1" s="36">
        <f t="shared" si="0"/>
        <v>43800</v>
      </c>
      <c r="AO1" s="36">
        <f t="shared" si="0"/>
        <v>43807</v>
      </c>
      <c r="AP1" s="36">
        <f t="shared" si="0"/>
        <v>43814</v>
      </c>
      <c r="AQ1" s="36">
        <f t="shared" si="0"/>
        <v>43821</v>
      </c>
      <c r="AR1" s="36">
        <v>43833</v>
      </c>
      <c r="AS1" s="36">
        <f t="shared" ref="AS1:DD1" si="1">AR1+7</f>
        <v>43840</v>
      </c>
      <c r="AT1" s="36">
        <f t="shared" si="1"/>
        <v>43847</v>
      </c>
      <c r="AU1" s="36">
        <f t="shared" si="1"/>
        <v>43854</v>
      </c>
      <c r="AV1" s="36">
        <f t="shared" si="1"/>
        <v>43861</v>
      </c>
      <c r="AW1" s="36">
        <f t="shared" si="1"/>
        <v>43868</v>
      </c>
      <c r="AX1" s="36">
        <f t="shared" si="1"/>
        <v>43875</v>
      </c>
      <c r="AY1" s="36">
        <f t="shared" si="1"/>
        <v>43882</v>
      </c>
      <c r="AZ1" s="36">
        <f t="shared" si="1"/>
        <v>43889</v>
      </c>
      <c r="BA1" s="36">
        <f t="shared" si="1"/>
        <v>43896</v>
      </c>
      <c r="BB1" s="36">
        <f t="shared" si="1"/>
        <v>43903</v>
      </c>
      <c r="BC1" s="36">
        <f t="shared" si="1"/>
        <v>43910</v>
      </c>
      <c r="BD1" s="36">
        <f t="shared" si="1"/>
        <v>43917</v>
      </c>
      <c r="BE1" s="36">
        <f t="shared" si="1"/>
        <v>43924</v>
      </c>
      <c r="BF1" s="36">
        <f t="shared" si="1"/>
        <v>43931</v>
      </c>
      <c r="BG1" s="36">
        <f t="shared" si="1"/>
        <v>43938</v>
      </c>
      <c r="BH1" s="36">
        <f t="shared" si="1"/>
        <v>43945</v>
      </c>
      <c r="BI1" s="36">
        <f t="shared" si="1"/>
        <v>43952</v>
      </c>
      <c r="BJ1" s="36">
        <f t="shared" si="1"/>
        <v>43959</v>
      </c>
      <c r="BK1" s="36">
        <f t="shared" si="1"/>
        <v>43966</v>
      </c>
      <c r="BL1" s="36">
        <f t="shared" si="1"/>
        <v>43973</v>
      </c>
      <c r="BM1" s="36">
        <f t="shared" si="1"/>
        <v>43980</v>
      </c>
      <c r="BN1" s="36">
        <f t="shared" si="1"/>
        <v>43987</v>
      </c>
      <c r="BO1" s="36">
        <f t="shared" si="1"/>
        <v>43994</v>
      </c>
      <c r="BP1" s="36">
        <f t="shared" si="1"/>
        <v>44001</v>
      </c>
      <c r="BQ1" s="36">
        <f t="shared" si="1"/>
        <v>44008</v>
      </c>
      <c r="BR1" s="36">
        <f t="shared" si="1"/>
        <v>44015</v>
      </c>
      <c r="BS1" s="36">
        <f t="shared" si="1"/>
        <v>44022</v>
      </c>
      <c r="BT1" s="36">
        <f t="shared" si="1"/>
        <v>44029</v>
      </c>
      <c r="BU1" s="36">
        <f t="shared" si="1"/>
        <v>44036</v>
      </c>
      <c r="BV1" s="36">
        <f t="shared" si="1"/>
        <v>44043</v>
      </c>
      <c r="BW1" s="37">
        <f t="shared" si="1"/>
        <v>44050</v>
      </c>
      <c r="BX1" s="37">
        <f t="shared" si="1"/>
        <v>44057</v>
      </c>
      <c r="BY1" s="37">
        <f t="shared" si="1"/>
        <v>44064</v>
      </c>
      <c r="BZ1" s="37">
        <f t="shared" si="1"/>
        <v>44071</v>
      </c>
      <c r="CA1" s="36">
        <f t="shared" si="1"/>
        <v>44078</v>
      </c>
      <c r="CB1" s="36">
        <f t="shared" si="1"/>
        <v>44085</v>
      </c>
      <c r="CC1" s="36">
        <f t="shared" si="1"/>
        <v>44092</v>
      </c>
      <c r="CD1" s="36">
        <f t="shared" si="1"/>
        <v>44099</v>
      </c>
      <c r="CE1" s="36">
        <f t="shared" si="1"/>
        <v>44106</v>
      </c>
      <c r="CF1" s="36">
        <f t="shared" si="1"/>
        <v>44113</v>
      </c>
      <c r="CG1" s="36">
        <f t="shared" si="1"/>
        <v>44120</v>
      </c>
      <c r="CH1" s="36">
        <f t="shared" si="1"/>
        <v>44127</v>
      </c>
      <c r="CI1" s="36">
        <f t="shared" si="1"/>
        <v>44134</v>
      </c>
      <c r="CJ1" s="36">
        <f t="shared" si="1"/>
        <v>44141</v>
      </c>
      <c r="CK1" s="36">
        <f t="shared" si="1"/>
        <v>44148</v>
      </c>
      <c r="CL1" s="36">
        <f t="shared" si="1"/>
        <v>44155</v>
      </c>
      <c r="CM1" s="36">
        <f t="shared" si="1"/>
        <v>44162</v>
      </c>
      <c r="CN1" s="36">
        <f t="shared" si="1"/>
        <v>44169</v>
      </c>
      <c r="CO1" s="36">
        <f t="shared" si="1"/>
        <v>44176</v>
      </c>
      <c r="CP1" s="36">
        <f t="shared" si="1"/>
        <v>44183</v>
      </c>
      <c r="CQ1" s="36">
        <f t="shared" si="1"/>
        <v>44190</v>
      </c>
      <c r="CR1" s="36">
        <f t="shared" si="1"/>
        <v>44197</v>
      </c>
      <c r="CS1" s="36">
        <f t="shared" si="1"/>
        <v>44204</v>
      </c>
      <c r="CT1" s="36">
        <f t="shared" si="1"/>
        <v>44211</v>
      </c>
      <c r="CU1" s="36">
        <f t="shared" si="1"/>
        <v>44218</v>
      </c>
      <c r="CV1" s="36">
        <f t="shared" si="1"/>
        <v>44225</v>
      </c>
      <c r="CW1" s="36">
        <f t="shared" si="1"/>
        <v>44232</v>
      </c>
      <c r="CX1" s="36">
        <f t="shared" si="1"/>
        <v>44239</v>
      </c>
      <c r="CY1" s="36">
        <f t="shared" si="1"/>
        <v>44246</v>
      </c>
      <c r="CZ1" s="36">
        <f t="shared" si="1"/>
        <v>44253</v>
      </c>
      <c r="DA1" s="36">
        <f t="shared" si="1"/>
        <v>44260</v>
      </c>
      <c r="DB1" s="36">
        <f t="shared" si="1"/>
        <v>44267</v>
      </c>
      <c r="DC1" s="36">
        <f t="shared" si="1"/>
        <v>44274</v>
      </c>
      <c r="DD1" s="36">
        <f t="shared" si="1"/>
        <v>44281</v>
      </c>
      <c r="DE1" s="36">
        <f t="shared" ref="DE1:EQ1" si="2">DD1+7</f>
        <v>44288</v>
      </c>
      <c r="DF1" s="36">
        <f t="shared" si="2"/>
        <v>44295</v>
      </c>
      <c r="DG1" s="36">
        <f t="shared" si="2"/>
        <v>44302</v>
      </c>
      <c r="DH1" s="36">
        <f t="shared" si="2"/>
        <v>44309</v>
      </c>
      <c r="DI1" s="36">
        <f t="shared" si="2"/>
        <v>44316</v>
      </c>
      <c r="DJ1" s="36">
        <f t="shared" si="2"/>
        <v>44323</v>
      </c>
      <c r="DK1" s="36">
        <f t="shared" si="2"/>
        <v>44330</v>
      </c>
      <c r="DL1" s="36">
        <f t="shared" si="2"/>
        <v>44337</v>
      </c>
      <c r="DM1" s="36">
        <f t="shared" si="2"/>
        <v>44344</v>
      </c>
      <c r="DN1" s="36">
        <f t="shared" si="2"/>
        <v>44351</v>
      </c>
      <c r="DO1" s="36">
        <f t="shared" si="2"/>
        <v>44358</v>
      </c>
      <c r="DP1" s="36">
        <f t="shared" si="2"/>
        <v>44365</v>
      </c>
      <c r="DQ1" s="36">
        <f t="shared" si="2"/>
        <v>44372</v>
      </c>
      <c r="DR1" s="36">
        <f t="shared" si="2"/>
        <v>44379</v>
      </c>
      <c r="DS1" s="36">
        <f t="shared" si="2"/>
        <v>44386</v>
      </c>
      <c r="DT1" s="36">
        <f t="shared" si="2"/>
        <v>44393</v>
      </c>
      <c r="DU1" s="36">
        <f t="shared" si="2"/>
        <v>44400</v>
      </c>
      <c r="DV1" s="36">
        <f t="shared" si="2"/>
        <v>44407</v>
      </c>
      <c r="DW1" s="36">
        <f t="shared" si="2"/>
        <v>44414</v>
      </c>
      <c r="DX1" s="36">
        <f t="shared" si="2"/>
        <v>44421</v>
      </c>
      <c r="DY1" s="36">
        <f t="shared" si="2"/>
        <v>44428</v>
      </c>
      <c r="DZ1" s="36">
        <f t="shared" si="2"/>
        <v>44435</v>
      </c>
      <c r="EA1" s="36">
        <f t="shared" si="2"/>
        <v>44442</v>
      </c>
      <c r="EB1" s="36">
        <f t="shared" si="2"/>
        <v>44449</v>
      </c>
      <c r="EC1" s="36">
        <f t="shared" si="2"/>
        <v>44456</v>
      </c>
      <c r="ED1" s="36">
        <f t="shared" si="2"/>
        <v>44463</v>
      </c>
      <c r="EE1" s="36">
        <f t="shared" si="2"/>
        <v>44470</v>
      </c>
      <c r="EF1" s="36">
        <f t="shared" si="2"/>
        <v>44477</v>
      </c>
      <c r="EG1" s="36">
        <f t="shared" si="2"/>
        <v>44484</v>
      </c>
      <c r="EH1" s="36">
        <f t="shared" si="2"/>
        <v>44491</v>
      </c>
      <c r="EI1" s="36">
        <f t="shared" si="2"/>
        <v>44498</v>
      </c>
      <c r="EJ1" s="36">
        <f t="shared" si="2"/>
        <v>44505</v>
      </c>
      <c r="EK1" s="36">
        <f t="shared" si="2"/>
        <v>44512</v>
      </c>
      <c r="EL1" s="36">
        <f t="shared" si="2"/>
        <v>44519</v>
      </c>
      <c r="EM1" s="36">
        <f t="shared" si="2"/>
        <v>44526</v>
      </c>
      <c r="EN1" s="36">
        <f t="shared" si="2"/>
        <v>44533</v>
      </c>
      <c r="EO1" s="36">
        <f t="shared" si="2"/>
        <v>44540</v>
      </c>
      <c r="EP1" s="36">
        <f t="shared" si="2"/>
        <v>44547</v>
      </c>
      <c r="EQ1" s="36">
        <f t="shared" si="2"/>
        <v>44554</v>
      </c>
      <c r="ER1" s="36">
        <v>44562</v>
      </c>
      <c r="ES1" s="36">
        <f t="shared" ref="ES1:GQ1" si="3">ER1+7</f>
        <v>44569</v>
      </c>
      <c r="ET1" s="36">
        <f t="shared" si="3"/>
        <v>44576</v>
      </c>
      <c r="EU1" s="36">
        <f t="shared" si="3"/>
        <v>44583</v>
      </c>
      <c r="EV1" s="36">
        <f t="shared" si="3"/>
        <v>44590</v>
      </c>
      <c r="EW1" s="36">
        <f t="shared" si="3"/>
        <v>44597</v>
      </c>
      <c r="EX1" s="36">
        <f t="shared" si="3"/>
        <v>44604</v>
      </c>
      <c r="EY1" s="36">
        <f t="shared" si="3"/>
        <v>44611</v>
      </c>
      <c r="EZ1" s="36">
        <f t="shared" si="3"/>
        <v>44618</v>
      </c>
      <c r="FA1" s="36">
        <f t="shared" si="3"/>
        <v>44625</v>
      </c>
      <c r="FB1" s="36">
        <f t="shared" si="3"/>
        <v>44632</v>
      </c>
      <c r="FC1" s="36">
        <f t="shared" si="3"/>
        <v>44639</v>
      </c>
      <c r="FD1" s="36">
        <f t="shared" si="3"/>
        <v>44646</v>
      </c>
      <c r="FE1" s="36">
        <f t="shared" si="3"/>
        <v>44653</v>
      </c>
      <c r="FF1" s="36">
        <f t="shared" si="3"/>
        <v>44660</v>
      </c>
      <c r="FG1" s="36">
        <f t="shared" si="3"/>
        <v>44667</v>
      </c>
      <c r="FH1" s="36">
        <f t="shared" si="3"/>
        <v>44674</v>
      </c>
      <c r="FI1" s="36">
        <f t="shared" si="3"/>
        <v>44681</v>
      </c>
      <c r="FJ1" s="36">
        <f t="shared" si="3"/>
        <v>44688</v>
      </c>
      <c r="FK1" s="36">
        <f t="shared" si="3"/>
        <v>44695</v>
      </c>
      <c r="FL1" s="36">
        <f t="shared" si="3"/>
        <v>44702</v>
      </c>
      <c r="FM1" s="36">
        <f t="shared" si="3"/>
        <v>44709</v>
      </c>
      <c r="FN1" s="36">
        <f t="shared" si="3"/>
        <v>44716</v>
      </c>
      <c r="FO1" s="36">
        <f t="shared" si="3"/>
        <v>44723</v>
      </c>
      <c r="FP1" s="36">
        <f t="shared" si="3"/>
        <v>44730</v>
      </c>
      <c r="FQ1" s="36">
        <f t="shared" si="3"/>
        <v>44737</v>
      </c>
      <c r="FR1" s="36">
        <f t="shared" si="3"/>
        <v>44744</v>
      </c>
      <c r="FS1" s="36">
        <f t="shared" si="3"/>
        <v>44751</v>
      </c>
      <c r="FT1" s="36">
        <f t="shared" si="3"/>
        <v>44758</v>
      </c>
      <c r="FU1" s="36">
        <f t="shared" si="3"/>
        <v>44765</v>
      </c>
      <c r="FV1" s="36">
        <f t="shared" si="3"/>
        <v>44772</v>
      </c>
      <c r="FW1" s="36">
        <f t="shared" si="3"/>
        <v>44779</v>
      </c>
      <c r="FX1" s="36">
        <f t="shared" si="3"/>
        <v>44786</v>
      </c>
      <c r="FY1" s="36">
        <f t="shared" si="3"/>
        <v>44793</v>
      </c>
      <c r="FZ1" s="36">
        <f t="shared" si="3"/>
        <v>44800</v>
      </c>
      <c r="GA1" s="36">
        <f t="shared" si="3"/>
        <v>44807</v>
      </c>
      <c r="GB1" s="36">
        <f t="shared" si="3"/>
        <v>44814</v>
      </c>
      <c r="GC1" s="36">
        <f t="shared" si="3"/>
        <v>44821</v>
      </c>
      <c r="GD1" s="36">
        <f t="shared" si="3"/>
        <v>44828</v>
      </c>
      <c r="GE1" s="36">
        <f t="shared" si="3"/>
        <v>44835</v>
      </c>
      <c r="GF1" s="36">
        <f t="shared" si="3"/>
        <v>44842</v>
      </c>
      <c r="GG1" s="36">
        <f t="shared" si="3"/>
        <v>44849</v>
      </c>
      <c r="GH1" s="36">
        <f t="shared" si="3"/>
        <v>44856</v>
      </c>
      <c r="GI1" s="36">
        <f t="shared" si="3"/>
        <v>44863</v>
      </c>
      <c r="GJ1" s="36">
        <f t="shared" si="3"/>
        <v>44870</v>
      </c>
      <c r="GK1" s="36">
        <f t="shared" si="3"/>
        <v>44877</v>
      </c>
      <c r="GL1" s="36">
        <f t="shared" si="3"/>
        <v>44884</v>
      </c>
      <c r="GM1" s="36">
        <f t="shared" si="3"/>
        <v>44891</v>
      </c>
      <c r="GN1" s="36">
        <f t="shared" si="3"/>
        <v>44898</v>
      </c>
      <c r="GO1" s="36">
        <f t="shared" si="3"/>
        <v>44905</v>
      </c>
      <c r="GP1" s="36">
        <f t="shared" si="3"/>
        <v>44912</v>
      </c>
      <c r="GQ1" s="36">
        <f t="shared" si="3"/>
        <v>44919</v>
      </c>
      <c r="GR1" s="36">
        <v>44564</v>
      </c>
      <c r="GS1" s="36">
        <f t="shared" ref="GS1:GY1" si="4">GR1+7</f>
        <v>44571</v>
      </c>
      <c r="GT1" s="36">
        <f t="shared" si="4"/>
        <v>44578</v>
      </c>
      <c r="GU1" s="36">
        <f t="shared" si="4"/>
        <v>44585</v>
      </c>
      <c r="GV1" s="36">
        <f t="shared" si="4"/>
        <v>44592</v>
      </c>
      <c r="GW1" s="36">
        <f t="shared" si="4"/>
        <v>44599</v>
      </c>
      <c r="GX1" s="36">
        <f t="shared" si="4"/>
        <v>44606</v>
      </c>
      <c r="GY1" s="36">
        <f t="shared" si="4"/>
        <v>44613</v>
      </c>
    </row>
    <row r="2" spans="1:209" s="43" customFormat="1" ht="21.75" customHeight="1" x14ac:dyDescent="0.3">
      <c r="A2" s="102" t="s">
        <v>0</v>
      </c>
      <c r="B2" s="106" t="s">
        <v>245</v>
      </c>
      <c r="C2" s="106"/>
      <c r="D2" s="106"/>
      <c r="E2" s="106"/>
      <c r="F2" s="106"/>
      <c r="G2" s="106"/>
      <c r="H2" s="106"/>
      <c r="I2" s="106"/>
      <c r="J2" s="106"/>
      <c r="K2" s="107" t="s">
        <v>10</v>
      </c>
      <c r="L2" s="104" t="s">
        <v>11</v>
      </c>
      <c r="M2" s="39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100"/>
      <c r="AA2" s="41" t="str">
        <f>TEXT(AA1,"mmm")&amp;" "&amp;YEAR(AA1)</f>
        <v>sept 2019</v>
      </c>
      <c r="AB2" s="41">
        <f>IF(MONTH(AB1)=MONTH(AA1),,TEXT(AB1,"mmm")&amp;" "&amp;YEAR(AB1))</f>
        <v>0</v>
      </c>
      <c r="AC2" s="41">
        <f t="shared" ref="AC2:CN2" si="5">IF(MONTH(AC1)=MONTH(AB1),,TEXT(AC1,"mmm")&amp;" "&amp;YEAR(AC1))</f>
        <v>0</v>
      </c>
      <c r="AD2" s="41">
        <f t="shared" si="5"/>
        <v>0</v>
      </c>
      <c r="AE2" s="41">
        <f t="shared" si="5"/>
        <v>0</v>
      </c>
      <c r="AF2" s="41" t="str">
        <f t="shared" si="5"/>
        <v>oct 2019</v>
      </c>
      <c r="AG2" s="41">
        <f t="shared" si="5"/>
        <v>0</v>
      </c>
      <c r="AH2" s="41">
        <f t="shared" si="5"/>
        <v>0</v>
      </c>
      <c r="AI2" s="41">
        <f t="shared" si="5"/>
        <v>0</v>
      </c>
      <c r="AJ2" s="41" t="str">
        <f t="shared" si="5"/>
        <v>nov 2019</v>
      </c>
      <c r="AK2" s="41">
        <f t="shared" si="5"/>
        <v>0</v>
      </c>
      <c r="AL2" s="41">
        <f t="shared" si="5"/>
        <v>0</v>
      </c>
      <c r="AM2" s="41">
        <f t="shared" si="5"/>
        <v>0</v>
      </c>
      <c r="AN2" s="41" t="str">
        <f t="shared" si="5"/>
        <v>déc 2019</v>
      </c>
      <c r="AO2" s="41">
        <f t="shared" si="5"/>
        <v>0</v>
      </c>
      <c r="AP2" s="41">
        <f t="shared" si="5"/>
        <v>0</v>
      </c>
      <c r="AQ2" s="41">
        <f t="shared" si="5"/>
        <v>0</v>
      </c>
      <c r="AR2" s="41" t="str">
        <f t="shared" si="5"/>
        <v>janv 2020</v>
      </c>
      <c r="AS2" s="41">
        <f t="shared" si="5"/>
        <v>0</v>
      </c>
      <c r="AT2" s="41">
        <f t="shared" si="5"/>
        <v>0</v>
      </c>
      <c r="AU2" s="41">
        <f t="shared" si="5"/>
        <v>0</v>
      </c>
      <c r="AV2" s="41">
        <f t="shared" si="5"/>
        <v>0</v>
      </c>
      <c r="AW2" s="41" t="str">
        <f t="shared" si="5"/>
        <v>févr 2020</v>
      </c>
      <c r="AX2" s="41">
        <f t="shared" si="5"/>
        <v>0</v>
      </c>
      <c r="AY2" s="41">
        <f t="shared" si="5"/>
        <v>0</v>
      </c>
      <c r="AZ2" s="41">
        <f t="shared" si="5"/>
        <v>0</v>
      </c>
      <c r="BA2" s="41" t="str">
        <f t="shared" si="5"/>
        <v>mars 2020</v>
      </c>
      <c r="BB2" s="41">
        <f t="shared" si="5"/>
        <v>0</v>
      </c>
      <c r="BC2" s="41">
        <f t="shared" si="5"/>
        <v>0</v>
      </c>
      <c r="BD2" s="41">
        <f t="shared" si="5"/>
        <v>0</v>
      </c>
      <c r="BE2" s="41" t="str">
        <f t="shared" si="5"/>
        <v>avr 2020</v>
      </c>
      <c r="BF2" s="41">
        <f t="shared" si="5"/>
        <v>0</v>
      </c>
      <c r="BG2" s="41">
        <f t="shared" si="5"/>
        <v>0</v>
      </c>
      <c r="BH2" s="41">
        <f t="shared" si="5"/>
        <v>0</v>
      </c>
      <c r="BI2" s="41" t="str">
        <f t="shared" si="5"/>
        <v>mai 2020</v>
      </c>
      <c r="BJ2" s="41">
        <f t="shared" si="5"/>
        <v>0</v>
      </c>
      <c r="BK2" s="41">
        <f t="shared" si="5"/>
        <v>0</v>
      </c>
      <c r="BL2" s="41">
        <f t="shared" si="5"/>
        <v>0</v>
      </c>
      <c r="BM2" s="41">
        <f t="shared" si="5"/>
        <v>0</v>
      </c>
      <c r="BN2" s="41" t="str">
        <f t="shared" si="5"/>
        <v>juin 2020</v>
      </c>
      <c r="BO2" s="41">
        <f t="shared" si="5"/>
        <v>0</v>
      </c>
      <c r="BP2" s="41">
        <f t="shared" si="5"/>
        <v>0</v>
      </c>
      <c r="BQ2" s="41">
        <f t="shared" si="5"/>
        <v>0</v>
      </c>
      <c r="BR2" s="41" t="str">
        <f t="shared" si="5"/>
        <v>juil 2020</v>
      </c>
      <c r="BS2" s="41">
        <f t="shared" si="5"/>
        <v>0</v>
      </c>
      <c r="BT2" s="41">
        <f t="shared" si="5"/>
        <v>0</v>
      </c>
      <c r="BU2" s="41">
        <f t="shared" si="5"/>
        <v>0</v>
      </c>
      <c r="BV2" s="41">
        <f t="shared" si="5"/>
        <v>0</v>
      </c>
      <c r="BW2" s="42" t="str">
        <f t="shared" si="5"/>
        <v>août 2020</v>
      </c>
      <c r="BX2" s="42">
        <f t="shared" si="5"/>
        <v>0</v>
      </c>
      <c r="BY2" s="42">
        <f t="shared" si="5"/>
        <v>0</v>
      </c>
      <c r="BZ2" s="42">
        <f t="shared" si="5"/>
        <v>0</v>
      </c>
      <c r="CA2" s="41" t="str">
        <f t="shared" si="5"/>
        <v>sept 2020</v>
      </c>
      <c r="CB2" s="41">
        <f t="shared" si="5"/>
        <v>0</v>
      </c>
      <c r="CC2" s="41">
        <f t="shared" si="5"/>
        <v>0</v>
      </c>
      <c r="CD2" s="41">
        <f t="shared" si="5"/>
        <v>0</v>
      </c>
      <c r="CE2" s="41" t="str">
        <f t="shared" si="5"/>
        <v>oct 2020</v>
      </c>
      <c r="CF2" s="41">
        <f t="shared" si="5"/>
        <v>0</v>
      </c>
      <c r="CG2" s="41">
        <f t="shared" si="5"/>
        <v>0</v>
      </c>
      <c r="CH2" s="41">
        <f t="shared" si="5"/>
        <v>0</v>
      </c>
      <c r="CI2" s="41">
        <f t="shared" si="5"/>
        <v>0</v>
      </c>
      <c r="CJ2" s="41" t="str">
        <f t="shared" si="5"/>
        <v>nov 2020</v>
      </c>
      <c r="CK2" s="41">
        <f t="shared" si="5"/>
        <v>0</v>
      </c>
      <c r="CL2" s="41">
        <f t="shared" si="5"/>
        <v>0</v>
      </c>
      <c r="CM2" s="41">
        <f t="shared" si="5"/>
        <v>0</v>
      </c>
      <c r="CN2" s="41" t="str">
        <f t="shared" si="5"/>
        <v>déc 2020</v>
      </c>
      <c r="CO2" s="41">
        <f t="shared" ref="CO2:EZ2" si="6">IF(MONTH(CO1)=MONTH(CN1),,TEXT(CO1,"mmm")&amp;" "&amp;YEAR(CO1))</f>
        <v>0</v>
      </c>
      <c r="CP2" s="41">
        <f t="shared" si="6"/>
        <v>0</v>
      </c>
      <c r="CQ2" s="41">
        <f t="shared" si="6"/>
        <v>0</v>
      </c>
      <c r="CR2" s="41" t="str">
        <f t="shared" si="6"/>
        <v>janv 2021</v>
      </c>
      <c r="CS2" s="41">
        <f t="shared" si="6"/>
        <v>0</v>
      </c>
      <c r="CT2" s="41">
        <f t="shared" si="6"/>
        <v>0</v>
      </c>
      <c r="CU2" s="41">
        <f t="shared" si="6"/>
        <v>0</v>
      </c>
      <c r="CV2" s="41">
        <f t="shared" si="6"/>
        <v>0</v>
      </c>
      <c r="CW2" s="41" t="str">
        <f t="shared" si="6"/>
        <v>févr 2021</v>
      </c>
      <c r="CX2" s="41">
        <f t="shared" si="6"/>
        <v>0</v>
      </c>
      <c r="CY2" s="41">
        <f t="shared" si="6"/>
        <v>0</v>
      </c>
      <c r="CZ2" s="41">
        <f t="shared" si="6"/>
        <v>0</v>
      </c>
      <c r="DA2" s="41" t="str">
        <f t="shared" si="6"/>
        <v>mars 2021</v>
      </c>
      <c r="DB2" s="41">
        <f t="shared" si="6"/>
        <v>0</v>
      </c>
      <c r="DC2" s="41">
        <f t="shared" si="6"/>
        <v>0</v>
      </c>
      <c r="DD2" s="41">
        <f t="shared" si="6"/>
        <v>0</v>
      </c>
      <c r="DE2" s="41" t="str">
        <f t="shared" si="6"/>
        <v>avr 2021</v>
      </c>
      <c r="DF2" s="41">
        <f t="shared" si="6"/>
        <v>0</v>
      </c>
      <c r="DG2" s="41">
        <f t="shared" si="6"/>
        <v>0</v>
      </c>
      <c r="DH2" s="41">
        <f t="shared" si="6"/>
        <v>0</v>
      </c>
      <c r="DI2" s="41">
        <f t="shared" si="6"/>
        <v>0</v>
      </c>
      <c r="DJ2" s="41" t="str">
        <f t="shared" si="6"/>
        <v>mai 2021</v>
      </c>
      <c r="DK2" s="41">
        <f t="shared" si="6"/>
        <v>0</v>
      </c>
      <c r="DL2" s="41">
        <f t="shared" si="6"/>
        <v>0</v>
      </c>
      <c r="DM2" s="41">
        <f t="shared" si="6"/>
        <v>0</v>
      </c>
      <c r="DN2" s="41" t="str">
        <f t="shared" si="6"/>
        <v>juin 2021</v>
      </c>
      <c r="DO2" s="41">
        <f t="shared" si="6"/>
        <v>0</v>
      </c>
      <c r="DP2" s="41">
        <f t="shared" si="6"/>
        <v>0</v>
      </c>
      <c r="DQ2" s="41">
        <f t="shared" si="6"/>
        <v>0</v>
      </c>
      <c r="DR2" s="41" t="str">
        <f t="shared" si="6"/>
        <v>juil 2021</v>
      </c>
      <c r="DS2" s="41">
        <f t="shared" si="6"/>
        <v>0</v>
      </c>
      <c r="DT2" s="41">
        <f t="shared" si="6"/>
        <v>0</v>
      </c>
      <c r="DU2" s="41">
        <f t="shared" si="6"/>
        <v>0</v>
      </c>
      <c r="DV2" s="41">
        <f t="shared" si="6"/>
        <v>0</v>
      </c>
      <c r="DW2" s="41" t="str">
        <f t="shared" si="6"/>
        <v>août 2021</v>
      </c>
      <c r="DX2" s="41">
        <f t="shared" si="6"/>
        <v>0</v>
      </c>
      <c r="DY2" s="41">
        <f t="shared" si="6"/>
        <v>0</v>
      </c>
      <c r="DZ2" s="41">
        <f t="shared" si="6"/>
        <v>0</v>
      </c>
      <c r="EA2" s="41" t="str">
        <f t="shared" si="6"/>
        <v>sept 2021</v>
      </c>
      <c r="EB2" s="41">
        <f t="shared" si="6"/>
        <v>0</v>
      </c>
      <c r="EC2" s="41">
        <f t="shared" si="6"/>
        <v>0</v>
      </c>
      <c r="ED2" s="41">
        <f t="shared" si="6"/>
        <v>0</v>
      </c>
      <c r="EE2" s="41" t="str">
        <f t="shared" si="6"/>
        <v>oct 2021</v>
      </c>
      <c r="EF2" s="41">
        <f t="shared" si="6"/>
        <v>0</v>
      </c>
      <c r="EG2" s="41">
        <f t="shared" si="6"/>
        <v>0</v>
      </c>
      <c r="EH2" s="41">
        <f t="shared" si="6"/>
        <v>0</v>
      </c>
      <c r="EI2" s="41">
        <f t="shared" si="6"/>
        <v>0</v>
      </c>
      <c r="EJ2" s="41" t="str">
        <f t="shared" si="6"/>
        <v>nov 2021</v>
      </c>
      <c r="EK2" s="41">
        <f t="shared" si="6"/>
        <v>0</v>
      </c>
      <c r="EL2" s="41">
        <f t="shared" si="6"/>
        <v>0</v>
      </c>
      <c r="EM2" s="41">
        <f t="shared" si="6"/>
        <v>0</v>
      </c>
      <c r="EN2" s="41" t="str">
        <f t="shared" si="6"/>
        <v>déc 2021</v>
      </c>
      <c r="EO2" s="41">
        <f t="shared" si="6"/>
        <v>0</v>
      </c>
      <c r="EP2" s="41">
        <f t="shared" si="6"/>
        <v>0</v>
      </c>
      <c r="EQ2" s="41">
        <f t="shared" si="6"/>
        <v>0</v>
      </c>
      <c r="ER2" s="41" t="str">
        <f t="shared" si="6"/>
        <v>janv 2022</v>
      </c>
      <c r="ES2" s="41">
        <f t="shared" si="6"/>
        <v>0</v>
      </c>
      <c r="ET2" s="41">
        <f t="shared" si="6"/>
        <v>0</v>
      </c>
      <c r="EU2" s="41">
        <f t="shared" si="6"/>
        <v>0</v>
      </c>
      <c r="EV2" s="41">
        <f t="shared" si="6"/>
        <v>0</v>
      </c>
      <c r="EW2" s="41" t="str">
        <f t="shared" si="6"/>
        <v>févr 2022</v>
      </c>
      <c r="EX2" s="41">
        <f t="shared" si="6"/>
        <v>0</v>
      </c>
      <c r="EY2" s="41">
        <f t="shared" si="6"/>
        <v>0</v>
      </c>
      <c r="EZ2" s="41">
        <f t="shared" si="6"/>
        <v>0</v>
      </c>
      <c r="FA2" s="41" t="str">
        <f t="shared" ref="FA2:GY2" si="7">IF(MONTH(FA1)=MONTH(EZ1),,TEXT(FA1,"mmm")&amp;" "&amp;YEAR(FA1))</f>
        <v>mars 2022</v>
      </c>
      <c r="FB2" s="41">
        <f t="shared" si="7"/>
        <v>0</v>
      </c>
      <c r="FC2" s="41">
        <f t="shared" si="7"/>
        <v>0</v>
      </c>
      <c r="FD2" s="41">
        <f t="shared" si="7"/>
        <v>0</v>
      </c>
      <c r="FE2" s="41" t="str">
        <f t="shared" si="7"/>
        <v>avr 2022</v>
      </c>
      <c r="FF2" s="41">
        <f t="shared" si="7"/>
        <v>0</v>
      </c>
      <c r="FG2" s="41">
        <f t="shared" si="7"/>
        <v>0</v>
      </c>
      <c r="FH2" s="41">
        <f t="shared" si="7"/>
        <v>0</v>
      </c>
      <c r="FI2" s="41">
        <f t="shared" si="7"/>
        <v>0</v>
      </c>
      <c r="FJ2" s="41" t="str">
        <f t="shared" si="7"/>
        <v>mai 2022</v>
      </c>
      <c r="FK2" s="41">
        <f t="shared" si="7"/>
        <v>0</v>
      </c>
      <c r="FL2" s="41">
        <f t="shared" si="7"/>
        <v>0</v>
      </c>
      <c r="FM2" s="41">
        <f t="shared" si="7"/>
        <v>0</v>
      </c>
      <c r="FN2" s="41" t="str">
        <f t="shared" si="7"/>
        <v>juin 2022</v>
      </c>
      <c r="FO2" s="41">
        <f t="shared" si="7"/>
        <v>0</v>
      </c>
      <c r="FP2" s="41">
        <f t="shared" si="7"/>
        <v>0</v>
      </c>
      <c r="FQ2" s="41">
        <f t="shared" si="7"/>
        <v>0</v>
      </c>
      <c r="FR2" s="41" t="str">
        <f t="shared" si="7"/>
        <v>juil 2022</v>
      </c>
      <c r="FS2" s="41">
        <f t="shared" si="7"/>
        <v>0</v>
      </c>
      <c r="FT2" s="41">
        <f t="shared" si="7"/>
        <v>0</v>
      </c>
      <c r="FU2" s="41">
        <f t="shared" si="7"/>
        <v>0</v>
      </c>
      <c r="FV2" s="41">
        <f t="shared" si="7"/>
        <v>0</v>
      </c>
      <c r="FW2" s="41" t="str">
        <f t="shared" si="7"/>
        <v>août 2022</v>
      </c>
      <c r="FX2" s="41">
        <f t="shared" si="7"/>
        <v>0</v>
      </c>
      <c r="FY2" s="41">
        <f t="shared" si="7"/>
        <v>0</v>
      </c>
      <c r="FZ2" s="41">
        <f t="shared" si="7"/>
        <v>0</v>
      </c>
      <c r="GA2" s="41" t="str">
        <f t="shared" si="7"/>
        <v>sept 2022</v>
      </c>
      <c r="GB2" s="41">
        <f t="shared" si="7"/>
        <v>0</v>
      </c>
      <c r="GC2" s="41">
        <f t="shared" si="7"/>
        <v>0</v>
      </c>
      <c r="GD2" s="41">
        <f t="shared" si="7"/>
        <v>0</v>
      </c>
      <c r="GE2" s="41" t="str">
        <f t="shared" si="7"/>
        <v>oct 2022</v>
      </c>
      <c r="GF2" s="41">
        <f t="shared" si="7"/>
        <v>0</v>
      </c>
      <c r="GG2" s="41">
        <f t="shared" si="7"/>
        <v>0</v>
      </c>
      <c r="GH2" s="41">
        <f t="shared" si="7"/>
        <v>0</v>
      </c>
      <c r="GI2" s="41">
        <f t="shared" si="7"/>
        <v>0</v>
      </c>
      <c r="GJ2" s="41" t="str">
        <f t="shared" si="7"/>
        <v>nov 2022</v>
      </c>
      <c r="GK2" s="41">
        <f t="shared" si="7"/>
        <v>0</v>
      </c>
      <c r="GL2" s="41">
        <f t="shared" si="7"/>
        <v>0</v>
      </c>
      <c r="GM2" s="41">
        <f t="shared" si="7"/>
        <v>0</v>
      </c>
      <c r="GN2" s="41" t="str">
        <f t="shared" si="7"/>
        <v>déc 2022</v>
      </c>
      <c r="GO2" s="41">
        <f t="shared" si="7"/>
        <v>0</v>
      </c>
      <c r="GP2" s="41">
        <f t="shared" si="7"/>
        <v>0</v>
      </c>
      <c r="GQ2" s="41">
        <f t="shared" si="7"/>
        <v>0</v>
      </c>
      <c r="GR2" s="41" t="str">
        <f t="shared" si="7"/>
        <v>janv 2022</v>
      </c>
      <c r="GS2" s="41">
        <f t="shared" si="7"/>
        <v>0</v>
      </c>
      <c r="GT2" s="41">
        <f t="shared" si="7"/>
        <v>0</v>
      </c>
      <c r="GU2" s="41">
        <f t="shared" si="7"/>
        <v>0</v>
      </c>
      <c r="GV2" s="41">
        <f t="shared" si="7"/>
        <v>0</v>
      </c>
      <c r="GW2" s="41" t="str">
        <f t="shared" si="7"/>
        <v>févr 2022</v>
      </c>
      <c r="GX2" s="41">
        <f t="shared" si="7"/>
        <v>0</v>
      </c>
      <c r="GY2" s="41">
        <f t="shared" si="7"/>
        <v>0</v>
      </c>
    </row>
    <row r="3" spans="1:209" s="3" customFormat="1" ht="20.25" customHeight="1" x14ac:dyDescent="0.3">
      <c r="A3" s="103"/>
      <c r="B3" s="92"/>
      <c r="C3" s="92"/>
      <c r="D3" s="92"/>
      <c r="E3" s="92"/>
      <c r="F3" s="92"/>
      <c r="G3" s="92"/>
      <c r="H3" s="92"/>
      <c r="I3" s="92"/>
      <c r="J3" s="92"/>
      <c r="K3" s="108"/>
      <c r="L3" s="105"/>
      <c r="M3" s="39" t="s">
        <v>187</v>
      </c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101"/>
      <c r="AA3" s="45" t="s">
        <v>188</v>
      </c>
      <c r="AB3" s="45" t="s">
        <v>189</v>
      </c>
      <c r="AC3" s="45" t="s">
        <v>190</v>
      </c>
      <c r="AD3" s="45" t="s">
        <v>191</v>
      </c>
      <c r="AE3" s="45" t="s">
        <v>192</v>
      </c>
      <c r="AF3" s="45" t="s">
        <v>193</v>
      </c>
      <c r="AG3" s="45" t="s">
        <v>194</v>
      </c>
      <c r="AH3" s="45" t="s">
        <v>195</v>
      </c>
      <c r="AI3" s="45" t="s">
        <v>196</v>
      </c>
      <c r="AJ3" s="45" t="s">
        <v>197</v>
      </c>
      <c r="AK3" s="45" t="s">
        <v>198</v>
      </c>
      <c r="AL3" s="45" t="s">
        <v>199</v>
      </c>
      <c r="AM3" s="45" t="s">
        <v>200</v>
      </c>
      <c r="AN3" s="45" t="s">
        <v>201</v>
      </c>
      <c r="AO3" s="45" t="s">
        <v>202</v>
      </c>
      <c r="AP3" s="45" t="s">
        <v>203</v>
      </c>
      <c r="AQ3" s="45" t="s">
        <v>204</v>
      </c>
      <c r="AR3" s="45" t="s">
        <v>205</v>
      </c>
      <c r="AS3" s="45" t="s">
        <v>206</v>
      </c>
      <c r="AT3" s="45" t="s">
        <v>207</v>
      </c>
      <c r="AU3" s="45" t="s">
        <v>208</v>
      </c>
      <c r="AV3" s="45" t="s">
        <v>209</v>
      </c>
      <c r="AW3" s="45" t="s">
        <v>210</v>
      </c>
      <c r="AX3" s="45" t="s">
        <v>211</v>
      </c>
      <c r="AY3" s="45" t="s">
        <v>212</v>
      </c>
      <c r="AZ3" s="45" t="s">
        <v>213</v>
      </c>
      <c r="BA3" s="45" t="s">
        <v>214</v>
      </c>
      <c r="BB3" s="45" t="s">
        <v>215</v>
      </c>
      <c r="BC3" s="45" t="s">
        <v>216</v>
      </c>
      <c r="BD3" s="45" t="s">
        <v>217</v>
      </c>
      <c r="BE3" s="45" t="s">
        <v>218</v>
      </c>
      <c r="BF3" s="45" t="s">
        <v>219</v>
      </c>
      <c r="BG3" s="45" t="s">
        <v>220</v>
      </c>
      <c r="BH3" s="45" t="s">
        <v>221</v>
      </c>
      <c r="BI3" s="45" t="s">
        <v>222</v>
      </c>
      <c r="BJ3" s="45" t="s">
        <v>223</v>
      </c>
      <c r="BK3" s="45" t="s">
        <v>224</v>
      </c>
      <c r="BL3" s="45" t="s">
        <v>225</v>
      </c>
      <c r="BM3" s="45" t="s">
        <v>226</v>
      </c>
      <c r="BN3" s="45" t="s">
        <v>227</v>
      </c>
      <c r="BO3" s="45" t="s">
        <v>228</v>
      </c>
      <c r="BP3" s="45" t="s">
        <v>229</v>
      </c>
      <c r="BQ3" s="45" t="s">
        <v>230</v>
      </c>
      <c r="BR3" s="45" t="s">
        <v>231</v>
      </c>
      <c r="BS3" s="45" t="s">
        <v>232</v>
      </c>
      <c r="BT3" s="45" t="s">
        <v>233</v>
      </c>
      <c r="BU3" s="45" t="s">
        <v>234</v>
      </c>
      <c r="BV3" s="45" t="s">
        <v>235</v>
      </c>
      <c r="BW3" s="46" t="s">
        <v>236</v>
      </c>
      <c r="BX3" s="46" t="s">
        <v>237</v>
      </c>
      <c r="BY3" s="46" t="s">
        <v>238</v>
      </c>
      <c r="BZ3" s="46" t="s">
        <v>239</v>
      </c>
      <c r="CA3" s="45" t="s">
        <v>188</v>
      </c>
      <c r="CB3" s="45" t="s">
        <v>189</v>
      </c>
      <c r="CC3" s="45" t="s">
        <v>190</v>
      </c>
      <c r="CD3" s="45" t="s">
        <v>191</v>
      </c>
      <c r="CE3" s="45" t="s">
        <v>192</v>
      </c>
      <c r="CF3" s="45" t="s">
        <v>193</v>
      </c>
      <c r="CG3" s="45" t="s">
        <v>194</v>
      </c>
      <c r="CH3" s="45" t="s">
        <v>195</v>
      </c>
      <c r="CI3" s="45" t="s">
        <v>196</v>
      </c>
      <c r="CJ3" s="45" t="s">
        <v>197</v>
      </c>
      <c r="CK3" s="45" t="s">
        <v>198</v>
      </c>
      <c r="CL3" s="45" t="s">
        <v>199</v>
      </c>
      <c r="CM3" s="45" t="s">
        <v>200</v>
      </c>
      <c r="CN3" s="45" t="s">
        <v>201</v>
      </c>
      <c r="CO3" s="45" t="s">
        <v>202</v>
      </c>
      <c r="CP3" s="45" t="s">
        <v>203</v>
      </c>
      <c r="CQ3" s="45" t="s">
        <v>204</v>
      </c>
      <c r="CR3" s="45" t="s">
        <v>205</v>
      </c>
      <c r="CS3" s="45" t="s">
        <v>206</v>
      </c>
      <c r="CT3" s="45" t="s">
        <v>207</v>
      </c>
      <c r="CU3" s="45" t="s">
        <v>208</v>
      </c>
      <c r="CV3" s="45" t="s">
        <v>209</v>
      </c>
      <c r="CW3" s="45" t="s">
        <v>210</v>
      </c>
      <c r="CX3" s="45" t="s">
        <v>211</v>
      </c>
      <c r="CY3" s="45" t="s">
        <v>212</v>
      </c>
      <c r="CZ3" s="45" t="s">
        <v>213</v>
      </c>
      <c r="DA3" s="45" t="s">
        <v>214</v>
      </c>
      <c r="DB3" s="45" t="s">
        <v>215</v>
      </c>
      <c r="DC3" s="45" t="s">
        <v>216</v>
      </c>
      <c r="DD3" s="45" t="s">
        <v>217</v>
      </c>
      <c r="DE3" s="45" t="s">
        <v>218</v>
      </c>
      <c r="DF3" s="45" t="s">
        <v>219</v>
      </c>
      <c r="DG3" s="45" t="s">
        <v>220</v>
      </c>
      <c r="DH3" s="45" t="s">
        <v>221</v>
      </c>
      <c r="DI3" s="45" t="s">
        <v>222</v>
      </c>
      <c r="DJ3" s="45" t="s">
        <v>223</v>
      </c>
      <c r="DK3" s="45" t="s">
        <v>224</v>
      </c>
      <c r="DL3" s="45" t="s">
        <v>225</v>
      </c>
      <c r="DM3" s="45" t="s">
        <v>226</v>
      </c>
      <c r="DN3" s="45" t="s">
        <v>227</v>
      </c>
      <c r="DO3" s="45" t="s">
        <v>228</v>
      </c>
      <c r="DP3" s="45" t="s">
        <v>229</v>
      </c>
      <c r="DQ3" s="45" t="s">
        <v>230</v>
      </c>
      <c r="DR3" s="45" t="s">
        <v>231</v>
      </c>
      <c r="DS3" s="45" t="s">
        <v>232</v>
      </c>
      <c r="DT3" s="45" t="s">
        <v>233</v>
      </c>
      <c r="DU3" s="45" t="s">
        <v>234</v>
      </c>
      <c r="DV3" s="45" t="s">
        <v>235</v>
      </c>
      <c r="DW3" s="45" t="s">
        <v>236</v>
      </c>
      <c r="DX3" s="45" t="s">
        <v>237</v>
      </c>
      <c r="DY3" s="45" t="s">
        <v>238</v>
      </c>
      <c r="DZ3" s="45" t="s">
        <v>239</v>
      </c>
      <c r="EA3" s="45" t="s">
        <v>188</v>
      </c>
      <c r="EB3" s="45" t="s">
        <v>189</v>
      </c>
      <c r="EC3" s="45" t="s">
        <v>190</v>
      </c>
      <c r="ED3" s="45" t="s">
        <v>191</v>
      </c>
      <c r="EE3" s="45" t="s">
        <v>192</v>
      </c>
      <c r="EF3" s="45" t="s">
        <v>193</v>
      </c>
      <c r="EG3" s="45" t="s">
        <v>194</v>
      </c>
      <c r="EH3" s="45" t="s">
        <v>195</v>
      </c>
      <c r="EI3" s="45" t="s">
        <v>196</v>
      </c>
      <c r="EJ3" s="45" t="s">
        <v>197</v>
      </c>
      <c r="EK3" s="45" t="s">
        <v>198</v>
      </c>
      <c r="EL3" s="45" t="s">
        <v>199</v>
      </c>
      <c r="EM3" s="45" t="s">
        <v>200</v>
      </c>
      <c r="EN3" s="45" t="s">
        <v>201</v>
      </c>
      <c r="EO3" s="45" t="s">
        <v>202</v>
      </c>
      <c r="EP3" s="45" t="s">
        <v>203</v>
      </c>
      <c r="EQ3" s="45" t="s">
        <v>204</v>
      </c>
      <c r="ER3" s="45" t="s">
        <v>205</v>
      </c>
      <c r="ES3" s="45" t="s">
        <v>206</v>
      </c>
      <c r="ET3" s="45" t="s">
        <v>207</v>
      </c>
      <c r="EU3" s="45" t="s">
        <v>208</v>
      </c>
      <c r="EV3" s="45" t="s">
        <v>209</v>
      </c>
      <c r="EW3" s="45" t="s">
        <v>210</v>
      </c>
      <c r="EX3" s="45" t="s">
        <v>211</v>
      </c>
      <c r="EY3" s="45" t="s">
        <v>212</v>
      </c>
      <c r="EZ3" s="45" t="s">
        <v>213</v>
      </c>
      <c r="FA3" s="45" t="s">
        <v>214</v>
      </c>
      <c r="FB3" s="45" t="s">
        <v>215</v>
      </c>
      <c r="FC3" s="45" t="s">
        <v>216</v>
      </c>
      <c r="FD3" s="45" t="s">
        <v>217</v>
      </c>
      <c r="FE3" s="45" t="s">
        <v>218</v>
      </c>
      <c r="FF3" s="45" t="s">
        <v>219</v>
      </c>
      <c r="FG3" s="45" t="s">
        <v>220</v>
      </c>
      <c r="FH3" s="45" t="s">
        <v>221</v>
      </c>
      <c r="FI3" s="45" t="s">
        <v>222</v>
      </c>
      <c r="FJ3" s="45" t="s">
        <v>223</v>
      </c>
      <c r="FK3" s="45" t="s">
        <v>224</v>
      </c>
      <c r="FL3" s="45" t="s">
        <v>225</v>
      </c>
      <c r="FM3" s="45" t="s">
        <v>226</v>
      </c>
      <c r="FN3" s="45" t="s">
        <v>227</v>
      </c>
      <c r="FO3" s="45" t="s">
        <v>228</v>
      </c>
      <c r="FP3" s="45" t="s">
        <v>229</v>
      </c>
      <c r="FQ3" s="45" t="s">
        <v>230</v>
      </c>
      <c r="FR3" s="45" t="s">
        <v>231</v>
      </c>
      <c r="FS3" s="45" t="s">
        <v>232</v>
      </c>
      <c r="FT3" s="45" t="s">
        <v>233</v>
      </c>
      <c r="FU3" s="45" t="s">
        <v>234</v>
      </c>
      <c r="FV3" s="45" t="s">
        <v>235</v>
      </c>
      <c r="FW3" s="45" t="s">
        <v>236</v>
      </c>
      <c r="FX3" s="45" t="s">
        <v>237</v>
      </c>
      <c r="FY3" s="45" t="s">
        <v>238</v>
      </c>
      <c r="FZ3" s="45" t="s">
        <v>239</v>
      </c>
      <c r="GA3" s="45" t="s">
        <v>188</v>
      </c>
      <c r="GB3" s="45" t="s">
        <v>189</v>
      </c>
      <c r="GC3" s="45" t="s">
        <v>190</v>
      </c>
      <c r="GD3" s="45" t="s">
        <v>191</v>
      </c>
      <c r="GE3" s="45" t="s">
        <v>192</v>
      </c>
      <c r="GF3" s="45" t="s">
        <v>193</v>
      </c>
      <c r="GG3" s="45" t="s">
        <v>194</v>
      </c>
      <c r="GH3" s="45" t="s">
        <v>195</v>
      </c>
      <c r="GI3" s="45" t="s">
        <v>196</v>
      </c>
      <c r="GJ3" s="45" t="s">
        <v>197</v>
      </c>
      <c r="GK3" s="45" t="s">
        <v>198</v>
      </c>
      <c r="GL3" s="45" t="s">
        <v>199</v>
      </c>
      <c r="GM3" s="45" t="s">
        <v>200</v>
      </c>
      <c r="GN3" s="45" t="s">
        <v>201</v>
      </c>
      <c r="GO3" s="45" t="s">
        <v>202</v>
      </c>
      <c r="GP3" s="45" t="s">
        <v>203</v>
      </c>
      <c r="GQ3" s="45" t="s">
        <v>204</v>
      </c>
      <c r="GR3" s="45" t="s">
        <v>205</v>
      </c>
      <c r="GS3" s="45" t="s">
        <v>206</v>
      </c>
      <c r="GT3" s="45" t="s">
        <v>207</v>
      </c>
      <c r="GU3" s="45" t="s">
        <v>208</v>
      </c>
      <c r="GV3" s="45" t="s">
        <v>209</v>
      </c>
      <c r="GW3" s="45" t="s">
        <v>210</v>
      </c>
      <c r="GX3" s="45" t="s">
        <v>211</v>
      </c>
      <c r="GY3" s="45" t="s">
        <v>212</v>
      </c>
    </row>
    <row r="4" spans="1:209" s="53" customFormat="1" ht="20.25" customHeight="1" x14ac:dyDescent="0.3">
      <c r="A4" s="47"/>
      <c r="B4" s="74" t="s">
        <v>1</v>
      </c>
      <c r="C4" s="68" t="s">
        <v>2</v>
      </c>
      <c r="D4" s="69" t="s">
        <v>3</v>
      </c>
      <c r="E4" s="67" t="s">
        <v>4</v>
      </c>
      <c r="F4" s="66" t="s">
        <v>5</v>
      </c>
      <c r="G4" s="70" t="s">
        <v>6</v>
      </c>
      <c r="H4" s="71" t="s">
        <v>7</v>
      </c>
      <c r="I4" s="72" t="s">
        <v>8</v>
      </c>
      <c r="J4" s="73" t="s">
        <v>9</v>
      </c>
      <c r="K4" s="65" t="s">
        <v>241</v>
      </c>
      <c r="L4" s="48" t="s">
        <v>240</v>
      </c>
      <c r="M4" s="49">
        <f>SUM(M6:M68)</f>
        <v>2.5</v>
      </c>
      <c r="N4" s="16"/>
      <c r="O4" s="74" t="s">
        <v>1</v>
      </c>
      <c r="P4" s="68" t="s">
        <v>2</v>
      </c>
      <c r="Q4" s="69" t="s">
        <v>3</v>
      </c>
      <c r="R4" s="67" t="s">
        <v>4</v>
      </c>
      <c r="S4" s="66" t="s">
        <v>5</v>
      </c>
      <c r="T4" s="70" t="s">
        <v>6</v>
      </c>
      <c r="U4" s="71" t="s">
        <v>7</v>
      </c>
      <c r="V4" s="72" t="s">
        <v>8</v>
      </c>
      <c r="W4" s="73" t="s">
        <v>9</v>
      </c>
      <c r="X4" s="65" t="s">
        <v>241</v>
      </c>
      <c r="Y4" s="16" t="s">
        <v>242</v>
      </c>
      <c r="Z4" s="50"/>
      <c r="AA4" s="51">
        <f t="shared" ref="AA4:AX4" si="8">SUM(AA6:AA68)</f>
        <v>3</v>
      </c>
      <c r="AB4" s="51">
        <f t="shared" si="8"/>
        <v>2</v>
      </c>
      <c r="AC4" s="51">
        <f t="shared" si="8"/>
        <v>3</v>
      </c>
      <c r="AD4" s="51">
        <f t="shared" si="8"/>
        <v>3.5</v>
      </c>
      <c r="AE4" s="51">
        <f t="shared" si="8"/>
        <v>2</v>
      </c>
      <c r="AF4" s="51">
        <f t="shared" si="8"/>
        <v>1</v>
      </c>
      <c r="AG4" s="51">
        <f t="shared" si="8"/>
        <v>3</v>
      </c>
      <c r="AH4" s="52">
        <f t="shared" si="8"/>
        <v>4</v>
      </c>
      <c r="AI4" s="51">
        <f t="shared" si="8"/>
        <v>3</v>
      </c>
      <c r="AJ4" s="51">
        <f t="shared" si="8"/>
        <v>4</v>
      </c>
      <c r="AK4" s="51">
        <f t="shared" si="8"/>
        <v>4</v>
      </c>
      <c r="AL4" s="51">
        <f t="shared" si="8"/>
        <v>5</v>
      </c>
      <c r="AM4" s="51">
        <f t="shared" si="8"/>
        <v>5</v>
      </c>
      <c r="AN4" s="51">
        <f t="shared" si="8"/>
        <v>4</v>
      </c>
      <c r="AO4" s="51">
        <f t="shared" si="8"/>
        <v>3.5</v>
      </c>
      <c r="AP4" s="51">
        <f t="shared" si="8"/>
        <v>5</v>
      </c>
      <c r="AQ4" s="51">
        <f t="shared" si="8"/>
        <v>0</v>
      </c>
      <c r="AR4" s="51">
        <f t="shared" si="8"/>
        <v>0</v>
      </c>
      <c r="AS4" s="51">
        <f t="shared" si="8"/>
        <v>2.5</v>
      </c>
      <c r="AT4" s="51">
        <f t="shared" si="8"/>
        <v>4.5</v>
      </c>
      <c r="AU4" s="51">
        <f t="shared" si="8"/>
        <v>4</v>
      </c>
      <c r="AV4" s="51">
        <f t="shared" si="8"/>
        <v>3</v>
      </c>
      <c r="AW4" s="51">
        <f t="shared" si="8"/>
        <v>4</v>
      </c>
      <c r="AX4" s="51">
        <f t="shared" si="8"/>
        <v>3</v>
      </c>
      <c r="AY4" s="51" t="s">
        <v>243</v>
      </c>
      <c r="AZ4" s="51">
        <f t="shared" ref="AZ4:CE4" si="9">SUM(AZ6:AZ68)</f>
        <v>2</v>
      </c>
      <c r="BA4" s="51">
        <f t="shared" si="9"/>
        <v>1.5</v>
      </c>
      <c r="BB4" s="51">
        <f t="shared" si="9"/>
        <v>4</v>
      </c>
      <c r="BC4" s="51">
        <f t="shared" si="9"/>
        <v>1.5</v>
      </c>
      <c r="BD4" s="51">
        <f t="shared" si="9"/>
        <v>2</v>
      </c>
      <c r="BE4" s="51">
        <f t="shared" si="9"/>
        <v>3</v>
      </c>
      <c r="BF4" s="51">
        <f t="shared" si="9"/>
        <v>0</v>
      </c>
      <c r="BG4" s="51">
        <f t="shared" si="9"/>
        <v>0</v>
      </c>
      <c r="BH4" s="51">
        <f t="shared" si="9"/>
        <v>0.5</v>
      </c>
      <c r="BI4" s="51">
        <f t="shared" si="9"/>
        <v>1</v>
      </c>
      <c r="BJ4" s="51">
        <f t="shared" si="9"/>
        <v>0</v>
      </c>
      <c r="BK4" s="51">
        <f t="shared" si="9"/>
        <v>1</v>
      </c>
      <c r="BL4" s="51">
        <f t="shared" si="9"/>
        <v>1</v>
      </c>
      <c r="BM4" s="51">
        <f t="shared" si="9"/>
        <v>0.5</v>
      </c>
      <c r="BN4" s="51">
        <f t="shared" si="9"/>
        <v>0.5</v>
      </c>
      <c r="BO4" s="51">
        <f t="shared" si="9"/>
        <v>1.5</v>
      </c>
      <c r="BP4" s="51">
        <f t="shared" si="9"/>
        <v>0.5</v>
      </c>
      <c r="BQ4" s="51">
        <f t="shared" si="9"/>
        <v>1</v>
      </c>
      <c r="BR4" s="51">
        <f t="shared" si="9"/>
        <v>2</v>
      </c>
      <c r="BS4" s="51">
        <f t="shared" si="9"/>
        <v>2</v>
      </c>
      <c r="BT4" s="51">
        <f t="shared" si="9"/>
        <v>0</v>
      </c>
      <c r="BU4" s="51">
        <f t="shared" si="9"/>
        <v>0</v>
      </c>
      <c r="BV4" s="51">
        <f t="shared" si="9"/>
        <v>2</v>
      </c>
      <c r="BW4" s="19">
        <f t="shared" si="9"/>
        <v>0</v>
      </c>
      <c r="BX4" s="19">
        <f t="shared" si="9"/>
        <v>0</v>
      </c>
      <c r="BY4" s="19">
        <f t="shared" si="9"/>
        <v>0</v>
      </c>
      <c r="BZ4" s="19">
        <f t="shared" si="9"/>
        <v>0</v>
      </c>
      <c r="CA4" s="51">
        <f t="shared" si="9"/>
        <v>0.5</v>
      </c>
      <c r="CB4" s="51">
        <f t="shared" si="9"/>
        <v>2</v>
      </c>
      <c r="CC4" s="51">
        <f t="shared" si="9"/>
        <v>3.5</v>
      </c>
      <c r="CD4" s="51">
        <f t="shared" si="9"/>
        <v>1.5</v>
      </c>
      <c r="CE4" s="51">
        <f t="shared" si="9"/>
        <v>1</v>
      </c>
      <c r="CF4" s="51">
        <f t="shared" ref="CF4:DK4" si="10">SUM(CF6:CF68)</f>
        <v>2</v>
      </c>
      <c r="CG4" s="51">
        <f t="shared" si="10"/>
        <v>0.5</v>
      </c>
      <c r="CH4" s="51">
        <f t="shared" si="10"/>
        <v>2.5</v>
      </c>
      <c r="CI4" s="51">
        <f t="shared" si="10"/>
        <v>2.5</v>
      </c>
      <c r="CJ4" s="51">
        <f t="shared" si="10"/>
        <v>0</v>
      </c>
      <c r="CK4" s="51">
        <f t="shared" si="10"/>
        <v>0.5</v>
      </c>
      <c r="CL4" s="51">
        <f t="shared" si="10"/>
        <v>0.5</v>
      </c>
      <c r="CM4" s="51">
        <f t="shared" si="10"/>
        <v>0</v>
      </c>
      <c r="CN4" s="51">
        <f t="shared" si="10"/>
        <v>0</v>
      </c>
      <c r="CO4" s="51">
        <f t="shared" si="10"/>
        <v>0</v>
      </c>
      <c r="CP4" s="51">
        <f t="shared" si="10"/>
        <v>0</v>
      </c>
      <c r="CQ4" s="51">
        <f t="shared" si="10"/>
        <v>0</v>
      </c>
      <c r="CR4" s="51">
        <f t="shared" si="10"/>
        <v>0</v>
      </c>
      <c r="CS4" s="51">
        <f t="shared" si="10"/>
        <v>0</v>
      </c>
      <c r="CT4" s="51">
        <f t="shared" si="10"/>
        <v>0</v>
      </c>
      <c r="CU4" s="51">
        <f t="shared" si="10"/>
        <v>0</v>
      </c>
      <c r="CV4" s="51">
        <f t="shared" si="10"/>
        <v>0</v>
      </c>
      <c r="CW4" s="51">
        <f t="shared" si="10"/>
        <v>0</v>
      </c>
      <c r="CX4" s="51">
        <f t="shared" si="10"/>
        <v>0</v>
      </c>
      <c r="CY4" s="51">
        <f t="shared" si="10"/>
        <v>0</v>
      </c>
      <c r="CZ4" s="51">
        <f t="shared" si="10"/>
        <v>0</v>
      </c>
      <c r="DA4" s="51">
        <f t="shared" si="10"/>
        <v>0</v>
      </c>
      <c r="DB4" s="51">
        <f t="shared" si="10"/>
        <v>0</v>
      </c>
      <c r="DC4" s="51">
        <f t="shared" si="10"/>
        <v>0</v>
      </c>
      <c r="DD4" s="51">
        <f t="shared" si="10"/>
        <v>0</v>
      </c>
      <c r="DE4" s="51">
        <f t="shared" si="10"/>
        <v>0</v>
      </c>
      <c r="DF4" s="51">
        <f t="shared" si="10"/>
        <v>0</v>
      </c>
      <c r="DG4" s="51">
        <f t="shared" si="10"/>
        <v>0</v>
      </c>
      <c r="DH4" s="51">
        <f t="shared" si="10"/>
        <v>0</v>
      </c>
      <c r="DI4" s="51">
        <f t="shared" si="10"/>
        <v>0</v>
      </c>
      <c r="DJ4" s="51">
        <f t="shared" si="10"/>
        <v>0</v>
      </c>
      <c r="DK4" s="51">
        <f t="shared" si="10"/>
        <v>0</v>
      </c>
      <c r="DL4" s="51">
        <f t="shared" ref="DL4:EQ4" si="11">SUM(DL6:DL68)</f>
        <v>0</v>
      </c>
      <c r="DM4" s="51">
        <f t="shared" si="11"/>
        <v>0</v>
      </c>
      <c r="DN4" s="51">
        <f t="shared" si="11"/>
        <v>0</v>
      </c>
      <c r="DO4" s="51">
        <f t="shared" si="11"/>
        <v>0</v>
      </c>
      <c r="DP4" s="51">
        <f t="shared" si="11"/>
        <v>0</v>
      </c>
      <c r="DQ4" s="51">
        <f t="shared" si="11"/>
        <v>0</v>
      </c>
      <c r="DR4" s="51">
        <f t="shared" si="11"/>
        <v>0</v>
      </c>
      <c r="DS4" s="51">
        <f t="shared" si="11"/>
        <v>0</v>
      </c>
      <c r="DT4" s="51">
        <f t="shared" si="11"/>
        <v>0</v>
      </c>
      <c r="DU4" s="51">
        <f t="shared" si="11"/>
        <v>0</v>
      </c>
      <c r="DV4" s="51">
        <f t="shared" si="11"/>
        <v>0</v>
      </c>
      <c r="DW4" s="51">
        <f t="shared" si="11"/>
        <v>0</v>
      </c>
      <c r="DX4" s="51">
        <f t="shared" si="11"/>
        <v>0</v>
      </c>
      <c r="DY4" s="51">
        <f t="shared" si="11"/>
        <v>0</v>
      </c>
      <c r="DZ4" s="51">
        <f t="shared" si="11"/>
        <v>0</v>
      </c>
      <c r="EA4" s="51">
        <f t="shared" si="11"/>
        <v>0</v>
      </c>
      <c r="EB4" s="51">
        <f t="shared" si="11"/>
        <v>0</v>
      </c>
      <c r="EC4" s="51">
        <f t="shared" si="11"/>
        <v>0</v>
      </c>
      <c r="ED4" s="51">
        <f t="shared" si="11"/>
        <v>0</v>
      </c>
      <c r="EE4" s="51">
        <f t="shared" si="11"/>
        <v>0</v>
      </c>
      <c r="EF4" s="51">
        <f t="shared" si="11"/>
        <v>0</v>
      </c>
      <c r="EG4" s="51">
        <f t="shared" si="11"/>
        <v>0</v>
      </c>
      <c r="EH4" s="51">
        <f t="shared" si="11"/>
        <v>0</v>
      </c>
      <c r="EI4" s="51">
        <f t="shared" si="11"/>
        <v>0</v>
      </c>
      <c r="EJ4" s="51">
        <f t="shared" si="11"/>
        <v>0</v>
      </c>
      <c r="EK4" s="51">
        <f t="shared" si="11"/>
        <v>0</v>
      </c>
      <c r="EL4" s="51">
        <f t="shared" si="11"/>
        <v>0</v>
      </c>
      <c r="EM4" s="51">
        <f t="shared" si="11"/>
        <v>0</v>
      </c>
      <c r="EN4" s="51">
        <f t="shared" si="11"/>
        <v>0</v>
      </c>
      <c r="EO4" s="51">
        <f t="shared" si="11"/>
        <v>0</v>
      </c>
      <c r="EP4" s="51">
        <f t="shared" si="11"/>
        <v>0</v>
      </c>
      <c r="EQ4" s="51">
        <f t="shared" si="11"/>
        <v>0</v>
      </c>
      <c r="ER4" s="51">
        <f t="shared" ref="ER4:FW4" si="12">SUM(ER6:ER68)</f>
        <v>0</v>
      </c>
      <c r="ES4" s="51">
        <f t="shared" si="12"/>
        <v>0</v>
      </c>
      <c r="ET4" s="51">
        <f t="shared" si="12"/>
        <v>0</v>
      </c>
      <c r="EU4" s="51">
        <f t="shared" si="12"/>
        <v>0</v>
      </c>
      <c r="EV4" s="51">
        <f t="shared" si="12"/>
        <v>0</v>
      </c>
      <c r="EW4" s="51">
        <f t="shared" si="12"/>
        <v>0</v>
      </c>
      <c r="EX4" s="51">
        <f t="shared" si="12"/>
        <v>0</v>
      </c>
      <c r="EY4" s="51">
        <f t="shared" si="12"/>
        <v>0</v>
      </c>
      <c r="EZ4" s="51">
        <f t="shared" si="12"/>
        <v>0</v>
      </c>
      <c r="FA4" s="51">
        <f t="shared" si="12"/>
        <v>0</v>
      </c>
      <c r="FB4" s="51">
        <f t="shared" si="12"/>
        <v>0</v>
      </c>
      <c r="FC4" s="51">
        <f t="shared" si="12"/>
        <v>0</v>
      </c>
      <c r="FD4" s="51">
        <f t="shared" si="12"/>
        <v>0</v>
      </c>
      <c r="FE4" s="51">
        <f t="shared" si="12"/>
        <v>0</v>
      </c>
      <c r="FF4" s="51">
        <f t="shared" si="12"/>
        <v>0</v>
      </c>
      <c r="FG4" s="51">
        <f t="shared" si="12"/>
        <v>0</v>
      </c>
      <c r="FH4" s="51">
        <f t="shared" si="12"/>
        <v>0</v>
      </c>
      <c r="FI4" s="51">
        <f t="shared" si="12"/>
        <v>0</v>
      </c>
      <c r="FJ4" s="51">
        <f t="shared" si="12"/>
        <v>0</v>
      </c>
      <c r="FK4" s="51">
        <f t="shared" si="12"/>
        <v>0</v>
      </c>
      <c r="FL4" s="51">
        <f t="shared" si="12"/>
        <v>0</v>
      </c>
      <c r="FM4" s="51">
        <f t="shared" si="12"/>
        <v>0</v>
      </c>
      <c r="FN4" s="51">
        <f t="shared" si="12"/>
        <v>0</v>
      </c>
      <c r="FO4" s="51">
        <f t="shared" si="12"/>
        <v>0</v>
      </c>
      <c r="FP4" s="51">
        <f t="shared" si="12"/>
        <v>0</v>
      </c>
      <c r="FQ4" s="51">
        <f t="shared" si="12"/>
        <v>0</v>
      </c>
      <c r="FR4" s="51">
        <f t="shared" si="12"/>
        <v>0</v>
      </c>
      <c r="FS4" s="51">
        <f t="shared" si="12"/>
        <v>0</v>
      </c>
      <c r="FT4" s="51">
        <f t="shared" si="12"/>
        <v>0</v>
      </c>
      <c r="FU4" s="51">
        <f t="shared" si="12"/>
        <v>0</v>
      </c>
      <c r="FV4" s="51">
        <f t="shared" si="12"/>
        <v>0</v>
      </c>
      <c r="FW4" s="51">
        <f t="shared" si="12"/>
        <v>0</v>
      </c>
      <c r="FX4" s="51">
        <f t="shared" ref="FX4:GY4" si="13">SUM(FX6:FX68)</f>
        <v>0</v>
      </c>
      <c r="FY4" s="51">
        <f t="shared" si="13"/>
        <v>0</v>
      </c>
      <c r="FZ4" s="51">
        <f t="shared" si="13"/>
        <v>0</v>
      </c>
      <c r="GA4" s="51">
        <f t="shared" si="13"/>
        <v>0</v>
      </c>
      <c r="GB4" s="51">
        <f t="shared" si="13"/>
        <v>0</v>
      </c>
      <c r="GC4" s="51">
        <f t="shared" si="13"/>
        <v>0</v>
      </c>
      <c r="GD4" s="51">
        <f t="shared" si="13"/>
        <v>0</v>
      </c>
      <c r="GE4" s="51">
        <f t="shared" si="13"/>
        <v>0</v>
      </c>
      <c r="GF4" s="51">
        <f t="shared" si="13"/>
        <v>0</v>
      </c>
      <c r="GG4" s="51">
        <f t="shared" si="13"/>
        <v>0</v>
      </c>
      <c r="GH4" s="51">
        <f t="shared" si="13"/>
        <v>0</v>
      </c>
      <c r="GI4" s="51">
        <f t="shared" si="13"/>
        <v>0</v>
      </c>
      <c r="GJ4" s="51">
        <f t="shared" si="13"/>
        <v>0</v>
      </c>
      <c r="GK4" s="51">
        <f t="shared" si="13"/>
        <v>0</v>
      </c>
      <c r="GL4" s="51">
        <f t="shared" si="13"/>
        <v>0</v>
      </c>
      <c r="GM4" s="51">
        <f t="shared" si="13"/>
        <v>0</v>
      </c>
      <c r="GN4" s="51">
        <f t="shared" si="13"/>
        <v>0</v>
      </c>
      <c r="GO4" s="51">
        <f t="shared" si="13"/>
        <v>0</v>
      </c>
      <c r="GP4" s="51">
        <f t="shared" si="13"/>
        <v>0</v>
      </c>
      <c r="GQ4" s="51">
        <f t="shared" si="13"/>
        <v>0</v>
      </c>
      <c r="GR4" s="51">
        <f t="shared" si="13"/>
        <v>0</v>
      </c>
      <c r="GS4" s="51">
        <f t="shared" si="13"/>
        <v>0</v>
      </c>
      <c r="GT4" s="51">
        <f t="shared" si="13"/>
        <v>0</v>
      </c>
      <c r="GU4" s="51">
        <f t="shared" si="13"/>
        <v>0</v>
      </c>
      <c r="GV4" s="51">
        <f t="shared" si="13"/>
        <v>0</v>
      </c>
      <c r="GW4" s="51">
        <f t="shared" si="13"/>
        <v>0</v>
      </c>
      <c r="GX4" s="51">
        <f t="shared" si="13"/>
        <v>0</v>
      </c>
      <c r="GY4" s="51">
        <f t="shared" si="13"/>
        <v>0</v>
      </c>
    </row>
    <row r="5" spans="1:209" ht="15.75" customHeight="1" x14ac:dyDescent="0.3">
      <c r="A5" s="9" t="s">
        <v>13</v>
      </c>
      <c r="B5" s="8"/>
      <c r="C5" s="8"/>
      <c r="D5" s="8"/>
      <c r="E5" s="8"/>
      <c r="F5" s="8"/>
      <c r="G5" s="8"/>
      <c r="H5" s="8"/>
      <c r="I5" s="8"/>
      <c r="J5" s="8"/>
      <c r="K5" s="11"/>
      <c r="L5" s="12"/>
      <c r="M5" s="54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50">
        <f>SUM(AA5:YJ5)</f>
        <v>0</v>
      </c>
      <c r="AA5" s="14"/>
      <c r="AB5" s="14"/>
      <c r="AC5" s="14"/>
      <c r="AD5" s="14"/>
      <c r="AE5" s="14"/>
      <c r="AF5" s="55" t="s">
        <v>244</v>
      </c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6"/>
      <c r="BE5" s="16"/>
      <c r="BF5" s="16"/>
      <c r="BG5" s="16"/>
      <c r="BH5" s="16"/>
      <c r="BI5" s="16"/>
      <c r="BJ5" s="16"/>
      <c r="BK5" s="16"/>
      <c r="BL5" s="16"/>
      <c r="BM5" s="17" t="s">
        <v>14</v>
      </c>
      <c r="BN5" s="16"/>
      <c r="BO5" s="16"/>
      <c r="BP5" s="16"/>
      <c r="BQ5" s="16"/>
      <c r="BR5" s="16"/>
      <c r="BS5" s="18" t="s">
        <v>15</v>
      </c>
      <c r="BT5" s="16" t="s">
        <v>16</v>
      </c>
      <c r="BU5" s="16"/>
      <c r="BV5" s="16"/>
      <c r="BW5" s="19"/>
      <c r="BX5" s="19"/>
      <c r="BY5" s="19"/>
      <c r="BZ5" s="19"/>
      <c r="CA5" s="16"/>
      <c r="CB5" s="16" t="s">
        <v>17</v>
      </c>
      <c r="CC5" s="16"/>
      <c r="CD5" s="16"/>
      <c r="CE5" s="16" t="s">
        <v>246</v>
      </c>
      <c r="CF5" s="16"/>
      <c r="CG5" s="16"/>
      <c r="CH5" s="16"/>
      <c r="CI5" s="16" t="s">
        <v>246</v>
      </c>
      <c r="CJ5" s="16"/>
      <c r="CK5" s="16"/>
      <c r="CL5" s="16"/>
      <c r="CM5" s="16"/>
      <c r="CN5" s="16"/>
      <c r="CO5" s="16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</row>
    <row r="6" spans="1:209" ht="18.75" customHeight="1" outlineLevel="1" x14ac:dyDescent="0.3">
      <c r="A6" s="10" t="str">
        <f>Liste!A6</f>
        <v>1701.ING</v>
      </c>
      <c r="B6" s="56"/>
      <c r="C6" s="56"/>
      <c r="D6" s="56"/>
      <c r="E6" s="56"/>
      <c r="F6" s="56"/>
      <c r="G6" s="56"/>
      <c r="H6" s="56"/>
      <c r="I6" s="56"/>
      <c r="J6" s="56"/>
      <c r="K6" s="11" t="str">
        <f>Liste!K6</f>
        <v>MAYENNE</v>
      </c>
      <c r="L6" s="12" t="str">
        <f>Liste!L6</f>
        <v>Extension laboratoires d'analyse médical maison de santé</v>
      </c>
      <c r="M6" s="49"/>
      <c r="N6" s="16"/>
      <c r="O6" s="63" t="e">
        <f ca="1">SOMME_PAR_COULEUR($AA6:$XX6,O$4)</f>
        <v>#NAME?</v>
      </c>
      <c r="P6" s="63" t="e">
        <f t="shared" ref="O6:X12" ca="1" si="14">SOMME_PAR_COULEUR($AA6:$XX6,P$4)</f>
        <v>#NAME?</v>
      </c>
      <c r="Q6" s="63" t="e">
        <f t="shared" ca="1" si="14"/>
        <v>#NAME?</v>
      </c>
      <c r="R6" s="63" t="e">
        <f t="shared" ca="1" si="14"/>
        <v>#NAME?</v>
      </c>
      <c r="S6" s="63" t="e">
        <f t="shared" ca="1" si="14"/>
        <v>#NAME?</v>
      </c>
      <c r="T6" s="63" t="e">
        <f t="shared" ca="1" si="14"/>
        <v>#NAME?</v>
      </c>
      <c r="U6" s="63" t="e">
        <f t="shared" ca="1" si="14"/>
        <v>#NAME?</v>
      </c>
      <c r="V6" s="63" t="e">
        <f t="shared" ca="1" si="14"/>
        <v>#NAME?</v>
      </c>
      <c r="W6" s="63" t="e">
        <f t="shared" ca="1" si="14"/>
        <v>#NAME?</v>
      </c>
      <c r="X6" s="63" t="e">
        <f t="shared" ca="1" si="14"/>
        <v>#NAME?</v>
      </c>
      <c r="Y6" s="63" t="e">
        <f t="shared" ref="Y6:Y10" ca="1" si="15">SUM(O6:X6)-Z6</f>
        <v>#NAME?</v>
      </c>
      <c r="Z6" s="50">
        <f t="shared" ref="Z6:Z11" si="16">SUM(AA6:YJ6)</f>
        <v>0</v>
      </c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9"/>
      <c r="BX6" s="19"/>
      <c r="BY6" s="19"/>
      <c r="BZ6" s="19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57"/>
      <c r="HA6" s="57"/>
    </row>
    <row r="7" spans="1:209" ht="18.75" customHeight="1" outlineLevel="1" x14ac:dyDescent="0.3">
      <c r="A7" s="10" t="str">
        <f>Liste!A7</f>
        <v>1702.ING</v>
      </c>
      <c r="B7" s="56"/>
      <c r="C7" s="56"/>
      <c r="D7" s="56"/>
      <c r="E7" s="56"/>
      <c r="F7" s="56"/>
      <c r="G7" s="56"/>
      <c r="H7" s="56"/>
      <c r="I7" s="56"/>
      <c r="J7" s="56"/>
      <c r="K7" s="11" t="str">
        <f>Liste!K7</f>
        <v>MAYENNE</v>
      </c>
      <c r="L7" s="12" t="str">
        <f>Liste!L7</f>
        <v>Réhabilitation de 125 logements locatifs collectifs Caserne MAYRAN</v>
      </c>
      <c r="M7" s="49"/>
      <c r="N7" s="16"/>
      <c r="O7" s="63" t="e">
        <f t="shared" ca="1" si="14"/>
        <v>#NAME?</v>
      </c>
      <c r="P7" s="63" t="e">
        <f t="shared" ca="1" si="14"/>
        <v>#NAME?</v>
      </c>
      <c r="Q7" s="63" t="e">
        <f t="shared" ca="1" si="14"/>
        <v>#NAME?</v>
      </c>
      <c r="R7" s="63" t="e">
        <f t="shared" ca="1" si="14"/>
        <v>#NAME?</v>
      </c>
      <c r="S7" s="63" t="e">
        <f t="shared" ca="1" si="14"/>
        <v>#NAME?</v>
      </c>
      <c r="T7" s="63" t="e">
        <f t="shared" ca="1" si="14"/>
        <v>#NAME?</v>
      </c>
      <c r="U7" s="63" t="e">
        <f t="shared" ca="1" si="14"/>
        <v>#NAME?</v>
      </c>
      <c r="V7" s="63" t="e">
        <f t="shared" ca="1" si="14"/>
        <v>#NAME?</v>
      </c>
      <c r="W7" s="63" t="e">
        <f t="shared" ca="1" si="14"/>
        <v>#NAME?</v>
      </c>
      <c r="X7" s="63" t="e">
        <f t="shared" ca="1" si="14"/>
        <v>#NAME?</v>
      </c>
      <c r="Y7" s="63" t="e">
        <f t="shared" ca="1" si="15"/>
        <v>#NAME?</v>
      </c>
      <c r="Z7" s="50">
        <f t="shared" si="16"/>
        <v>0</v>
      </c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9"/>
      <c r="BX7" s="19"/>
      <c r="BY7" s="19"/>
      <c r="BZ7" s="19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57"/>
      <c r="HA7" s="57"/>
    </row>
    <row r="8" spans="1:209" ht="18.75" customHeight="1" outlineLevel="1" x14ac:dyDescent="0.3">
      <c r="A8" s="10" t="str">
        <f>Liste!A8</f>
        <v>1703.ING</v>
      </c>
      <c r="B8" s="56"/>
      <c r="C8" s="56"/>
      <c r="D8" s="56"/>
      <c r="E8" s="56"/>
      <c r="F8" s="56"/>
      <c r="G8" s="56"/>
      <c r="H8" s="56"/>
      <c r="I8" s="56"/>
      <c r="J8" s="56"/>
      <c r="K8" s="11" t="str">
        <f>Liste!K8</f>
        <v>QUIMPER</v>
      </c>
      <c r="L8" s="12" t="str">
        <f>Liste!L8</f>
        <v>Extension et restructuration de la CMA</v>
      </c>
      <c r="M8" s="49"/>
      <c r="N8" s="16"/>
      <c r="O8" s="63" t="e">
        <f t="shared" ca="1" si="14"/>
        <v>#NAME?</v>
      </c>
      <c r="P8" s="63" t="e">
        <f t="shared" ca="1" si="14"/>
        <v>#NAME?</v>
      </c>
      <c r="Q8" s="63" t="e">
        <f t="shared" ca="1" si="14"/>
        <v>#NAME?</v>
      </c>
      <c r="R8" s="63" t="e">
        <f t="shared" ca="1" si="14"/>
        <v>#NAME?</v>
      </c>
      <c r="S8" s="63" t="e">
        <f t="shared" ca="1" si="14"/>
        <v>#NAME?</v>
      </c>
      <c r="T8" s="63" t="e">
        <f t="shared" ca="1" si="14"/>
        <v>#NAME?</v>
      </c>
      <c r="U8" s="63" t="e">
        <f t="shared" ca="1" si="14"/>
        <v>#NAME?</v>
      </c>
      <c r="V8" s="63" t="e">
        <f t="shared" ca="1" si="14"/>
        <v>#NAME?</v>
      </c>
      <c r="W8" s="63" t="e">
        <f t="shared" ca="1" si="14"/>
        <v>#NAME?</v>
      </c>
      <c r="X8" s="63" t="e">
        <f t="shared" ca="1" si="14"/>
        <v>#NAME?</v>
      </c>
      <c r="Y8" s="63" t="e">
        <f t="shared" ca="1" si="15"/>
        <v>#NAME?</v>
      </c>
      <c r="Z8" s="50">
        <f t="shared" si="16"/>
        <v>0</v>
      </c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9"/>
      <c r="BX8" s="19"/>
      <c r="BY8" s="19"/>
      <c r="BZ8" s="19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57"/>
      <c r="HA8" s="57"/>
    </row>
    <row r="9" spans="1:209" ht="18.75" customHeight="1" x14ac:dyDescent="0.3">
      <c r="A9" s="10" t="str">
        <f>Liste!A9</f>
        <v>1704.ING</v>
      </c>
      <c r="B9" s="56"/>
      <c r="C9" s="56"/>
      <c r="D9" s="56"/>
      <c r="E9" s="56"/>
      <c r="F9" s="56"/>
      <c r="G9" s="56"/>
      <c r="H9" s="56"/>
      <c r="I9" s="56"/>
      <c r="J9" s="56"/>
      <c r="K9" s="11" t="str">
        <f>Liste!K9</f>
        <v>RETIERS</v>
      </c>
      <c r="L9" s="12" t="str">
        <f>Liste!L9</f>
        <v>Restructuration partielle du collège "La Roche aux Fées"</v>
      </c>
      <c r="M9" s="49"/>
      <c r="N9" s="16"/>
      <c r="O9" s="63" t="e">
        <f t="shared" ca="1" si="14"/>
        <v>#NAME?</v>
      </c>
      <c r="P9" s="63" t="e">
        <f t="shared" ca="1" si="14"/>
        <v>#NAME?</v>
      </c>
      <c r="Q9" s="63" t="e">
        <f t="shared" ca="1" si="14"/>
        <v>#NAME?</v>
      </c>
      <c r="R9" s="63" t="e">
        <f t="shared" ca="1" si="14"/>
        <v>#NAME?</v>
      </c>
      <c r="S9" s="63" t="e">
        <f t="shared" ca="1" si="14"/>
        <v>#NAME?</v>
      </c>
      <c r="T9" s="63" t="e">
        <f ca="1">SOMME_PAR_COULEUR($AA9:$XX9,T$4)</f>
        <v>#NAME?</v>
      </c>
      <c r="U9" s="63" t="e">
        <f t="shared" ca="1" si="14"/>
        <v>#NAME?</v>
      </c>
      <c r="V9" s="63" t="e">
        <f t="shared" ca="1" si="14"/>
        <v>#NAME?</v>
      </c>
      <c r="W9" s="63" t="e">
        <f t="shared" ca="1" si="14"/>
        <v>#NAME?</v>
      </c>
      <c r="X9" s="63" t="e">
        <f t="shared" ca="1" si="14"/>
        <v>#NAME?</v>
      </c>
      <c r="Y9" s="63" t="e">
        <f t="shared" ca="1" si="15"/>
        <v>#NAME?</v>
      </c>
      <c r="Z9" s="50">
        <f t="shared" si="16"/>
        <v>4.5</v>
      </c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67">
        <v>0.5</v>
      </c>
      <c r="BC9" s="16"/>
      <c r="BD9" s="67">
        <v>1</v>
      </c>
      <c r="BE9" s="67">
        <v>0.5</v>
      </c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9"/>
      <c r="BX9" s="19"/>
      <c r="BY9" s="19"/>
      <c r="BZ9" s="19"/>
      <c r="CA9" s="16"/>
      <c r="CB9" s="16"/>
      <c r="CC9" s="16"/>
      <c r="CD9" s="67">
        <v>0.5</v>
      </c>
      <c r="CE9" s="16"/>
      <c r="CF9" s="16"/>
      <c r="CG9" s="16"/>
      <c r="CH9" s="67">
        <v>1</v>
      </c>
      <c r="CI9" s="67">
        <v>0.5</v>
      </c>
      <c r="CJ9" s="16"/>
      <c r="CK9" s="70">
        <v>0.5</v>
      </c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57"/>
      <c r="HA9" s="57"/>
    </row>
    <row r="10" spans="1:209" ht="18.75" customHeight="1" outlineLevel="1" x14ac:dyDescent="0.3">
      <c r="A10" s="10" t="str">
        <f>Liste!A10</f>
        <v>1705.ING</v>
      </c>
      <c r="B10" s="56"/>
      <c r="C10" s="56"/>
      <c r="D10" s="56"/>
      <c r="E10" s="56"/>
      <c r="F10" s="56"/>
      <c r="G10" s="56"/>
      <c r="H10" s="56"/>
      <c r="I10" s="56"/>
      <c r="J10" s="56"/>
      <c r="K10" s="11" t="str">
        <f>Liste!K10</f>
        <v>LIFFRE</v>
      </c>
      <c r="L10" s="12" t="str">
        <f>Liste!L10</f>
        <v>Gendarmerie - Construction 20 logements, bâtiment à usage de bureaux et locaux de services spécifiques et techniques</v>
      </c>
      <c r="M10" s="49"/>
      <c r="N10" s="16"/>
      <c r="O10" s="63" t="e">
        <f t="shared" ca="1" si="14"/>
        <v>#NAME?</v>
      </c>
      <c r="P10" s="63" t="e">
        <f t="shared" ca="1" si="14"/>
        <v>#NAME?</v>
      </c>
      <c r="Q10" s="63" t="e">
        <f t="shared" ca="1" si="14"/>
        <v>#NAME?</v>
      </c>
      <c r="R10" s="63" t="e">
        <f t="shared" ca="1" si="14"/>
        <v>#NAME?</v>
      </c>
      <c r="S10" s="63" t="e">
        <f t="shared" ca="1" si="14"/>
        <v>#NAME?</v>
      </c>
      <c r="T10" s="63" t="e">
        <f t="shared" ca="1" si="14"/>
        <v>#NAME?</v>
      </c>
      <c r="U10" s="63" t="e">
        <f t="shared" ca="1" si="14"/>
        <v>#NAME?</v>
      </c>
      <c r="V10" s="63" t="e">
        <f t="shared" ca="1" si="14"/>
        <v>#NAME?</v>
      </c>
      <c r="W10" s="63" t="e">
        <f t="shared" ca="1" si="14"/>
        <v>#NAME?</v>
      </c>
      <c r="X10" s="63" t="e">
        <f t="shared" ca="1" si="14"/>
        <v>#NAME?</v>
      </c>
      <c r="Y10" s="63" t="e">
        <f t="shared" ca="1" si="15"/>
        <v>#NAME?</v>
      </c>
      <c r="Z10" s="50">
        <f t="shared" si="16"/>
        <v>0</v>
      </c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9"/>
      <c r="BX10" s="19"/>
      <c r="BY10" s="19"/>
      <c r="BZ10" s="19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57"/>
      <c r="HA10" s="57"/>
    </row>
    <row r="11" spans="1:209" ht="18.75" customHeight="1" outlineLevel="1" collapsed="1" x14ac:dyDescent="0.3">
      <c r="A11" s="10" t="str">
        <f>Liste!A11</f>
        <v>1706.ING</v>
      </c>
      <c r="B11" s="56"/>
      <c r="C11" s="56"/>
      <c r="D11" s="56"/>
      <c r="E11" s="56"/>
      <c r="F11" s="56"/>
      <c r="G11" s="56"/>
      <c r="H11" s="56"/>
      <c r="I11" s="56"/>
      <c r="J11" s="56"/>
      <c r="K11" s="11" t="str">
        <f>Liste!K11</f>
        <v>BOURG DES COMPTES</v>
      </c>
      <c r="L11" s="12" t="str">
        <f>Liste!L11</f>
        <v>Construction de 9 logements et 1 salle commune "Le Petit Hamonay" et "Rue de la Gare"</v>
      </c>
      <c r="M11" s="49"/>
      <c r="N11" s="16"/>
      <c r="O11" s="63" t="e">
        <f t="shared" ca="1" si="14"/>
        <v>#NAME?</v>
      </c>
      <c r="P11" s="63" t="e">
        <f t="shared" ca="1" si="14"/>
        <v>#NAME?</v>
      </c>
      <c r="Q11" s="63" t="e">
        <f t="shared" ca="1" si="14"/>
        <v>#NAME?</v>
      </c>
      <c r="R11" s="63" t="e">
        <f t="shared" ca="1" si="14"/>
        <v>#NAME?</v>
      </c>
      <c r="S11" s="63" t="e">
        <f t="shared" ca="1" si="14"/>
        <v>#NAME?</v>
      </c>
      <c r="T11" s="63" t="e">
        <f t="shared" ca="1" si="14"/>
        <v>#NAME?</v>
      </c>
      <c r="U11" s="63" t="e">
        <f t="shared" ca="1" si="14"/>
        <v>#NAME?</v>
      </c>
      <c r="V11" s="63" t="e">
        <f t="shared" ca="1" si="14"/>
        <v>#NAME?</v>
      </c>
      <c r="W11" s="63" t="e">
        <f t="shared" ca="1" si="14"/>
        <v>#NAME?</v>
      </c>
      <c r="X11" s="63" t="e">
        <f t="shared" ca="1" si="14"/>
        <v>#NAME?</v>
      </c>
      <c r="Y11" s="63" t="e">
        <f t="shared" ref="Y11:Y68" ca="1" si="17">SUM(O11:X11)-Z11</f>
        <v>#NAME?</v>
      </c>
      <c r="Z11" s="50">
        <f t="shared" si="16"/>
        <v>2.5</v>
      </c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>
        <v>1</v>
      </c>
      <c r="AV11" s="16">
        <v>1</v>
      </c>
      <c r="AW11" s="16"/>
      <c r="AX11" s="16">
        <v>0.5</v>
      </c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9"/>
      <c r="BX11" s="19"/>
      <c r="BY11" s="19"/>
      <c r="BZ11" s="19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57"/>
      <c r="HA11" s="57"/>
    </row>
    <row r="12" spans="1:209" ht="18.75" customHeight="1" outlineLevel="1" x14ac:dyDescent="0.3">
      <c r="A12" s="10" t="str">
        <f>Liste!A12</f>
        <v>1707.ING</v>
      </c>
      <c r="B12" s="56"/>
      <c r="C12" s="56"/>
      <c r="D12" s="56"/>
      <c r="E12" s="56"/>
      <c r="F12" s="56"/>
      <c r="G12" s="56"/>
      <c r="H12" s="56"/>
      <c r="I12" s="56"/>
      <c r="J12" s="56"/>
      <c r="K12" s="11" t="str">
        <f>Liste!K12</f>
        <v>IRODOUER</v>
      </c>
      <c r="L12" s="12" t="str">
        <f>Liste!L12</f>
        <v>Construction d'un complexe sportif</v>
      </c>
      <c r="M12" s="49"/>
      <c r="N12" s="16"/>
      <c r="O12" s="63" t="e">
        <f t="shared" ca="1" si="14"/>
        <v>#NAME?</v>
      </c>
      <c r="P12" s="63" t="e">
        <f t="shared" ca="1" si="14"/>
        <v>#NAME?</v>
      </c>
      <c r="Q12" s="63" t="e">
        <f t="shared" ca="1" si="14"/>
        <v>#NAME?</v>
      </c>
      <c r="R12" s="63" t="e">
        <f t="shared" ca="1" si="14"/>
        <v>#NAME?</v>
      </c>
      <c r="S12" s="63" t="e">
        <f t="shared" ca="1" si="14"/>
        <v>#NAME?</v>
      </c>
      <c r="T12" s="63" t="e">
        <f t="shared" ca="1" si="14"/>
        <v>#NAME?</v>
      </c>
      <c r="U12" s="63" t="e">
        <f t="shared" ca="1" si="14"/>
        <v>#NAME?</v>
      </c>
      <c r="V12" s="63" t="e">
        <f t="shared" ca="1" si="14"/>
        <v>#NAME?</v>
      </c>
      <c r="W12" s="63" t="e">
        <f t="shared" ca="1" si="14"/>
        <v>#NAME?</v>
      </c>
      <c r="X12" s="63" t="e">
        <f t="shared" ca="1" si="14"/>
        <v>#NAME?</v>
      </c>
      <c r="Y12" s="63" t="e">
        <f t="shared" ca="1" si="17"/>
        <v>#NAME?</v>
      </c>
      <c r="Z12" s="50">
        <f t="shared" ref="Z12:Z68" si="18">SUM(AA12:YJ12)</f>
        <v>0</v>
      </c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9"/>
      <c r="BX12" s="19"/>
      <c r="BY12" s="19"/>
      <c r="BZ12" s="19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57"/>
      <c r="HA12" s="57"/>
    </row>
    <row r="13" spans="1:209" ht="18.75" customHeight="1" outlineLevel="1" x14ac:dyDescent="0.3">
      <c r="A13" s="10" t="str">
        <f>Liste!A13</f>
        <v>1708.ING</v>
      </c>
      <c r="B13" s="56"/>
      <c r="C13" s="56"/>
      <c r="D13" s="56"/>
      <c r="E13" s="56"/>
      <c r="F13" s="56"/>
      <c r="G13" s="56"/>
      <c r="H13" s="56"/>
      <c r="I13" s="56"/>
      <c r="J13" s="56"/>
      <c r="K13" s="11" t="str">
        <f>Liste!K13</f>
        <v>MELESSE</v>
      </c>
      <c r="L13" s="12" t="str">
        <f>Liste!L13</f>
        <v>Construction de 33 logements locatifs "Les jardins du Feuil"</v>
      </c>
      <c r="M13" s="49"/>
      <c r="N13" s="16"/>
      <c r="O13" s="63" t="e">
        <f t="shared" ref="O13:X28" ca="1" si="19">SOMME_PAR_COULEUR($AA13:$XX13,O$4)</f>
        <v>#NAME?</v>
      </c>
      <c r="P13" s="63" t="e">
        <f t="shared" ca="1" si="19"/>
        <v>#NAME?</v>
      </c>
      <c r="Q13" s="63" t="e">
        <f t="shared" ca="1" si="19"/>
        <v>#NAME?</v>
      </c>
      <c r="R13" s="63" t="e">
        <f t="shared" ca="1" si="19"/>
        <v>#NAME?</v>
      </c>
      <c r="S13" s="63" t="e">
        <f t="shared" ca="1" si="19"/>
        <v>#NAME?</v>
      </c>
      <c r="T13" s="63" t="e">
        <f t="shared" ca="1" si="19"/>
        <v>#NAME?</v>
      </c>
      <c r="U13" s="63" t="e">
        <f t="shared" ca="1" si="19"/>
        <v>#NAME?</v>
      </c>
      <c r="V13" s="63" t="e">
        <f t="shared" ca="1" si="19"/>
        <v>#NAME?</v>
      </c>
      <c r="W13" s="63" t="e">
        <f t="shared" ca="1" si="19"/>
        <v>#NAME?</v>
      </c>
      <c r="X13" s="63" t="e">
        <f t="shared" ca="1" si="19"/>
        <v>#NAME?</v>
      </c>
      <c r="Y13" s="63" t="e">
        <f t="shared" ca="1" si="17"/>
        <v>#NAME?</v>
      </c>
      <c r="Z13" s="50">
        <f t="shared" si="18"/>
        <v>0</v>
      </c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9"/>
      <c r="BX13" s="19"/>
      <c r="BY13" s="19"/>
      <c r="BZ13" s="19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57"/>
      <c r="HA13" s="57"/>
    </row>
    <row r="14" spans="1:209" ht="18.75" customHeight="1" outlineLevel="1" x14ac:dyDescent="0.3">
      <c r="A14" s="10" t="str">
        <f>Liste!A14</f>
        <v>1709.ING</v>
      </c>
      <c r="B14" s="56"/>
      <c r="C14" s="56"/>
      <c r="D14" s="56"/>
      <c r="E14" s="56"/>
      <c r="F14" s="56"/>
      <c r="G14" s="56"/>
      <c r="H14" s="56"/>
      <c r="I14" s="56"/>
      <c r="J14" s="56"/>
      <c r="K14" s="11" t="str">
        <f>Liste!K14</f>
        <v>MORDELLES</v>
      </c>
      <c r="L14" s="12" t="str">
        <f>Liste!L14</f>
        <v>Construction de 19 logements</v>
      </c>
      <c r="M14" s="49"/>
      <c r="N14" s="16"/>
      <c r="O14" s="63" t="e">
        <f t="shared" ca="1" si="19"/>
        <v>#NAME?</v>
      </c>
      <c r="P14" s="63" t="e">
        <f t="shared" ca="1" si="19"/>
        <v>#NAME?</v>
      </c>
      <c r="Q14" s="63" t="e">
        <f t="shared" ca="1" si="19"/>
        <v>#NAME?</v>
      </c>
      <c r="R14" s="63" t="e">
        <f t="shared" ca="1" si="19"/>
        <v>#NAME?</v>
      </c>
      <c r="S14" s="63" t="e">
        <f t="shared" ca="1" si="19"/>
        <v>#NAME?</v>
      </c>
      <c r="T14" s="63" t="e">
        <f t="shared" ca="1" si="19"/>
        <v>#NAME?</v>
      </c>
      <c r="U14" s="63" t="e">
        <f t="shared" ca="1" si="19"/>
        <v>#NAME?</v>
      </c>
      <c r="V14" s="63" t="e">
        <f t="shared" ca="1" si="19"/>
        <v>#NAME?</v>
      </c>
      <c r="W14" s="63" t="e">
        <f t="shared" ca="1" si="19"/>
        <v>#NAME?</v>
      </c>
      <c r="X14" s="63" t="e">
        <f t="shared" ca="1" si="19"/>
        <v>#NAME?</v>
      </c>
      <c r="Y14" s="63" t="e">
        <f t="shared" ca="1" si="17"/>
        <v>#NAME?</v>
      </c>
      <c r="Z14" s="50">
        <f t="shared" si="18"/>
        <v>0</v>
      </c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9"/>
      <c r="BX14" s="19"/>
      <c r="BY14" s="19"/>
      <c r="BZ14" s="19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57"/>
      <c r="HA14" s="57"/>
    </row>
    <row r="15" spans="1:209" ht="18.75" customHeight="1" outlineLevel="1" x14ac:dyDescent="0.3">
      <c r="A15" s="10" t="str">
        <f>Liste!A15</f>
        <v>1710.ING</v>
      </c>
      <c r="B15" s="56"/>
      <c r="C15" s="56"/>
      <c r="D15" s="56"/>
      <c r="E15" s="56"/>
      <c r="F15" s="56"/>
      <c r="G15" s="56"/>
      <c r="H15" s="56"/>
      <c r="I15" s="56"/>
      <c r="J15" s="56"/>
      <c r="K15" s="11" t="str">
        <f>Liste!K15</f>
        <v>MORDELLES</v>
      </c>
      <c r="L15" s="12" t="str">
        <f>Liste!L15</f>
        <v>Construction d'une résidence de 69 logements "Les Senioriales"</v>
      </c>
      <c r="M15" s="49"/>
      <c r="N15" s="16"/>
      <c r="O15" s="63" t="e">
        <f t="shared" ca="1" si="19"/>
        <v>#NAME?</v>
      </c>
      <c r="P15" s="63" t="e">
        <f t="shared" ca="1" si="19"/>
        <v>#NAME?</v>
      </c>
      <c r="Q15" s="63" t="e">
        <f t="shared" ca="1" si="19"/>
        <v>#NAME?</v>
      </c>
      <c r="R15" s="63" t="e">
        <f t="shared" ca="1" si="19"/>
        <v>#NAME?</v>
      </c>
      <c r="S15" s="63" t="e">
        <f t="shared" ca="1" si="19"/>
        <v>#NAME?</v>
      </c>
      <c r="T15" s="63" t="e">
        <f t="shared" ca="1" si="19"/>
        <v>#NAME?</v>
      </c>
      <c r="U15" s="63" t="e">
        <f t="shared" ca="1" si="19"/>
        <v>#NAME?</v>
      </c>
      <c r="V15" s="63" t="e">
        <f t="shared" ca="1" si="19"/>
        <v>#NAME?</v>
      </c>
      <c r="W15" s="63" t="e">
        <f t="shared" ca="1" si="19"/>
        <v>#NAME?</v>
      </c>
      <c r="X15" s="63" t="e">
        <f t="shared" ca="1" si="19"/>
        <v>#NAME?</v>
      </c>
      <c r="Y15" s="63" t="e">
        <f t="shared" ca="1" si="17"/>
        <v>#NAME?</v>
      </c>
      <c r="Z15" s="50">
        <f t="shared" si="18"/>
        <v>0</v>
      </c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9"/>
      <c r="BX15" s="19"/>
      <c r="BY15" s="19"/>
      <c r="BZ15" s="19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57"/>
      <c r="HA15" s="57"/>
    </row>
    <row r="16" spans="1:209" ht="18.75" customHeight="1" outlineLevel="1" x14ac:dyDescent="0.3">
      <c r="A16" s="10" t="str">
        <f>Liste!A16</f>
        <v>1711.ING</v>
      </c>
      <c r="B16" s="56"/>
      <c r="C16" s="56"/>
      <c r="D16" s="56"/>
      <c r="E16" s="56"/>
      <c r="F16" s="56"/>
      <c r="G16" s="56"/>
      <c r="H16" s="56"/>
      <c r="I16" s="56"/>
      <c r="J16" s="56"/>
      <c r="K16" s="11" t="str">
        <f>Liste!K16</f>
        <v>RENNES</v>
      </c>
      <c r="L16" s="12" t="str">
        <f>Liste!L16</f>
        <v>Construction d'un collectif de 19 logements Rue de Saint Malo</v>
      </c>
      <c r="M16" s="49"/>
      <c r="N16" s="16"/>
      <c r="O16" s="63" t="e">
        <f t="shared" ca="1" si="19"/>
        <v>#NAME?</v>
      </c>
      <c r="P16" s="63" t="e">
        <f t="shared" ca="1" si="19"/>
        <v>#NAME?</v>
      </c>
      <c r="Q16" s="63" t="e">
        <f t="shared" ca="1" si="19"/>
        <v>#NAME?</v>
      </c>
      <c r="R16" s="63" t="e">
        <f t="shared" ca="1" si="19"/>
        <v>#NAME?</v>
      </c>
      <c r="S16" s="63" t="e">
        <f t="shared" ca="1" si="19"/>
        <v>#NAME?</v>
      </c>
      <c r="T16" s="63" t="e">
        <f t="shared" ca="1" si="19"/>
        <v>#NAME?</v>
      </c>
      <c r="U16" s="63" t="e">
        <f t="shared" ca="1" si="19"/>
        <v>#NAME?</v>
      </c>
      <c r="V16" s="63" t="e">
        <f t="shared" ca="1" si="19"/>
        <v>#NAME?</v>
      </c>
      <c r="W16" s="63" t="e">
        <f t="shared" ca="1" si="19"/>
        <v>#NAME?</v>
      </c>
      <c r="X16" s="63" t="e">
        <f t="shared" ca="1" si="19"/>
        <v>#NAME?</v>
      </c>
      <c r="Y16" s="63" t="e">
        <f t="shared" ca="1" si="17"/>
        <v>#NAME?</v>
      </c>
      <c r="Z16" s="50">
        <f t="shared" si="18"/>
        <v>0</v>
      </c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9"/>
      <c r="BX16" s="19"/>
      <c r="BY16" s="19"/>
      <c r="BZ16" s="19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57"/>
      <c r="HA16" s="57"/>
    </row>
    <row r="17" spans="1:209" ht="18.75" customHeight="1" outlineLevel="1" x14ac:dyDescent="0.3">
      <c r="A17" s="10" t="str">
        <f>Liste!A17</f>
        <v>1712.ING</v>
      </c>
      <c r="B17" s="56"/>
      <c r="C17" s="56"/>
      <c r="D17" s="56"/>
      <c r="E17" s="56"/>
      <c r="F17" s="56"/>
      <c r="G17" s="56"/>
      <c r="H17" s="56"/>
      <c r="I17" s="56"/>
      <c r="J17" s="56"/>
      <c r="K17" s="11" t="str">
        <f>Liste!K17</f>
        <v>RENNES</v>
      </c>
      <c r="L17" s="12" t="str">
        <f>Liste!L17</f>
        <v>Aménagement de laboratoires de micro-biologie</v>
      </c>
      <c r="M17" s="49"/>
      <c r="N17" s="16"/>
      <c r="O17" s="63" t="e">
        <f t="shared" ca="1" si="19"/>
        <v>#NAME?</v>
      </c>
      <c r="P17" s="63" t="e">
        <f t="shared" ca="1" si="19"/>
        <v>#NAME?</v>
      </c>
      <c r="Q17" s="63" t="e">
        <f t="shared" ca="1" si="19"/>
        <v>#NAME?</v>
      </c>
      <c r="R17" s="63" t="e">
        <f t="shared" ca="1" si="19"/>
        <v>#NAME?</v>
      </c>
      <c r="S17" s="63" t="e">
        <f t="shared" ca="1" si="19"/>
        <v>#NAME?</v>
      </c>
      <c r="T17" s="63" t="e">
        <f t="shared" ca="1" si="19"/>
        <v>#NAME?</v>
      </c>
      <c r="U17" s="63" t="e">
        <f t="shared" ca="1" si="19"/>
        <v>#NAME?</v>
      </c>
      <c r="V17" s="63" t="e">
        <f t="shared" ca="1" si="19"/>
        <v>#NAME?</v>
      </c>
      <c r="W17" s="63" t="e">
        <f t="shared" ca="1" si="19"/>
        <v>#NAME?</v>
      </c>
      <c r="X17" s="63" t="e">
        <f t="shared" ca="1" si="19"/>
        <v>#NAME?</v>
      </c>
      <c r="Y17" s="63" t="e">
        <f t="shared" ca="1" si="17"/>
        <v>#NAME?</v>
      </c>
      <c r="Z17" s="50">
        <f t="shared" si="18"/>
        <v>0</v>
      </c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9"/>
      <c r="BX17" s="19"/>
      <c r="BY17" s="19"/>
      <c r="BZ17" s="19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57"/>
      <c r="HA17" s="57"/>
    </row>
    <row r="18" spans="1:209" ht="18.75" customHeight="1" outlineLevel="1" x14ac:dyDescent="0.3">
      <c r="A18" s="10" t="str">
        <f>Liste!A18</f>
        <v>1713.ING</v>
      </c>
      <c r="B18" s="56"/>
      <c r="C18" s="56"/>
      <c r="D18" s="56"/>
      <c r="E18" s="56"/>
      <c r="F18" s="56"/>
      <c r="G18" s="56"/>
      <c r="H18" s="56"/>
      <c r="I18" s="56"/>
      <c r="J18" s="56"/>
      <c r="K18" s="11" t="str">
        <f>Liste!K18</f>
        <v>GEVEZE</v>
      </c>
      <c r="L18" s="12" t="str">
        <f>Liste!L18</f>
        <v>Réalisation de 10 logements PLS Rue de Dinan</v>
      </c>
      <c r="M18" s="49"/>
      <c r="N18" s="16"/>
      <c r="O18" s="63" t="e">
        <f t="shared" ca="1" si="19"/>
        <v>#NAME?</v>
      </c>
      <c r="P18" s="63" t="e">
        <f t="shared" ca="1" si="19"/>
        <v>#NAME?</v>
      </c>
      <c r="Q18" s="63" t="e">
        <f t="shared" ca="1" si="19"/>
        <v>#NAME?</v>
      </c>
      <c r="R18" s="63" t="e">
        <f t="shared" ca="1" si="19"/>
        <v>#NAME?</v>
      </c>
      <c r="S18" s="63" t="e">
        <f t="shared" ca="1" si="19"/>
        <v>#NAME?</v>
      </c>
      <c r="T18" s="63" t="e">
        <f t="shared" ca="1" si="19"/>
        <v>#NAME?</v>
      </c>
      <c r="U18" s="63" t="e">
        <f t="shared" ca="1" si="19"/>
        <v>#NAME?</v>
      </c>
      <c r="V18" s="63" t="e">
        <f t="shared" ca="1" si="19"/>
        <v>#NAME?</v>
      </c>
      <c r="W18" s="63" t="e">
        <f t="shared" ca="1" si="19"/>
        <v>#NAME?</v>
      </c>
      <c r="X18" s="63" t="e">
        <f t="shared" ca="1" si="19"/>
        <v>#NAME?</v>
      </c>
      <c r="Y18" s="63" t="e">
        <f t="shared" ca="1" si="17"/>
        <v>#NAME?</v>
      </c>
      <c r="Z18" s="50">
        <f t="shared" si="18"/>
        <v>0</v>
      </c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9"/>
      <c r="BX18" s="19"/>
      <c r="BY18" s="19"/>
      <c r="BZ18" s="19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57"/>
      <c r="HA18" s="57"/>
    </row>
    <row r="19" spans="1:209" ht="18.75" customHeight="1" outlineLevel="1" x14ac:dyDescent="0.3">
      <c r="A19" s="10" t="str">
        <f>Liste!A19</f>
        <v>1714.ING</v>
      </c>
      <c r="B19" s="56"/>
      <c r="C19" s="56"/>
      <c r="D19" s="56"/>
      <c r="E19" s="56"/>
      <c r="F19" s="56"/>
      <c r="G19" s="56"/>
      <c r="H19" s="56"/>
      <c r="I19" s="56"/>
      <c r="J19" s="56"/>
      <c r="K19" s="11" t="str">
        <f>Liste!K19</f>
        <v>SAINT ERBLON</v>
      </c>
      <c r="L19" s="12" t="str">
        <f>Liste!L19</f>
        <v>Construction d'une décheterie métropolitaine</v>
      </c>
      <c r="M19" s="49"/>
      <c r="N19" s="16"/>
      <c r="O19" s="63" t="e">
        <f t="shared" ca="1" si="19"/>
        <v>#NAME?</v>
      </c>
      <c r="P19" s="63" t="e">
        <f t="shared" ca="1" si="19"/>
        <v>#NAME?</v>
      </c>
      <c r="Q19" s="63" t="e">
        <f t="shared" ca="1" si="19"/>
        <v>#NAME?</v>
      </c>
      <c r="R19" s="63" t="e">
        <f t="shared" ca="1" si="19"/>
        <v>#NAME?</v>
      </c>
      <c r="S19" s="63" t="e">
        <f t="shared" ca="1" si="19"/>
        <v>#NAME?</v>
      </c>
      <c r="T19" s="63" t="e">
        <f t="shared" ca="1" si="19"/>
        <v>#NAME?</v>
      </c>
      <c r="U19" s="63" t="e">
        <f t="shared" ca="1" si="19"/>
        <v>#NAME?</v>
      </c>
      <c r="V19" s="63" t="e">
        <f t="shared" ca="1" si="19"/>
        <v>#NAME?</v>
      </c>
      <c r="W19" s="63" t="e">
        <f t="shared" ca="1" si="19"/>
        <v>#NAME?</v>
      </c>
      <c r="X19" s="63" t="e">
        <f t="shared" ca="1" si="19"/>
        <v>#NAME?</v>
      </c>
      <c r="Y19" s="63" t="e">
        <f t="shared" ca="1" si="17"/>
        <v>#NAME?</v>
      </c>
      <c r="Z19" s="50">
        <f t="shared" si="18"/>
        <v>0</v>
      </c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9"/>
      <c r="BX19" s="19"/>
      <c r="BY19" s="19"/>
      <c r="BZ19" s="19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57"/>
      <c r="HA19" s="57"/>
    </row>
    <row r="20" spans="1:209" ht="18.75" customHeight="1" outlineLevel="1" x14ac:dyDescent="0.3">
      <c r="A20" s="10" t="str">
        <f>Liste!A20</f>
        <v>1715.ING</v>
      </c>
      <c r="B20" s="56"/>
      <c r="C20" s="56"/>
      <c r="D20" s="56"/>
      <c r="E20" s="56"/>
      <c r="F20" s="56"/>
      <c r="G20" s="56"/>
      <c r="H20" s="56"/>
      <c r="I20" s="56"/>
      <c r="J20" s="56"/>
      <c r="K20" s="11" t="str">
        <f>Liste!K20</f>
        <v>GUER</v>
      </c>
      <c r="L20" s="12" t="str">
        <f>Liste!L20</f>
        <v>Base de défense Vannes - Coëtquidan</v>
      </c>
      <c r="M20" s="49"/>
      <c r="N20" s="16"/>
      <c r="O20" s="63" t="e">
        <f t="shared" ca="1" si="19"/>
        <v>#NAME?</v>
      </c>
      <c r="P20" s="63" t="e">
        <f t="shared" ca="1" si="19"/>
        <v>#NAME?</v>
      </c>
      <c r="Q20" s="63" t="e">
        <f t="shared" ca="1" si="19"/>
        <v>#NAME?</v>
      </c>
      <c r="R20" s="63" t="e">
        <f t="shared" ca="1" si="19"/>
        <v>#NAME?</v>
      </c>
      <c r="S20" s="63" t="e">
        <f t="shared" ca="1" si="19"/>
        <v>#NAME?</v>
      </c>
      <c r="T20" s="63" t="e">
        <f t="shared" ca="1" si="19"/>
        <v>#NAME?</v>
      </c>
      <c r="U20" s="63" t="e">
        <f t="shared" ca="1" si="19"/>
        <v>#NAME?</v>
      </c>
      <c r="V20" s="63" t="e">
        <f t="shared" ca="1" si="19"/>
        <v>#NAME?</v>
      </c>
      <c r="W20" s="63" t="e">
        <f t="shared" ca="1" si="19"/>
        <v>#NAME?</v>
      </c>
      <c r="X20" s="63" t="e">
        <f t="shared" ca="1" si="19"/>
        <v>#NAME?</v>
      </c>
      <c r="Y20" s="63" t="e">
        <f t="shared" ca="1" si="17"/>
        <v>#NAME?</v>
      </c>
      <c r="Z20" s="50">
        <f t="shared" si="18"/>
        <v>0</v>
      </c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9"/>
      <c r="BX20" s="19"/>
      <c r="BY20" s="19"/>
      <c r="BZ20" s="19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57"/>
      <c r="HA20" s="57"/>
    </row>
    <row r="21" spans="1:209" ht="18.75" customHeight="1" outlineLevel="1" x14ac:dyDescent="0.3">
      <c r="A21" s="10" t="str">
        <f>Liste!A21</f>
        <v>1716.ING</v>
      </c>
      <c r="B21" s="56"/>
      <c r="C21" s="56"/>
      <c r="D21" s="56"/>
      <c r="E21" s="56"/>
      <c r="F21" s="56"/>
      <c r="G21" s="56"/>
      <c r="H21" s="56"/>
      <c r="I21" s="56"/>
      <c r="J21" s="56"/>
      <c r="K21" s="11" t="str">
        <f>Liste!K21</f>
        <v>VERN SUR SEICHE</v>
      </c>
      <c r="L21" s="12" t="str">
        <f>Liste!L21</f>
        <v>Opération Hauts de Gaudon - 40 logements répartis en 3 collectifs intermédiaires</v>
      </c>
      <c r="M21" s="49"/>
      <c r="N21" s="16"/>
      <c r="O21" s="63" t="e">
        <f t="shared" ca="1" si="19"/>
        <v>#NAME?</v>
      </c>
      <c r="P21" s="63" t="e">
        <f t="shared" ca="1" si="19"/>
        <v>#NAME?</v>
      </c>
      <c r="Q21" s="63" t="e">
        <f t="shared" ca="1" si="19"/>
        <v>#NAME?</v>
      </c>
      <c r="R21" s="63" t="e">
        <f t="shared" ca="1" si="19"/>
        <v>#NAME?</v>
      </c>
      <c r="S21" s="63" t="e">
        <f t="shared" ca="1" si="19"/>
        <v>#NAME?</v>
      </c>
      <c r="T21" s="63" t="e">
        <f t="shared" ca="1" si="19"/>
        <v>#NAME?</v>
      </c>
      <c r="U21" s="63" t="e">
        <f t="shared" ca="1" si="19"/>
        <v>#NAME?</v>
      </c>
      <c r="V21" s="63" t="e">
        <f t="shared" ca="1" si="19"/>
        <v>#NAME?</v>
      </c>
      <c r="W21" s="63" t="e">
        <f t="shared" ca="1" si="19"/>
        <v>#NAME?</v>
      </c>
      <c r="X21" s="63" t="e">
        <f t="shared" ca="1" si="19"/>
        <v>#NAME?</v>
      </c>
      <c r="Y21" s="63" t="e">
        <f t="shared" ca="1" si="17"/>
        <v>#NAME?</v>
      </c>
      <c r="Z21" s="50">
        <f t="shared" si="18"/>
        <v>0</v>
      </c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9"/>
      <c r="BX21" s="19"/>
      <c r="BY21" s="19"/>
      <c r="BZ21" s="19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57"/>
      <c r="HA21" s="57"/>
    </row>
    <row r="22" spans="1:209" ht="18.75" customHeight="1" outlineLevel="1" x14ac:dyDescent="0.3">
      <c r="A22" s="10" t="str">
        <f>Liste!A22</f>
        <v>1717.ING</v>
      </c>
      <c r="B22" s="56"/>
      <c r="C22" s="56"/>
      <c r="D22" s="56"/>
      <c r="E22" s="56"/>
      <c r="F22" s="56"/>
      <c r="G22" s="56"/>
      <c r="H22" s="56"/>
      <c r="I22" s="56"/>
      <c r="J22" s="56"/>
      <c r="K22" s="11" t="str">
        <f>Liste!K22</f>
        <v>RENNES</v>
      </c>
      <c r="L22" s="12" t="str">
        <f>Liste!L22</f>
        <v>2 immeubles de bureaux NEOSIS - plateau IBEP</v>
      </c>
      <c r="M22" s="49"/>
      <c r="N22" s="16"/>
      <c r="O22" s="63" t="e">
        <f t="shared" ca="1" si="19"/>
        <v>#NAME?</v>
      </c>
      <c r="P22" s="63" t="e">
        <f t="shared" ca="1" si="19"/>
        <v>#NAME?</v>
      </c>
      <c r="Q22" s="63" t="e">
        <f t="shared" ca="1" si="19"/>
        <v>#NAME?</v>
      </c>
      <c r="R22" s="63" t="e">
        <f t="shared" ca="1" si="19"/>
        <v>#NAME?</v>
      </c>
      <c r="S22" s="63" t="e">
        <f t="shared" ca="1" si="19"/>
        <v>#NAME?</v>
      </c>
      <c r="T22" s="63" t="e">
        <f t="shared" ca="1" si="19"/>
        <v>#NAME?</v>
      </c>
      <c r="U22" s="63" t="e">
        <f t="shared" ca="1" si="19"/>
        <v>#NAME?</v>
      </c>
      <c r="V22" s="63" t="e">
        <f t="shared" ca="1" si="19"/>
        <v>#NAME?</v>
      </c>
      <c r="W22" s="63" t="e">
        <f t="shared" ca="1" si="19"/>
        <v>#NAME?</v>
      </c>
      <c r="X22" s="63" t="e">
        <f t="shared" ca="1" si="19"/>
        <v>#NAME?</v>
      </c>
      <c r="Y22" s="63" t="e">
        <f t="shared" ca="1" si="17"/>
        <v>#NAME?</v>
      </c>
      <c r="Z22" s="50">
        <f t="shared" si="18"/>
        <v>0</v>
      </c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9"/>
      <c r="BX22" s="19"/>
      <c r="BY22" s="19"/>
      <c r="BZ22" s="19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57"/>
      <c r="HA22" s="57"/>
    </row>
    <row r="23" spans="1:209" ht="18.75" customHeight="1" outlineLevel="1" x14ac:dyDescent="0.3">
      <c r="A23" s="10" t="str">
        <f>Liste!A23</f>
        <v>1718.AMO</v>
      </c>
      <c r="B23" s="56"/>
      <c r="C23" s="56"/>
      <c r="D23" s="56"/>
      <c r="E23" s="56"/>
      <c r="F23" s="56"/>
      <c r="G23" s="56"/>
      <c r="H23" s="56"/>
      <c r="I23" s="56"/>
      <c r="J23" s="56"/>
      <c r="K23" s="11" t="str">
        <f>Liste!K23</f>
        <v>MONDEVILLE</v>
      </c>
      <c r="L23" s="12" t="str">
        <f>Liste!L23</f>
        <v>Opération ilôts 6 et 7 ZAC centre ville de Mondeville</v>
      </c>
      <c r="M23" s="49"/>
      <c r="N23" s="16"/>
      <c r="O23" s="63" t="e">
        <f t="shared" ca="1" si="19"/>
        <v>#NAME?</v>
      </c>
      <c r="P23" s="63" t="e">
        <f t="shared" ca="1" si="19"/>
        <v>#NAME?</v>
      </c>
      <c r="Q23" s="63" t="e">
        <f t="shared" ca="1" si="19"/>
        <v>#NAME?</v>
      </c>
      <c r="R23" s="63" t="e">
        <f t="shared" ca="1" si="19"/>
        <v>#NAME?</v>
      </c>
      <c r="S23" s="63" t="e">
        <f t="shared" ca="1" si="19"/>
        <v>#NAME?</v>
      </c>
      <c r="T23" s="63" t="e">
        <f t="shared" ca="1" si="19"/>
        <v>#NAME?</v>
      </c>
      <c r="U23" s="63" t="e">
        <f t="shared" ca="1" si="19"/>
        <v>#NAME?</v>
      </c>
      <c r="V23" s="63" t="e">
        <f t="shared" ca="1" si="19"/>
        <v>#NAME?</v>
      </c>
      <c r="W23" s="63" t="e">
        <f t="shared" ca="1" si="19"/>
        <v>#NAME?</v>
      </c>
      <c r="X23" s="63" t="e">
        <f t="shared" ca="1" si="19"/>
        <v>#NAME?</v>
      </c>
      <c r="Y23" s="63" t="e">
        <f t="shared" ca="1" si="17"/>
        <v>#NAME?</v>
      </c>
      <c r="Z23" s="50">
        <f t="shared" si="18"/>
        <v>0</v>
      </c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9"/>
      <c r="BX23" s="19"/>
      <c r="BY23" s="19"/>
      <c r="BZ23" s="19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57"/>
      <c r="HA23" s="57"/>
    </row>
    <row r="24" spans="1:209" ht="18.75" customHeight="1" outlineLevel="1" x14ac:dyDescent="0.3">
      <c r="A24" s="10" t="str">
        <f>Liste!A24</f>
        <v>1719.ING</v>
      </c>
      <c r="B24" s="56"/>
      <c r="C24" s="56"/>
      <c r="D24" s="56"/>
      <c r="E24" s="56"/>
      <c r="F24" s="56"/>
      <c r="G24" s="56"/>
      <c r="H24" s="56"/>
      <c r="I24" s="56"/>
      <c r="J24" s="56"/>
      <c r="K24" s="11" t="str">
        <f>Liste!K24</f>
        <v>ERGUE GABERIC</v>
      </c>
      <c r="L24" s="12" t="str">
        <f>Liste!L24</f>
        <v>Construction d'une mairie</v>
      </c>
      <c r="M24" s="49"/>
      <c r="N24" s="16"/>
      <c r="O24" s="63" t="e">
        <f t="shared" ca="1" si="19"/>
        <v>#NAME?</v>
      </c>
      <c r="P24" s="63" t="e">
        <f t="shared" ca="1" si="19"/>
        <v>#NAME?</v>
      </c>
      <c r="Q24" s="63" t="e">
        <f t="shared" ca="1" si="19"/>
        <v>#NAME?</v>
      </c>
      <c r="R24" s="63" t="e">
        <f t="shared" ca="1" si="19"/>
        <v>#NAME?</v>
      </c>
      <c r="S24" s="63" t="e">
        <f t="shared" ca="1" si="19"/>
        <v>#NAME?</v>
      </c>
      <c r="T24" s="63" t="e">
        <f t="shared" ca="1" si="19"/>
        <v>#NAME?</v>
      </c>
      <c r="U24" s="63" t="e">
        <f t="shared" ca="1" si="19"/>
        <v>#NAME?</v>
      </c>
      <c r="V24" s="63" t="e">
        <f t="shared" ca="1" si="19"/>
        <v>#NAME?</v>
      </c>
      <c r="W24" s="63" t="e">
        <f t="shared" ca="1" si="19"/>
        <v>#NAME?</v>
      </c>
      <c r="X24" s="63" t="e">
        <f t="shared" ca="1" si="19"/>
        <v>#NAME?</v>
      </c>
      <c r="Y24" s="63" t="e">
        <f t="shared" ca="1" si="17"/>
        <v>#NAME?</v>
      </c>
      <c r="Z24" s="50">
        <f t="shared" si="18"/>
        <v>0</v>
      </c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9"/>
      <c r="BX24" s="19"/>
      <c r="BY24" s="19"/>
      <c r="BZ24" s="19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57"/>
      <c r="HA24" s="57"/>
    </row>
    <row r="25" spans="1:209" ht="18.75" customHeight="1" outlineLevel="1" x14ac:dyDescent="0.3">
      <c r="A25" s="10" t="str">
        <f>Liste!A25</f>
        <v>1720.ING</v>
      </c>
      <c r="B25" s="56"/>
      <c r="C25" s="56"/>
      <c r="D25" s="56"/>
      <c r="E25" s="56"/>
      <c r="F25" s="56"/>
      <c r="G25" s="56"/>
      <c r="H25" s="56"/>
      <c r="I25" s="56"/>
      <c r="J25" s="56"/>
      <c r="K25" s="11" t="str">
        <f>Liste!K25</f>
        <v>RENNES</v>
      </c>
      <c r="L25" s="12" t="str">
        <f>Liste!L25</f>
        <v>Construction immeuble de bureaux - ZAC Atalante Champeaux</v>
      </c>
      <c r="M25" s="49"/>
      <c r="N25" s="16"/>
      <c r="O25" s="63" t="e">
        <f t="shared" ca="1" si="19"/>
        <v>#NAME?</v>
      </c>
      <c r="P25" s="63" t="e">
        <f t="shared" ca="1" si="19"/>
        <v>#NAME?</v>
      </c>
      <c r="Q25" s="63" t="e">
        <f t="shared" ca="1" si="19"/>
        <v>#NAME?</v>
      </c>
      <c r="R25" s="63" t="e">
        <f t="shared" ca="1" si="19"/>
        <v>#NAME?</v>
      </c>
      <c r="S25" s="63" t="e">
        <f t="shared" ca="1" si="19"/>
        <v>#NAME?</v>
      </c>
      <c r="T25" s="63" t="e">
        <f t="shared" ca="1" si="19"/>
        <v>#NAME?</v>
      </c>
      <c r="U25" s="63" t="e">
        <f t="shared" ca="1" si="19"/>
        <v>#NAME?</v>
      </c>
      <c r="V25" s="63" t="e">
        <f t="shared" ca="1" si="19"/>
        <v>#NAME?</v>
      </c>
      <c r="W25" s="63" t="e">
        <f t="shared" ca="1" si="19"/>
        <v>#NAME?</v>
      </c>
      <c r="X25" s="63" t="e">
        <f t="shared" ca="1" si="19"/>
        <v>#NAME?</v>
      </c>
      <c r="Y25" s="63" t="e">
        <f t="shared" ca="1" si="17"/>
        <v>#NAME?</v>
      </c>
      <c r="Z25" s="50">
        <f t="shared" si="18"/>
        <v>0</v>
      </c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9"/>
      <c r="BX25" s="19"/>
      <c r="BY25" s="19"/>
      <c r="BZ25" s="19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57"/>
      <c r="HA25" s="57"/>
    </row>
    <row r="26" spans="1:209" ht="18.75" customHeight="1" outlineLevel="1" x14ac:dyDescent="0.3">
      <c r="A26" s="10" t="str">
        <f>Liste!A26</f>
        <v>1721.AMO</v>
      </c>
      <c r="B26" s="56"/>
      <c r="C26" s="56"/>
      <c r="D26" s="56"/>
      <c r="E26" s="56"/>
      <c r="F26" s="56"/>
      <c r="G26" s="56"/>
      <c r="H26" s="56"/>
      <c r="I26" s="56"/>
      <c r="J26" s="56"/>
      <c r="K26" s="11" t="str">
        <f>Liste!K26</f>
        <v>ST BRICE EN COGLES</v>
      </c>
      <c r="L26" s="12" t="str">
        <f>Liste!L26</f>
        <v>Création espace social culturel et commun</v>
      </c>
      <c r="M26" s="49"/>
      <c r="N26" s="16"/>
      <c r="O26" s="63" t="e">
        <f t="shared" ca="1" si="19"/>
        <v>#NAME?</v>
      </c>
      <c r="P26" s="63" t="e">
        <f t="shared" ca="1" si="19"/>
        <v>#NAME?</v>
      </c>
      <c r="Q26" s="63" t="e">
        <f t="shared" ca="1" si="19"/>
        <v>#NAME?</v>
      </c>
      <c r="R26" s="63" t="e">
        <f t="shared" ca="1" si="19"/>
        <v>#NAME?</v>
      </c>
      <c r="S26" s="63" t="e">
        <f t="shared" ca="1" si="19"/>
        <v>#NAME?</v>
      </c>
      <c r="T26" s="63" t="e">
        <f t="shared" ca="1" si="19"/>
        <v>#NAME?</v>
      </c>
      <c r="U26" s="63" t="e">
        <f t="shared" ca="1" si="19"/>
        <v>#NAME?</v>
      </c>
      <c r="V26" s="63" t="e">
        <f t="shared" ca="1" si="19"/>
        <v>#NAME?</v>
      </c>
      <c r="W26" s="63" t="e">
        <f t="shared" ca="1" si="19"/>
        <v>#NAME?</v>
      </c>
      <c r="X26" s="63" t="e">
        <f t="shared" ca="1" si="19"/>
        <v>#NAME?</v>
      </c>
      <c r="Y26" s="63" t="e">
        <f t="shared" ca="1" si="17"/>
        <v>#NAME?</v>
      </c>
      <c r="Z26" s="50">
        <f t="shared" si="18"/>
        <v>0</v>
      </c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9"/>
      <c r="BX26" s="19"/>
      <c r="BY26" s="19"/>
      <c r="BZ26" s="19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  <c r="GZ26" s="57"/>
      <c r="HA26" s="57"/>
    </row>
    <row r="27" spans="1:209" ht="18.75" customHeight="1" outlineLevel="1" collapsed="1" x14ac:dyDescent="0.3">
      <c r="A27" s="10" t="str">
        <f>Liste!A27</f>
        <v>1722.ING</v>
      </c>
      <c r="B27" s="56"/>
      <c r="C27" s="56"/>
      <c r="D27" s="56"/>
      <c r="E27" s="56"/>
      <c r="F27" s="56"/>
      <c r="G27" s="56"/>
      <c r="H27" s="56"/>
      <c r="I27" s="56"/>
      <c r="J27" s="56"/>
      <c r="K27" s="11" t="str">
        <f>Liste!K27</f>
        <v>PARIS</v>
      </c>
      <c r="L27" s="12" t="str">
        <f>Liste!L27</f>
        <v>Aménagement de l'espace Agora - Maison de la Radio</v>
      </c>
      <c r="M27" s="49">
        <v>0.5</v>
      </c>
      <c r="N27" s="16"/>
      <c r="O27" s="63" t="e">
        <f t="shared" ca="1" si="19"/>
        <v>#NAME?</v>
      </c>
      <c r="P27" s="63" t="e">
        <f t="shared" ca="1" si="19"/>
        <v>#NAME?</v>
      </c>
      <c r="Q27" s="63" t="e">
        <f t="shared" ca="1" si="19"/>
        <v>#NAME?</v>
      </c>
      <c r="R27" s="63" t="e">
        <f t="shared" ca="1" si="19"/>
        <v>#NAME?</v>
      </c>
      <c r="S27" s="63" t="e">
        <f t="shared" ca="1" si="19"/>
        <v>#NAME?</v>
      </c>
      <c r="T27" s="63" t="e">
        <f t="shared" ca="1" si="19"/>
        <v>#NAME?</v>
      </c>
      <c r="U27" s="63" t="e">
        <f t="shared" ca="1" si="19"/>
        <v>#NAME?</v>
      </c>
      <c r="V27" s="63" t="e">
        <f t="shared" ca="1" si="19"/>
        <v>#NAME?</v>
      </c>
      <c r="W27" s="63" t="e">
        <f t="shared" ca="1" si="19"/>
        <v>#NAME?</v>
      </c>
      <c r="X27" s="63" t="e">
        <f t="shared" ca="1" si="19"/>
        <v>#NAME?</v>
      </c>
      <c r="Y27" s="63" t="e">
        <f t="shared" ca="1" si="17"/>
        <v>#NAME?</v>
      </c>
      <c r="Z27" s="50">
        <f t="shared" si="18"/>
        <v>0</v>
      </c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9"/>
      <c r="BX27" s="19"/>
      <c r="BY27" s="19"/>
      <c r="BZ27" s="19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57"/>
      <c r="HA27" s="57"/>
    </row>
    <row r="28" spans="1:209" ht="18.75" customHeight="1" outlineLevel="1" x14ac:dyDescent="0.3">
      <c r="A28" s="10" t="str">
        <f>Liste!A28</f>
        <v>1723.ING</v>
      </c>
      <c r="B28" s="56"/>
      <c r="C28" s="56"/>
      <c r="D28" s="56"/>
      <c r="E28" s="56"/>
      <c r="F28" s="56"/>
      <c r="G28" s="56"/>
      <c r="H28" s="56"/>
      <c r="I28" s="56"/>
      <c r="J28" s="56"/>
      <c r="K28" s="11" t="str">
        <f>Liste!K28</f>
        <v>ST MALO</v>
      </c>
      <c r="L28" s="12" t="str">
        <f>Liste!L28</f>
        <v>Accord cadre Allée Gérard Leduc - La Rance</v>
      </c>
      <c r="M28" s="49"/>
      <c r="N28" s="16"/>
      <c r="O28" s="63" t="e">
        <f t="shared" ca="1" si="19"/>
        <v>#NAME?</v>
      </c>
      <c r="P28" s="63" t="e">
        <f t="shared" ca="1" si="19"/>
        <v>#NAME?</v>
      </c>
      <c r="Q28" s="63" t="e">
        <f t="shared" ca="1" si="19"/>
        <v>#NAME?</v>
      </c>
      <c r="R28" s="63" t="e">
        <f t="shared" ca="1" si="19"/>
        <v>#NAME?</v>
      </c>
      <c r="S28" s="63" t="e">
        <f t="shared" ca="1" si="19"/>
        <v>#NAME?</v>
      </c>
      <c r="T28" s="63" t="e">
        <f t="shared" ca="1" si="19"/>
        <v>#NAME?</v>
      </c>
      <c r="U28" s="63" t="e">
        <f t="shared" ca="1" si="19"/>
        <v>#NAME?</v>
      </c>
      <c r="V28" s="63" t="e">
        <f t="shared" ca="1" si="19"/>
        <v>#NAME?</v>
      </c>
      <c r="W28" s="63" t="e">
        <f t="shared" ca="1" si="19"/>
        <v>#NAME?</v>
      </c>
      <c r="X28" s="63" t="e">
        <f t="shared" ca="1" si="19"/>
        <v>#NAME?</v>
      </c>
      <c r="Y28" s="63" t="e">
        <f t="shared" ca="1" si="17"/>
        <v>#NAME?</v>
      </c>
      <c r="Z28" s="50">
        <f t="shared" si="18"/>
        <v>0</v>
      </c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9"/>
      <c r="BX28" s="19"/>
      <c r="BY28" s="19"/>
      <c r="BZ28" s="19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6"/>
      <c r="GY28" s="16"/>
      <c r="GZ28" s="57"/>
      <c r="HA28" s="57"/>
    </row>
    <row r="29" spans="1:209" ht="18.75" customHeight="1" outlineLevel="1" x14ac:dyDescent="0.3">
      <c r="A29" s="10" t="str">
        <f>Liste!A29</f>
        <v>1724.ING</v>
      </c>
      <c r="B29" s="56"/>
      <c r="C29" s="56"/>
      <c r="D29" s="56"/>
      <c r="E29" s="56"/>
      <c r="F29" s="56"/>
      <c r="G29" s="56"/>
      <c r="H29" s="56"/>
      <c r="I29" s="56"/>
      <c r="J29" s="56"/>
      <c r="K29" s="11" t="str">
        <f>Liste!K29</f>
        <v>ST DENIS DE GASTINES</v>
      </c>
      <c r="L29" s="12" t="str">
        <f>Liste!L29</f>
        <v>REVITALISATION DU CENTRE-BOURG</v>
      </c>
      <c r="M29" s="49"/>
      <c r="N29" s="16"/>
      <c r="O29" s="63" t="e">
        <f t="shared" ref="O29:X44" ca="1" si="20">SOMME_PAR_COULEUR($AA29:$XX29,O$4)</f>
        <v>#NAME?</v>
      </c>
      <c r="P29" s="63" t="e">
        <f t="shared" ca="1" si="20"/>
        <v>#NAME?</v>
      </c>
      <c r="Q29" s="63" t="e">
        <f t="shared" ca="1" si="20"/>
        <v>#NAME?</v>
      </c>
      <c r="R29" s="63" t="e">
        <f t="shared" ca="1" si="20"/>
        <v>#NAME?</v>
      </c>
      <c r="S29" s="63" t="e">
        <f t="shared" ca="1" si="20"/>
        <v>#NAME?</v>
      </c>
      <c r="T29" s="63" t="e">
        <f t="shared" ca="1" si="20"/>
        <v>#NAME?</v>
      </c>
      <c r="U29" s="63" t="e">
        <f t="shared" ca="1" si="20"/>
        <v>#NAME?</v>
      </c>
      <c r="V29" s="63" t="e">
        <f t="shared" ca="1" si="20"/>
        <v>#NAME?</v>
      </c>
      <c r="W29" s="63" t="e">
        <f t="shared" ca="1" si="20"/>
        <v>#NAME?</v>
      </c>
      <c r="X29" s="63" t="e">
        <f t="shared" ca="1" si="20"/>
        <v>#NAME?</v>
      </c>
      <c r="Y29" s="63" t="e">
        <f t="shared" ca="1" si="17"/>
        <v>#NAME?</v>
      </c>
      <c r="Z29" s="50">
        <f t="shared" si="18"/>
        <v>0</v>
      </c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9"/>
      <c r="BX29" s="19"/>
      <c r="BY29" s="19"/>
      <c r="BZ29" s="19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  <c r="FH29" s="16"/>
      <c r="FI29" s="16"/>
      <c r="FJ29" s="16"/>
      <c r="FK29" s="16"/>
      <c r="FL29" s="16"/>
      <c r="FM29" s="16"/>
      <c r="FN29" s="16"/>
      <c r="FO29" s="16"/>
      <c r="FP29" s="16"/>
      <c r="FQ29" s="16"/>
      <c r="FR29" s="16"/>
      <c r="FS29" s="16"/>
      <c r="FT29" s="16"/>
      <c r="FU29" s="16"/>
      <c r="FV29" s="16"/>
      <c r="FW29" s="16"/>
      <c r="FX29" s="16"/>
      <c r="FY29" s="16"/>
      <c r="FZ29" s="16"/>
      <c r="GA29" s="16"/>
      <c r="GB29" s="16"/>
      <c r="GC29" s="16"/>
      <c r="GD29" s="16"/>
      <c r="GE29" s="16"/>
      <c r="GF29" s="16"/>
      <c r="GG29" s="16"/>
      <c r="GH29" s="16"/>
      <c r="GI29" s="16"/>
      <c r="GJ29" s="16"/>
      <c r="GK29" s="16"/>
      <c r="GL29" s="16"/>
      <c r="GM29" s="16"/>
      <c r="GN29" s="16"/>
      <c r="GO29" s="16"/>
      <c r="GP29" s="16"/>
      <c r="GQ29" s="16"/>
      <c r="GR29" s="16"/>
      <c r="GS29" s="16"/>
      <c r="GT29" s="16"/>
      <c r="GU29" s="16"/>
      <c r="GV29" s="16"/>
      <c r="GW29" s="16"/>
      <c r="GX29" s="16"/>
      <c r="GY29" s="16"/>
      <c r="GZ29" s="57"/>
      <c r="HA29" s="57"/>
    </row>
    <row r="30" spans="1:209" s="27" customFormat="1" ht="18.75" customHeight="1" outlineLevel="1" x14ac:dyDescent="0.3">
      <c r="A30" s="10" t="str">
        <f>Liste!A30</f>
        <v>1725.ING</v>
      </c>
      <c r="B30" s="56"/>
      <c r="C30" s="56"/>
      <c r="D30" s="56"/>
      <c r="E30" s="56"/>
      <c r="F30" s="56"/>
      <c r="G30" s="56"/>
      <c r="H30" s="56"/>
      <c r="I30" s="56"/>
      <c r="J30" s="56"/>
      <c r="K30" s="11" t="str">
        <f>Liste!K30</f>
        <v>NOYAL CHATILLON SUR SEICHE</v>
      </c>
      <c r="L30" s="12" t="str">
        <f>Liste!L30</f>
        <v>REALISATION DE LOCAUX - ZAC DU HIL</v>
      </c>
      <c r="M30" s="58"/>
      <c r="N30" s="59"/>
      <c r="O30" s="63" t="e">
        <f t="shared" ca="1" si="20"/>
        <v>#NAME?</v>
      </c>
      <c r="P30" s="63" t="e">
        <f t="shared" ca="1" si="20"/>
        <v>#NAME?</v>
      </c>
      <c r="Q30" s="63" t="e">
        <f t="shared" ca="1" si="20"/>
        <v>#NAME?</v>
      </c>
      <c r="R30" s="63" t="e">
        <f t="shared" ca="1" si="20"/>
        <v>#NAME?</v>
      </c>
      <c r="S30" s="63" t="e">
        <f t="shared" ca="1" si="20"/>
        <v>#NAME?</v>
      </c>
      <c r="T30" s="63" t="e">
        <f t="shared" ca="1" si="20"/>
        <v>#NAME?</v>
      </c>
      <c r="U30" s="63" t="e">
        <f t="shared" ca="1" si="20"/>
        <v>#NAME?</v>
      </c>
      <c r="V30" s="63" t="e">
        <f t="shared" ca="1" si="20"/>
        <v>#NAME?</v>
      </c>
      <c r="W30" s="63" t="e">
        <f t="shared" ca="1" si="20"/>
        <v>#NAME?</v>
      </c>
      <c r="X30" s="63" t="e">
        <f t="shared" ca="1" si="20"/>
        <v>#NAME?</v>
      </c>
      <c r="Y30" s="63" t="e">
        <f t="shared" ca="1" si="17"/>
        <v>#NAME?</v>
      </c>
      <c r="Z30" s="50">
        <f t="shared" si="18"/>
        <v>0</v>
      </c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59"/>
      <c r="BT30" s="59"/>
      <c r="BU30" s="59"/>
      <c r="BV30" s="59"/>
      <c r="BW30" s="60"/>
      <c r="BX30" s="60"/>
      <c r="BY30" s="60"/>
      <c r="BZ30" s="60"/>
      <c r="CA30" s="59"/>
      <c r="CB30" s="59"/>
      <c r="CC30" s="59"/>
      <c r="CD30" s="59"/>
      <c r="CE30" s="59"/>
      <c r="CF30" s="59"/>
      <c r="CG30" s="59"/>
      <c r="CH30" s="59"/>
      <c r="CI30" s="59"/>
      <c r="CJ30" s="59"/>
      <c r="CK30" s="59"/>
      <c r="CL30" s="59"/>
      <c r="CM30" s="59"/>
      <c r="CN30" s="59"/>
      <c r="CO30" s="59"/>
      <c r="CP30" s="59"/>
      <c r="CQ30" s="59"/>
      <c r="CR30" s="59"/>
      <c r="CS30" s="59"/>
      <c r="CT30" s="59"/>
      <c r="CU30" s="59"/>
      <c r="CV30" s="59"/>
      <c r="CW30" s="59"/>
      <c r="CX30" s="59"/>
      <c r="CY30" s="59"/>
      <c r="CZ30" s="59"/>
      <c r="DA30" s="59"/>
      <c r="DB30" s="59"/>
      <c r="DC30" s="59"/>
      <c r="DD30" s="59"/>
      <c r="DE30" s="59"/>
      <c r="DF30" s="59"/>
      <c r="DG30" s="59"/>
      <c r="DH30" s="59"/>
      <c r="DI30" s="59"/>
      <c r="DJ30" s="59"/>
      <c r="DK30" s="59"/>
      <c r="DL30" s="59"/>
      <c r="DM30" s="59"/>
      <c r="DN30" s="59"/>
      <c r="DO30" s="59"/>
      <c r="DP30" s="59"/>
      <c r="DQ30" s="59"/>
      <c r="DR30" s="59"/>
      <c r="DS30" s="59"/>
      <c r="DT30" s="59"/>
      <c r="DU30" s="59"/>
      <c r="DV30" s="59"/>
      <c r="DW30" s="59"/>
      <c r="DX30" s="59"/>
      <c r="DY30" s="59"/>
      <c r="DZ30" s="59"/>
      <c r="EA30" s="59"/>
      <c r="EB30" s="59"/>
      <c r="EC30" s="59"/>
      <c r="ED30" s="59"/>
      <c r="EE30" s="59"/>
      <c r="EF30" s="59"/>
      <c r="EG30" s="59"/>
      <c r="EH30" s="59"/>
      <c r="EI30" s="59"/>
      <c r="EJ30" s="59"/>
      <c r="EK30" s="59"/>
      <c r="EL30" s="59"/>
      <c r="EM30" s="59"/>
      <c r="EN30" s="59"/>
      <c r="EO30" s="59"/>
      <c r="EP30" s="59"/>
      <c r="EQ30" s="59"/>
      <c r="ER30" s="59"/>
      <c r="ES30" s="59"/>
      <c r="ET30" s="59"/>
      <c r="EU30" s="59"/>
      <c r="EV30" s="59"/>
      <c r="EW30" s="59"/>
      <c r="EX30" s="59"/>
      <c r="EY30" s="59"/>
      <c r="EZ30" s="59"/>
      <c r="FA30" s="59"/>
      <c r="FB30" s="59"/>
      <c r="FC30" s="59"/>
      <c r="FD30" s="59"/>
      <c r="FE30" s="59"/>
      <c r="FF30" s="59"/>
      <c r="FG30" s="59"/>
      <c r="FH30" s="59"/>
      <c r="FI30" s="59"/>
      <c r="FJ30" s="59"/>
      <c r="FK30" s="59"/>
      <c r="FL30" s="59"/>
      <c r="FM30" s="59"/>
      <c r="FN30" s="59"/>
      <c r="FO30" s="59"/>
      <c r="FP30" s="59"/>
      <c r="FQ30" s="59"/>
      <c r="FR30" s="59"/>
      <c r="FS30" s="59"/>
      <c r="FT30" s="59"/>
      <c r="FU30" s="59"/>
      <c r="FV30" s="59"/>
      <c r="FW30" s="59"/>
      <c r="FX30" s="59"/>
      <c r="FY30" s="59"/>
      <c r="FZ30" s="59"/>
      <c r="GA30" s="59"/>
      <c r="GB30" s="59"/>
      <c r="GC30" s="59"/>
      <c r="GD30" s="59"/>
      <c r="GE30" s="59"/>
      <c r="GF30" s="59"/>
      <c r="GG30" s="59"/>
      <c r="GH30" s="59"/>
      <c r="GI30" s="59"/>
      <c r="GJ30" s="59"/>
      <c r="GK30" s="59"/>
      <c r="GL30" s="59"/>
      <c r="GM30" s="59"/>
      <c r="GN30" s="59"/>
      <c r="GO30" s="59"/>
      <c r="GP30" s="59"/>
      <c r="GQ30" s="59"/>
      <c r="GR30" s="59"/>
      <c r="GS30" s="59"/>
      <c r="GT30" s="59"/>
      <c r="GU30" s="59"/>
      <c r="GV30" s="59"/>
      <c r="GW30" s="59"/>
      <c r="GX30" s="59"/>
      <c r="GY30" s="59"/>
      <c r="GZ30" s="61"/>
      <c r="HA30" s="61"/>
    </row>
    <row r="31" spans="1:209" ht="18.75" customHeight="1" outlineLevel="1" x14ac:dyDescent="0.3">
      <c r="A31" s="10" t="str">
        <f>Liste!A31</f>
        <v>1726.ING</v>
      </c>
      <c r="B31" s="56"/>
      <c r="C31" s="56"/>
      <c r="D31" s="56"/>
      <c r="E31" s="56"/>
      <c r="F31" s="56"/>
      <c r="G31" s="56"/>
      <c r="H31" s="56"/>
      <c r="I31" s="56"/>
      <c r="J31" s="56"/>
      <c r="K31" s="11" t="str">
        <f>Liste!K31</f>
        <v>RENNES</v>
      </c>
      <c r="L31" s="12" t="str">
        <f>Liste!L31</f>
        <v>REALISATION DE PLATEFORMES EXTERIEURES SUR LE CENTRE IRSTEA</v>
      </c>
      <c r="M31" s="49"/>
      <c r="N31" s="16"/>
      <c r="O31" s="63" t="e">
        <f t="shared" ca="1" si="20"/>
        <v>#NAME?</v>
      </c>
      <c r="P31" s="63" t="e">
        <f t="shared" ca="1" si="20"/>
        <v>#NAME?</v>
      </c>
      <c r="Q31" s="63" t="e">
        <f t="shared" ca="1" si="20"/>
        <v>#NAME?</v>
      </c>
      <c r="R31" s="63" t="e">
        <f t="shared" ca="1" si="20"/>
        <v>#NAME?</v>
      </c>
      <c r="S31" s="63" t="e">
        <f t="shared" ca="1" si="20"/>
        <v>#NAME?</v>
      </c>
      <c r="T31" s="63" t="e">
        <f t="shared" ca="1" si="20"/>
        <v>#NAME?</v>
      </c>
      <c r="U31" s="63" t="e">
        <f t="shared" ca="1" si="20"/>
        <v>#NAME?</v>
      </c>
      <c r="V31" s="63" t="e">
        <f t="shared" ca="1" si="20"/>
        <v>#NAME?</v>
      </c>
      <c r="W31" s="63" t="e">
        <f t="shared" ca="1" si="20"/>
        <v>#NAME?</v>
      </c>
      <c r="X31" s="63" t="e">
        <f t="shared" ca="1" si="20"/>
        <v>#NAME?</v>
      </c>
      <c r="Y31" s="63" t="e">
        <f t="shared" ca="1" si="17"/>
        <v>#NAME?</v>
      </c>
      <c r="Z31" s="50">
        <f t="shared" si="18"/>
        <v>0</v>
      </c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9"/>
      <c r="BX31" s="19"/>
      <c r="BY31" s="19"/>
      <c r="BZ31" s="19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57"/>
      <c r="HA31" s="57"/>
    </row>
    <row r="32" spans="1:209" s="27" customFormat="1" ht="18.75" customHeight="1" outlineLevel="1" x14ac:dyDescent="0.3">
      <c r="A32" s="10" t="str">
        <f>Liste!A32</f>
        <v>1727.AMO</v>
      </c>
      <c r="B32" s="56"/>
      <c r="C32" s="56"/>
      <c r="D32" s="56"/>
      <c r="E32" s="56"/>
      <c r="F32" s="56"/>
      <c r="G32" s="56"/>
      <c r="H32" s="56"/>
      <c r="I32" s="56"/>
      <c r="J32" s="56"/>
      <c r="K32" s="11" t="str">
        <f>Liste!K32</f>
        <v>ANGERS</v>
      </c>
      <c r="L32" s="12" t="str">
        <f>Liste!L32</f>
        <v>AMO UNTEC ENSAM ANGERS</v>
      </c>
      <c r="M32" s="58"/>
      <c r="N32" s="59"/>
      <c r="O32" s="63" t="e">
        <f t="shared" ca="1" si="20"/>
        <v>#NAME?</v>
      </c>
      <c r="P32" s="63" t="e">
        <f t="shared" ca="1" si="20"/>
        <v>#NAME?</v>
      </c>
      <c r="Q32" s="63" t="e">
        <f t="shared" ca="1" si="20"/>
        <v>#NAME?</v>
      </c>
      <c r="R32" s="63" t="e">
        <f t="shared" ca="1" si="20"/>
        <v>#NAME?</v>
      </c>
      <c r="S32" s="63" t="e">
        <f t="shared" ca="1" si="20"/>
        <v>#NAME?</v>
      </c>
      <c r="T32" s="63" t="e">
        <f t="shared" ca="1" si="20"/>
        <v>#NAME?</v>
      </c>
      <c r="U32" s="63" t="e">
        <f t="shared" ca="1" si="20"/>
        <v>#NAME?</v>
      </c>
      <c r="V32" s="63" t="e">
        <f t="shared" ca="1" si="20"/>
        <v>#NAME?</v>
      </c>
      <c r="W32" s="63" t="e">
        <f t="shared" ca="1" si="20"/>
        <v>#NAME?</v>
      </c>
      <c r="X32" s="63" t="e">
        <f t="shared" ca="1" si="20"/>
        <v>#NAME?</v>
      </c>
      <c r="Y32" s="63" t="e">
        <f t="shared" ca="1" si="17"/>
        <v>#NAME?</v>
      </c>
      <c r="Z32" s="50">
        <f t="shared" si="18"/>
        <v>0</v>
      </c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59"/>
      <c r="BQ32" s="59"/>
      <c r="BR32" s="59"/>
      <c r="BS32" s="59"/>
      <c r="BT32" s="59"/>
      <c r="BU32" s="59"/>
      <c r="BV32" s="59"/>
      <c r="BW32" s="60"/>
      <c r="BX32" s="60"/>
      <c r="BY32" s="60"/>
      <c r="BZ32" s="60"/>
      <c r="CA32" s="59"/>
      <c r="CB32" s="59"/>
      <c r="CC32" s="59"/>
      <c r="CD32" s="59"/>
      <c r="CE32" s="59"/>
      <c r="CF32" s="59"/>
      <c r="CG32" s="59"/>
      <c r="CH32" s="59"/>
      <c r="CI32" s="59"/>
      <c r="CJ32" s="59"/>
      <c r="CK32" s="59"/>
      <c r="CL32" s="59"/>
      <c r="CM32" s="59"/>
      <c r="CN32" s="59"/>
      <c r="CO32" s="59"/>
      <c r="CP32" s="59"/>
      <c r="CQ32" s="59"/>
      <c r="CR32" s="59"/>
      <c r="CS32" s="59"/>
      <c r="CT32" s="59"/>
      <c r="CU32" s="59"/>
      <c r="CV32" s="59"/>
      <c r="CW32" s="59"/>
      <c r="CX32" s="59"/>
      <c r="CY32" s="59"/>
      <c r="CZ32" s="59"/>
      <c r="DA32" s="59"/>
      <c r="DB32" s="59"/>
      <c r="DC32" s="59"/>
      <c r="DD32" s="59"/>
      <c r="DE32" s="59"/>
      <c r="DF32" s="59"/>
      <c r="DG32" s="59"/>
      <c r="DH32" s="59"/>
      <c r="DI32" s="59"/>
      <c r="DJ32" s="59"/>
      <c r="DK32" s="59"/>
      <c r="DL32" s="59"/>
      <c r="DM32" s="59"/>
      <c r="DN32" s="59"/>
      <c r="DO32" s="59"/>
      <c r="DP32" s="59"/>
      <c r="DQ32" s="59"/>
      <c r="DR32" s="59"/>
      <c r="DS32" s="59"/>
      <c r="DT32" s="59"/>
      <c r="DU32" s="59"/>
      <c r="DV32" s="59"/>
      <c r="DW32" s="59"/>
      <c r="DX32" s="59"/>
      <c r="DY32" s="59"/>
      <c r="DZ32" s="59"/>
      <c r="EA32" s="59"/>
      <c r="EB32" s="59"/>
      <c r="EC32" s="59"/>
      <c r="ED32" s="59"/>
      <c r="EE32" s="59"/>
      <c r="EF32" s="59"/>
      <c r="EG32" s="59"/>
      <c r="EH32" s="59"/>
      <c r="EI32" s="59"/>
      <c r="EJ32" s="59"/>
      <c r="EK32" s="59"/>
      <c r="EL32" s="59"/>
      <c r="EM32" s="59"/>
      <c r="EN32" s="59"/>
      <c r="EO32" s="59"/>
      <c r="EP32" s="59"/>
      <c r="EQ32" s="59"/>
      <c r="ER32" s="59"/>
      <c r="ES32" s="59"/>
      <c r="ET32" s="59"/>
      <c r="EU32" s="59"/>
      <c r="EV32" s="59"/>
      <c r="EW32" s="59"/>
      <c r="EX32" s="59"/>
      <c r="EY32" s="59"/>
      <c r="EZ32" s="59"/>
      <c r="FA32" s="59"/>
      <c r="FB32" s="59"/>
      <c r="FC32" s="59"/>
      <c r="FD32" s="59"/>
      <c r="FE32" s="59"/>
      <c r="FF32" s="59"/>
      <c r="FG32" s="59"/>
      <c r="FH32" s="59"/>
      <c r="FI32" s="59"/>
      <c r="FJ32" s="59"/>
      <c r="FK32" s="59"/>
      <c r="FL32" s="59"/>
      <c r="FM32" s="59"/>
      <c r="FN32" s="59"/>
      <c r="FO32" s="59"/>
      <c r="FP32" s="59"/>
      <c r="FQ32" s="59"/>
      <c r="FR32" s="59"/>
      <c r="FS32" s="59"/>
      <c r="FT32" s="59"/>
      <c r="FU32" s="59"/>
      <c r="FV32" s="59"/>
      <c r="FW32" s="59"/>
      <c r="FX32" s="59"/>
      <c r="FY32" s="59"/>
      <c r="FZ32" s="59"/>
      <c r="GA32" s="59"/>
      <c r="GB32" s="59"/>
      <c r="GC32" s="59"/>
      <c r="GD32" s="59"/>
      <c r="GE32" s="59"/>
      <c r="GF32" s="59"/>
      <c r="GG32" s="59"/>
      <c r="GH32" s="59"/>
      <c r="GI32" s="59"/>
      <c r="GJ32" s="59"/>
      <c r="GK32" s="59"/>
      <c r="GL32" s="59"/>
      <c r="GM32" s="59"/>
      <c r="GN32" s="59"/>
      <c r="GO32" s="59"/>
      <c r="GP32" s="59"/>
      <c r="GQ32" s="59"/>
      <c r="GR32" s="59"/>
      <c r="GS32" s="59"/>
      <c r="GT32" s="59"/>
      <c r="GU32" s="59"/>
      <c r="GV32" s="59"/>
      <c r="GW32" s="59"/>
      <c r="GX32" s="59"/>
      <c r="GY32" s="59"/>
      <c r="GZ32" s="61"/>
      <c r="HA32" s="61"/>
    </row>
    <row r="33" spans="1:209" ht="18.75" customHeight="1" outlineLevel="1" collapsed="1" x14ac:dyDescent="0.3">
      <c r="A33" s="10" t="str">
        <f>Liste!A33</f>
        <v>1728.ING</v>
      </c>
      <c r="B33" s="56"/>
      <c r="C33" s="56"/>
      <c r="D33" s="56"/>
      <c r="E33" s="56"/>
      <c r="F33" s="56"/>
      <c r="G33" s="56"/>
      <c r="H33" s="56"/>
      <c r="I33" s="56"/>
      <c r="J33" s="56"/>
      <c r="K33" s="11" t="str">
        <f>Liste!K33</f>
        <v>NOYAL SUR VILAINE</v>
      </c>
      <c r="L33" s="12" t="str">
        <f>Liste!L33</f>
        <v>CONSTRUCTION D'UNE SALLE MULTISPORTS</v>
      </c>
      <c r="M33" s="49"/>
      <c r="N33" s="16"/>
      <c r="O33" s="63" t="e">
        <f t="shared" ca="1" si="20"/>
        <v>#NAME?</v>
      </c>
      <c r="P33" s="63" t="e">
        <f t="shared" ca="1" si="20"/>
        <v>#NAME?</v>
      </c>
      <c r="Q33" s="63" t="e">
        <f t="shared" ca="1" si="20"/>
        <v>#NAME?</v>
      </c>
      <c r="R33" s="63" t="e">
        <f t="shared" ca="1" si="20"/>
        <v>#NAME?</v>
      </c>
      <c r="S33" s="63" t="e">
        <f t="shared" ca="1" si="20"/>
        <v>#NAME?</v>
      </c>
      <c r="T33" s="63" t="e">
        <f t="shared" ca="1" si="20"/>
        <v>#NAME?</v>
      </c>
      <c r="U33" s="63" t="e">
        <f t="shared" ca="1" si="20"/>
        <v>#NAME?</v>
      </c>
      <c r="V33" s="63" t="e">
        <f t="shared" ca="1" si="20"/>
        <v>#NAME?</v>
      </c>
      <c r="W33" s="63" t="e">
        <f t="shared" ca="1" si="20"/>
        <v>#NAME?</v>
      </c>
      <c r="X33" s="63" t="e">
        <f t="shared" ca="1" si="20"/>
        <v>#NAME?</v>
      </c>
      <c r="Y33" s="63" t="e">
        <f t="shared" ca="1" si="17"/>
        <v>#NAME?</v>
      </c>
      <c r="Z33" s="50">
        <f t="shared" si="18"/>
        <v>0</v>
      </c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9"/>
      <c r="BX33" s="19"/>
      <c r="BY33" s="19"/>
      <c r="BZ33" s="19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6"/>
      <c r="GU33" s="16"/>
      <c r="GV33" s="16"/>
      <c r="GW33" s="16"/>
      <c r="GX33" s="16"/>
      <c r="GY33" s="16"/>
      <c r="GZ33" s="57"/>
      <c r="HA33" s="57"/>
    </row>
    <row r="34" spans="1:209" ht="18.75" customHeight="1" x14ac:dyDescent="0.3">
      <c r="A34" s="10" t="str">
        <f>Liste!A34</f>
        <v>1729.ING</v>
      </c>
      <c r="B34" s="56"/>
      <c r="C34" s="56"/>
      <c r="D34" s="56"/>
      <c r="E34" s="56"/>
      <c r="F34" s="56"/>
      <c r="G34" s="56"/>
      <c r="H34" s="56"/>
      <c r="I34" s="56"/>
      <c r="J34" s="56"/>
      <c r="K34" s="11" t="str">
        <f>Liste!K34</f>
        <v>BANNALEC</v>
      </c>
      <c r="L34" s="12" t="str">
        <f>Liste!L34</f>
        <v>EXTENSION ET RESTRUCTURATION DU COLLEGE JEAN-JAURES</v>
      </c>
      <c r="M34" s="49"/>
      <c r="N34" s="16"/>
      <c r="O34" s="63" t="e">
        <f t="shared" ca="1" si="20"/>
        <v>#NAME?</v>
      </c>
      <c r="P34" s="63" t="e">
        <f t="shared" ca="1" si="20"/>
        <v>#NAME?</v>
      </c>
      <c r="Q34" s="63" t="e">
        <f t="shared" ca="1" si="20"/>
        <v>#NAME?</v>
      </c>
      <c r="R34" s="63" t="e">
        <f t="shared" ca="1" si="20"/>
        <v>#NAME?</v>
      </c>
      <c r="S34" s="63" t="e">
        <f t="shared" ca="1" si="20"/>
        <v>#NAME?</v>
      </c>
      <c r="T34" s="63" t="e">
        <f t="shared" ca="1" si="20"/>
        <v>#NAME?</v>
      </c>
      <c r="U34" s="63" t="e">
        <f t="shared" ca="1" si="20"/>
        <v>#NAME?</v>
      </c>
      <c r="V34" s="63" t="e">
        <f t="shared" ca="1" si="20"/>
        <v>#NAME?</v>
      </c>
      <c r="W34" s="63" t="e">
        <f t="shared" ca="1" si="20"/>
        <v>#NAME?</v>
      </c>
      <c r="X34" s="63" t="e">
        <f t="shared" ca="1" si="20"/>
        <v>#NAME?</v>
      </c>
      <c r="Y34" s="63" t="e">
        <f t="shared" ca="1" si="17"/>
        <v>#NAME?</v>
      </c>
      <c r="Z34" s="50">
        <f t="shared" si="18"/>
        <v>10.5</v>
      </c>
      <c r="AA34" s="70">
        <v>2</v>
      </c>
      <c r="AB34" s="70">
        <v>2</v>
      </c>
      <c r="AC34" s="70">
        <v>2</v>
      </c>
      <c r="AD34" s="70">
        <v>1.5</v>
      </c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70">
        <v>0.5</v>
      </c>
      <c r="AV34" s="16"/>
      <c r="AW34" s="16"/>
      <c r="AX34" s="16"/>
      <c r="AY34" s="16"/>
      <c r="AZ34" s="70">
        <v>1</v>
      </c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70">
        <v>0.5</v>
      </c>
      <c r="BS34" s="16"/>
      <c r="BT34" s="16"/>
      <c r="BU34" s="16"/>
      <c r="BV34" s="16"/>
      <c r="BW34" s="19"/>
      <c r="BX34" s="19"/>
      <c r="BY34" s="19"/>
      <c r="BZ34" s="19"/>
      <c r="CA34" s="16"/>
      <c r="CB34" s="72">
        <v>0.5</v>
      </c>
      <c r="CC34" s="16"/>
      <c r="CD34" s="16"/>
      <c r="CE34" s="72">
        <v>0.5</v>
      </c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57"/>
      <c r="HA34" s="57"/>
    </row>
    <row r="35" spans="1:209" ht="18.75" customHeight="1" outlineLevel="1" x14ac:dyDescent="0.3">
      <c r="A35" s="10" t="str">
        <f>Liste!A35</f>
        <v>1730.ING</v>
      </c>
      <c r="B35" s="56"/>
      <c r="C35" s="56"/>
      <c r="D35" s="56"/>
      <c r="E35" s="56"/>
      <c r="F35" s="56"/>
      <c r="G35" s="56"/>
      <c r="H35" s="56"/>
      <c r="I35" s="56"/>
      <c r="J35" s="56"/>
      <c r="K35" s="11" t="str">
        <f>Liste!K35</f>
        <v>ERBREE</v>
      </c>
      <c r="L35" s="12" t="str">
        <f>Liste!L35</f>
        <v>RESTRUCTURATION ET EXTENSION DE LA SALLE MULTIFONCTIONS</v>
      </c>
      <c r="M35" s="49"/>
      <c r="N35" s="16"/>
      <c r="O35" s="63" t="e">
        <f t="shared" ca="1" si="20"/>
        <v>#NAME?</v>
      </c>
      <c r="P35" s="63" t="e">
        <f t="shared" ca="1" si="20"/>
        <v>#NAME?</v>
      </c>
      <c r="Q35" s="63" t="e">
        <f t="shared" ca="1" si="20"/>
        <v>#NAME?</v>
      </c>
      <c r="R35" s="63" t="e">
        <f t="shared" ca="1" si="20"/>
        <v>#NAME?</v>
      </c>
      <c r="S35" s="63" t="e">
        <f t="shared" ca="1" si="20"/>
        <v>#NAME?</v>
      </c>
      <c r="T35" s="63" t="e">
        <f t="shared" ca="1" si="20"/>
        <v>#NAME?</v>
      </c>
      <c r="U35" s="63" t="e">
        <f t="shared" ca="1" si="20"/>
        <v>#NAME?</v>
      </c>
      <c r="V35" s="63" t="e">
        <f t="shared" ca="1" si="20"/>
        <v>#NAME?</v>
      </c>
      <c r="W35" s="63" t="e">
        <f t="shared" ca="1" si="20"/>
        <v>#NAME?</v>
      </c>
      <c r="X35" s="63" t="e">
        <f t="shared" ca="1" si="20"/>
        <v>#NAME?</v>
      </c>
      <c r="Y35" s="63" t="e">
        <f t="shared" ca="1" si="17"/>
        <v>#NAME?</v>
      </c>
      <c r="Z35" s="50">
        <f t="shared" si="18"/>
        <v>0</v>
      </c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9"/>
      <c r="BX35" s="19"/>
      <c r="BY35" s="19"/>
      <c r="BZ35" s="19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57"/>
      <c r="HA35" s="57"/>
    </row>
    <row r="36" spans="1:209" ht="18.75" customHeight="1" outlineLevel="1" collapsed="1" x14ac:dyDescent="0.3">
      <c r="A36" s="10" t="str">
        <f>Liste!A36</f>
        <v>1731.ING</v>
      </c>
      <c r="B36" s="56"/>
      <c r="C36" s="56"/>
      <c r="D36" s="56"/>
      <c r="E36" s="56"/>
      <c r="F36" s="56"/>
      <c r="G36" s="56"/>
      <c r="H36" s="56"/>
      <c r="I36" s="56"/>
      <c r="J36" s="56"/>
      <c r="K36" s="11" t="str">
        <f>Liste!K36</f>
        <v>LANNION</v>
      </c>
      <c r="L36" s="12" t="str">
        <f>Liste!L36</f>
        <v>CONSTRUCTION DU CIS LANNION</v>
      </c>
      <c r="M36" s="49">
        <v>2</v>
      </c>
      <c r="N36" s="16"/>
      <c r="O36" s="63" t="e">
        <f t="shared" ca="1" si="20"/>
        <v>#NAME?</v>
      </c>
      <c r="P36" s="63" t="e">
        <f t="shared" ca="1" si="20"/>
        <v>#NAME?</v>
      </c>
      <c r="Q36" s="63" t="e">
        <f t="shared" ca="1" si="20"/>
        <v>#NAME?</v>
      </c>
      <c r="R36" s="63" t="e">
        <f t="shared" ca="1" si="20"/>
        <v>#NAME?</v>
      </c>
      <c r="S36" s="63" t="e">
        <f t="shared" ca="1" si="20"/>
        <v>#NAME?</v>
      </c>
      <c r="T36" s="63" t="e">
        <f t="shared" ca="1" si="20"/>
        <v>#NAME?</v>
      </c>
      <c r="U36" s="63" t="e">
        <f t="shared" ca="1" si="20"/>
        <v>#NAME?</v>
      </c>
      <c r="V36" s="63" t="e">
        <f t="shared" ca="1" si="20"/>
        <v>#NAME?</v>
      </c>
      <c r="W36" s="63" t="e">
        <f t="shared" ca="1" si="20"/>
        <v>#NAME?</v>
      </c>
      <c r="X36" s="63" t="e">
        <f t="shared" ca="1" si="20"/>
        <v>#NAME?</v>
      </c>
      <c r="Y36" s="63" t="e">
        <f t="shared" ca="1" si="17"/>
        <v>#NAME?</v>
      </c>
      <c r="Z36" s="50">
        <f t="shared" si="18"/>
        <v>0</v>
      </c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9"/>
      <c r="BX36" s="19"/>
      <c r="BY36" s="19"/>
      <c r="BZ36" s="19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  <c r="FJ36" s="16"/>
      <c r="FK36" s="16"/>
      <c r="FL36" s="16"/>
      <c r="FM36" s="16"/>
      <c r="FN36" s="16"/>
      <c r="FO36" s="16"/>
      <c r="FP36" s="16"/>
      <c r="FQ36" s="16"/>
      <c r="FR36" s="16"/>
      <c r="FS36" s="16"/>
      <c r="FT36" s="16"/>
      <c r="FU36" s="16"/>
      <c r="FV36" s="16"/>
      <c r="FW36" s="16"/>
      <c r="FX36" s="16"/>
      <c r="FY36" s="16"/>
      <c r="FZ36" s="16"/>
      <c r="GA36" s="16"/>
      <c r="GB36" s="16"/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  <c r="GP36" s="16"/>
      <c r="GQ36" s="16"/>
      <c r="GR36" s="16"/>
      <c r="GS36" s="16"/>
      <c r="GT36" s="16"/>
      <c r="GU36" s="16"/>
      <c r="GV36" s="16"/>
      <c r="GW36" s="16"/>
      <c r="GX36" s="16"/>
      <c r="GY36" s="16"/>
      <c r="GZ36" s="57"/>
      <c r="HA36" s="57"/>
    </row>
    <row r="37" spans="1:209" ht="18.75" customHeight="1" x14ac:dyDescent="0.3">
      <c r="A37" s="10" t="str">
        <f>Liste!A37</f>
        <v>1732.ING</v>
      </c>
      <c r="B37" s="56"/>
      <c r="C37" s="56"/>
      <c r="D37" s="56"/>
      <c r="E37" s="56"/>
      <c r="F37" s="56"/>
      <c r="G37" s="56"/>
      <c r="H37" s="56"/>
      <c r="I37" s="56"/>
      <c r="J37" s="56"/>
      <c r="K37" s="11" t="str">
        <f>Liste!K37</f>
        <v>MONTGERMONT</v>
      </c>
      <c r="L37" s="12" t="str">
        <f>Liste!L37</f>
        <v>CFA</v>
      </c>
      <c r="M37" s="49"/>
      <c r="N37" s="16"/>
      <c r="O37" s="63" t="e">
        <f t="shared" ca="1" si="20"/>
        <v>#NAME?</v>
      </c>
      <c r="P37" s="63" t="e">
        <f t="shared" ca="1" si="20"/>
        <v>#NAME?</v>
      </c>
      <c r="Q37" s="63" t="e">
        <f t="shared" ca="1" si="20"/>
        <v>#NAME?</v>
      </c>
      <c r="R37" s="63" t="e">
        <f t="shared" ca="1" si="20"/>
        <v>#NAME?</v>
      </c>
      <c r="S37" s="63" t="e">
        <f t="shared" ca="1" si="20"/>
        <v>#NAME?</v>
      </c>
      <c r="T37" s="63" t="e">
        <f t="shared" ca="1" si="20"/>
        <v>#NAME?</v>
      </c>
      <c r="U37" s="63" t="e">
        <f t="shared" ca="1" si="20"/>
        <v>#NAME?</v>
      </c>
      <c r="V37" s="63" t="e">
        <f t="shared" ca="1" si="20"/>
        <v>#NAME?</v>
      </c>
      <c r="W37" s="63" t="e">
        <f t="shared" ca="1" si="20"/>
        <v>#NAME?</v>
      </c>
      <c r="X37" s="63" t="e">
        <f t="shared" ca="1" si="20"/>
        <v>#NAME?</v>
      </c>
      <c r="Y37" s="63" t="e">
        <f t="shared" ca="1" si="17"/>
        <v>#NAME?</v>
      </c>
      <c r="Z37" s="50">
        <f t="shared" si="18"/>
        <v>50.5</v>
      </c>
      <c r="AA37" s="70">
        <v>1</v>
      </c>
      <c r="AB37" s="16"/>
      <c r="AC37" s="70">
        <v>0.5</v>
      </c>
      <c r="AD37" s="70">
        <v>2</v>
      </c>
      <c r="AE37" s="70">
        <v>2</v>
      </c>
      <c r="AF37" s="70">
        <v>1</v>
      </c>
      <c r="AG37" s="70">
        <v>2</v>
      </c>
      <c r="AH37" s="70">
        <v>3</v>
      </c>
      <c r="AI37" s="70">
        <v>3</v>
      </c>
      <c r="AJ37" s="70">
        <v>3</v>
      </c>
      <c r="AK37" s="70">
        <v>2</v>
      </c>
      <c r="AL37" s="70">
        <v>3</v>
      </c>
      <c r="AM37" s="70">
        <v>2</v>
      </c>
      <c r="AN37" s="16"/>
      <c r="AO37" s="70">
        <v>1</v>
      </c>
      <c r="AP37" s="70">
        <v>1</v>
      </c>
      <c r="AQ37" s="16"/>
      <c r="AR37" s="16"/>
      <c r="AS37" s="70">
        <v>0.5</v>
      </c>
      <c r="AT37" s="70">
        <v>1</v>
      </c>
      <c r="AU37" s="16"/>
      <c r="AV37" s="70">
        <v>1</v>
      </c>
      <c r="AW37" s="70">
        <v>1</v>
      </c>
      <c r="AX37" s="70">
        <v>0.5</v>
      </c>
      <c r="AY37" s="16"/>
      <c r="AZ37" s="70">
        <v>1</v>
      </c>
      <c r="BA37" s="70">
        <v>1</v>
      </c>
      <c r="BB37" s="70">
        <v>1.5</v>
      </c>
      <c r="BC37" s="16"/>
      <c r="BD37" s="70">
        <v>0.5</v>
      </c>
      <c r="BE37" s="70">
        <v>0.5</v>
      </c>
      <c r="BF37" s="16"/>
      <c r="BG37" s="16"/>
      <c r="BH37" s="16"/>
      <c r="BI37" s="70">
        <v>0.5</v>
      </c>
      <c r="BJ37" s="16"/>
      <c r="BK37" s="70">
        <v>0.5</v>
      </c>
      <c r="BL37" s="16"/>
      <c r="BM37" s="16"/>
      <c r="BN37" s="16"/>
      <c r="BO37" s="70">
        <v>1.5</v>
      </c>
      <c r="BP37" s="70">
        <v>0.5</v>
      </c>
      <c r="BQ37" s="16"/>
      <c r="BR37" s="16"/>
      <c r="BS37" s="16"/>
      <c r="BT37" s="16"/>
      <c r="BU37" s="16"/>
      <c r="BV37" s="70">
        <v>2</v>
      </c>
      <c r="BW37" s="19"/>
      <c r="BX37" s="19"/>
      <c r="BY37" s="19"/>
      <c r="BZ37" s="19"/>
      <c r="CA37" s="70">
        <v>0.5</v>
      </c>
      <c r="CB37" s="70">
        <v>1.5</v>
      </c>
      <c r="CC37" s="72">
        <v>2</v>
      </c>
      <c r="CD37" s="70">
        <v>1</v>
      </c>
      <c r="CE37" s="72">
        <v>0.5</v>
      </c>
      <c r="CF37" s="70">
        <v>0.5</v>
      </c>
      <c r="CG37" s="70">
        <v>0.5</v>
      </c>
      <c r="CH37" s="72">
        <v>1.5</v>
      </c>
      <c r="CI37" s="70">
        <v>2</v>
      </c>
      <c r="CJ37" s="16"/>
      <c r="CK37" s="16"/>
      <c r="CL37" s="70">
        <v>0.5</v>
      </c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  <c r="GX37" s="16"/>
      <c r="GY37" s="16"/>
      <c r="GZ37" s="57"/>
      <c r="HA37" s="57"/>
    </row>
    <row r="38" spans="1:209" ht="18.75" customHeight="1" outlineLevel="1" x14ac:dyDescent="0.3">
      <c r="A38" s="10" t="str">
        <f>Liste!A38</f>
        <v>1733.AMO</v>
      </c>
      <c r="B38" s="56"/>
      <c r="C38" s="56"/>
      <c r="D38" s="56"/>
      <c r="E38" s="56"/>
      <c r="F38" s="56"/>
      <c r="G38" s="56"/>
      <c r="H38" s="56"/>
      <c r="I38" s="56"/>
      <c r="J38" s="56"/>
      <c r="K38" s="11" t="str">
        <f>Liste!K38</f>
        <v>ST GREGOIRE</v>
      </c>
      <c r="L38" s="12" t="str">
        <f>Liste!L38</f>
        <v>CENTRE COMMERCIAL DE LA FORGE</v>
      </c>
      <c r="M38" s="49"/>
      <c r="N38" s="16"/>
      <c r="O38" s="63" t="e">
        <f t="shared" ca="1" si="20"/>
        <v>#NAME?</v>
      </c>
      <c r="P38" s="63" t="e">
        <f t="shared" ca="1" si="20"/>
        <v>#NAME?</v>
      </c>
      <c r="Q38" s="63" t="e">
        <f t="shared" ca="1" si="20"/>
        <v>#NAME?</v>
      </c>
      <c r="R38" s="63" t="e">
        <f t="shared" ca="1" si="20"/>
        <v>#NAME?</v>
      </c>
      <c r="S38" s="63" t="e">
        <f t="shared" ca="1" si="20"/>
        <v>#NAME?</v>
      </c>
      <c r="T38" s="63" t="e">
        <f t="shared" ca="1" si="20"/>
        <v>#NAME?</v>
      </c>
      <c r="U38" s="63" t="e">
        <f t="shared" ca="1" si="20"/>
        <v>#NAME?</v>
      </c>
      <c r="V38" s="63" t="e">
        <f t="shared" ca="1" si="20"/>
        <v>#NAME?</v>
      </c>
      <c r="W38" s="63" t="e">
        <f t="shared" ca="1" si="20"/>
        <v>#NAME?</v>
      </c>
      <c r="X38" s="63" t="e">
        <f t="shared" ca="1" si="20"/>
        <v>#NAME?</v>
      </c>
      <c r="Y38" s="63" t="e">
        <f t="shared" ca="1" si="17"/>
        <v>#NAME?</v>
      </c>
      <c r="Z38" s="50">
        <f t="shared" si="18"/>
        <v>0</v>
      </c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9"/>
      <c r="BX38" s="19"/>
      <c r="BY38" s="19"/>
      <c r="BZ38" s="19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57"/>
      <c r="HA38" s="57"/>
    </row>
    <row r="39" spans="1:209" ht="18.75" customHeight="1" outlineLevel="1" x14ac:dyDescent="0.3">
      <c r="A39" s="10" t="str">
        <f>Liste!A39</f>
        <v>1734 BIS.ING</v>
      </c>
      <c r="B39" s="56"/>
      <c r="C39" s="56"/>
      <c r="D39" s="56"/>
      <c r="E39" s="56"/>
      <c r="F39" s="56"/>
      <c r="G39" s="56"/>
      <c r="H39" s="56"/>
      <c r="I39" s="56"/>
      <c r="J39" s="56"/>
      <c r="K39" s="11" t="str">
        <f>Liste!K39</f>
        <v>LE RHEU</v>
      </c>
      <c r="L39" s="12" t="str">
        <f>Liste!L39</f>
        <v>CONSTRUCTION DE 21 LOGEMENTS - ZAC TREMELIERE - LOT C2 - HABITATION FAMILIALE</v>
      </c>
      <c r="M39" s="49"/>
      <c r="N39" s="16"/>
      <c r="O39" s="63" t="e">
        <f t="shared" ca="1" si="20"/>
        <v>#NAME?</v>
      </c>
      <c r="P39" s="63" t="e">
        <f t="shared" ca="1" si="20"/>
        <v>#NAME?</v>
      </c>
      <c r="Q39" s="63" t="e">
        <f t="shared" ca="1" si="20"/>
        <v>#NAME?</v>
      </c>
      <c r="R39" s="63" t="e">
        <f t="shared" ca="1" si="20"/>
        <v>#NAME?</v>
      </c>
      <c r="S39" s="63" t="e">
        <f t="shared" ca="1" si="20"/>
        <v>#NAME?</v>
      </c>
      <c r="T39" s="63" t="e">
        <f t="shared" ca="1" si="20"/>
        <v>#NAME?</v>
      </c>
      <c r="U39" s="63" t="e">
        <f t="shared" ca="1" si="20"/>
        <v>#NAME?</v>
      </c>
      <c r="V39" s="63" t="e">
        <f t="shared" ca="1" si="20"/>
        <v>#NAME?</v>
      </c>
      <c r="W39" s="63" t="e">
        <f t="shared" ca="1" si="20"/>
        <v>#NAME?</v>
      </c>
      <c r="X39" s="63" t="e">
        <f t="shared" ca="1" si="20"/>
        <v>#NAME?</v>
      </c>
      <c r="Y39" s="63" t="e">
        <f t="shared" ca="1" si="17"/>
        <v>#NAME?</v>
      </c>
      <c r="Z39" s="50">
        <f t="shared" si="18"/>
        <v>0</v>
      </c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9"/>
      <c r="BX39" s="19"/>
      <c r="BY39" s="19"/>
      <c r="BZ39" s="19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  <c r="GP39" s="16"/>
      <c r="GQ39" s="16"/>
      <c r="GR39" s="16"/>
      <c r="GS39" s="16"/>
      <c r="GT39" s="16"/>
      <c r="GU39" s="16"/>
      <c r="GV39" s="16"/>
      <c r="GW39" s="16"/>
      <c r="GX39" s="16"/>
      <c r="GY39" s="16"/>
      <c r="GZ39" s="57"/>
      <c r="HA39" s="57"/>
    </row>
    <row r="40" spans="1:209" ht="18.75" customHeight="1" outlineLevel="1" x14ac:dyDescent="0.3">
      <c r="A40" s="10" t="str">
        <f>Liste!A40</f>
        <v>1734.ING</v>
      </c>
      <c r="B40" s="56"/>
      <c r="C40" s="56"/>
      <c r="D40" s="56"/>
      <c r="E40" s="56"/>
      <c r="F40" s="56"/>
      <c r="G40" s="56"/>
      <c r="H40" s="56"/>
      <c r="I40" s="56"/>
      <c r="J40" s="56"/>
      <c r="K40" s="11" t="str">
        <f>Liste!K40</f>
        <v>LE RHEU</v>
      </c>
      <c r="L40" s="12" t="str">
        <f>Liste!L40</f>
        <v>CONSTRUCTION DE 48 LOGEMENTS</v>
      </c>
      <c r="M40" s="49"/>
      <c r="N40" s="16"/>
      <c r="O40" s="63" t="e">
        <f t="shared" ca="1" si="20"/>
        <v>#NAME?</v>
      </c>
      <c r="P40" s="63" t="e">
        <f t="shared" ca="1" si="20"/>
        <v>#NAME?</v>
      </c>
      <c r="Q40" s="63" t="e">
        <f t="shared" ca="1" si="20"/>
        <v>#NAME?</v>
      </c>
      <c r="R40" s="63" t="e">
        <f t="shared" ca="1" si="20"/>
        <v>#NAME?</v>
      </c>
      <c r="S40" s="63" t="e">
        <f t="shared" ca="1" si="20"/>
        <v>#NAME?</v>
      </c>
      <c r="T40" s="63" t="e">
        <f t="shared" ca="1" si="20"/>
        <v>#NAME?</v>
      </c>
      <c r="U40" s="63" t="e">
        <f t="shared" ca="1" si="20"/>
        <v>#NAME?</v>
      </c>
      <c r="V40" s="63" t="e">
        <f t="shared" ca="1" si="20"/>
        <v>#NAME?</v>
      </c>
      <c r="W40" s="63" t="e">
        <f t="shared" ca="1" si="20"/>
        <v>#NAME?</v>
      </c>
      <c r="X40" s="63" t="e">
        <f t="shared" ca="1" si="20"/>
        <v>#NAME?</v>
      </c>
      <c r="Y40" s="63" t="e">
        <f t="shared" ca="1" si="17"/>
        <v>#NAME?</v>
      </c>
      <c r="Z40" s="50">
        <f t="shared" si="18"/>
        <v>0</v>
      </c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9"/>
      <c r="BX40" s="19"/>
      <c r="BY40" s="19"/>
      <c r="BZ40" s="19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57"/>
      <c r="HA40" s="57"/>
    </row>
    <row r="41" spans="1:209" ht="18.75" customHeight="1" outlineLevel="1" x14ac:dyDescent="0.3">
      <c r="A41" s="10" t="str">
        <f>Liste!A41</f>
        <v>1735.ING</v>
      </c>
      <c r="B41" s="56"/>
      <c r="C41" s="56"/>
      <c r="D41" s="56"/>
      <c r="E41" s="56"/>
      <c r="F41" s="56"/>
      <c r="G41" s="56"/>
      <c r="H41" s="56"/>
      <c r="I41" s="56"/>
      <c r="J41" s="56"/>
      <c r="K41" s="11" t="str">
        <f>Liste!K41</f>
        <v>RENNES</v>
      </c>
      <c r="L41" s="12" t="str">
        <f>Liste!L41</f>
        <v>ZAC BEAUREGARD-QUINCE</v>
      </c>
      <c r="M41" s="49"/>
      <c r="N41" s="16"/>
      <c r="O41" s="63" t="e">
        <f t="shared" ca="1" si="20"/>
        <v>#NAME?</v>
      </c>
      <c r="P41" s="63" t="e">
        <f t="shared" ca="1" si="20"/>
        <v>#NAME?</v>
      </c>
      <c r="Q41" s="63" t="e">
        <f t="shared" ca="1" si="20"/>
        <v>#NAME?</v>
      </c>
      <c r="R41" s="63" t="e">
        <f t="shared" ca="1" si="20"/>
        <v>#NAME?</v>
      </c>
      <c r="S41" s="63" t="e">
        <f t="shared" ca="1" si="20"/>
        <v>#NAME?</v>
      </c>
      <c r="T41" s="63" t="e">
        <f t="shared" ca="1" si="20"/>
        <v>#NAME?</v>
      </c>
      <c r="U41" s="63" t="e">
        <f t="shared" ca="1" si="20"/>
        <v>#NAME?</v>
      </c>
      <c r="V41" s="63" t="e">
        <f t="shared" ca="1" si="20"/>
        <v>#NAME?</v>
      </c>
      <c r="W41" s="63" t="e">
        <f t="shared" ca="1" si="20"/>
        <v>#NAME?</v>
      </c>
      <c r="X41" s="63" t="e">
        <f t="shared" ca="1" si="20"/>
        <v>#NAME?</v>
      </c>
      <c r="Y41" s="63" t="e">
        <f t="shared" ca="1" si="17"/>
        <v>#NAME?</v>
      </c>
      <c r="Z41" s="50">
        <f t="shared" si="18"/>
        <v>0</v>
      </c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9"/>
      <c r="BX41" s="19"/>
      <c r="BY41" s="19"/>
      <c r="BZ41" s="19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57"/>
      <c r="HA41" s="57"/>
    </row>
    <row r="42" spans="1:209" ht="18.75" customHeight="1" outlineLevel="1" collapsed="1" x14ac:dyDescent="0.3">
      <c r="A42" s="10" t="str">
        <f>Liste!A42</f>
        <v>1736.ING</v>
      </c>
      <c r="B42" s="56"/>
      <c r="C42" s="56"/>
      <c r="D42" s="56"/>
      <c r="E42" s="56"/>
      <c r="F42" s="56"/>
      <c r="G42" s="56"/>
      <c r="H42" s="56"/>
      <c r="I42" s="56"/>
      <c r="J42" s="56"/>
      <c r="K42" s="11" t="str">
        <f>Liste!K42</f>
        <v>LIFFRE</v>
      </c>
      <c r="L42" s="12" t="str">
        <f>Liste!L42</f>
        <v>POLE MEDICAL</v>
      </c>
      <c r="M42" s="49"/>
      <c r="N42" s="16"/>
      <c r="O42" s="63" t="e">
        <f t="shared" ca="1" si="20"/>
        <v>#NAME?</v>
      </c>
      <c r="P42" s="63" t="e">
        <f t="shared" ca="1" si="20"/>
        <v>#NAME?</v>
      </c>
      <c r="Q42" s="63" t="e">
        <f t="shared" ca="1" si="20"/>
        <v>#NAME?</v>
      </c>
      <c r="R42" s="63" t="e">
        <f t="shared" ca="1" si="20"/>
        <v>#NAME?</v>
      </c>
      <c r="S42" s="63" t="e">
        <f t="shared" ca="1" si="20"/>
        <v>#NAME?</v>
      </c>
      <c r="T42" s="63" t="e">
        <f t="shared" ca="1" si="20"/>
        <v>#NAME?</v>
      </c>
      <c r="U42" s="63" t="e">
        <f t="shared" ca="1" si="20"/>
        <v>#NAME?</v>
      </c>
      <c r="V42" s="63" t="e">
        <f t="shared" ca="1" si="20"/>
        <v>#NAME?</v>
      </c>
      <c r="W42" s="63" t="e">
        <f t="shared" ca="1" si="20"/>
        <v>#NAME?</v>
      </c>
      <c r="X42" s="63" t="e">
        <f t="shared" ca="1" si="20"/>
        <v>#NAME?</v>
      </c>
      <c r="Y42" s="63" t="e">
        <f t="shared" ca="1" si="17"/>
        <v>#NAME?</v>
      </c>
      <c r="Z42" s="50">
        <f t="shared" si="18"/>
        <v>0</v>
      </c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9"/>
      <c r="BX42" s="19"/>
      <c r="BY42" s="19"/>
      <c r="BZ42" s="19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57"/>
      <c r="HA42" s="57"/>
    </row>
    <row r="43" spans="1:209" ht="18.75" customHeight="1" outlineLevel="1" x14ac:dyDescent="0.3">
      <c r="A43" s="10" t="str">
        <f>Liste!A43</f>
        <v>1801.ING</v>
      </c>
      <c r="B43" s="56"/>
      <c r="C43" s="56"/>
      <c r="D43" s="56"/>
      <c r="E43" s="56"/>
      <c r="F43" s="56"/>
      <c r="G43" s="56"/>
      <c r="H43" s="56"/>
      <c r="I43" s="56"/>
      <c r="J43" s="56"/>
      <c r="K43" s="11" t="str">
        <f>Liste!K43</f>
        <v>RENNES</v>
      </c>
      <c r="L43" s="12" t="str">
        <f>Liste!L43</f>
        <v>ZAC DE L'OCTROI - 31 LOGEMENTS</v>
      </c>
      <c r="M43" s="49"/>
      <c r="N43" s="16"/>
      <c r="O43" s="63" t="e">
        <f t="shared" ca="1" si="20"/>
        <v>#NAME?</v>
      </c>
      <c r="P43" s="63" t="e">
        <f t="shared" ca="1" si="20"/>
        <v>#NAME?</v>
      </c>
      <c r="Q43" s="63" t="e">
        <f t="shared" ca="1" si="20"/>
        <v>#NAME?</v>
      </c>
      <c r="R43" s="63" t="e">
        <f t="shared" ca="1" si="20"/>
        <v>#NAME?</v>
      </c>
      <c r="S43" s="63" t="e">
        <f t="shared" ca="1" si="20"/>
        <v>#NAME?</v>
      </c>
      <c r="T43" s="63" t="e">
        <f t="shared" ca="1" si="20"/>
        <v>#NAME?</v>
      </c>
      <c r="U43" s="63" t="e">
        <f t="shared" ca="1" si="20"/>
        <v>#NAME?</v>
      </c>
      <c r="V43" s="63" t="e">
        <f t="shared" ca="1" si="20"/>
        <v>#NAME?</v>
      </c>
      <c r="W43" s="63" t="e">
        <f t="shared" ca="1" si="20"/>
        <v>#NAME?</v>
      </c>
      <c r="X43" s="63" t="e">
        <f t="shared" ca="1" si="20"/>
        <v>#NAME?</v>
      </c>
      <c r="Y43" s="63" t="e">
        <f t="shared" ca="1" si="17"/>
        <v>#NAME?</v>
      </c>
      <c r="Z43" s="50">
        <f t="shared" si="18"/>
        <v>0</v>
      </c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9"/>
      <c r="BX43" s="19"/>
      <c r="BY43" s="19"/>
      <c r="BZ43" s="19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57"/>
      <c r="HA43" s="57"/>
    </row>
    <row r="44" spans="1:209" ht="18.75" customHeight="1" outlineLevel="1" x14ac:dyDescent="0.3">
      <c r="A44" s="10" t="str">
        <f>Liste!A44</f>
        <v>1802.ING</v>
      </c>
      <c r="B44" s="56"/>
      <c r="C44" s="56"/>
      <c r="D44" s="56"/>
      <c r="E44" s="56"/>
      <c r="F44" s="56"/>
      <c r="G44" s="56"/>
      <c r="H44" s="56"/>
      <c r="I44" s="56"/>
      <c r="J44" s="56"/>
      <c r="K44" s="11" t="str">
        <f>Liste!K44</f>
        <v>MORDELLES</v>
      </c>
      <c r="L44" s="12" t="str">
        <f>Liste!L44</f>
        <v>CONSTRUCTION DE LOGEMENTS ET BUREAUX - ZAC PLAISANCE</v>
      </c>
      <c r="M44" s="49"/>
      <c r="N44" s="16"/>
      <c r="O44" s="63" t="e">
        <f t="shared" ca="1" si="20"/>
        <v>#NAME?</v>
      </c>
      <c r="P44" s="63" t="e">
        <f t="shared" ca="1" si="20"/>
        <v>#NAME?</v>
      </c>
      <c r="Q44" s="63" t="e">
        <f t="shared" ca="1" si="20"/>
        <v>#NAME?</v>
      </c>
      <c r="R44" s="63" t="e">
        <f t="shared" ca="1" si="20"/>
        <v>#NAME?</v>
      </c>
      <c r="S44" s="63" t="e">
        <f t="shared" ca="1" si="20"/>
        <v>#NAME?</v>
      </c>
      <c r="T44" s="63" t="e">
        <f t="shared" ca="1" si="20"/>
        <v>#NAME?</v>
      </c>
      <c r="U44" s="63" t="e">
        <f t="shared" ca="1" si="20"/>
        <v>#NAME?</v>
      </c>
      <c r="V44" s="63" t="e">
        <f t="shared" ca="1" si="20"/>
        <v>#NAME?</v>
      </c>
      <c r="W44" s="63" t="e">
        <f t="shared" ca="1" si="20"/>
        <v>#NAME?</v>
      </c>
      <c r="X44" s="63" t="e">
        <f t="shared" ca="1" si="20"/>
        <v>#NAME?</v>
      </c>
      <c r="Y44" s="63" t="e">
        <f t="shared" ca="1" si="17"/>
        <v>#NAME?</v>
      </c>
      <c r="Z44" s="50">
        <f t="shared" si="18"/>
        <v>0</v>
      </c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9"/>
      <c r="BX44" s="19"/>
      <c r="BY44" s="19"/>
      <c r="BZ44" s="19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57"/>
      <c r="HA44" s="57"/>
    </row>
    <row r="45" spans="1:209" ht="18.75" customHeight="1" outlineLevel="1" collapsed="1" x14ac:dyDescent="0.3">
      <c r="A45" s="10" t="str">
        <f>Liste!A45</f>
        <v>1803.ING</v>
      </c>
      <c r="B45" s="56"/>
      <c r="C45" s="56"/>
      <c r="D45" s="56"/>
      <c r="E45" s="56"/>
      <c r="F45" s="56"/>
      <c r="G45" s="56"/>
      <c r="H45" s="56"/>
      <c r="I45" s="56"/>
      <c r="J45" s="56"/>
      <c r="K45" s="11" t="str">
        <f>Liste!K45</f>
        <v>CHAVAGNE</v>
      </c>
      <c r="L45" s="12" t="str">
        <f>Liste!L45</f>
        <v>LOGEMENTS - CŒUR VILLAGE</v>
      </c>
      <c r="M45" s="49"/>
      <c r="N45" s="16"/>
      <c r="O45" s="63" t="e">
        <f t="shared" ref="O45:X60" ca="1" si="21">SOMME_PAR_COULEUR($AA45:$XX45,O$4)</f>
        <v>#NAME?</v>
      </c>
      <c r="P45" s="63" t="e">
        <f t="shared" ca="1" si="21"/>
        <v>#NAME?</v>
      </c>
      <c r="Q45" s="63" t="e">
        <f t="shared" ca="1" si="21"/>
        <v>#NAME?</v>
      </c>
      <c r="R45" s="63" t="e">
        <f t="shared" ca="1" si="21"/>
        <v>#NAME?</v>
      </c>
      <c r="S45" s="63" t="e">
        <f t="shared" ca="1" si="21"/>
        <v>#NAME?</v>
      </c>
      <c r="T45" s="63" t="e">
        <f t="shared" ca="1" si="21"/>
        <v>#NAME?</v>
      </c>
      <c r="U45" s="63" t="e">
        <f t="shared" ca="1" si="21"/>
        <v>#NAME?</v>
      </c>
      <c r="V45" s="63" t="e">
        <f t="shared" ca="1" si="21"/>
        <v>#NAME?</v>
      </c>
      <c r="W45" s="63" t="e">
        <f t="shared" ca="1" si="21"/>
        <v>#NAME?</v>
      </c>
      <c r="X45" s="63" t="e">
        <f t="shared" ca="1" si="21"/>
        <v>#NAME?</v>
      </c>
      <c r="Y45" s="63" t="e">
        <f t="shared" ca="1" si="17"/>
        <v>#NAME?</v>
      </c>
      <c r="Z45" s="50">
        <f t="shared" si="18"/>
        <v>0</v>
      </c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9"/>
      <c r="BX45" s="19"/>
      <c r="BY45" s="19"/>
      <c r="BZ45" s="19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  <c r="FM45" s="16"/>
      <c r="FN45" s="16"/>
      <c r="FO45" s="16"/>
      <c r="FP45" s="16"/>
      <c r="FQ45" s="16"/>
      <c r="FR45" s="16"/>
      <c r="FS45" s="16"/>
      <c r="FT45" s="16"/>
      <c r="FU45" s="16"/>
      <c r="FV45" s="16"/>
      <c r="FW45" s="16"/>
      <c r="FX45" s="16"/>
      <c r="FY45" s="16"/>
      <c r="FZ45" s="16"/>
      <c r="GA45" s="16"/>
      <c r="GB45" s="16"/>
      <c r="GC45" s="16"/>
      <c r="GD45" s="16"/>
      <c r="GE45" s="16"/>
      <c r="GF45" s="16"/>
      <c r="GG45" s="16"/>
      <c r="GH45" s="16"/>
      <c r="GI45" s="16"/>
      <c r="GJ45" s="16"/>
      <c r="GK45" s="16"/>
      <c r="GL45" s="16"/>
      <c r="GM45" s="16"/>
      <c r="GN45" s="16"/>
      <c r="GO45" s="16"/>
      <c r="GP45" s="16"/>
      <c r="GQ45" s="16"/>
      <c r="GR45" s="16"/>
      <c r="GS45" s="16"/>
      <c r="GT45" s="16"/>
      <c r="GU45" s="16"/>
      <c r="GV45" s="16"/>
      <c r="GW45" s="16"/>
      <c r="GX45" s="16"/>
      <c r="GY45" s="16"/>
      <c r="GZ45" s="57"/>
      <c r="HA45" s="57"/>
    </row>
    <row r="46" spans="1:209" s="27" customFormat="1" ht="18.75" customHeight="1" outlineLevel="1" x14ac:dyDescent="0.3">
      <c r="A46" s="10" t="str">
        <f>Liste!A46</f>
        <v>1804.AMO</v>
      </c>
      <c r="B46" s="56"/>
      <c r="C46" s="56"/>
      <c r="D46" s="56"/>
      <c r="E46" s="56"/>
      <c r="F46" s="56"/>
      <c r="G46" s="56"/>
      <c r="H46" s="56"/>
      <c r="I46" s="56"/>
      <c r="J46" s="56"/>
      <c r="K46" s="11" t="str">
        <f>Liste!K46</f>
        <v>VANNES</v>
      </c>
      <c r="L46" s="12" t="str">
        <f>Liste!L46</f>
        <v>CENTRE D'INTERPRETATION DEDIE A L'HUITRE</v>
      </c>
      <c r="M46" s="58"/>
      <c r="N46" s="59"/>
      <c r="O46" s="63" t="e">
        <f t="shared" ca="1" si="21"/>
        <v>#NAME?</v>
      </c>
      <c r="P46" s="63" t="e">
        <f t="shared" ca="1" si="21"/>
        <v>#NAME?</v>
      </c>
      <c r="Q46" s="63" t="e">
        <f t="shared" ca="1" si="21"/>
        <v>#NAME?</v>
      </c>
      <c r="R46" s="63" t="e">
        <f t="shared" ca="1" si="21"/>
        <v>#NAME?</v>
      </c>
      <c r="S46" s="63" t="e">
        <f t="shared" ca="1" si="21"/>
        <v>#NAME?</v>
      </c>
      <c r="T46" s="63" t="e">
        <f t="shared" ca="1" si="21"/>
        <v>#NAME?</v>
      </c>
      <c r="U46" s="63" t="e">
        <f t="shared" ca="1" si="21"/>
        <v>#NAME?</v>
      </c>
      <c r="V46" s="63" t="e">
        <f t="shared" ca="1" si="21"/>
        <v>#NAME?</v>
      </c>
      <c r="W46" s="63" t="e">
        <f t="shared" ca="1" si="21"/>
        <v>#NAME?</v>
      </c>
      <c r="X46" s="63" t="e">
        <f t="shared" ca="1" si="21"/>
        <v>#NAME?</v>
      </c>
      <c r="Y46" s="63" t="e">
        <f t="shared" ca="1" si="17"/>
        <v>#NAME?</v>
      </c>
      <c r="Z46" s="50">
        <f t="shared" si="18"/>
        <v>0</v>
      </c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59"/>
      <c r="BB46" s="59"/>
      <c r="BC46" s="59"/>
      <c r="BD46" s="59"/>
      <c r="BE46" s="59"/>
      <c r="BF46" s="59"/>
      <c r="BG46" s="59"/>
      <c r="BH46" s="59"/>
      <c r="BI46" s="59"/>
      <c r="BJ46" s="59"/>
      <c r="BK46" s="59"/>
      <c r="BL46" s="59"/>
      <c r="BM46" s="59"/>
      <c r="BN46" s="59"/>
      <c r="BO46" s="59"/>
      <c r="BP46" s="59"/>
      <c r="BQ46" s="59"/>
      <c r="BR46" s="59"/>
      <c r="BS46" s="59"/>
      <c r="BT46" s="59"/>
      <c r="BU46" s="59"/>
      <c r="BV46" s="59"/>
      <c r="BW46" s="60"/>
      <c r="BX46" s="60"/>
      <c r="BY46" s="60"/>
      <c r="BZ46" s="60"/>
      <c r="CA46" s="59"/>
      <c r="CB46" s="59"/>
      <c r="CC46" s="59"/>
      <c r="CD46" s="59"/>
      <c r="CE46" s="59"/>
      <c r="CF46" s="59"/>
      <c r="CG46" s="59"/>
      <c r="CH46" s="59"/>
      <c r="CI46" s="59"/>
      <c r="CJ46" s="59"/>
      <c r="CK46" s="59"/>
      <c r="CL46" s="59"/>
      <c r="CM46" s="59"/>
      <c r="CN46" s="59"/>
      <c r="CO46" s="59"/>
      <c r="CP46" s="59"/>
      <c r="CQ46" s="59"/>
      <c r="CR46" s="59"/>
      <c r="CS46" s="59"/>
      <c r="CT46" s="59"/>
      <c r="CU46" s="59"/>
      <c r="CV46" s="59"/>
      <c r="CW46" s="59"/>
      <c r="CX46" s="59"/>
      <c r="CY46" s="59"/>
      <c r="CZ46" s="59"/>
      <c r="DA46" s="59"/>
      <c r="DB46" s="59"/>
      <c r="DC46" s="59"/>
      <c r="DD46" s="59"/>
      <c r="DE46" s="59"/>
      <c r="DF46" s="59"/>
      <c r="DG46" s="59"/>
      <c r="DH46" s="59"/>
      <c r="DI46" s="59"/>
      <c r="DJ46" s="59"/>
      <c r="DK46" s="59"/>
      <c r="DL46" s="59"/>
      <c r="DM46" s="59"/>
      <c r="DN46" s="59"/>
      <c r="DO46" s="59"/>
      <c r="DP46" s="59"/>
      <c r="DQ46" s="59"/>
      <c r="DR46" s="59"/>
      <c r="DS46" s="59"/>
      <c r="DT46" s="59"/>
      <c r="DU46" s="59"/>
      <c r="DV46" s="59"/>
      <c r="DW46" s="59"/>
      <c r="DX46" s="59"/>
      <c r="DY46" s="59"/>
      <c r="DZ46" s="59"/>
      <c r="EA46" s="59"/>
      <c r="EB46" s="59"/>
      <c r="EC46" s="59"/>
      <c r="ED46" s="59"/>
      <c r="EE46" s="59"/>
      <c r="EF46" s="59"/>
      <c r="EG46" s="59"/>
      <c r="EH46" s="59"/>
      <c r="EI46" s="59"/>
      <c r="EJ46" s="59"/>
      <c r="EK46" s="59"/>
      <c r="EL46" s="59"/>
      <c r="EM46" s="59"/>
      <c r="EN46" s="59"/>
      <c r="EO46" s="59"/>
      <c r="EP46" s="59"/>
      <c r="EQ46" s="59"/>
      <c r="ER46" s="59"/>
      <c r="ES46" s="59"/>
      <c r="ET46" s="59"/>
      <c r="EU46" s="59"/>
      <c r="EV46" s="59"/>
      <c r="EW46" s="59"/>
      <c r="EX46" s="59"/>
      <c r="EY46" s="59"/>
      <c r="EZ46" s="59"/>
      <c r="FA46" s="59"/>
      <c r="FB46" s="59"/>
      <c r="FC46" s="59"/>
      <c r="FD46" s="59"/>
      <c r="FE46" s="59"/>
      <c r="FF46" s="59"/>
      <c r="FG46" s="59"/>
      <c r="FH46" s="59"/>
      <c r="FI46" s="59"/>
      <c r="FJ46" s="59"/>
      <c r="FK46" s="59"/>
      <c r="FL46" s="59"/>
      <c r="FM46" s="59"/>
      <c r="FN46" s="59"/>
      <c r="FO46" s="59"/>
      <c r="FP46" s="59"/>
      <c r="FQ46" s="59"/>
      <c r="FR46" s="59"/>
      <c r="FS46" s="59"/>
      <c r="FT46" s="59"/>
      <c r="FU46" s="59"/>
      <c r="FV46" s="59"/>
      <c r="FW46" s="59"/>
      <c r="FX46" s="59"/>
      <c r="FY46" s="59"/>
      <c r="FZ46" s="59"/>
      <c r="GA46" s="59"/>
      <c r="GB46" s="59"/>
      <c r="GC46" s="59"/>
      <c r="GD46" s="59"/>
      <c r="GE46" s="59"/>
      <c r="GF46" s="59"/>
      <c r="GG46" s="59"/>
      <c r="GH46" s="59"/>
      <c r="GI46" s="59"/>
      <c r="GJ46" s="59"/>
      <c r="GK46" s="59"/>
      <c r="GL46" s="59"/>
      <c r="GM46" s="59"/>
      <c r="GN46" s="59"/>
      <c r="GO46" s="59"/>
      <c r="GP46" s="59"/>
      <c r="GQ46" s="59"/>
      <c r="GR46" s="59"/>
      <c r="GS46" s="59"/>
      <c r="GT46" s="59"/>
      <c r="GU46" s="59"/>
      <c r="GV46" s="59"/>
      <c r="GW46" s="59"/>
      <c r="GX46" s="59"/>
      <c r="GY46" s="59"/>
      <c r="GZ46" s="61"/>
      <c r="HA46" s="61"/>
    </row>
    <row r="47" spans="1:209" ht="18.75" customHeight="1" outlineLevel="1" collapsed="1" x14ac:dyDescent="0.3">
      <c r="A47" s="10" t="str">
        <f>Liste!A47</f>
        <v>1805.ING</v>
      </c>
      <c r="B47" s="56"/>
      <c r="C47" s="56"/>
      <c r="D47" s="56"/>
      <c r="E47" s="56"/>
      <c r="F47" s="56"/>
      <c r="G47" s="56"/>
      <c r="H47" s="56"/>
      <c r="I47" s="56"/>
      <c r="J47" s="56"/>
      <c r="K47" s="11" t="str">
        <f>Liste!K47</f>
        <v>RENNES</v>
      </c>
      <c r="L47" s="12" t="str">
        <f>Liste!L47</f>
        <v>CONSTRUCTION DE 17 LOGEMENTS RUE DE RENNES</v>
      </c>
      <c r="M47" s="49"/>
      <c r="N47" s="16"/>
      <c r="O47" s="63" t="e">
        <f t="shared" ca="1" si="21"/>
        <v>#NAME?</v>
      </c>
      <c r="P47" s="63" t="e">
        <f t="shared" ca="1" si="21"/>
        <v>#NAME?</v>
      </c>
      <c r="Q47" s="63" t="e">
        <f t="shared" ca="1" si="21"/>
        <v>#NAME?</v>
      </c>
      <c r="R47" s="63" t="e">
        <f t="shared" ca="1" si="21"/>
        <v>#NAME?</v>
      </c>
      <c r="S47" s="63" t="e">
        <f t="shared" ca="1" si="21"/>
        <v>#NAME?</v>
      </c>
      <c r="T47" s="63" t="e">
        <f t="shared" ca="1" si="21"/>
        <v>#NAME?</v>
      </c>
      <c r="U47" s="63" t="e">
        <f t="shared" ca="1" si="21"/>
        <v>#NAME?</v>
      </c>
      <c r="V47" s="63" t="e">
        <f t="shared" ca="1" si="21"/>
        <v>#NAME?</v>
      </c>
      <c r="W47" s="63" t="e">
        <f t="shared" ca="1" si="21"/>
        <v>#NAME?</v>
      </c>
      <c r="X47" s="63" t="e">
        <f t="shared" ca="1" si="21"/>
        <v>#NAME?</v>
      </c>
      <c r="Y47" s="63" t="e">
        <f t="shared" ca="1" si="17"/>
        <v>#NAME?</v>
      </c>
      <c r="Z47" s="50">
        <f t="shared" si="18"/>
        <v>0</v>
      </c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9"/>
      <c r="BX47" s="19"/>
      <c r="BY47" s="19"/>
      <c r="BZ47" s="19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57"/>
      <c r="HA47" s="57"/>
    </row>
    <row r="48" spans="1:209" ht="18.75" customHeight="1" outlineLevel="1" x14ac:dyDescent="0.3">
      <c r="A48" s="10" t="str">
        <f>Liste!A48</f>
        <v>1806.AMO</v>
      </c>
      <c r="B48" s="56"/>
      <c r="C48" s="56"/>
      <c r="D48" s="56"/>
      <c r="E48" s="56"/>
      <c r="F48" s="56"/>
      <c r="G48" s="56"/>
      <c r="H48" s="56"/>
      <c r="I48" s="56"/>
      <c r="J48" s="56"/>
      <c r="K48" s="11" t="str">
        <f>Liste!K48</f>
        <v>RENNES</v>
      </c>
      <c r="L48" s="12" t="str">
        <f>Liste!L48</f>
        <v>HALLE EXPERIMENTALE BATIMENT 14</v>
      </c>
      <c r="M48" s="49"/>
      <c r="N48" s="16"/>
      <c r="O48" s="63" t="e">
        <f t="shared" ca="1" si="21"/>
        <v>#NAME?</v>
      </c>
      <c r="P48" s="63" t="e">
        <f t="shared" ca="1" si="21"/>
        <v>#NAME?</v>
      </c>
      <c r="Q48" s="63" t="e">
        <f t="shared" ca="1" si="21"/>
        <v>#NAME?</v>
      </c>
      <c r="R48" s="63" t="e">
        <f t="shared" ca="1" si="21"/>
        <v>#NAME?</v>
      </c>
      <c r="S48" s="63" t="e">
        <f t="shared" ca="1" si="21"/>
        <v>#NAME?</v>
      </c>
      <c r="T48" s="63" t="e">
        <f t="shared" ca="1" si="21"/>
        <v>#NAME?</v>
      </c>
      <c r="U48" s="63" t="e">
        <f t="shared" ca="1" si="21"/>
        <v>#NAME?</v>
      </c>
      <c r="V48" s="63" t="e">
        <f t="shared" ca="1" si="21"/>
        <v>#NAME?</v>
      </c>
      <c r="W48" s="63" t="e">
        <f t="shared" ca="1" si="21"/>
        <v>#NAME?</v>
      </c>
      <c r="X48" s="63" t="e">
        <f t="shared" ca="1" si="21"/>
        <v>#NAME?</v>
      </c>
      <c r="Y48" s="63" t="e">
        <f t="shared" ca="1" si="17"/>
        <v>#NAME?</v>
      </c>
      <c r="Z48" s="50">
        <f t="shared" si="18"/>
        <v>0</v>
      </c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9"/>
      <c r="BX48" s="19"/>
      <c r="BY48" s="19"/>
      <c r="BZ48" s="19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  <c r="GZ48" s="57"/>
      <c r="HA48" s="57"/>
    </row>
    <row r="49" spans="1:209" ht="18.75" customHeight="1" x14ac:dyDescent="0.3">
      <c r="A49" s="10" t="str">
        <f>Liste!A49</f>
        <v>1807.ING</v>
      </c>
      <c r="B49" s="56"/>
      <c r="C49" s="56"/>
      <c r="D49" s="56"/>
      <c r="E49" s="56"/>
      <c r="F49" s="56"/>
      <c r="G49" s="56"/>
      <c r="H49" s="56"/>
      <c r="I49" s="56"/>
      <c r="J49" s="56"/>
      <c r="K49" s="11" t="str">
        <f>Liste!K49</f>
        <v>LE VERGER</v>
      </c>
      <c r="L49" s="12" t="str">
        <f>Liste!L49</f>
        <v>CONSTRUCTION DE 12 LOGEMENTS LE CLOS PAISIBLE</v>
      </c>
      <c r="M49" s="49"/>
      <c r="N49" s="16"/>
      <c r="O49" s="63" t="e">
        <f t="shared" ca="1" si="21"/>
        <v>#NAME?</v>
      </c>
      <c r="P49" s="63" t="e">
        <f t="shared" ca="1" si="21"/>
        <v>#NAME?</v>
      </c>
      <c r="Q49" s="63" t="e">
        <f t="shared" ca="1" si="21"/>
        <v>#NAME?</v>
      </c>
      <c r="R49" s="63" t="e">
        <f t="shared" ca="1" si="21"/>
        <v>#NAME?</v>
      </c>
      <c r="S49" s="63" t="e">
        <f t="shared" ca="1" si="21"/>
        <v>#NAME?</v>
      </c>
      <c r="T49" s="63" t="e">
        <f t="shared" ca="1" si="21"/>
        <v>#NAME?</v>
      </c>
      <c r="U49" s="63" t="e">
        <f t="shared" ca="1" si="21"/>
        <v>#NAME?</v>
      </c>
      <c r="V49" s="63" t="e">
        <f t="shared" ca="1" si="21"/>
        <v>#NAME?</v>
      </c>
      <c r="W49" s="63" t="e">
        <f t="shared" ca="1" si="21"/>
        <v>#NAME?</v>
      </c>
      <c r="X49" s="63" t="e">
        <f t="shared" ca="1" si="21"/>
        <v>#NAME?</v>
      </c>
      <c r="Y49" s="63" t="e">
        <f t="shared" ca="1" si="17"/>
        <v>#NAME?</v>
      </c>
      <c r="Z49" s="50">
        <f t="shared" si="18"/>
        <v>9.5</v>
      </c>
      <c r="AA49" s="16"/>
      <c r="AB49" s="16"/>
      <c r="AC49" s="16"/>
      <c r="AD49" s="16"/>
      <c r="AE49" s="16"/>
      <c r="AF49" s="16"/>
      <c r="AG49" s="16"/>
      <c r="AH49" s="16"/>
      <c r="AI49" s="16"/>
      <c r="AJ49" s="70">
        <v>1</v>
      </c>
      <c r="AK49" s="70">
        <v>1</v>
      </c>
      <c r="AL49" s="16"/>
      <c r="AM49" s="70">
        <v>1</v>
      </c>
      <c r="AN49" s="70">
        <v>1</v>
      </c>
      <c r="AO49" s="70">
        <v>1</v>
      </c>
      <c r="AP49" s="70">
        <v>1</v>
      </c>
      <c r="AQ49" s="16"/>
      <c r="AR49" s="16"/>
      <c r="AS49" s="70">
        <v>0.5</v>
      </c>
      <c r="AT49" s="70">
        <v>0.5</v>
      </c>
      <c r="AU49" s="16"/>
      <c r="AV49" s="16"/>
      <c r="AW49" s="16"/>
      <c r="AX49" s="70">
        <v>0.5</v>
      </c>
      <c r="AY49" s="16"/>
      <c r="AZ49" s="16"/>
      <c r="BA49" s="16"/>
      <c r="BB49" s="16"/>
      <c r="BC49" s="16"/>
      <c r="BD49" s="16"/>
      <c r="BE49" s="70">
        <v>0.5</v>
      </c>
      <c r="BF49" s="16"/>
      <c r="BG49" s="16"/>
      <c r="BH49" s="16"/>
      <c r="BI49" s="16"/>
      <c r="BJ49" s="16"/>
      <c r="BK49" s="16"/>
      <c r="BL49" s="70">
        <v>0.5</v>
      </c>
      <c r="BM49" s="16"/>
      <c r="BN49" s="16"/>
      <c r="BO49" s="16"/>
      <c r="BP49" s="16"/>
      <c r="BQ49" s="16"/>
      <c r="BR49" s="70">
        <v>0.5</v>
      </c>
      <c r="BS49" s="70">
        <v>0.5</v>
      </c>
      <c r="BT49" s="16"/>
      <c r="BU49" s="16"/>
      <c r="BV49" s="16"/>
      <c r="BW49" s="19"/>
      <c r="BX49" s="19"/>
      <c r="BY49" s="19"/>
      <c r="BZ49" s="19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6"/>
      <c r="GU49" s="16"/>
      <c r="GV49" s="16"/>
      <c r="GW49" s="16"/>
      <c r="GX49" s="16"/>
      <c r="GY49" s="16"/>
      <c r="GZ49" s="57"/>
      <c r="HA49" s="57"/>
    </row>
    <row r="50" spans="1:209" ht="18.75" customHeight="1" outlineLevel="1" x14ac:dyDescent="0.3">
      <c r="A50" s="10" t="str">
        <f>Liste!A50</f>
        <v>1808.ING</v>
      </c>
      <c r="B50" s="56"/>
      <c r="C50" s="56"/>
      <c r="D50" s="56"/>
      <c r="E50" s="56"/>
      <c r="F50" s="56"/>
      <c r="G50" s="56"/>
      <c r="H50" s="56"/>
      <c r="I50" s="56"/>
      <c r="J50" s="56"/>
      <c r="K50" s="11" t="str">
        <f>Liste!K50</f>
        <v>YQUELON</v>
      </c>
      <c r="L50" s="12" t="str">
        <f>Liste!L50</f>
        <v>CONSTRUCTION D'UN POLE PETITE ENFANCE</v>
      </c>
      <c r="M50" s="49"/>
      <c r="N50" s="16"/>
      <c r="O50" s="63" t="e">
        <f t="shared" ca="1" si="21"/>
        <v>#NAME?</v>
      </c>
      <c r="P50" s="63" t="e">
        <f t="shared" ca="1" si="21"/>
        <v>#NAME?</v>
      </c>
      <c r="Q50" s="63" t="e">
        <f t="shared" ca="1" si="21"/>
        <v>#NAME?</v>
      </c>
      <c r="R50" s="63" t="e">
        <f t="shared" ca="1" si="21"/>
        <v>#NAME?</v>
      </c>
      <c r="S50" s="63" t="e">
        <f t="shared" ca="1" si="21"/>
        <v>#NAME?</v>
      </c>
      <c r="T50" s="63" t="e">
        <f t="shared" ca="1" si="21"/>
        <v>#NAME?</v>
      </c>
      <c r="U50" s="63" t="e">
        <f t="shared" ca="1" si="21"/>
        <v>#NAME?</v>
      </c>
      <c r="V50" s="63" t="e">
        <f t="shared" ca="1" si="21"/>
        <v>#NAME?</v>
      </c>
      <c r="W50" s="63" t="e">
        <f t="shared" ca="1" si="21"/>
        <v>#NAME?</v>
      </c>
      <c r="X50" s="63" t="e">
        <f t="shared" ca="1" si="21"/>
        <v>#NAME?</v>
      </c>
      <c r="Y50" s="63" t="e">
        <f t="shared" ca="1" si="17"/>
        <v>#NAME?</v>
      </c>
      <c r="Z50" s="50">
        <f t="shared" si="18"/>
        <v>0</v>
      </c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9"/>
      <c r="BX50" s="19"/>
      <c r="BY50" s="19"/>
      <c r="BZ50" s="19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57"/>
      <c r="HA50" s="57"/>
    </row>
    <row r="51" spans="1:209" ht="18.75" customHeight="1" outlineLevel="1" x14ac:dyDescent="0.3">
      <c r="A51" s="10" t="str">
        <f>Liste!A51</f>
        <v>1809.ING</v>
      </c>
      <c r="B51" s="56"/>
      <c r="C51" s="56"/>
      <c r="D51" s="56"/>
      <c r="E51" s="56"/>
      <c r="F51" s="56"/>
      <c r="G51" s="56"/>
      <c r="H51" s="56"/>
      <c r="I51" s="56"/>
      <c r="J51" s="56"/>
      <c r="K51" s="11" t="str">
        <f>Liste!K51</f>
        <v>SERVON SUR VILAINE</v>
      </c>
      <c r="L51" s="12" t="str">
        <f>Liste!L51</f>
        <v xml:space="preserve">CONSTRUCTION DE LOGEMENTS ET BUREAUX - LA DELIVRANDE  </v>
      </c>
      <c r="M51" s="49"/>
      <c r="N51" s="16"/>
      <c r="O51" s="63" t="e">
        <f t="shared" ca="1" si="21"/>
        <v>#NAME?</v>
      </c>
      <c r="P51" s="63" t="e">
        <f t="shared" ca="1" si="21"/>
        <v>#NAME?</v>
      </c>
      <c r="Q51" s="63" t="e">
        <f t="shared" ca="1" si="21"/>
        <v>#NAME?</v>
      </c>
      <c r="R51" s="63" t="e">
        <f t="shared" ca="1" si="21"/>
        <v>#NAME?</v>
      </c>
      <c r="S51" s="63" t="e">
        <f t="shared" ca="1" si="21"/>
        <v>#NAME?</v>
      </c>
      <c r="T51" s="63" t="e">
        <f t="shared" ca="1" si="21"/>
        <v>#NAME?</v>
      </c>
      <c r="U51" s="63" t="e">
        <f t="shared" ca="1" si="21"/>
        <v>#NAME?</v>
      </c>
      <c r="V51" s="63" t="e">
        <f t="shared" ca="1" si="21"/>
        <v>#NAME?</v>
      </c>
      <c r="W51" s="63" t="e">
        <f t="shared" ca="1" si="21"/>
        <v>#NAME?</v>
      </c>
      <c r="X51" s="63" t="e">
        <f t="shared" ca="1" si="21"/>
        <v>#NAME?</v>
      </c>
      <c r="Y51" s="63" t="e">
        <f t="shared" ca="1" si="17"/>
        <v>#NAME?</v>
      </c>
      <c r="Z51" s="50">
        <f t="shared" si="18"/>
        <v>0</v>
      </c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9"/>
      <c r="BX51" s="19"/>
      <c r="BY51" s="19"/>
      <c r="BZ51" s="19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57"/>
      <c r="HA51" s="57"/>
    </row>
    <row r="52" spans="1:209" ht="18.75" customHeight="1" outlineLevel="1" x14ac:dyDescent="0.3">
      <c r="A52" s="10" t="str">
        <f>Liste!A52</f>
        <v>1810.AMO</v>
      </c>
      <c r="B52" s="56"/>
      <c r="C52" s="56"/>
      <c r="D52" s="56"/>
      <c r="E52" s="56"/>
      <c r="F52" s="56"/>
      <c r="G52" s="56"/>
      <c r="H52" s="56"/>
      <c r="I52" s="56"/>
      <c r="J52" s="56"/>
      <c r="K52" s="11" t="str">
        <f>Liste!K52</f>
        <v>LA ROCHE SUR YON</v>
      </c>
      <c r="L52" s="12" t="str">
        <f>Liste!L52</f>
        <v>JURY DE CONCOURS - IUT DE LA ROCHE SUR YON</v>
      </c>
      <c r="M52" s="49"/>
      <c r="N52" s="16"/>
      <c r="O52" s="63" t="e">
        <f t="shared" ca="1" si="21"/>
        <v>#NAME?</v>
      </c>
      <c r="P52" s="63" t="e">
        <f t="shared" ca="1" si="21"/>
        <v>#NAME?</v>
      </c>
      <c r="Q52" s="63" t="e">
        <f t="shared" ca="1" si="21"/>
        <v>#NAME?</v>
      </c>
      <c r="R52" s="63" t="e">
        <f t="shared" ca="1" si="21"/>
        <v>#NAME?</v>
      </c>
      <c r="S52" s="63" t="e">
        <f t="shared" ca="1" si="21"/>
        <v>#NAME?</v>
      </c>
      <c r="T52" s="63" t="e">
        <f t="shared" ca="1" si="21"/>
        <v>#NAME?</v>
      </c>
      <c r="U52" s="63" t="e">
        <f t="shared" ca="1" si="21"/>
        <v>#NAME?</v>
      </c>
      <c r="V52" s="63" t="e">
        <f t="shared" ca="1" si="21"/>
        <v>#NAME?</v>
      </c>
      <c r="W52" s="63" t="e">
        <f t="shared" ca="1" si="21"/>
        <v>#NAME?</v>
      </c>
      <c r="X52" s="63" t="e">
        <f t="shared" ca="1" si="21"/>
        <v>#NAME?</v>
      </c>
      <c r="Y52" s="63" t="e">
        <f t="shared" ca="1" si="17"/>
        <v>#NAME?</v>
      </c>
      <c r="Z52" s="50">
        <f t="shared" si="18"/>
        <v>0</v>
      </c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9"/>
      <c r="BX52" s="19"/>
      <c r="BY52" s="19"/>
      <c r="BZ52" s="19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57"/>
      <c r="HA52" s="57"/>
    </row>
    <row r="53" spans="1:209" ht="18.75" customHeight="1" outlineLevel="1" collapsed="1" x14ac:dyDescent="0.3">
      <c r="A53" s="10" t="str">
        <f>Liste!A53</f>
        <v>1812.ING</v>
      </c>
      <c r="B53" s="56"/>
      <c r="C53" s="56"/>
      <c r="D53" s="56"/>
      <c r="E53" s="56"/>
      <c r="F53" s="56"/>
      <c r="G53" s="56"/>
      <c r="H53" s="56"/>
      <c r="I53" s="56"/>
      <c r="J53" s="56"/>
      <c r="K53" s="11" t="str">
        <f>Liste!K53</f>
        <v>ST MEEN LE GRAND</v>
      </c>
      <c r="L53" s="12" t="str">
        <f>Liste!L53</f>
        <v>Collège Camille Guerin</v>
      </c>
      <c r="M53" s="49"/>
      <c r="N53" s="16"/>
      <c r="O53" s="63" t="e">
        <f t="shared" ca="1" si="21"/>
        <v>#NAME?</v>
      </c>
      <c r="P53" s="63" t="e">
        <f t="shared" ca="1" si="21"/>
        <v>#NAME?</v>
      </c>
      <c r="Q53" s="63" t="e">
        <f t="shared" ca="1" si="21"/>
        <v>#NAME?</v>
      </c>
      <c r="R53" s="63" t="e">
        <f t="shared" ca="1" si="21"/>
        <v>#NAME?</v>
      </c>
      <c r="S53" s="63" t="e">
        <f t="shared" ca="1" si="21"/>
        <v>#NAME?</v>
      </c>
      <c r="T53" s="63" t="e">
        <f t="shared" ca="1" si="21"/>
        <v>#NAME?</v>
      </c>
      <c r="U53" s="63" t="e">
        <f t="shared" ca="1" si="21"/>
        <v>#NAME?</v>
      </c>
      <c r="V53" s="63" t="e">
        <f t="shared" ca="1" si="21"/>
        <v>#NAME?</v>
      </c>
      <c r="W53" s="63" t="e">
        <f t="shared" ca="1" si="21"/>
        <v>#NAME?</v>
      </c>
      <c r="X53" s="63" t="e">
        <f t="shared" ca="1" si="21"/>
        <v>#NAME?</v>
      </c>
      <c r="Y53" s="63" t="e">
        <f t="shared" ca="1" si="17"/>
        <v>#NAME?</v>
      </c>
      <c r="Z53" s="50">
        <f t="shared" si="18"/>
        <v>12</v>
      </c>
      <c r="AA53" s="16"/>
      <c r="AB53" s="16"/>
      <c r="AC53" s="16">
        <v>0.5</v>
      </c>
      <c r="AD53" s="16"/>
      <c r="AE53" s="16"/>
      <c r="AF53" s="16"/>
      <c r="AG53" s="16"/>
      <c r="AH53" s="16"/>
      <c r="AI53" s="16"/>
      <c r="AJ53" s="16"/>
      <c r="AK53" s="16">
        <v>1</v>
      </c>
      <c r="AL53" s="16">
        <v>1</v>
      </c>
      <c r="AM53" s="16">
        <v>1</v>
      </c>
      <c r="AN53" s="16">
        <v>2</v>
      </c>
      <c r="AO53" s="16">
        <v>1</v>
      </c>
      <c r="AP53" s="16">
        <v>2</v>
      </c>
      <c r="AQ53" s="16"/>
      <c r="AR53" s="16"/>
      <c r="AS53" s="16">
        <v>0.5</v>
      </c>
      <c r="AT53" s="16"/>
      <c r="AU53" s="16"/>
      <c r="AV53" s="16"/>
      <c r="AW53" s="16">
        <v>1</v>
      </c>
      <c r="AX53" s="16">
        <v>0.5</v>
      </c>
      <c r="AY53" s="16"/>
      <c r="AZ53" s="16"/>
      <c r="BA53" s="16">
        <v>0.5</v>
      </c>
      <c r="BB53" s="16"/>
      <c r="BC53" s="16">
        <v>0.5</v>
      </c>
      <c r="BD53" s="16">
        <v>0.5</v>
      </c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9"/>
      <c r="BX53" s="19"/>
      <c r="BY53" s="19"/>
      <c r="BZ53" s="19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57"/>
      <c r="HA53" s="57"/>
    </row>
    <row r="54" spans="1:209" ht="18.75" customHeight="1" outlineLevel="1" x14ac:dyDescent="0.3">
      <c r="A54" s="10" t="str">
        <f>Liste!A54</f>
        <v>1813.ING</v>
      </c>
      <c r="B54" s="56"/>
      <c r="C54" s="56"/>
      <c r="D54" s="56"/>
      <c r="E54" s="56"/>
      <c r="F54" s="56"/>
      <c r="G54" s="56"/>
      <c r="H54" s="56"/>
      <c r="I54" s="56"/>
      <c r="J54" s="56"/>
      <c r="K54" s="11" t="str">
        <f>Liste!K54</f>
        <v>CREVIN</v>
      </c>
      <c r="L54" s="12" t="str">
        <f>Liste!L54</f>
        <v>Construction de 14 logements</v>
      </c>
      <c r="M54" s="49"/>
      <c r="N54" s="16"/>
      <c r="O54" s="63" t="e">
        <f t="shared" ca="1" si="21"/>
        <v>#NAME?</v>
      </c>
      <c r="P54" s="63" t="e">
        <f t="shared" ca="1" si="21"/>
        <v>#NAME?</v>
      </c>
      <c r="Q54" s="63" t="e">
        <f t="shared" ca="1" si="21"/>
        <v>#NAME?</v>
      </c>
      <c r="R54" s="63" t="e">
        <f t="shared" ca="1" si="21"/>
        <v>#NAME?</v>
      </c>
      <c r="S54" s="63" t="e">
        <f t="shared" ca="1" si="21"/>
        <v>#NAME?</v>
      </c>
      <c r="T54" s="63" t="e">
        <f t="shared" ca="1" si="21"/>
        <v>#NAME?</v>
      </c>
      <c r="U54" s="63" t="e">
        <f t="shared" ca="1" si="21"/>
        <v>#NAME?</v>
      </c>
      <c r="V54" s="63" t="e">
        <f t="shared" ca="1" si="21"/>
        <v>#NAME?</v>
      </c>
      <c r="W54" s="63" t="e">
        <f t="shared" ca="1" si="21"/>
        <v>#NAME?</v>
      </c>
      <c r="X54" s="63" t="e">
        <f t="shared" ca="1" si="21"/>
        <v>#NAME?</v>
      </c>
      <c r="Y54" s="63" t="e">
        <f t="shared" ca="1" si="17"/>
        <v>#NAME?</v>
      </c>
      <c r="Z54" s="50">
        <f t="shared" si="18"/>
        <v>0.5</v>
      </c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>
        <v>0.5</v>
      </c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9"/>
      <c r="BX54" s="19"/>
      <c r="BY54" s="19"/>
      <c r="BZ54" s="19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57"/>
      <c r="HA54" s="57"/>
    </row>
    <row r="55" spans="1:209" ht="18.75" customHeight="1" x14ac:dyDescent="0.3">
      <c r="A55" s="10" t="str">
        <f>Liste!A55</f>
        <v>1814.ING</v>
      </c>
      <c r="B55" s="56"/>
      <c r="C55" s="56"/>
      <c r="D55" s="56"/>
      <c r="E55" s="56"/>
      <c r="F55" s="56"/>
      <c r="G55" s="56"/>
      <c r="H55" s="56"/>
      <c r="I55" s="56"/>
      <c r="J55" s="56"/>
      <c r="K55" s="11" t="str">
        <f>Liste!K55</f>
        <v>NOYAL CHATILLON SUR SEICHE</v>
      </c>
      <c r="L55" s="12" t="str">
        <f>Liste!L55</f>
        <v>Construction de 16 logements</v>
      </c>
      <c r="M55" s="49"/>
      <c r="N55" s="16"/>
      <c r="O55" s="63" t="e">
        <f t="shared" ca="1" si="21"/>
        <v>#NAME?</v>
      </c>
      <c r="P55" s="63" t="e">
        <f t="shared" ca="1" si="21"/>
        <v>#NAME?</v>
      </c>
      <c r="Q55" s="63" t="e">
        <f t="shared" ca="1" si="21"/>
        <v>#NAME?</v>
      </c>
      <c r="R55" s="63" t="e">
        <f t="shared" ca="1" si="21"/>
        <v>#NAME?</v>
      </c>
      <c r="S55" s="63" t="e">
        <f t="shared" ca="1" si="21"/>
        <v>#NAME?</v>
      </c>
      <c r="T55" s="63" t="e">
        <f t="shared" ca="1" si="21"/>
        <v>#NAME?</v>
      </c>
      <c r="U55" s="63" t="e">
        <f t="shared" ca="1" si="21"/>
        <v>#NAME?</v>
      </c>
      <c r="V55" s="63" t="e">
        <f t="shared" ca="1" si="21"/>
        <v>#NAME?</v>
      </c>
      <c r="W55" s="63" t="e">
        <f t="shared" ca="1" si="21"/>
        <v>#NAME?</v>
      </c>
      <c r="X55" s="63" t="e">
        <f t="shared" ca="1" si="21"/>
        <v>#NAME?</v>
      </c>
      <c r="Y55" s="63" t="e">
        <f t="shared" ca="1" si="17"/>
        <v>#NAME?</v>
      </c>
      <c r="Z55" s="50">
        <f t="shared" si="18"/>
        <v>17</v>
      </c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70">
        <v>3</v>
      </c>
      <c r="AU55" s="16"/>
      <c r="AV55" s="16"/>
      <c r="AW55" s="71">
        <v>2</v>
      </c>
      <c r="AX55" s="71">
        <v>1</v>
      </c>
      <c r="AY55" s="16"/>
      <c r="AZ55" s="16"/>
      <c r="BA55" s="16"/>
      <c r="BB55" s="71">
        <v>1</v>
      </c>
      <c r="BC55" s="70">
        <v>1</v>
      </c>
      <c r="BD55" s="16"/>
      <c r="BE55" s="70">
        <v>1</v>
      </c>
      <c r="BF55" s="16"/>
      <c r="BG55" s="16"/>
      <c r="BH55" s="70">
        <v>0.5</v>
      </c>
      <c r="BI55" s="70">
        <v>0.5</v>
      </c>
      <c r="BJ55" s="16"/>
      <c r="BK55" s="70">
        <v>0.5</v>
      </c>
      <c r="BL55" s="70">
        <v>0.5</v>
      </c>
      <c r="BM55" s="70">
        <v>0.5</v>
      </c>
      <c r="BN55" s="70">
        <v>0.5</v>
      </c>
      <c r="BO55" s="16"/>
      <c r="BP55" s="16"/>
      <c r="BQ55" s="70">
        <v>0.5</v>
      </c>
      <c r="BR55" s="70">
        <f>0.5+0.5</f>
        <v>1</v>
      </c>
      <c r="BS55" s="70">
        <v>1</v>
      </c>
      <c r="BT55" s="16"/>
      <c r="BU55" s="16"/>
      <c r="BV55" s="16"/>
      <c r="BW55" s="19"/>
      <c r="BX55" s="19"/>
      <c r="BY55" s="19"/>
      <c r="BZ55" s="19"/>
      <c r="CA55" s="16"/>
      <c r="CB55" s="16"/>
      <c r="CC55" s="70">
        <v>1</v>
      </c>
      <c r="CD55" s="16"/>
      <c r="CE55" s="16"/>
      <c r="CF55" s="70">
        <v>1.5</v>
      </c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57"/>
      <c r="HA55" s="57"/>
    </row>
    <row r="56" spans="1:209" ht="18.75" customHeight="1" outlineLevel="1" x14ac:dyDescent="0.3">
      <c r="A56" s="10" t="str">
        <f>Liste!A56</f>
        <v>1815.ING</v>
      </c>
      <c r="B56" s="56"/>
      <c r="C56" s="56"/>
      <c r="D56" s="56"/>
      <c r="E56" s="56"/>
      <c r="F56" s="56"/>
      <c r="G56" s="56"/>
      <c r="H56" s="56"/>
      <c r="I56" s="56"/>
      <c r="J56" s="56"/>
      <c r="K56" s="11" t="str">
        <f>Liste!K56</f>
        <v>ORGERES</v>
      </c>
      <c r="L56" s="12" t="str">
        <f>Liste!L56</f>
        <v>Construction de 30 logements</v>
      </c>
      <c r="M56" s="49"/>
      <c r="N56" s="16"/>
      <c r="O56" s="63" t="e">
        <f t="shared" ca="1" si="21"/>
        <v>#NAME?</v>
      </c>
      <c r="P56" s="63" t="e">
        <f t="shared" ca="1" si="21"/>
        <v>#NAME?</v>
      </c>
      <c r="Q56" s="63" t="e">
        <f t="shared" ca="1" si="21"/>
        <v>#NAME?</v>
      </c>
      <c r="R56" s="63" t="e">
        <f ca="1">SOMME_PAR_COULEUR($AA56:$XX56,R$4)</f>
        <v>#NAME?</v>
      </c>
      <c r="S56" s="63" t="e">
        <f t="shared" ca="1" si="21"/>
        <v>#NAME?</v>
      </c>
      <c r="T56" s="63" t="e">
        <f t="shared" ca="1" si="21"/>
        <v>#NAME?</v>
      </c>
      <c r="U56" s="63" t="e">
        <f t="shared" ca="1" si="21"/>
        <v>#NAME?</v>
      </c>
      <c r="V56" s="63" t="e">
        <f t="shared" ca="1" si="21"/>
        <v>#NAME?</v>
      </c>
      <c r="W56" s="63" t="e">
        <f t="shared" ca="1" si="21"/>
        <v>#NAME?</v>
      </c>
      <c r="X56" s="63" t="e">
        <f t="shared" ca="1" si="21"/>
        <v>#NAME?</v>
      </c>
      <c r="Y56" s="63" t="e">
        <f t="shared" ca="1" si="17"/>
        <v>#NAME?</v>
      </c>
      <c r="Z56" s="50">
        <f t="shared" si="18"/>
        <v>0</v>
      </c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9"/>
      <c r="BX56" s="19"/>
      <c r="BY56" s="19"/>
      <c r="BZ56" s="19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57"/>
      <c r="HA56" s="57"/>
    </row>
    <row r="57" spans="1:209" ht="18.75" customHeight="1" x14ac:dyDescent="0.3">
      <c r="A57" s="10" t="str">
        <f>Liste!A57</f>
        <v>1816.ING</v>
      </c>
      <c r="B57" s="56"/>
      <c r="C57" s="56"/>
      <c r="D57" s="56"/>
      <c r="E57" s="56"/>
      <c r="F57" s="56"/>
      <c r="G57" s="56"/>
      <c r="H57" s="56"/>
      <c r="I57" s="56"/>
      <c r="J57" s="56"/>
      <c r="K57" s="11" t="str">
        <f>Liste!K57</f>
        <v>LA CHAPELLE DE FGTZ</v>
      </c>
      <c r="L57" s="12" t="str">
        <f>Liste!L57</f>
        <v>Construction de 15 logements</v>
      </c>
      <c r="M57" s="49"/>
      <c r="N57" s="16"/>
      <c r="O57" s="63" t="e">
        <f t="shared" ca="1" si="21"/>
        <v>#NAME?</v>
      </c>
      <c r="P57" s="63" t="e">
        <f t="shared" ca="1" si="21"/>
        <v>#NAME?</v>
      </c>
      <c r="Q57" s="63" t="e">
        <f t="shared" ca="1" si="21"/>
        <v>#NAME?</v>
      </c>
      <c r="R57" s="63" t="e">
        <f t="shared" ca="1" si="21"/>
        <v>#NAME?</v>
      </c>
      <c r="S57" s="63" t="e">
        <f t="shared" ca="1" si="21"/>
        <v>#NAME?</v>
      </c>
      <c r="T57" s="63" t="e">
        <f t="shared" ca="1" si="21"/>
        <v>#NAME?</v>
      </c>
      <c r="U57" s="63" t="e">
        <f t="shared" ca="1" si="21"/>
        <v>#NAME?</v>
      </c>
      <c r="V57" s="63" t="e">
        <f ca="1">SOMME_PAR_COULEUR($AA57:$XX57,V$4)</f>
        <v>#NAME?</v>
      </c>
      <c r="W57" s="63" t="e">
        <f t="shared" ca="1" si="21"/>
        <v>#NAME?</v>
      </c>
      <c r="X57" s="63" t="e">
        <f t="shared" ca="1" si="21"/>
        <v>#NAME?</v>
      </c>
      <c r="Y57" s="63" t="e">
        <f t="shared" ca="1" si="17"/>
        <v>#NAME?</v>
      </c>
      <c r="Z57" s="50">
        <f t="shared" si="18"/>
        <v>13.5</v>
      </c>
      <c r="AA57" s="16"/>
      <c r="AB57" s="16"/>
      <c r="AC57" s="16"/>
      <c r="AD57" s="16"/>
      <c r="AE57" s="16"/>
      <c r="AF57" s="16"/>
      <c r="AG57" s="70">
        <v>1</v>
      </c>
      <c r="AH57" s="70">
        <v>1</v>
      </c>
      <c r="AI57" s="16"/>
      <c r="AJ57" s="16"/>
      <c r="AK57" s="16"/>
      <c r="AL57" s="70">
        <v>1</v>
      </c>
      <c r="AM57" s="70">
        <v>1</v>
      </c>
      <c r="AN57" s="70">
        <v>1</v>
      </c>
      <c r="AO57" s="16"/>
      <c r="AP57" s="70">
        <v>1</v>
      </c>
      <c r="AQ57" s="16"/>
      <c r="AR57" s="16"/>
      <c r="AS57" s="70">
        <v>1</v>
      </c>
      <c r="AT57" s="16"/>
      <c r="AU57" s="71">
        <v>2.5</v>
      </c>
      <c r="AV57" s="71">
        <v>1</v>
      </c>
      <c r="AW57" s="16"/>
      <c r="AX57" s="16"/>
      <c r="AY57" s="16"/>
      <c r="AZ57" s="16"/>
      <c r="BA57" s="16"/>
      <c r="BB57" s="70">
        <v>1</v>
      </c>
      <c r="BC57" s="16"/>
      <c r="BD57" s="16"/>
      <c r="BE57" s="70">
        <v>0.5</v>
      </c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70">
        <v>0.5</v>
      </c>
      <c r="BR57" s="16"/>
      <c r="BS57" s="70">
        <v>0.5</v>
      </c>
      <c r="BT57" s="16"/>
      <c r="BU57" s="16"/>
      <c r="BV57" s="16"/>
      <c r="BW57" s="19"/>
      <c r="BX57" s="19"/>
      <c r="BY57" s="19"/>
      <c r="BZ57" s="19"/>
      <c r="CA57" s="16"/>
      <c r="CB57" s="16"/>
      <c r="CC57" s="72">
        <v>0.5</v>
      </c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57"/>
      <c r="HA57" s="57"/>
    </row>
    <row r="58" spans="1:209" ht="18.75" customHeight="1" outlineLevel="1" x14ac:dyDescent="0.3">
      <c r="A58" s="10" t="str">
        <f>Liste!A58</f>
        <v>1817.ING</v>
      </c>
      <c r="B58" s="56"/>
      <c r="C58" s="56"/>
      <c r="D58" s="56"/>
      <c r="E58" s="56"/>
      <c r="F58" s="56"/>
      <c r="G58" s="56"/>
      <c r="H58" s="56"/>
      <c r="I58" s="56"/>
      <c r="J58" s="56"/>
      <c r="K58" s="11" t="str">
        <f>Liste!K58</f>
        <v>PLELAN</v>
      </c>
      <c r="L58" s="12" t="str">
        <f>Liste!L58</f>
        <v>Construction de 12 logements</v>
      </c>
      <c r="M58" s="49"/>
      <c r="N58" s="16"/>
      <c r="O58" s="63" t="e">
        <f t="shared" ca="1" si="21"/>
        <v>#NAME?</v>
      </c>
      <c r="P58" s="63" t="e">
        <f t="shared" ca="1" si="21"/>
        <v>#NAME?</v>
      </c>
      <c r="Q58" s="63" t="e">
        <f t="shared" ca="1" si="21"/>
        <v>#NAME?</v>
      </c>
      <c r="R58" s="63" t="e">
        <f t="shared" ca="1" si="21"/>
        <v>#NAME?</v>
      </c>
      <c r="S58" s="63" t="e">
        <f t="shared" ca="1" si="21"/>
        <v>#NAME?</v>
      </c>
      <c r="T58" s="63" t="e">
        <f t="shared" ca="1" si="21"/>
        <v>#NAME?</v>
      </c>
      <c r="U58" s="63" t="e">
        <f t="shared" ca="1" si="21"/>
        <v>#NAME?</v>
      </c>
      <c r="V58" s="63" t="e">
        <f t="shared" ca="1" si="21"/>
        <v>#NAME?</v>
      </c>
      <c r="W58" s="63" t="e">
        <f t="shared" ca="1" si="21"/>
        <v>#NAME?</v>
      </c>
      <c r="X58" s="63" t="e">
        <f t="shared" ca="1" si="21"/>
        <v>#NAME?</v>
      </c>
      <c r="Y58" s="63" t="e">
        <f t="shared" ca="1" si="17"/>
        <v>#NAME?</v>
      </c>
      <c r="Z58" s="50">
        <f t="shared" si="18"/>
        <v>0</v>
      </c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9"/>
      <c r="BX58" s="19"/>
      <c r="BY58" s="19"/>
      <c r="BZ58" s="19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57"/>
      <c r="HA58" s="57"/>
    </row>
    <row r="59" spans="1:209" ht="18.75" customHeight="1" outlineLevel="1" x14ac:dyDescent="0.3">
      <c r="A59" s="10" t="str">
        <f>Liste!A59</f>
        <v>1818.ING</v>
      </c>
      <c r="B59" s="56"/>
      <c r="C59" s="56"/>
      <c r="D59" s="56"/>
      <c r="E59" s="56"/>
      <c r="F59" s="56"/>
      <c r="G59" s="56"/>
      <c r="H59" s="56"/>
      <c r="I59" s="56"/>
      <c r="J59" s="56"/>
      <c r="K59" s="11" t="str">
        <f>Liste!K59</f>
        <v>RENNES</v>
      </c>
      <c r="L59" s="12" t="str">
        <f>Liste!L59</f>
        <v>Construction de logements - Beauregard Quincé</v>
      </c>
      <c r="M59" s="49"/>
      <c r="N59" s="16"/>
      <c r="O59" s="63" t="e">
        <f t="shared" ca="1" si="21"/>
        <v>#NAME?</v>
      </c>
      <c r="P59" s="63" t="e">
        <f t="shared" ca="1" si="21"/>
        <v>#NAME?</v>
      </c>
      <c r="Q59" s="63" t="e">
        <f t="shared" ca="1" si="21"/>
        <v>#NAME?</v>
      </c>
      <c r="R59" s="63" t="e">
        <f t="shared" ca="1" si="21"/>
        <v>#NAME?</v>
      </c>
      <c r="S59" s="63" t="e">
        <f t="shared" ca="1" si="21"/>
        <v>#NAME?</v>
      </c>
      <c r="T59" s="63" t="e">
        <f t="shared" ca="1" si="21"/>
        <v>#NAME?</v>
      </c>
      <c r="U59" s="63" t="e">
        <f t="shared" ca="1" si="21"/>
        <v>#NAME?</v>
      </c>
      <c r="V59" s="63" t="e">
        <f t="shared" ca="1" si="21"/>
        <v>#NAME?</v>
      </c>
      <c r="W59" s="63" t="e">
        <f t="shared" ca="1" si="21"/>
        <v>#NAME?</v>
      </c>
      <c r="X59" s="63" t="e">
        <f t="shared" ca="1" si="21"/>
        <v>#NAME?</v>
      </c>
      <c r="Y59" s="63" t="e">
        <f t="shared" ca="1" si="17"/>
        <v>#NAME?</v>
      </c>
      <c r="Z59" s="50">
        <f t="shared" si="18"/>
        <v>0</v>
      </c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9"/>
      <c r="BX59" s="19"/>
      <c r="BY59" s="19"/>
      <c r="BZ59" s="19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57"/>
      <c r="HA59" s="57"/>
    </row>
    <row r="60" spans="1:209" ht="18.75" customHeight="1" outlineLevel="1" x14ac:dyDescent="0.3">
      <c r="A60" s="10" t="str">
        <f>Liste!A60</f>
        <v>1819.AMO</v>
      </c>
      <c r="B60" s="56"/>
      <c r="C60" s="56"/>
      <c r="D60" s="56"/>
      <c r="E60" s="56"/>
      <c r="F60" s="56"/>
      <c r="G60" s="56"/>
      <c r="H60" s="56"/>
      <c r="I60" s="56"/>
      <c r="J60" s="56"/>
      <c r="K60" s="11" t="str">
        <f>Liste!K60</f>
        <v>LE MANS</v>
      </c>
      <c r="L60" s="12" t="str">
        <f>Liste!L60</f>
        <v>Résidence seniors - EHPAD (SCAU Architecte)</v>
      </c>
      <c r="M60" s="49"/>
      <c r="N60" s="16"/>
      <c r="O60" s="63" t="e">
        <f t="shared" ca="1" si="21"/>
        <v>#NAME?</v>
      </c>
      <c r="P60" s="63" t="e">
        <f t="shared" ca="1" si="21"/>
        <v>#NAME?</v>
      </c>
      <c r="Q60" s="63" t="e">
        <f t="shared" ca="1" si="21"/>
        <v>#NAME?</v>
      </c>
      <c r="R60" s="63" t="e">
        <f t="shared" ca="1" si="21"/>
        <v>#NAME?</v>
      </c>
      <c r="S60" s="63" t="e">
        <f t="shared" ca="1" si="21"/>
        <v>#NAME?</v>
      </c>
      <c r="T60" s="63" t="e">
        <f t="shared" ca="1" si="21"/>
        <v>#NAME?</v>
      </c>
      <c r="U60" s="63" t="e">
        <f t="shared" ca="1" si="21"/>
        <v>#NAME?</v>
      </c>
      <c r="V60" s="63" t="e">
        <f t="shared" ca="1" si="21"/>
        <v>#NAME?</v>
      </c>
      <c r="W60" s="63" t="e">
        <f t="shared" ca="1" si="21"/>
        <v>#NAME?</v>
      </c>
      <c r="X60" s="63" t="e">
        <f t="shared" ca="1" si="21"/>
        <v>#NAME?</v>
      </c>
      <c r="Y60" s="63" t="e">
        <f t="shared" ca="1" si="17"/>
        <v>#NAME?</v>
      </c>
      <c r="Z60" s="50">
        <f t="shared" si="18"/>
        <v>0</v>
      </c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9"/>
      <c r="BX60" s="19"/>
      <c r="BY60" s="19"/>
      <c r="BZ60" s="19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57"/>
      <c r="HA60" s="57"/>
    </row>
    <row r="61" spans="1:209" ht="18.75" customHeight="1" outlineLevel="1" x14ac:dyDescent="0.3">
      <c r="A61" s="10" t="str">
        <f>Liste!A61</f>
        <v>1820.ING</v>
      </c>
      <c r="B61" s="56"/>
      <c r="C61" s="56"/>
      <c r="D61" s="56"/>
      <c r="E61" s="56"/>
      <c r="F61" s="56"/>
      <c r="G61" s="56"/>
      <c r="H61" s="56"/>
      <c r="I61" s="56"/>
      <c r="J61" s="56"/>
      <c r="K61" s="11" t="str">
        <f>Liste!K61</f>
        <v>GEVEZE</v>
      </c>
      <c r="L61" s="12" t="str">
        <f>Liste!L61</f>
        <v>Construction d'un complexe sportif</v>
      </c>
      <c r="M61" s="49"/>
      <c r="N61" s="16"/>
      <c r="O61" s="63" t="e">
        <f t="shared" ref="O61:X68" ca="1" si="22">SOMME_PAR_COULEUR($AA61:$XX61,O$4)</f>
        <v>#NAME?</v>
      </c>
      <c r="P61" s="63" t="e">
        <f t="shared" ca="1" si="22"/>
        <v>#NAME?</v>
      </c>
      <c r="Q61" s="63" t="e">
        <f t="shared" ca="1" si="22"/>
        <v>#NAME?</v>
      </c>
      <c r="R61" s="63" t="e">
        <f t="shared" ca="1" si="22"/>
        <v>#NAME?</v>
      </c>
      <c r="S61" s="63" t="e">
        <f t="shared" ca="1" si="22"/>
        <v>#NAME?</v>
      </c>
      <c r="T61" s="63" t="e">
        <f t="shared" ca="1" si="22"/>
        <v>#NAME?</v>
      </c>
      <c r="U61" s="63" t="e">
        <f t="shared" ca="1" si="22"/>
        <v>#NAME?</v>
      </c>
      <c r="V61" s="63" t="e">
        <f t="shared" ca="1" si="22"/>
        <v>#NAME?</v>
      </c>
      <c r="W61" s="63" t="e">
        <f t="shared" ca="1" si="22"/>
        <v>#NAME?</v>
      </c>
      <c r="X61" s="63" t="e">
        <f t="shared" ca="1" si="22"/>
        <v>#NAME?</v>
      </c>
      <c r="Y61" s="63" t="e">
        <f t="shared" ca="1" si="17"/>
        <v>#NAME?</v>
      </c>
      <c r="Z61" s="50">
        <f t="shared" si="18"/>
        <v>0</v>
      </c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9"/>
      <c r="BX61" s="19"/>
      <c r="BY61" s="19"/>
      <c r="BZ61" s="19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  <c r="FK61" s="16"/>
      <c r="FL61" s="16"/>
      <c r="FM61" s="16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  <c r="GZ61" s="57"/>
      <c r="HA61" s="57"/>
    </row>
    <row r="62" spans="1:209" ht="18.75" customHeight="1" outlineLevel="1" collapsed="1" x14ac:dyDescent="0.3">
      <c r="A62" s="10" t="str">
        <f>Liste!A62</f>
        <v>1821.ING</v>
      </c>
      <c r="B62" s="56"/>
      <c r="C62" s="56"/>
      <c r="D62" s="56"/>
      <c r="E62" s="56"/>
      <c r="F62" s="56"/>
      <c r="G62" s="56"/>
      <c r="H62" s="56"/>
      <c r="I62" s="56"/>
      <c r="J62" s="56"/>
      <c r="K62" s="11" t="str">
        <f>Liste!K62</f>
        <v>DOMFRONT EN POIRAIE</v>
      </c>
      <c r="L62" s="12" t="str">
        <f>Liste!L62</f>
        <v>Construction d'un complexe sportif</v>
      </c>
      <c r="M62" s="49"/>
      <c r="N62" s="16"/>
      <c r="O62" s="63" t="e">
        <f t="shared" ca="1" si="22"/>
        <v>#NAME?</v>
      </c>
      <c r="P62" s="63" t="e">
        <f t="shared" ca="1" si="22"/>
        <v>#NAME?</v>
      </c>
      <c r="Q62" s="63" t="e">
        <f t="shared" ca="1" si="22"/>
        <v>#NAME?</v>
      </c>
      <c r="R62" s="63" t="e">
        <f t="shared" ca="1" si="22"/>
        <v>#NAME?</v>
      </c>
      <c r="S62" s="63" t="e">
        <f t="shared" ca="1" si="22"/>
        <v>#NAME?</v>
      </c>
      <c r="T62" s="63" t="e">
        <f t="shared" ca="1" si="22"/>
        <v>#NAME?</v>
      </c>
      <c r="U62" s="63" t="e">
        <f t="shared" ca="1" si="22"/>
        <v>#NAME?</v>
      </c>
      <c r="V62" s="63" t="e">
        <f t="shared" ca="1" si="22"/>
        <v>#NAME?</v>
      </c>
      <c r="W62" s="63" t="e">
        <f t="shared" ca="1" si="22"/>
        <v>#NAME?</v>
      </c>
      <c r="X62" s="63" t="e">
        <f t="shared" ca="1" si="22"/>
        <v>#NAME?</v>
      </c>
      <c r="Y62" s="63" t="e">
        <f t="shared" ca="1" si="17"/>
        <v>#NAME?</v>
      </c>
      <c r="Z62" s="50">
        <f t="shared" si="18"/>
        <v>0</v>
      </c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9"/>
      <c r="BX62" s="19"/>
      <c r="BY62" s="19"/>
      <c r="BZ62" s="19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57"/>
      <c r="HA62" s="57"/>
    </row>
    <row r="63" spans="1:209" ht="18.75" customHeight="1" outlineLevel="1" x14ac:dyDescent="0.3">
      <c r="A63" s="10" t="str">
        <f>Liste!A63</f>
        <v>1822.AMO</v>
      </c>
      <c r="B63" s="56"/>
      <c r="C63" s="56"/>
      <c r="D63" s="56"/>
      <c r="E63" s="56"/>
      <c r="F63" s="56"/>
      <c r="G63" s="56"/>
      <c r="H63" s="56"/>
      <c r="I63" s="56"/>
      <c r="J63" s="56"/>
      <c r="K63" s="11" t="str">
        <f>Liste!K63</f>
        <v>CESSON SEVIGNE</v>
      </c>
      <c r="L63" s="12" t="str">
        <f>Liste!L63</f>
        <v>Construction d'un foyer de vie</v>
      </c>
      <c r="M63" s="49"/>
      <c r="N63" s="16"/>
      <c r="O63" s="63" t="e">
        <f t="shared" ca="1" si="22"/>
        <v>#NAME?</v>
      </c>
      <c r="P63" s="63" t="e">
        <f t="shared" ca="1" si="22"/>
        <v>#NAME?</v>
      </c>
      <c r="Q63" s="63" t="e">
        <f t="shared" ca="1" si="22"/>
        <v>#NAME?</v>
      </c>
      <c r="R63" s="63" t="e">
        <f t="shared" ca="1" si="22"/>
        <v>#NAME?</v>
      </c>
      <c r="S63" s="63" t="e">
        <f t="shared" ca="1" si="22"/>
        <v>#NAME?</v>
      </c>
      <c r="T63" s="63" t="e">
        <f t="shared" ca="1" si="22"/>
        <v>#NAME?</v>
      </c>
      <c r="U63" s="63" t="e">
        <f t="shared" ca="1" si="22"/>
        <v>#NAME?</v>
      </c>
      <c r="V63" s="63" t="e">
        <f t="shared" ca="1" si="22"/>
        <v>#NAME?</v>
      </c>
      <c r="W63" s="63" t="e">
        <f t="shared" ca="1" si="22"/>
        <v>#NAME?</v>
      </c>
      <c r="X63" s="63" t="e">
        <f t="shared" ca="1" si="22"/>
        <v>#NAME?</v>
      </c>
      <c r="Y63" s="63" t="e">
        <f t="shared" ca="1" si="17"/>
        <v>#NAME?</v>
      </c>
      <c r="Z63" s="50">
        <f t="shared" si="18"/>
        <v>0</v>
      </c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9"/>
      <c r="BX63" s="19"/>
      <c r="BY63" s="19"/>
      <c r="BZ63" s="19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  <c r="FH63" s="16"/>
      <c r="FI63" s="16"/>
      <c r="FJ63" s="16"/>
      <c r="FK63" s="16"/>
      <c r="FL63" s="16"/>
      <c r="FM63" s="16"/>
      <c r="FN63" s="16"/>
      <c r="FO63" s="16"/>
      <c r="FP63" s="16"/>
      <c r="FQ63" s="16"/>
      <c r="FR63" s="16"/>
      <c r="FS63" s="16"/>
      <c r="FT63" s="16"/>
      <c r="FU63" s="16"/>
      <c r="FV63" s="16"/>
      <c r="FW63" s="16"/>
      <c r="FX63" s="16"/>
      <c r="FY63" s="16"/>
      <c r="FZ63" s="16"/>
      <c r="GA63" s="16"/>
      <c r="GB63" s="16"/>
      <c r="GC63" s="16"/>
      <c r="GD63" s="16"/>
      <c r="GE63" s="16"/>
      <c r="GF63" s="16"/>
      <c r="GG63" s="16"/>
      <c r="GH63" s="16"/>
      <c r="GI63" s="16"/>
      <c r="GJ63" s="16"/>
      <c r="GK63" s="16"/>
      <c r="GL63" s="16"/>
      <c r="GM63" s="16"/>
      <c r="GN63" s="16"/>
      <c r="GO63" s="16"/>
      <c r="GP63" s="16"/>
      <c r="GQ63" s="16"/>
      <c r="GR63" s="16"/>
      <c r="GS63" s="16"/>
      <c r="GT63" s="16"/>
      <c r="GU63" s="16"/>
      <c r="GV63" s="16"/>
      <c r="GW63" s="16"/>
      <c r="GX63" s="16"/>
      <c r="GY63" s="16"/>
      <c r="GZ63" s="57"/>
      <c r="HA63" s="57"/>
    </row>
    <row r="64" spans="1:209" ht="18.75" customHeight="1" outlineLevel="1" collapsed="1" x14ac:dyDescent="0.3">
      <c r="A64" s="10" t="str">
        <f>Liste!A64</f>
        <v>1823.ING</v>
      </c>
      <c r="B64" s="56"/>
      <c r="C64" s="56"/>
      <c r="D64" s="56"/>
      <c r="E64" s="56"/>
      <c r="F64" s="56"/>
      <c r="G64" s="56"/>
      <c r="H64" s="56"/>
      <c r="I64" s="56"/>
      <c r="J64" s="56"/>
      <c r="K64" s="11" t="str">
        <f>Liste!K64</f>
        <v>RENNES</v>
      </c>
      <c r="L64" s="12" t="str">
        <f>Liste!L64</f>
        <v>Construction de 104 logements - Albert 1er</v>
      </c>
      <c r="M64" s="49"/>
      <c r="N64" s="16"/>
      <c r="O64" s="63" t="e">
        <f t="shared" ca="1" si="22"/>
        <v>#NAME?</v>
      </c>
      <c r="P64" s="63" t="e">
        <f t="shared" ca="1" si="22"/>
        <v>#NAME?</v>
      </c>
      <c r="Q64" s="63" t="e">
        <f t="shared" ca="1" si="22"/>
        <v>#NAME?</v>
      </c>
      <c r="R64" s="63" t="e">
        <f t="shared" ca="1" si="22"/>
        <v>#NAME?</v>
      </c>
      <c r="S64" s="63" t="e">
        <f t="shared" ca="1" si="22"/>
        <v>#NAME?</v>
      </c>
      <c r="T64" s="63" t="e">
        <f t="shared" ca="1" si="22"/>
        <v>#NAME?</v>
      </c>
      <c r="U64" s="63" t="e">
        <f t="shared" ca="1" si="22"/>
        <v>#NAME?</v>
      </c>
      <c r="V64" s="63" t="e">
        <f t="shared" ca="1" si="22"/>
        <v>#NAME?</v>
      </c>
      <c r="W64" s="63" t="e">
        <f t="shared" ca="1" si="22"/>
        <v>#NAME?</v>
      </c>
      <c r="X64" s="63" t="e">
        <f t="shared" ca="1" si="22"/>
        <v>#NAME?</v>
      </c>
      <c r="Y64" s="63" t="e">
        <f t="shared" ca="1" si="17"/>
        <v>#NAME?</v>
      </c>
      <c r="Z64" s="50">
        <f t="shared" si="18"/>
        <v>0</v>
      </c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9"/>
      <c r="BX64" s="19"/>
      <c r="BY64" s="19"/>
      <c r="BZ64" s="19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  <c r="FD64" s="16"/>
      <c r="FE64" s="16"/>
      <c r="FF64" s="16"/>
      <c r="FG64" s="16"/>
      <c r="FH64" s="16"/>
      <c r="FI64" s="16"/>
      <c r="FJ64" s="16"/>
      <c r="FK64" s="16"/>
      <c r="FL64" s="16"/>
      <c r="FM64" s="16"/>
      <c r="FN64" s="16"/>
      <c r="FO64" s="16"/>
      <c r="FP64" s="16"/>
      <c r="FQ64" s="16"/>
      <c r="FR64" s="16"/>
      <c r="FS64" s="16"/>
      <c r="FT64" s="16"/>
      <c r="FU64" s="16"/>
      <c r="FV64" s="16"/>
      <c r="FW64" s="16"/>
      <c r="FX64" s="16"/>
      <c r="FY64" s="16"/>
      <c r="FZ64" s="16"/>
      <c r="GA64" s="16"/>
      <c r="GB64" s="16"/>
      <c r="GC64" s="16"/>
      <c r="GD64" s="16"/>
      <c r="GE64" s="16"/>
      <c r="GF64" s="16"/>
      <c r="GG64" s="16"/>
      <c r="GH64" s="16"/>
      <c r="GI64" s="16"/>
      <c r="GJ64" s="16"/>
      <c r="GK64" s="16"/>
      <c r="GL64" s="16"/>
      <c r="GM64" s="16"/>
      <c r="GN64" s="16"/>
      <c r="GO64" s="16"/>
      <c r="GP64" s="16"/>
      <c r="GQ64" s="16"/>
      <c r="GR64" s="16"/>
      <c r="GS64" s="16"/>
      <c r="GT64" s="16"/>
      <c r="GU64" s="16"/>
      <c r="GV64" s="16"/>
      <c r="GW64" s="16"/>
      <c r="GX64" s="16"/>
      <c r="GY64" s="16"/>
      <c r="GZ64" s="57"/>
      <c r="HA64" s="57"/>
    </row>
    <row r="65" spans="1:209" ht="18.75" customHeight="1" outlineLevel="1" collapsed="1" x14ac:dyDescent="0.3">
      <c r="A65" s="10" t="str">
        <f>Liste!A65</f>
        <v>1824.ING</v>
      </c>
      <c r="B65" s="56"/>
      <c r="C65" s="56"/>
      <c r="D65" s="56"/>
      <c r="E65" s="56"/>
      <c r="F65" s="56"/>
      <c r="G65" s="56"/>
      <c r="H65" s="56"/>
      <c r="I65" s="56"/>
      <c r="J65" s="56"/>
      <c r="K65" s="11" t="str">
        <f>Liste!K65</f>
        <v>BRUZ</v>
      </c>
      <c r="L65" s="12" t="str">
        <f>Liste!L65</f>
        <v>Salle Colette Besson</v>
      </c>
      <c r="M65" s="49"/>
      <c r="N65" s="16"/>
      <c r="O65" s="63" t="e">
        <f t="shared" ca="1" si="22"/>
        <v>#NAME?</v>
      </c>
      <c r="P65" s="63" t="e">
        <f t="shared" ca="1" si="22"/>
        <v>#NAME?</v>
      </c>
      <c r="Q65" s="63" t="e">
        <f t="shared" ca="1" si="22"/>
        <v>#NAME?</v>
      </c>
      <c r="R65" s="63" t="e">
        <f t="shared" ca="1" si="22"/>
        <v>#NAME?</v>
      </c>
      <c r="S65" s="63" t="e">
        <f t="shared" ca="1" si="22"/>
        <v>#NAME?</v>
      </c>
      <c r="T65" s="63" t="e">
        <f t="shared" ca="1" si="22"/>
        <v>#NAME?</v>
      </c>
      <c r="U65" s="63" t="e">
        <f t="shared" ca="1" si="22"/>
        <v>#NAME?</v>
      </c>
      <c r="V65" s="63" t="e">
        <f t="shared" ca="1" si="22"/>
        <v>#NAME?</v>
      </c>
      <c r="W65" s="63" t="e">
        <f t="shared" ca="1" si="22"/>
        <v>#NAME?</v>
      </c>
      <c r="X65" s="63" t="e">
        <f t="shared" ca="1" si="22"/>
        <v>#NAME?</v>
      </c>
      <c r="Y65" s="63" t="e">
        <f t="shared" ca="1" si="17"/>
        <v>#NAME?</v>
      </c>
      <c r="Z65" s="50">
        <f t="shared" si="18"/>
        <v>0</v>
      </c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9"/>
      <c r="BX65" s="19"/>
      <c r="BY65" s="19"/>
      <c r="BZ65" s="19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  <c r="FK65" s="16"/>
      <c r="FL65" s="16"/>
      <c r="FM65" s="16"/>
      <c r="FN65" s="16"/>
      <c r="FO65" s="16"/>
      <c r="FP65" s="16"/>
      <c r="FQ65" s="16"/>
      <c r="FR65" s="16"/>
      <c r="FS65" s="16"/>
      <c r="FT65" s="16"/>
      <c r="FU65" s="16"/>
      <c r="FV65" s="16"/>
      <c r="FW65" s="16"/>
      <c r="FX65" s="16"/>
      <c r="FY65" s="16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  <c r="GZ65" s="57"/>
      <c r="HA65" s="57"/>
    </row>
    <row r="66" spans="1:209" ht="18.75" customHeight="1" outlineLevel="1" x14ac:dyDescent="0.3">
      <c r="A66" s="10" t="str">
        <f>Liste!A66</f>
        <v>1825.ING</v>
      </c>
      <c r="B66" s="56"/>
      <c r="C66" s="56"/>
      <c r="D66" s="56"/>
      <c r="E66" s="56"/>
      <c r="F66" s="56"/>
      <c r="G66" s="56"/>
      <c r="H66" s="56"/>
      <c r="I66" s="56"/>
      <c r="J66" s="56"/>
      <c r="K66" s="11" t="str">
        <f>Liste!K66</f>
        <v>CONCARNEAU</v>
      </c>
      <c r="L66" s="12" t="str">
        <f>Liste!L66</f>
        <v>Bureaux Isi-fish</v>
      </c>
      <c r="M66" s="49"/>
      <c r="N66" s="16"/>
      <c r="O66" s="63" t="e">
        <f t="shared" ca="1" si="22"/>
        <v>#NAME?</v>
      </c>
      <c r="P66" s="63" t="e">
        <f t="shared" ca="1" si="22"/>
        <v>#NAME?</v>
      </c>
      <c r="Q66" s="63" t="e">
        <f t="shared" ca="1" si="22"/>
        <v>#NAME?</v>
      </c>
      <c r="R66" s="63" t="e">
        <f t="shared" ca="1" si="22"/>
        <v>#NAME?</v>
      </c>
      <c r="S66" s="63" t="e">
        <f t="shared" ca="1" si="22"/>
        <v>#NAME?</v>
      </c>
      <c r="T66" s="63" t="e">
        <f t="shared" ca="1" si="22"/>
        <v>#NAME?</v>
      </c>
      <c r="U66" s="63" t="e">
        <f t="shared" ca="1" si="22"/>
        <v>#NAME?</v>
      </c>
      <c r="V66" s="63" t="e">
        <f t="shared" ca="1" si="22"/>
        <v>#NAME?</v>
      </c>
      <c r="W66" s="63" t="e">
        <f t="shared" ca="1" si="22"/>
        <v>#NAME?</v>
      </c>
      <c r="X66" s="63" t="e">
        <f t="shared" ca="1" si="22"/>
        <v>#NAME?</v>
      </c>
      <c r="Y66" s="63" t="e">
        <f t="shared" ca="1" si="17"/>
        <v>#NAME?</v>
      </c>
      <c r="Z66" s="50">
        <f t="shared" si="18"/>
        <v>0</v>
      </c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9"/>
      <c r="BX66" s="19"/>
      <c r="BY66" s="19"/>
      <c r="BZ66" s="19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  <c r="FH66" s="16"/>
      <c r="FI66" s="16"/>
      <c r="FJ66" s="16"/>
      <c r="FK66" s="16"/>
      <c r="FL66" s="16"/>
      <c r="FM66" s="16"/>
      <c r="FN66" s="16"/>
      <c r="FO66" s="16"/>
      <c r="FP66" s="16"/>
      <c r="FQ66" s="16"/>
      <c r="FR66" s="16"/>
      <c r="FS66" s="16"/>
      <c r="FT66" s="16"/>
      <c r="FU66" s="16"/>
      <c r="FV66" s="16"/>
      <c r="FW66" s="16"/>
      <c r="FX66" s="16"/>
      <c r="FY66" s="16"/>
      <c r="FZ66" s="16"/>
      <c r="GA66" s="16"/>
      <c r="GB66" s="16"/>
      <c r="GC66" s="16"/>
      <c r="GD66" s="16"/>
      <c r="GE66" s="16"/>
      <c r="GF66" s="16"/>
      <c r="GG66" s="16"/>
      <c r="GH66" s="16"/>
      <c r="GI66" s="16"/>
      <c r="GJ66" s="16"/>
      <c r="GK66" s="16"/>
      <c r="GL66" s="16"/>
      <c r="GM66" s="16"/>
      <c r="GN66" s="16"/>
      <c r="GO66" s="16"/>
      <c r="GP66" s="16"/>
      <c r="GQ66" s="16"/>
      <c r="GR66" s="16"/>
      <c r="GS66" s="16"/>
      <c r="GT66" s="16"/>
      <c r="GU66" s="16"/>
      <c r="GV66" s="16"/>
      <c r="GW66" s="16"/>
      <c r="GX66" s="16"/>
      <c r="GY66" s="16"/>
      <c r="GZ66" s="57"/>
      <c r="HA66" s="57"/>
    </row>
    <row r="67" spans="1:209" ht="18.75" customHeight="1" outlineLevel="1" x14ac:dyDescent="0.3">
      <c r="A67" s="10" t="str">
        <f>Liste!A67</f>
        <v>1826.ING</v>
      </c>
      <c r="B67" s="56"/>
      <c r="C67" s="56"/>
      <c r="D67" s="56"/>
      <c r="E67" s="56"/>
      <c r="F67" s="56"/>
      <c r="G67" s="56"/>
      <c r="H67" s="56"/>
      <c r="I67" s="56"/>
      <c r="J67" s="56"/>
      <c r="K67" s="11" t="str">
        <f>Liste!K67</f>
        <v>THORIGNE FOUILLARD</v>
      </c>
      <c r="L67" s="12" t="str">
        <f>Liste!L67</f>
        <v>Kerlink</v>
      </c>
      <c r="M67" s="49"/>
      <c r="N67" s="16"/>
      <c r="O67" s="63" t="e">
        <f t="shared" ca="1" si="22"/>
        <v>#NAME?</v>
      </c>
      <c r="P67" s="63" t="e">
        <f t="shared" ca="1" si="22"/>
        <v>#NAME?</v>
      </c>
      <c r="Q67" s="63" t="e">
        <f t="shared" ca="1" si="22"/>
        <v>#NAME?</v>
      </c>
      <c r="R67" s="63" t="e">
        <f t="shared" ca="1" si="22"/>
        <v>#NAME?</v>
      </c>
      <c r="S67" s="63" t="e">
        <f t="shared" ca="1" si="22"/>
        <v>#NAME?</v>
      </c>
      <c r="T67" s="63" t="e">
        <f t="shared" ca="1" si="22"/>
        <v>#NAME?</v>
      </c>
      <c r="U67" s="63" t="e">
        <f t="shared" ca="1" si="22"/>
        <v>#NAME?</v>
      </c>
      <c r="V67" s="63" t="e">
        <f t="shared" ca="1" si="22"/>
        <v>#NAME?</v>
      </c>
      <c r="W67" s="63" t="e">
        <f t="shared" ca="1" si="22"/>
        <v>#NAME?</v>
      </c>
      <c r="X67" s="63" t="e">
        <f t="shared" ca="1" si="22"/>
        <v>#NAME?</v>
      </c>
      <c r="Y67" s="63" t="e">
        <f t="shared" ca="1" si="17"/>
        <v>#NAME?</v>
      </c>
      <c r="Z67" s="50">
        <f t="shared" si="18"/>
        <v>0</v>
      </c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9"/>
      <c r="BX67" s="19"/>
      <c r="BY67" s="19"/>
      <c r="BZ67" s="19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  <c r="FF67" s="16"/>
      <c r="FG67" s="16"/>
      <c r="FH67" s="16"/>
      <c r="FI67" s="16"/>
      <c r="FJ67" s="16"/>
      <c r="FK67" s="16"/>
      <c r="FL67" s="16"/>
      <c r="FM67" s="16"/>
      <c r="FN67" s="16"/>
      <c r="FO67" s="16"/>
      <c r="FP67" s="16"/>
      <c r="FQ67" s="16"/>
      <c r="FR67" s="16"/>
      <c r="FS67" s="16"/>
      <c r="FT67" s="16"/>
      <c r="FU67" s="16"/>
      <c r="FV67" s="16"/>
      <c r="FW67" s="16"/>
      <c r="FX67" s="16"/>
      <c r="FY67" s="16"/>
      <c r="FZ67" s="16"/>
      <c r="GA67" s="16"/>
      <c r="GB67" s="16"/>
      <c r="GC67" s="16"/>
      <c r="GD67" s="16"/>
      <c r="GE67" s="16"/>
      <c r="GF67" s="16"/>
      <c r="GG67" s="16"/>
      <c r="GH67" s="16"/>
      <c r="GI67" s="16"/>
      <c r="GJ67" s="16"/>
      <c r="GK67" s="16"/>
      <c r="GL67" s="16"/>
      <c r="GM67" s="16"/>
      <c r="GN67" s="16"/>
      <c r="GO67" s="16"/>
      <c r="GP67" s="16"/>
      <c r="GQ67" s="16"/>
      <c r="GR67" s="16"/>
      <c r="GS67" s="16"/>
      <c r="GT67" s="16"/>
      <c r="GU67" s="16"/>
      <c r="GV67" s="16"/>
      <c r="GW67" s="16"/>
      <c r="GX67" s="16"/>
      <c r="GY67" s="16"/>
      <c r="GZ67" s="57"/>
      <c r="HA67" s="57"/>
    </row>
    <row r="68" spans="1:209" ht="18.75" customHeight="1" outlineLevel="1" x14ac:dyDescent="0.3">
      <c r="A68" s="10" t="str">
        <f>Liste!A68</f>
        <v>1827.AMO</v>
      </c>
      <c r="B68" s="56"/>
      <c r="C68" s="56"/>
      <c r="D68" s="56"/>
      <c r="E68" s="56"/>
      <c r="F68" s="56"/>
      <c r="G68" s="56"/>
      <c r="H68" s="56"/>
      <c r="I68" s="56"/>
      <c r="J68" s="56"/>
      <c r="K68" s="11" t="str">
        <f>Liste!K68</f>
        <v>RENNES</v>
      </c>
      <c r="L68" s="12" t="str">
        <f>Liste!L68</f>
        <v>Amphithéâtre Bâtiment 28</v>
      </c>
      <c r="M68" s="49"/>
      <c r="N68" s="16"/>
      <c r="O68" s="63" t="e">
        <f t="shared" ca="1" si="22"/>
        <v>#NAME?</v>
      </c>
      <c r="P68" s="63" t="e">
        <f t="shared" ca="1" si="22"/>
        <v>#NAME?</v>
      </c>
      <c r="Q68" s="63" t="e">
        <f t="shared" ca="1" si="22"/>
        <v>#NAME?</v>
      </c>
      <c r="R68" s="63" t="e">
        <f t="shared" ca="1" si="22"/>
        <v>#NAME?</v>
      </c>
      <c r="S68" s="63" t="e">
        <f t="shared" ca="1" si="22"/>
        <v>#NAME?</v>
      </c>
      <c r="T68" s="63" t="e">
        <f t="shared" ca="1" si="22"/>
        <v>#NAME?</v>
      </c>
      <c r="U68" s="63" t="e">
        <f t="shared" ca="1" si="22"/>
        <v>#NAME?</v>
      </c>
      <c r="V68" s="63" t="e">
        <f t="shared" ca="1" si="22"/>
        <v>#NAME?</v>
      </c>
      <c r="W68" s="63" t="e">
        <f t="shared" ca="1" si="22"/>
        <v>#NAME?</v>
      </c>
      <c r="X68" s="63" t="e">
        <f t="shared" ca="1" si="22"/>
        <v>#NAME?</v>
      </c>
      <c r="Y68" s="63" t="e">
        <f t="shared" ca="1" si="17"/>
        <v>#NAME?</v>
      </c>
      <c r="Z68" s="50">
        <f t="shared" si="18"/>
        <v>0</v>
      </c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9"/>
      <c r="BX68" s="19"/>
      <c r="BY68" s="19"/>
      <c r="BZ68" s="19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  <c r="FD68" s="16"/>
      <c r="FE68" s="16"/>
      <c r="FF68" s="16"/>
      <c r="FG68" s="16"/>
      <c r="FH68" s="16"/>
      <c r="FI68" s="16"/>
      <c r="FJ68" s="16"/>
      <c r="FK68" s="16"/>
      <c r="FL68" s="16"/>
      <c r="FM68" s="16"/>
      <c r="FN68" s="16"/>
      <c r="FO68" s="16"/>
      <c r="FP68" s="16"/>
      <c r="FQ68" s="16"/>
      <c r="FR68" s="16"/>
      <c r="FS68" s="16"/>
      <c r="FT68" s="16"/>
      <c r="FU68" s="16"/>
      <c r="FV68" s="16"/>
      <c r="FW68" s="16"/>
      <c r="FX68" s="16"/>
      <c r="FY68" s="16"/>
      <c r="FZ68" s="16"/>
      <c r="GA68" s="16"/>
      <c r="GB68" s="16"/>
      <c r="GC68" s="16"/>
      <c r="GD68" s="16"/>
      <c r="GE68" s="16"/>
      <c r="GF68" s="16"/>
      <c r="GG68" s="16"/>
      <c r="GH68" s="16"/>
      <c r="GI68" s="16"/>
      <c r="GJ68" s="16"/>
      <c r="GK68" s="16"/>
      <c r="GL68" s="16"/>
      <c r="GM68" s="16"/>
      <c r="GN68" s="16"/>
      <c r="GO68" s="16"/>
      <c r="GP68" s="16"/>
      <c r="GQ68" s="16"/>
      <c r="GR68" s="16"/>
      <c r="GS68" s="16"/>
      <c r="GT68" s="16"/>
      <c r="GU68" s="16"/>
      <c r="GV68" s="16"/>
      <c r="GW68" s="16"/>
      <c r="GX68" s="16"/>
      <c r="GY68" s="16"/>
      <c r="GZ68" s="57"/>
      <c r="HA68" s="57"/>
    </row>
  </sheetData>
  <mergeCells count="5">
    <mergeCell ref="Z1:Z3"/>
    <mergeCell ref="A2:A3"/>
    <mergeCell ref="L2:L3"/>
    <mergeCell ref="B2:J3"/>
    <mergeCell ref="K2:K3"/>
  </mergeCells>
  <conditionalFormatting sqref="A53:A68">
    <cfRule type="containsText" dxfId="4" priority="2" operator="containsText" text="ERIGER">
      <formula>NOT(ISERROR(SEARCH("ERIGER",A53)))</formula>
    </cfRule>
  </conditionalFormatting>
  <conditionalFormatting sqref="Y5:Y68">
    <cfRule type="cellIs" dxfId="3" priority="1" operator="notEqual">
      <formula>0</formula>
    </cfRule>
  </conditionalFormatting>
  <printOptions horizontalCentered="1"/>
  <pageMargins left="0.27559055118110237" right="0.27559055118110237" top="0.74803149606299213" bottom="0.39370078740157483" header="0.31496062992125984" footer="0"/>
  <pageSetup paperSize="9" scale="73" fitToHeight="21" orientation="portrait" r:id="rId1"/>
  <headerFooter alignWithMargins="0">
    <oddHeader>&amp;R&amp;"Arial,Gras"&amp;11&amp;D</oddHeader>
    <oddFooter>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  <pageSetUpPr fitToPage="1"/>
  </sheetPr>
  <dimension ref="A1:HA68"/>
  <sheetViews>
    <sheetView showZeros="0" zoomScale="85" zoomScaleNormal="85" workbookViewId="0">
      <pane xSplit="13" ySplit="4" topLeftCell="N5" activePane="bottomRight" state="frozen"/>
      <selection activeCell="N5" sqref="N5"/>
      <selection pane="topRight" activeCell="N5" sqref="N5"/>
      <selection pane="bottomLeft" activeCell="N5" sqref="N5"/>
      <selection pane="bottomRight" activeCell="N5" sqref="N5"/>
    </sheetView>
  </sheetViews>
  <sheetFormatPr baseColWidth="10" defaultRowHeight="18.75" customHeight="1" outlineLevelRow="1" x14ac:dyDescent="0.3"/>
  <cols>
    <col min="1" max="1" width="10.44140625" style="1" customWidth="1"/>
    <col min="2" max="10" width="5.109375" style="2" customWidth="1"/>
    <col min="11" max="11" width="19" style="62" customWidth="1"/>
    <col min="12" max="12" width="50" style="64" customWidth="1"/>
    <col min="13" max="13" width="4" style="14" customWidth="1"/>
    <col min="14" max="14" width="2.33203125" style="14" customWidth="1"/>
    <col min="15" max="24" width="4.5546875" style="14" customWidth="1"/>
    <col min="25" max="25" width="5.5546875" style="14" customWidth="1"/>
    <col min="26" max="26" width="7.5546875" style="63" customWidth="1"/>
    <col min="27" max="27" width="8.44140625" style="4" customWidth="1"/>
    <col min="28" max="207" width="8.6640625" style="4" bestFit="1" customWidth="1"/>
    <col min="208" max="445" width="11.44140625" style="4"/>
    <col min="446" max="446" width="37" style="4" bestFit="1" customWidth="1"/>
    <col min="447" max="447" width="27.109375" style="4" bestFit="1" customWidth="1"/>
    <col min="448" max="448" width="61.33203125" style="4" customWidth="1"/>
    <col min="449" max="449" width="11.5546875" style="4" customWidth="1"/>
    <col min="450" max="701" width="11.44140625" style="4"/>
    <col min="702" max="702" width="37" style="4" bestFit="1" customWidth="1"/>
    <col min="703" max="703" width="27.109375" style="4" bestFit="1" customWidth="1"/>
    <col min="704" max="704" width="61.33203125" style="4" customWidth="1"/>
    <col min="705" max="705" width="11.5546875" style="4" customWidth="1"/>
    <col min="706" max="957" width="11.44140625" style="4"/>
    <col min="958" max="958" width="37" style="4" bestFit="1" customWidth="1"/>
    <col min="959" max="959" width="27.109375" style="4" bestFit="1" customWidth="1"/>
    <col min="960" max="960" width="61.33203125" style="4" customWidth="1"/>
    <col min="961" max="961" width="11.5546875" style="4" customWidth="1"/>
    <col min="962" max="1213" width="11.44140625" style="4"/>
    <col min="1214" max="1214" width="37" style="4" bestFit="1" customWidth="1"/>
    <col min="1215" max="1215" width="27.109375" style="4" bestFit="1" customWidth="1"/>
    <col min="1216" max="1216" width="61.33203125" style="4" customWidth="1"/>
    <col min="1217" max="1217" width="11.5546875" style="4" customWidth="1"/>
    <col min="1218" max="1469" width="11.44140625" style="4"/>
    <col min="1470" max="1470" width="37" style="4" bestFit="1" customWidth="1"/>
    <col min="1471" max="1471" width="27.109375" style="4" bestFit="1" customWidth="1"/>
    <col min="1472" max="1472" width="61.33203125" style="4" customWidth="1"/>
    <col min="1473" max="1473" width="11.5546875" style="4" customWidth="1"/>
    <col min="1474" max="1725" width="11.44140625" style="4"/>
    <col min="1726" max="1726" width="37" style="4" bestFit="1" customWidth="1"/>
    <col min="1727" max="1727" width="27.109375" style="4" bestFit="1" customWidth="1"/>
    <col min="1728" max="1728" width="61.33203125" style="4" customWidth="1"/>
    <col min="1729" max="1729" width="11.5546875" style="4" customWidth="1"/>
    <col min="1730" max="1981" width="11.44140625" style="4"/>
    <col min="1982" max="1982" width="37" style="4" bestFit="1" customWidth="1"/>
    <col min="1983" max="1983" width="27.109375" style="4" bestFit="1" customWidth="1"/>
    <col min="1984" max="1984" width="61.33203125" style="4" customWidth="1"/>
    <col min="1985" max="1985" width="11.5546875" style="4" customWidth="1"/>
    <col min="1986" max="2237" width="11.44140625" style="4"/>
    <col min="2238" max="2238" width="37" style="4" bestFit="1" customWidth="1"/>
    <col min="2239" max="2239" width="27.109375" style="4" bestFit="1" customWidth="1"/>
    <col min="2240" max="2240" width="61.33203125" style="4" customWidth="1"/>
    <col min="2241" max="2241" width="11.5546875" style="4" customWidth="1"/>
    <col min="2242" max="2493" width="11.44140625" style="4"/>
    <col min="2494" max="2494" width="37" style="4" bestFit="1" customWidth="1"/>
    <col min="2495" max="2495" width="27.109375" style="4" bestFit="1" customWidth="1"/>
    <col min="2496" max="2496" width="61.33203125" style="4" customWidth="1"/>
    <col min="2497" max="2497" width="11.5546875" style="4" customWidth="1"/>
    <col min="2498" max="2749" width="11.44140625" style="4"/>
    <col min="2750" max="2750" width="37" style="4" bestFit="1" customWidth="1"/>
    <col min="2751" max="2751" width="27.109375" style="4" bestFit="1" customWidth="1"/>
    <col min="2752" max="2752" width="61.33203125" style="4" customWidth="1"/>
    <col min="2753" max="2753" width="11.5546875" style="4" customWidth="1"/>
    <col min="2754" max="3005" width="11.44140625" style="4"/>
    <col min="3006" max="3006" width="37" style="4" bestFit="1" customWidth="1"/>
    <col min="3007" max="3007" width="27.109375" style="4" bestFit="1" customWidth="1"/>
    <col min="3008" max="3008" width="61.33203125" style="4" customWidth="1"/>
    <col min="3009" max="3009" width="11.5546875" style="4" customWidth="1"/>
    <col min="3010" max="3261" width="11.44140625" style="4"/>
    <col min="3262" max="3262" width="37" style="4" bestFit="1" customWidth="1"/>
    <col min="3263" max="3263" width="27.109375" style="4" bestFit="1" customWidth="1"/>
    <col min="3264" max="3264" width="61.33203125" style="4" customWidth="1"/>
    <col min="3265" max="3265" width="11.5546875" style="4" customWidth="1"/>
    <col min="3266" max="3517" width="11.44140625" style="4"/>
    <col min="3518" max="3518" width="37" style="4" bestFit="1" customWidth="1"/>
    <col min="3519" max="3519" width="27.109375" style="4" bestFit="1" customWidth="1"/>
    <col min="3520" max="3520" width="61.33203125" style="4" customWidth="1"/>
    <col min="3521" max="3521" width="11.5546875" style="4" customWidth="1"/>
    <col min="3522" max="3773" width="11.44140625" style="4"/>
    <col min="3774" max="3774" width="37" style="4" bestFit="1" customWidth="1"/>
    <col min="3775" max="3775" width="27.109375" style="4" bestFit="1" customWidth="1"/>
    <col min="3776" max="3776" width="61.33203125" style="4" customWidth="1"/>
    <col min="3777" max="3777" width="11.5546875" style="4" customWidth="1"/>
    <col min="3778" max="4029" width="11.44140625" style="4"/>
    <col min="4030" max="4030" width="37" style="4" bestFit="1" customWidth="1"/>
    <col min="4031" max="4031" width="27.109375" style="4" bestFit="1" customWidth="1"/>
    <col min="4032" max="4032" width="61.33203125" style="4" customWidth="1"/>
    <col min="4033" max="4033" width="11.5546875" style="4" customWidth="1"/>
    <col min="4034" max="4285" width="11.44140625" style="4"/>
    <col min="4286" max="4286" width="37" style="4" bestFit="1" customWidth="1"/>
    <col min="4287" max="4287" width="27.109375" style="4" bestFit="1" customWidth="1"/>
    <col min="4288" max="4288" width="61.33203125" style="4" customWidth="1"/>
    <col min="4289" max="4289" width="11.5546875" style="4" customWidth="1"/>
    <col min="4290" max="4541" width="11.44140625" style="4"/>
    <col min="4542" max="4542" width="37" style="4" bestFit="1" customWidth="1"/>
    <col min="4543" max="4543" width="27.109375" style="4" bestFit="1" customWidth="1"/>
    <col min="4544" max="4544" width="61.33203125" style="4" customWidth="1"/>
    <col min="4545" max="4545" width="11.5546875" style="4" customWidth="1"/>
    <col min="4546" max="4797" width="11.44140625" style="4"/>
    <col min="4798" max="4798" width="37" style="4" bestFit="1" customWidth="1"/>
    <col min="4799" max="4799" width="27.109375" style="4" bestFit="1" customWidth="1"/>
    <col min="4800" max="4800" width="61.33203125" style="4" customWidth="1"/>
    <col min="4801" max="4801" width="11.5546875" style="4" customWidth="1"/>
    <col min="4802" max="5053" width="11.44140625" style="4"/>
    <col min="5054" max="5054" width="37" style="4" bestFit="1" customWidth="1"/>
    <col min="5055" max="5055" width="27.109375" style="4" bestFit="1" customWidth="1"/>
    <col min="5056" max="5056" width="61.33203125" style="4" customWidth="1"/>
    <col min="5057" max="5057" width="11.5546875" style="4" customWidth="1"/>
    <col min="5058" max="5309" width="11.44140625" style="4"/>
    <col min="5310" max="5310" width="37" style="4" bestFit="1" customWidth="1"/>
    <col min="5311" max="5311" width="27.109375" style="4" bestFit="1" customWidth="1"/>
    <col min="5312" max="5312" width="61.33203125" style="4" customWidth="1"/>
    <col min="5313" max="5313" width="11.5546875" style="4" customWidth="1"/>
    <col min="5314" max="5565" width="11.44140625" style="4"/>
    <col min="5566" max="5566" width="37" style="4" bestFit="1" customWidth="1"/>
    <col min="5567" max="5567" width="27.109375" style="4" bestFit="1" customWidth="1"/>
    <col min="5568" max="5568" width="61.33203125" style="4" customWidth="1"/>
    <col min="5569" max="5569" width="11.5546875" style="4" customWidth="1"/>
    <col min="5570" max="5821" width="11.44140625" style="4"/>
    <col min="5822" max="5822" width="37" style="4" bestFit="1" customWidth="1"/>
    <col min="5823" max="5823" width="27.109375" style="4" bestFit="1" customWidth="1"/>
    <col min="5824" max="5824" width="61.33203125" style="4" customWidth="1"/>
    <col min="5825" max="5825" width="11.5546875" style="4" customWidth="1"/>
    <col min="5826" max="6077" width="11.44140625" style="4"/>
    <col min="6078" max="6078" width="37" style="4" bestFit="1" customWidth="1"/>
    <col min="6079" max="6079" width="27.109375" style="4" bestFit="1" customWidth="1"/>
    <col min="6080" max="6080" width="61.33203125" style="4" customWidth="1"/>
    <col min="6081" max="6081" width="11.5546875" style="4" customWidth="1"/>
    <col min="6082" max="6333" width="11.44140625" style="4"/>
    <col min="6334" max="6334" width="37" style="4" bestFit="1" customWidth="1"/>
    <col min="6335" max="6335" width="27.109375" style="4" bestFit="1" customWidth="1"/>
    <col min="6336" max="6336" width="61.33203125" style="4" customWidth="1"/>
    <col min="6337" max="6337" width="11.5546875" style="4" customWidth="1"/>
    <col min="6338" max="6589" width="11.44140625" style="4"/>
    <col min="6590" max="6590" width="37" style="4" bestFit="1" customWidth="1"/>
    <col min="6591" max="6591" width="27.109375" style="4" bestFit="1" customWidth="1"/>
    <col min="6592" max="6592" width="61.33203125" style="4" customWidth="1"/>
    <col min="6593" max="6593" width="11.5546875" style="4" customWidth="1"/>
    <col min="6594" max="6845" width="11.44140625" style="4"/>
    <col min="6846" max="6846" width="37" style="4" bestFit="1" customWidth="1"/>
    <col min="6847" max="6847" width="27.109375" style="4" bestFit="1" customWidth="1"/>
    <col min="6848" max="6848" width="61.33203125" style="4" customWidth="1"/>
    <col min="6849" max="6849" width="11.5546875" style="4" customWidth="1"/>
    <col min="6850" max="7101" width="11.44140625" style="4"/>
    <col min="7102" max="7102" width="37" style="4" bestFit="1" customWidth="1"/>
    <col min="7103" max="7103" width="27.109375" style="4" bestFit="1" customWidth="1"/>
    <col min="7104" max="7104" width="61.33203125" style="4" customWidth="1"/>
    <col min="7105" max="7105" width="11.5546875" style="4" customWidth="1"/>
    <col min="7106" max="7357" width="11.44140625" style="4"/>
    <col min="7358" max="7358" width="37" style="4" bestFit="1" customWidth="1"/>
    <col min="7359" max="7359" width="27.109375" style="4" bestFit="1" customWidth="1"/>
    <col min="7360" max="7360" width="61.33203125" style="4" customWidth="1"/>
    <col min="7361" max="7361" width="11.5546875" style="4" customWidth="1"/>
    <col min="7362" max="7613" width="11.44140625" style="4"/>
    <col min="7614" max="7614" width="37" style="4" bestFit="1" customWidth="1"/>
    <col min="7615" max="7615" width="27.109375" style="4" bestFit="1" customWidth="1"/>
    <col min="7616" max="7616" width="61.33203125" style="4" customWidth="1"/>
    <col min="7617" max="7617" width="11.5546875" style="4" customWidth="1"/>
    <col min="7618" max="7869" width="11.44140625" style="4"/>
    <col min="7870" max="7870" width="37" style="4" bestFit="1" customWidth="1"/>
    <col min="7871" max="7871" width="27.109375" style="4" bestFit="1" customWidth="1"/>
    <col min="7872" max="7872" width="61.33203125" style="4" customWidth="1"/>
    <col min="7873" max="7873" width="11.5546875" style="4" customWidth="1"/>
    <col min="7874" max="8125" width="11.44140625" style="4"/>
    <col min="8126" max="8126" width="37" style="4" bestFit="1" customWidth="1"/>
    <col min="8127" max="8127" width="27.109375" style="4" bestFit="1" customWidth="1"/>
    <col min="8128" max="8128" width="61.33203125" style="4" customWidth="1"/>
    <col min="8129" max="8129" width="11.5546875" style="4" customWidth="1"/>
    <col min="8130" max="8381" width="11.44140625" style="4"/>
    <col min="8382" max="8382" width="37" style="4" bestFit="1" customWidth="1"/>
    <col min="8383" max="8383" width="27.109375" style="4" bestFit="1" customWidth="1"/>
    <col min="8384" max="8384" width="61.33203125" style="4" customWidth="1"/>
    <col min="8385" max="8385" width="11.5546875" style="4" customWidth="1"/>
    <col min="8386" max="8637" width="11.44140625" style="4"/>
    <col min="8638" max="8638" width="37" style="4" bestFit="1" customWidth="1"/>
    <col min="8639" max="8639" width="27.109375" style="4" bestFit="1" customWidth="1"/>
    <col min="8640" max="8640" width="61.33203125" style="4" customWidth="1"/>
    <col min="8641" max="8641" width="11.5546875" style="4" customWidth="1"/>
    <col min="8642" max="8893" width="11.44140625" style="4"/>
    <col min="8894" max="8894" width="37" style="4" bestFit="1" customWidth="1"/>
    <col min="8895" max="8895" width="27.109375" style="4" bestFit="1" customWidth="1"/>
    <col min="8896" max="8896" width="61.33203125" style="4" customWidth="1"/>
    <col min="8897" max="8897" width="11.5546875" style="4" customWidth="1"/>
    <col min="8898" max="9149" width="11.44140625" style="4"/>
    <col min="9150" max="9150" width="37" style="4" bestFit="1" customWidth="1"/>
    <col min="9151" max="9151" width="27.109375" style="4" bestFit="1" customWidth="1"/>
    <col min="9152" max="9152" width="61.33203125" style="4" customWidth="1"/>
    <col min="9153" max="9153" width="11.5546875" style="4" customWidth="1"/>
    <col min="9154" max="9405" width="11.44140625" style="4"/>
    <col min="9406" max="9406" width="37" style="4" bestFit="1" customWidth="1"/>
    <col min="9407" max="9407" width="27.109375" style="4" bestFit="1" customWidth="1"/>
    <col min="9408" max="9408" width="61.33203125" style="4" customWidth="1"/>
    <col min="9409" max="9409" width="11.5546875" style="4" customWidth="1"/>
    <col min="9410" max="9661" width="11.44140625" style="4"/>
    <col min="9662" max="9662" width="37" style="4" bestFit="1" customWidth="1"/>
    <col min="9663" max="9663" width="27.109375" style="4" bestFit="1" customWidth="1"/>
    <col min="9664" max="9664" width="61.33203125" style="4" customWidth="1"/>
    <col min="9665" max="9665" width="11.5546875" style="4" customWidth="1"/>
    <col min="9666" max="9917" width="11.44140625" style="4"/>
    <col min="9918" max="9918" width="37" style="4" bestFit="1" customWidth="1"/>
    <col min="9919" max="9919" width="27.109375" style="4" bestFit="1" customWidth="1"/>
    <col min="9920" max="9920" width="61.33203125" style="4" customWidth="1"/>
    <col min="9921" max="9921" width="11.5546875" style="4" customWidth="1"/>
    <col min="9922" max="10173" width="11.44140625" style="4"/>
    <col min="10174" max="10174" width="37" style="4" bestFit="1" customWidth="1"/>
    <col min="10175" max="10175" width="27.109375" style="4" bestFit="1" customWidth="1"/>
    <col min="10176" max="10176" width="61.33203125" style="4" customWidth="1"/>
    <col min="10177" max="10177" width="11.5546875" style="4" customWidth="1"/>
    <col min="10178" max="10429" width="11.44140625" style="4"/>
    <col min="10430" max="10430" width="37" style="4" bestFit="1" customWidth="1"/>
    <col min="10431" max="10431" width="27.109375" style="4" bestFit="1" customWidth="1"/>
    <col min="10432" max="10432" width="61.33203125" style="4" customWidth="1"/>
    <col min="10433" max="10433" width="11.5546875" style="4" customWidth="1"/>
    <col min="10434" max="10685" width="11.44140625" style="4"/>
    <col min="10686" max="10686" width="37" style="4" bestFit="1" customWidth="1"/>
    <col min="10687" max="10687" width="27.109375" style="4" bestFit="1" customWidth="1"/>
    <col min="10688" max="10688" width="61.33203125" style="4" customWidth="1"/>
    <col min="10689" max="10689" width="11.5546875" style="4" customWidth="1"/>
    <col min="10690" max="10941" width="11.44140625" style="4"/>
    <col min="10942" max="10942" width="37" style="4" bestFit="1" customWidth="1"/>
    <col min="10943" max="10943" width="27.109375" style="4" bestFit="1" customWidth="1"/>
    <col min="10944" max="10944" width="61.33203125" style="4" customWidth="1"/>
    <col min="10945" max="10945" width="11.5546875" style="4" customWidth="1"/>
    <col min="10946" max="11197" width="11.44140625" style="4"/>
    <col min="11198" max="11198" width="37" style="4" bestFit="1" customWidth="1"/>
    <col min="11199" max="11199" width="27.109375" style="4" bestFit="1" customWidth="1"/>
    <col min="11200" max="11200" width="61.33203125" style="4" customWidth="1"/>
    <col min="11201" max="11201" width="11.5546875" style="4" customWidth="1"/>
    <col min="11202" max="11453" width="11.44140625" style="4"/>
    <col min="11454" max="11454" width="37" style="4" bestFit="1" customWidth="1"/>
    <col min="11455" max="11455" width="27.109375" style="4" bestFit="1" customWidth="1"/>
    <col min="11456" max="11456" width="61.33203125" style="4" customWidth="1"/>
    <col min="11457" max="11457" width="11.5546875" style="4" customWidth="1"/>
    <col min="11458" max="11709" width="11.44140625" style="4"/>
    <col min="11710" max="11710" width="37" style="4" bestFit="1" customWidth="1"/>
    <col min="11711" max="11711" width="27.109375" style="4" bestFit="1" customWidth="1"/>
    <col min="11712" max="11712" width="61.33203125" style="4" customWidth="1"/>
    <col min="11713" max="11713" width="11.5546875" style="4" customWidth="1"/>
    <col min="11714" max="11965" width="11.44140625" style="4"/>
    <col min="11966" max="11966" width="37" style="4" bestFit="1" customWidth="1"/>
    <col min="11967" max="11967" width="27.109375" style="4" bestFit="1" customWidth="1"/>
    <col min="11968" max="11968" width="61.33203125" style="4" customWidth="1"/>
    <col min="11969" max="11969" width="11.5546875" style="4" customWidth="1"/>
    <col min="11970" max="12221" width="11.44140625" style="4"/>
    <col min="12222" max="12222" width="37" style="4" bestFit="1" customWidth="1"/>
    <col min="12223" max="12223" width="27.109375" style="4" bestFit="1" customWidth="1"/>
    <col min="12224" max="12224" width="61.33203125" style="4" customWidth="1"/>
    <col min="12225" max="12225" width="11.5546875" style="4" customWidth="1"/>
    <col min="12226" max="12477" width="11.44140625" style="4"/>
    <col min="12478" max="12478" width="37" style="4" bestFit="1" customWidth="1"/>
    <col min="12479" max="12479" width="27.109375" style="4" bestFit="1" customWidth="1"/>
    <col min="12480" max="12480" width="61.33203125" style="4" customWidth="1"/>
    <col min="12481" max="12481" width="11.5546875" style="4" customWidth="1"/>
    <col min="12482" max="12733" width="11.44140625" style="4"/>
    <col min="12734" max="12734" width="37" style="4" bestFit="1" customWidth="1"/>
    <col min="12735" max="12735" width="27.109375" style="4" bestFit="1" customWidth="1"/>
    <col min="12736" max="12736" width="61.33203125" style="4" customWidth="1"/>
    <col min="12737" max="12737" width="11.5546875" style="4" customWidth="1"/>
    <col min="12738" max="12989" width="11.44140625" style="4"/>
    <col min="12990" max="12990" width="37" style="4" bestFit="1" customWidth="1"/>
    <col min="12991" max="12991" width="27.109375" style="4" bestFit="1" customWidth="1"/>
    <col min="12992" max="12992" width="61.33203125" style="4" customWidth="1"/>
    <col min="12993" max="12993" width="11.5546875" style="4" customWidth="1"/>
    <col min="12994" max="13245" width="11.44140625" style="4"/>
    <col min="13246" max="13246" width="37" style="4" bestFit="1" customWidth="1"/>
    <col min="13247" max="13247" width="27.109375" style="4" bestFit="1" customWidth="1"/>
    <col min="13248" max="13248" width="61.33203125" style="4" customWidth="1"/>
    <col min="13249" max="13249" width="11.5546875" style="4" customWidth="1"/>
    <col min="13250" max="13501" width="11.44140625" style="4"/>
    <col min="13502" max="13502" width="37" style="4" bestFit="1" customWidth="1"/>
    <col min="13503" max="13503" width="27.109375" style="4" bestFit="1" customWidth="1"/>
    <col min="13504" max="13504" width="61.33203125" style="4" customWidth="1"/>
    <col min="13505" max="13505" width="11.5546875" style="4" customWidth="1"/>
    <col min="13506" max="13757" width="11.44140625" style="4"/>
    <col min="13758" max="13758" width="37" style="4" bestFit="1" customWidth="1"/>
    <col min="13759" max="13759" width="27.109375" style="4" bestFit="1" customWidth="1"/>
    <col min="13760" max="13760" width="61.33203125" style="4" customWidth="1"/>
    <col min="13761" max="13761" width="11.5546875" style="4" customWidth="1"/>
    <col min="13762" max="14013" width="11.44140625" style="4"/>
    <col min="14014" max="14014" width="37" style="4" bestFit="1" customWidth="1"/>
    <col min="14015" max="14015" width="27.109375" style="4" bestFit="1" customWidth="1"/>
    <col min="14016" max="14016" width="61.33203125" style="4" customWidth="1"/>
    <col min="14017" max="14017" width="11.5546875" style="4" customWidth="1"/>
    <col min="14018" max="14269" width="11.44140625" style="4"/>
    <col min="14270" max="14270" width="37" style="4" bestFit="1" customWidth="1"/>
    <col min="14271" max="14271" width="27.109375" style="4" bestFit="1" customWidth="1"/>
    <col min="14272" max="14272" width="61.33203125" style="4" customWidth="1"/>
    <col min="14273" max="14273" width="11.5546875" style="4" customWidth="1"/>
    <col min="14274" max="14525" width="11.44140625" style="4"/>
    <col min="14526" max="14526" width="37" style="4" bestFit="1" customWidth="1"/>
    <col min="14527" max="14527" width="27.109375" style="4" bestFit="1" customWidth="1"/>
    <col min="14528" max="14528" width="61.33203125" style="4" customWidth="1"/>
    <col min="14529" max="14529" width="11.5546875" style="4" customWidth="1"/>
    <col min="14530" max="14781" width="11.44140625" style="4"/>
    <col min="14782" max="14782" width="37" style="4" bestFit="1" customWidth="1"/>
    <col min="14783" max="14783" width="27.109375" style="4" bestFit="1" customWidth="1"/>
    <col min="14784" max="14784" width="61.33203125" style="4" customWidth="1"/>
    <col min="14785" max="14785" width="11.5546875" style="4" customWidth="1"/>
    <col min="14786" max="15037" width="11.44140625" style="4"/>
    <col min="15038" max="15038" width="37" style="4" bestFit="1" customWidth="1"/>
    <col min="15039" max="15039" width="27.109375" style="4" bestFit="1" customWidth="1"/>
    <col min="15040" max="15040" width="61.33203125" style="4" customWidth="1"/>
    <col min="15041" max="15041" width="11.5546875" style="4" customWidth="1"/>
    <col min="15042" max="15293" width="11.44140625" style="4"/>
    <col min="15294" max="15294" width="37" style="4" bestFit="1" customWidth="1"/>
    <col min="15295" max="15295" width="27.109375" style="4" bestFit="1" customWidth="1"/>
    <col min="15296" max="15296" width="61.33203125" style="4" customWidth="1"/>
    <col min="15297" max="15297" width="11.5546875" style="4" customWidth="1"/>
    <col min="15298" max="15549" width="11.44140625" style="4"/>
    <col min="15550" max="15550" width="37" style="4" bestFit="1" customWidth="1"/>
    <col min="15551" max="15551" width="27.109375" style="4" bestFit="1" customWidth="1"/>
    <col min="15552" max="15552" width="61.33203125" style="4" customWidth="1"/>
    <col min="15553" max="15553" width="11.5546875" style="4" customWidth="1"/>
    <col min="15554" max="15805" width="11.44140625" style="4"/>
    <col min="15806" max="15806" width="37" style="4" bestFit="1" customWidth="1"/>
    <col min="15807" max="15807" width="27.109375" style="4" bestFit="1" customWidth="1"/>
    <col min="15808" max="15808" width="61.33203125" style="4" customWidth="1"/>
    <col min="15809" max="15809" width="11.5546875" style="4" customWidth="1"/>
    <col min="15810" max="16061" width="11.44140625" style="4"/>
    <col min="16062" max="16062" width="37" style="4" bestFit="1" customWidth="1"/>
    <col min="16063" max="16063" width="27.109375" style="4" bestFit="1" customWidth="1"/>
    <col min="16064" max="16064" width="61.33203125" style="4" customWidth="1"/>
    <col min="16065" max="16065" width="11.5546875" style="4" customWidth="1"/>
    <col min="16066" max="16384" width="11.44140625" style="4"/>
  </cols>
  <sheetData>
    <row r="1" spans="1:209" s="38" customFormat="1" ht="21.75" customHeight="1" outlineLevel="1" x14ac:dyDescent="0.3">
      <c r="A1" s="29"/>
      <c r="B1" s="30"/>
      <c r="C1" s="30"/>
      <c r="D1" s="30"/>
      <c r="E1" s="30"/>
      <c r="F1" s="30"/>
      <c r="G1" s="30"/>
      <c r="H1" s="30"/>
      <c r="I1" s="30"/>
      <c r="J1" s="30"/>
      <c r="K1" s="31"/>
      <c r="L1" s="32"/>
      <c r="M1" s="33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99" t="s">
        <v>12</v>
      </c>
      <c r="AA1" s="35">
        <v>43709</v>
      </c>
      <c r="AB1" s="36">
        <f>AA1+7</f>
        <v>43716</v>
      </c>
      <c r="AC1" s="36">
        <f t="shared" ref="AC1:AQ1" si="0">AB1+7</f>
        <v>43723</v>
      </c>
      <c r="AD1" s="36">
        <f t="shared" si="0"/>
        <v>43730</v>
      </c>
      <c r="AE1" s="36">
        <f t="shared" si="0"/>
        <v>43737</v>
      </c>
      <c r="AF1" s="36">
        <f t="shared" si="0"/>
        <v>43744</v>
      </c>
      <c r="AG1" s="36">
        <f t="shared" si="0"/>
        <v>43751</v>
      </c>
      <c r="AH1" s="36">
        <f t="shared" si="0"/>
        <v>43758</v>
      </c>
      <c r="AI1" s="36">
        <f t="shared" si="0"/>
        <v>43765</v>
      </c>
      <c r="AJ1" s="36">
        <f t="shared" si="0"/>
        <v>43772</v>
      </c>
      <c r="AK1" s="36">
        <f t="shared" si="0"/>
        <v>43779</v>
      </c>
      <c r="AL1" s="36">
        <f t="shared" si="0"/>
        <v>43786</v>
      </c>
      <c r="AM1" s="36">
        <f t="shared" si="0"/>
        <v>43793</v>
      </c>
      <c r="AN1" s="36">
        <f t="shared" si="0"/>
        <v>43800</v>
      </c>
      <c r="AO1" s="36">
        <f t="shared" si="0"/>
        <v>43807</v>
      </c>
      <c r="AP1" s="36">
        <f t="shared" si="0"/>
        <v>43814</v>
      </c>
      <c r="AQ1" s="36">
        <f t="shared" si="0"/>
        <v>43821</v>
      </c>
      <c r="AR1" s="36">
        <v>43833</v>
      </c>
      <c r="AS1" s="36">
        <f t="shared" ref="AS1:DD1" si="1">AR1+7</f>
        <v>43840</v>
      </c>
      <c r="AT1" s="36">
        <f t="shared" si="1"/>
        <v>43847</v>
      </c>
      <c r="AU1" s="36">
        <f t="shared" si="1"/>
        <v>43854</v>
      </c>
      <c r="AV1" s="36">
        <f t="shared" si="1"/>
        <v>43861</v>
      </c>
      <c r="AW1" s="36">
        <f t="shared" si="1"/>
        <v>43868</v>
      </c>
      <c r="AX1" s="36">
        <f t="shared" si="1"/>
        <v>43875</v>
      </c>
      <c r="AY1" s="36">
        <f t="shared" si="1"/>
        <v>43882</v>
      </c>
      <c r="AZ1" s="36">
        <f t="shared" si="1"/>
        <v>43889</v>
      </c>
      <c r="BA1" s="36">
        <f t="shared" si="1"/>
        <v>43896</v>
      </c>
      <c r="BB1" s="36">
        <f t="shared" si="1"/>
        <v>43903</v>
      </c>
      <c r="BC1" s="36">
        <f t="shared" si="1"/>
        <v>43910</v>
      </c>
      <c r="BD1" s="36">
        <f t="shared" si="1"/>
        <v>43917</v>
      </c>
      <c r="BE1" s="36">
        <f t="shared" si="1"/>
        <v>43924</v>
      </c>
      <c r="BF1" s="36">
        <f t="shared" si="1"/>
        <v>43931</v>
      </c>
      <c r="BG1" s="36">
        <f t="shared" si="1"/>
        <v>43938</v>
      </c>
      <c r="BH1" s="36">
        <f t="shared" si="1"/>
        <v>43945</v>
      </c>
      <c r="BI1" s="36">
        <f t="shared" si="1"/>
        <v>43952</v>
      </c>
      <c r="BJ1" s="36">
        <f t="shared" si="1"/>
        <v>43959</v>
      </c>
      <c r="BK1" s="36">
        <f t="shared" si="1"/>
        <v>43966</v>
      </c>
      <c r="BL1" s="36">
        <f t="shared" si="1"/>
        <v>43973</v>
      </c>
      <c r="BM1" s="36">
        <f t="shared" si="1"/>
        <v>43980</v>
      </c>
      <c r="BN1" s="36">
        <f t="shared" si="1"/>
        <v>43987</v>
      </c>
      <c r="BO1" s="36">
        <f t="shared" si="1"/>
        <v>43994</v>
      </c>
      <c r="BP1" s="36">
        <f t="shared" si="1"/>
        <v>44001</v>
      </c>
      <c r="BQ1" s="36">
        <f t="shared" si="1"/>
        <v>44008</v>
      </c>
      <c r="BR1" s="36">
        <f t="shared" si="1"/>
        <v>44015</v>
      </c>
      <c r="BS1" s="36">
        <f t="shared" si="1"/>
        <v>44022</v>
      </c>
      <c r="BT1" s="36">
        <f t="shared" si="1"/>
        <v>44029</v>
      </c>
      <c r="BU1" s="36">
        <f t="shared" si="1"/>
        <v>44036</v>
      </c>
      <c r="BV1" s="36">
        <f t="shared" si="1"/>
        <v>44043</v>
      </c>
      <c r="BW1" s="36">
        <f t="shared" si="1"/>
        <v>44050</v>
      </c>
      <c r="BX1" s="36">
        <f t="shared" si="1"/>
        <v>44057</v>
      </c>
      <c r="BY1" s="36">
        <f t="shared" si="1"/>
        <v>44064</v>
      </c>
      <c r="BZ1" s="36">
        <f t="shared" si="1"/>
        <v>44071</v>
      </c>
      <c r="CA1" s="36">
        <f t="shared" si="1"/>
        <v>44078</v>
      </c>
      <c r="CB1" s="36">
        <f t="shared" si="1"/>
        <v>44085</v>
      </c>
      <c r="CC1" s="36">
        <f t="shared" si="1"/>
        <v>44092</v>
      </c>
      <c r="CD1" s="36">
        <f t="shared" si="1"/>
        <v>44099</v>
      </c>
      <c r="CE1" s="36">
        <f t="shared" si="1"/>
        <v>44106</v>
      </c>
      <c r="CF1" s="36">
        <f t="shared" si="1"/>
        <v>44113</v>
      </c>
      <c r="CG1" s="36">
        <f t="shared" si="1"/>
        <v>44120</v>
      </c>
      <c r="CH1" s="36">
        <f t="shared" si="1"/>
        <v>44127</v>
      </c>
      <c r="CI1" s="36">
        <f t="shared" si="1"/>
        <v>44134</v>
      </c>
      <c r="CJ1" s="36">
        <f t="shared" si="1"/>
        <v>44141</v>
      </c>
      <c r="CK1" s="36">
        <f t="shared" si="1"/>
        <v>44148</v>
      </c>
      <c r="CL1" s="36">
        <f t="shared" si="1"/>
        <v>44155</v>
      </c>
      <c r="CM1" s="36">
        <f t="shared" si="1"/>
        <v>44162</v>
      </c>
      <c r="CN1" s="36">
        <f t="shared" si="1"/>
        <v>44169</v>
      </c>
      <c r="CO1" s="36">
        <f t="shared" si="1"/>
        <v>44176</v>
      </c>
      <c r="CP1" s="36">
        <f t="shared" si="1"/>
        <v>44183</v>
      </c>
      <c r="CQ1" s="36">
        <f t="shared" si="1"/>
        <v>44190</v>
      </c>
      <c r="CR1" s="36">
        <f t="shared" si="1"/>
        <v>44197</v>
      </c>
      <c r="CS1" s="36">
        <f t="shared" si="1"/>
        <v>44204</v>
      </c>
      <c r="CT1" s="36">
        <f t="shared" si="1"/>
        <v>44211</v>
      </c>
      <c r="CU1" s="36">
        <f t="shared" si="1"/>
        <v>44218</v>
      </c>
      <c r="CV1" s="36">
        <f t="shared" si="1"/>
        <v>44225</v>
      </c>
      <c r="CW1" s="36">
        <f t="shared" si="1"/>
        <v>44232</v>
      </c>
      <c r="CX1" s="36">
        <f t="shared" si="1"/>
        <v>44239</v>
      </c>
      <c r="CY1" s="36">
        <f t="shared" si="1"/>
        <v>44246</v>
      </c>
      <c r="CZ1" s="36">
        <f t="shared" si="1"/>
        <v>44253</v>
      </c>
      <c r="DA1" s="36">
        <f t="shared" si="1"/>
        <v>44260</v>
      </c>
      <c r="DB1" s="36">
        <f t="shared" si="1"/>
        <v>44267</v>
      </c>
      <c r="DC1" s="36">
        <f t="shared" si="1"/>
        <v>44274</v>
      </c>
      <c r="DD1" s="36">
        <f t="shared" si="1"/>
        <v>44281</v>
      </c>
      <c r="DE1" s="36">
        <f t="shared" ref="DE1:EQ1" si="2">DD1+7</f>
        <v>44288</v>
      </c>
      <c r="DF1" s="36">
        <f t="shared" si="2"/>
        <v>44295</v>
      </c>
      <c r="DG1" s="36">
        <f t="shared" si="2"/>
        <v>44302</v>
      </c>
      <c r="DH1" s="36">
        <f t="shared" si="2"/>
        <v>44309</v>
      </c>
      <c r="DI1" s="36">
        <f t="shared" si="2"/>
        <v>44316</v>
      </c>
      <c r="DJ1" s="36">
        <f t="shared" si="2"/>
        <v>44323</v>
      </c>
      <c r="DK1" s="36">
        <f t="shared" si="2"/>
        <v>44330</v>
      </c>
      <c r="DL1" s="36">
        <f t="shared" si="2"/>
        <v>44337</v>
      </c>
      <c r="DM1" s="36">
        <f t="shared" si="2"/>
        <v>44344</v>
      </c>
      <c r="DN1" s="36">
        <f t="shared" si="2"/>
        <v>44351</v>
      </c>
      <c r="DO1" s="36">
        <f t="shared" si="2"/>
        <v>44358</v>
      </c>
      <c r="DP1" s="36">
        <f t="shared" si="2"/>
        <v>44365</v>
      </c>
      <c r="DQ1" s="36">
        <f t="shared" si="2"/>
        <v>44372</v>
      </c>
      <c r="DR1" s="36">
        <f t="shared" si="2"/>
        <v>44379</v>
      </c>
      <c r="DS1" s="36">
        <f t="shared" si="2"/>
        <v>44386</v>
      </c>
      <c r="DT1" s="36">
        <f t="shared" si="2"/>
        <v>44393</v>
      </c>
      <c r="DU1" s="36">
        <f t="shared" si="2"/>
        <v>44400</v>
      </c>
      <c r="DV1" s="36">
        <f t="shared" si="2"/>
        <v>44407</v>
      </c>
      <c r="DW1" s="36">
        <f t="shared" si="2"/>
        <v>44414</v>
      </c>
      <c r="DX1" s="36">
        <f t="shared" si="2"/>
        <v>44421</v>
      </c>
      <c r="DY1" s="36">
        <f t="shared" si="2"/>
        <v>44428</v>
      </c>
      <c r="DZ1" s="36">
        <f t="shared" si="2"/>
        <v>44435</v>
      </c>
      <c r="EA1" s="36">
        <f t="shared" si="2"/>
        <v>44442</v>
      </c>
      <c r="EB1" s="36">
        <f t="shared" si="2"/>
        <v>44449</v>
      </c>
      <c r="EC1" s="36">
        <f t="shared" si="2"/>
        <v>44456</v>
      </c>
      <c r="ED1" s="36">
        <f t="shared" si="2"/>
        <v>44463</v>
      </c>
      <c r="EE1" s="36">
        <f t="shared" si="2"/>
        <v>44470</v>
      </c>
      <c r="EF1" s="36">
        <f t="shared" si="2"/>
        <v>44477</v>
      </c>
      <c r="EG1" s="36">
        <f t="shared" si="2"/>
        <v>44484</v>
      </c>
      <c r="EH1" s="36">
        <f t="shared" si="2"/>
        <v>44491</v>
      </c>
      <c r="EI1" s="36">
        <f t="shared" si="2"/>
        <v>44498</v>
      </c>
      <c r="EJ1" s="36">
        <f t="shared" si="2"/>
        <v>44505</v>
      </c>
      <c r="EK1" s="36">
        <f t="shared" si="2"/>
        <v>44512</v>
      </c>
      <c r="EL1" s="36">
        <f t="shared" si="2"/>
        <v>44519</v>
      </c>
      <c r="EM1" s="36">
        <f t="shared" si="2"/>
        <v>44526</v>
      </c>
      <c r="EN1" s="36">
        <f t="shared" si="2"/>
        <v>44533</v>
      </c>
      <c r="EO1" s="36">
        <f t="shared" si="2"/>
        <v>44540</v>
      </c>
      <c r="EP1" s="36">
        <f t="shared" si="2"/>
        <v>44547</v>
      </c>
      <c r="EQ1" s="36">
        <f t="shared" si="2"/>
        <v>44554</v>
      </c>
      <c r="ER1" s="36">
        <v>44562</v>
      </c>
      <c r="ES1" s="36">
        <f t="shared" ref="ES1:GQ1" si="3">ER1+7</f>
        <v>44569</v>
      </c>
      <c r="ET1" s="36">
        <f t="shared" si="3"/>
        <v>44576</v>
      </c>
      <c r="EU1" s="36">
        <f t="shared" si="3"/>
        <v>44583</v>
      </c>
      <c r="EV1" s="36">
        <f t="shared" si="3"/>
        <v>44590</v>
      </c>
      <c r="EW1" s="36">
        <f t="shared" si="3"/>
        <v>44597</v>
      </c>
      <c r="EX1" s="36">
        <f t="shared" si="3"/>
        <v>44604</v>
      </c>
      <c r="EY1" s="36">
        <f t="shared" si="3"/>
        <v>44611</v>
      </c>
      <c r="EZ1" s="36">
        <f t="shared" si="3"/>
        <v>44618</v>
      </c>
      <c r="FA1" s="36">
        <f t="shared" si="3"/>
        <v>44625</v>
      </c>
      <c r="FB1" s="36">
        <f t="shared" si="3"/>
        <v>44632</v>
      </c>
      <c r="FC1" s="36">
        <f t="shared" si="3"/>
        <v>44639</v>
      </c>
      <c r="FD1" s="36">
        <f t="shared" si="3"/>
        <v>44646</v>
      </c>
      <c r="FE1" s="36">
        <f t="shared" si="3"/>
        <v>44653</v>
      </c>
      <c r="FF1" s="36">
        <f t="shared" si="3"/>
        <v>44660</v>
      </c>
      <c r="FG1" s="36">
        <f t="shared" si="3"/>
        <v>44667</v>
      </c>
      <c r="FH1" s="36">
        <f t="shared" si="3"/>
        <v>44674</v>
      </c>
      <c r="FI1" s="36">
        <f t="shared" si="3"/>
        <v>44681</v>
      </c>
      <c r="FJ1" s="36">
        <f t="shared" si="3"/>
        <v>44688</v>
      </c>
      <c r="FK1" s="36">
        <f t="shared" si="3"/>
        <v>44695</v>
      </c>
      <c r="FL1" s="36">
        <f t="shared" si="3"/>
        <v>44702</v>
      </c>
      <c r="FM1" s="36">
        <f t="shared" si="3"/>
        <v>44709</v>
      </c>
      <c r="FN1" s="36">
        <f t="shared" si="3"/>
        <v>44716</v>
      </c>
      <c r="FO1" s="36">
        <f t="shared" si="3"/>
        <v>44723</v>
      </c>
      <c r="FP1" s="36">
        <f t="shared" si="3"/>
        <v>44730</v>
      </c>
      <c r="FQ1" s="36">
        <f t="shared" si="3"/>
        <v>44737</v>
      </c>
      <c r="FR1" s="36">
        <f t="shared" si="3"/>
        <v>44744</v>
      </c>
      <c r="FS1" s="36">
        <f t="shared" si="3"/>
        <v>44751</v>
      </c>
      <c r="FT1" s="36">
        <f t="shared" si="3"/>
        <v>44758</v>
      </c>
      <c r="FU1" s="36">
        <f t="shared" si="3"/>
        <v>44765</v>
      </c>
      <c r="FV1" s="36">
        <f t="shared" si="3"/>
        <v>44772</v>
      </c>
      <c r="FW1" s="36">
        <f t="shared" si="3"/>
        <v>44779</v>
      </c>
      <c r="FX1" s="36">
        <f t="shared" si="3"/>
        <v>44786</v>
      </c>
      <c r="FY1" s="36">
        <f t="shared" si="3"/>
        <v>44793</v>
      </c>
      <c r="FZ1" s="36">
        <f t="shared" si="3"/>
        <v>44800</v>
      </c>
      <c r="GA1" s="36">
        <f t="shared" si="3"/>
        <v>44807</v>
      </c>
      <c r="GB1" s="36">
        <f t="shared" si="3"/>
        <v>44814</v>
      </c>
      <c r="GC1" s="36">
        <f t="shared" si="3"/>
        <v>44821</v>
      </c>
      <c r="GD1" s="36">
        <f t="shared" si="3"/>
        <v>44828</v>
      </c>
      <c r="GE1" s="36">
        <f t="shared" si="3"/>
        <v>44835</v>
      </c>
      <c r="GF1" s="36">
        <f t="shared" si="3"/>
        <v>44842</v>
      </c>
      <c r="GG1" s="36">
        <f t="shared" si="3"/>
        <v>44849</v>
      </c>
      <c r="GH1" s="36">
        <f t="shared" si="3"/>
        <v>44856</v>
      </c>
      <c r="GI1" s="36">
        <f t="shared" si="3"/>
        <v>44863</v>
      </c>
      <c r="GJ1" s="36">
        <f t="shared" si="3"/>
        <v>44870</v>
      </c>
      <c r="GK1" s="36">
        <f t="shared" si="3"/>
        <v>44877</v>
      </c>
      <c r="GL1" s="36">
        <f t="shared" si="3"/>
        <v>44884</v>
      </c>
      <c r="GM1" s="36">
        <f t="shared" si="3"/>
        <v>44891</v>
      </c>
      <c r="GN1" s="36">
        <f t="shared" si="3"/>
        <v>44898</v>
      </c>
      <c r="GO1" s="36">
        <f t="shared" si="3"/>
        <v>44905</v>
      </c>
      <c r="GP1" s="36">
        <f t="shared" si="3"/>
        <v>44912</v>
      </c>
      <c r="GQ1" s="36">
        <f t="shared" si="3"/>
        <v>44919</v>
      </c>
      <c r="GR1" s="36">
        <v>44564</v>
      </c>
      <c r="GS1" s="36">
        <f t="shared" ref="GS1:GY1" si="4">GR1+7</f>
        <v>44571</v>
      </c>
      <c r="GT1" s="36">
        <f t="shared" si="4"/>
        <v>44578</v>
      </c>
      <c r="GU1" s="36">
        <f t="shared" si="4"/>
        <v>44585</v>
      </c>
      <c r="GV1" s="36">
        <f t="shared" si="4"/>
        <v>44592</v>
      </c>
      <c r="GW1" s="36">
        <f t="shared" si="4"/>
        <v>44599</v>
      </c>
      <c r="GX1" s="36">
        <f t="shared" si="4"/>
        <v>44606</v>
      </c>
      <c r="GY1" s="36">
        <f t="shared" si="4"/>
        <v>44613</v>
      </c>
    </row>
    <row r="2" spans="1:209" s="43" customFormat="1" ht="21.75" customHeight="1" x14ac:dyDescent="0.3">
      <c r="A2" s="102" t="s">
        <v>0</v>
      </c>
      <c r="B2" s="106" t="s">
        <v>245</v>
      </c>
      <c r="C2" s="106"/>
      <c r="D2" s="106"/>
      <c r="E2" s="106"/>
      <c r="F2" s="106"/>
      <c r="G2" s="106"/>
      <c r="H2" s="106"/>
      <c r="I2" s="106"/>
      <c r="J2" s="106"/>
      <c r="K2" s="107" t="s">
        <v>10</v>
      </c>
      <c r="L2" s="104" t="s">
        <v>11</v>
      </c>
      <c r="M2" s="39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100"/>
      <c r="AA2" s="41" t="str">
        <f>TEXT(AA1,"mmm")&amp;" "&amp;YEAR(AA1)</f>
        <v>sept 2019</v>
      </c>
      <c r="AB2" s="41">
        <f>IF(MONTH(AB1)=MONTH(AA1),,TEXT(AB1,"mmm")&amp;" "&amp;YEAR(AB1))</f>
        <v>0</v>
      </c>
      <c r="AC2" s="41">
        <f t="shared" ref="AC2:CN2" si="5">IF(MONTH(AC1)=MONTH(AB1),,TEXT(AC1,"mmm")&amp;" "&amp;YEAR(AC1))</f>
        <v>0</v>
      </c>
      <c r="AD2" s="41">
        <f t="shared" si="5"/>
        <v>0</v>
      </c>
      <c r="AE2" s="41">
        <f t="shared" si="5"/>
        <v>0</v>
      </c>
      <c r="AF2" s="41" t="str">
        <f t="shared" si="5"/>
        <v>oct 2019</v>
      </c>
      <c r="AG2" s="41">
        <f t="shared" si="5"/>
        <v>0</v>
      </c>
      <c r="AH2" s="41">
        <f t="shared" si="5"/>
        <v>0</v>
      </c>
      <c r="AI2" s="41">
        <f t="shared" si="5"/>
        <v>0</v>
      </c>
      <c r="AJ2" s="41" t="str">
        <f t="shared" si="5"/>
        <v>nov 2019</v>
      </c>
      <c r="AK2" s="41">
        <f t="shared" si="5"/>
        <v>0</v>
      </c>
      <c r="AL2" s="41">
        <f t="shared" si="5"/>
        <v>0</v>
      </c>
      <c r="AM2" s="41">
        <f t="shared" si="5"/>
        <v>0</v>
      </c>
      <c r="AN2" s="41" t="str">
        <f t="shared" si="5"/>
        <v>déc 2019</v>
      </c>
      <c r="AO2" s="41">
        <f t="shared" si="5"/>
        <v>0</v>
      </c>
      <c r="AP2" s="41">
        <f t="shared" si="5"/>
        <v>0</v>
      </c>
      <c r="AQ2" s="41">
        <f t="shared" si="5"/>
        <v>0</v>
      </c>
      <c r="AR2" s="41" t="str">
        <f t="shared" si="5"/>
        <v>janv 2020</v>
      </c>
      <c r="AS2" s="41">
        <f t="shared" si="5"/>
        <v>0</v>
      </c>
      <c r="AT2" s="41">
        <f t="shared" si="5"/>
        <v>0</v>
      </c>
      <c r="AU2" s="41">
        <f t="shared" si="5"/>
        <v>0</v>
      </c>
      <c r="AV2" s="41">
        <f t="shared" si="5"/>
        <v>0</v>
      </c>
      <c r="AW2" s="41" t="str">
        <f t="shared" si="5"/>
        <v>févr 2020</v>
      </c>
      <c r="AX2" s="41">
        <f t="shared" si="5"/>
        <v>0</v>
      </c>
      <c r="AY2" s="41">
        <f t="shared" si="5"/>
        <v>0</v>
      </c>
      <c r="AZ2" s="41">
        <f t="shared" si="5"/>
        <v>0</v>
      </c>
      <c r="BA2" s="41" t="str">
        <f t="shared" si="5"/>
        <v>mars 2020</v>
      </c>
      <c r="BB2" s="41">
        <f t="shared" si="5"/>
        <v>0</v>
      </c>
      <c r="BC2" s="41">
        <f t="shared" si="5"/>
        <v>0</v>
      </c>
      <c r="BD2" s="41">
        <f t="shared" si="5"/>
        <v>0</v>
      </c>
      <c r="BE2" s="41" t="str">
        <f t="shared" si="5"/>
        <v>avr 2020</v>
      </c>
      <c r="BF2" s="41">
        <f t="shared" si="5"/>
        <v>0</v>
      </c>
      <c r="BG2" s="41">
        <f t="shared" si="5"/>
        <v>0</v>
      </c>
      <c r="BH2" s="41">
        <f t="shared" si="5"/>
        <v>0</v>
      </c>
      <c r="BI2" s="41" t="str">
        <f t="shared" si="5"/>
        <v>mai 2020</v>
      </c>
      <c r="BJ2" s="41">
        <f t="shared" si="5"/>
        <v>0</v>
      </c>
      <c r="BK2" s="41">
        <f t="shared" si="5"/>
        <v>0</v>
      </c>
      <c r="BL2" s="41">
        <f t="shared" si="5"/>
        <v>0</v>
      </c>
      <c r="BM2" s="41">
        <f t="shared" si="5"/>
        <v>0</v>
      </c>
      <c r="BN2" s="41" t="str">
        <f t="shared" si="5"/>
        <v>juin 2020</v>
      </c>
      <c r="BO2" s="41">
        <f t="shared" si="5"/>
        <v>0</v>
      </c>
      <c r="BP2" s="41">
        <f t="shared" si="5"/>
        <v>0</v>
      </c>
      <c r="BQ2" s="41">
        <f t="shared" si="5"/>
        <v>0</v>
      </c>
      <c r="BR2" s="41" t="str">
        <f t="shared" si="5"/>
        <v>juil 2020</v>
      </c>
      <c r="BS2" s="41">
        <f t="shared" si="5"/>
        <v>0</v>
      </c>
      <c r="BT2" s="41">
        <f t="shared" si="5"/>
        <v>0</v>
      </c>
      <c r="BU2" s="41">
        <f t="shared" si="5"/>
        <v>0</v>
      </c>
      <c r="BV2" s="41">
        <f t="shared" si="5"/>
        <v>0</v>
      </c>
      <c r="BW2" s="41" t="str">
        <f t="shared" si="5"/>
        <v>août 2020</v>
      </c>
      <c r="BX2" s="41">
        <f t="shared" si="5"/>
        <v>0</v>
      </c>
      <c r="BY2" s="41">
        <f t="shared" si="5"/>
        <v>0</v>
      </c>
      <c r="BZ2" s="41">
        <f t="shared" si="5"/>
        <v>0</v>
      </c>
      <c r="CA2" s="41" t="str">
        <f t="shared" si="5"/>
        <v>sept 2020</v>
      </c>
      <c r="CB2" s="41">
        <f t="shared" si="5"/>
        <v>0</v>
      </c>
      <c r="CC2" s="41">
        <f t="shared" si="5"/>
        <v>0</v>
      </c>
      <c r="CD2" s="41">
        <f t="shared" si="5"/>
        <v>0</v>
      </c>
      <c r="CE2" s="41" t="str">
        <f t="shared" si="5"/>
        <v>oct 2020</v>
      </c>
      <c r="CF2" s="41">
        <f t="shared" si="5"/>
        <v>0</v>
      </c>
      <c r="CG2" s="41">
        <f t="shared" si="5"/>
        <v>0</v>
      </c>
      <c r="CH2" s="41">
        <f t="shared" si="5"/>
        <v>0</v>
      </c>
      <c r="CI2" s="41">
        <f t="shared" si="5"/>
        <v>0</v>
      </c>
      <c r="CJ2" s="41" t="str">
        <f t="shared" si="5"/>
        <v>nov 2020</v>
      </c>
      <c r="CK2" s="41">
        <f t="shared" si="5"/>
        <v>0</v>
      </c>
      <c r="CL2" s="41">
        <f t="shared" si="5"/>
        <v>0</v>
      </c>
      <c r="CM2" s="41">
        <f t="shared" si="5"/>
        <v>0</v>
      </c>
      <c r="CN2" s="41" t="str">
        <f t="shared" si="5"/>
        <v>déc 2020</v>
      </c>
      <c r="CO2" s="41">
        <f t="shared" ref="CO2:EZ2" si="6">IF(MONTH(CO1)=MONTH(CN1),,TEXT(CO1,"mmm")&amp;" "&amp;YEAR(CO1))</f>
        <v>0</v>
      </c>
      <c r="CP2" s="41">
        <f t="shared" si="6"/>
        <v>0</v>
      </c>
      <c r="CQ2" s="41">
        <f t="shared" si="6"/>
        <v>0</v>
      </c>
      <c r="CR2" s="41" t="str">
        <f t="shared" si="6"/>
        <v>janv 2021</v>
      </c>
      <c r="CS2" s="41">
        <f t="shared" si="6"/>
        <v>0</v>
      </c>
      <c r="CT2" s="41">
        <f t="shared" si="6"/>
        <v>0</v>
      </c>
      <c r="CU2" s="41">
        <f t="shared" si="6"/>
        <v>0</v>
      </c>
      <c r="CV2" s="41">
        <f t="shared" si="6"/>
        <v>0</v>
      </c>
      <c r="CW2" s="41" t="str">
        <f t="shared" si="6"/>
        <v>févr 2021</v>
      </c>
      <c r="CX2" s="41">
        <f t="shared" si="6"/>
        <v>0</v>
      </c>
      <c r="CY2" s="41">
        <f t="shared" si="6"/>
        <v>0</v>
      </c>
      <c r="CZ2" s="41">
        <f t="shared" si="6"/>
        <v>0</v>
      </c>
      <c r="DA2" s="41" t="str">
        <f t="shared" si="6"/>
        <v>mars 2021</v>
      </c>
      <c r="DB2" s="41">
        <f t="shared" si="6"/>
        <v>0</v>
      </c>
      <c r="DC2" s="41">
        <f t="shared" si="6"/>
        <v>0</v>
      </c>
      <c r="DD2" s="41">
        <f t="shared" si="6"/>
        <v>0</v>
      </c>
      <c r="DE2" s="41" t="str">
        <f t="shared" si="6"/>
        <v>avr 2021</v>
      </c>
      <c r="DF2" s="41">
        <f t="shared" si="6"/>
        <v>0</v>
      </c>
      <c r="DG2" s="41">
        <f t="shared" si="6"/>
        <v>0</v>
      </c>
      <c r="DH2" s="41">
        <f t="shared" si="6"/>
        <v>0</v>
      </c>
      <c r="DI2" s="41">
        <f t="shared" si="6"/>
        <v>0</v>
      </c>
      <c r="DJ2" s="41" t="str">
        <f t="shared" si="6"/>
        <v>mai 2021</v>
      </c>
      <c r="DK2" s="41">
        <f t="shared" si="6"/>
        <v>0</v>
      </c>
      <c r="DL2" s="41">
        <f t="shared" si="6"/>
        <v>0</v>
      </c>
      <c r="DM2" s="41">
        <f t="shared" si="6"/>
        <v>0</v>
      </c>
      <c r="DN2" s="41" t="str">
        <f t="shared" si="6"/>
        <v>juin 2021</v>
      </c>
      <c r="DO2" s="41">
        <f t="shared" si="6"/>
        <v>0</v>
      </c>
      <c r="DP2" s="41">
        <f t="shared" si="6"/>
        <v>0</v>
      </c>
      <c r="DQ2" s="41">
        <f t="shared" si="6"/>
        <v>0</v>
      </c>
      <c r="DR2" s="41" t="str">
        <f t="shared" si="6"/>
        <v>juil 2021</v>
      </c>
      <c r="DS2" s="41">
        <f t="shared" si="6"/>
        <v>0</v>
      </c>
      <c r="DT2" s="41">
        <f t="shared" si="6"/>
        <v>0</v>
      </c>
      <c r="DU2" s="41">
        <f t="shared" si="6"/>
        <v>0</v>
      </c>
      <c r="DV2" s="41">
        <f t="shared" si="6"/>
        <v>0</v>
      </c>
      <c r="DW2" s="41" t="str">
        <f t="shared" si="6"/>
        <v>août 2021</v>
      </c>
      <c r="DX2" s="41">
        <f t="shared" si="6"/>
        <v>0</v>
      </c>
      <c r="DY2" s="41">
        <f t="shared" si="6"/>
        <v>0</v>
      </c>
      <c r="DZ2" s="41">
        <f t="shared" si="6"/>
        <v>0</v>
      </c>
      <c r="EA2" s="41" t="str">
        <f t="shared" si="6"/>
        <v>sept 2021</v>
      </c>
      <c r="EB2" s="41">
        <f t="shared" si="6"/>
        <v>0</v>
      </c>
      <c r="EC2" s="41">
        <f t="shared" si="6"/>
        <v>0</v>
      </c>
      <c r="ED2" s="41">
        <f t="shared" si="6"/>
        <v>0</v>
      </c>
      <c r="EE2" s="41" t="str">
        <f t="shared" si="6"/>
        <v>oct 2021</v>
      </c>
      <c r="EF2" s="41">
        <f t="shared" si="6"/>
        <v>0</v>
      </c>
      <c r="EG2" s="41">
        <f t="shared" si="6"/>
        <v>0</v>
      </c>
      <c r="EH2" s="41">
        <f t="shared" si="6"/>
        <v>0</v>
      </c>
      <c r="EI2" s="41">
        <f t="shared" si="6"/>
        <v>0</v>
      </c>
      <c r="EJ2" s="41" t="str">
        <f t="shared" si="6"/>
        <v>nov 2021</v>
      </c>
      <c r="EK2" s="41">
        <f t="shared" si="6"/>
        <v>0</v>
      </c>
      <c r="EL2" s="41">
        <f t="shared" si="6"/>
        <v>0</v>
      </c>
      <c r="EM2" s="41">
        <f t="shared" si="6"/>
        <v>0</v>
      </c>
      <c r="EN2" s="41" t="str">
        <f t="shared" si="6"/>
        <v>déc 2021</v>
      </c>
      <c r="EO2" s="41">
        <f t="shared" si="6"/>
        <v>0</v>
      </c>
      <c r="EP2" s="41">
        <f t="shared" si="6"/>
        <v>0</v>
      </c>
      <c r="EQ2" s="41">
        <f t="shared" si="6"/>
        <v>0</v>
      </c>
      <c r="ER2" s="41" t="str">
        <f t="shared" si="6"/>
        <v>janv 2022</v>
      </c>
      <c r="ES2" s="41">
        <f t="shared" si="6"/>
        <v>0</v>
      </c>
      <c r="ET2" s="41">
        <f t="shared" si="6"/>
        <v>0</v>
      </c>
      <c r="EU2" s="41">
        <f t="shared" si="6"/>
        <v>0</v>
      </c>
      <c r="EV2" s="41">
        <f t="shared" si="6"/>
        <v>0</v>
      </c>
      <c r="EW2" s="41" t="str">
        <f t="shared" si="6"/>
        <v>févr 2022</v>
      </c>
      <c r="EX2" s="41">
        <f t="shared" si="6"/>
        <v>0</v>
      </c>
      <c r="EY2" s="41">
        <f t="shared" si="6"/>
        <v>0</v>
      </c>
      <c r="EZ2" s="41">
        <f t="shared" si="6"/>
        <v>0</v>
      </c>
      <c r="FA2" s="41" t="str">
        <f t="shared" ref="FA2:GY2" si="7">IF(MONTH(FA1)=MONTH(EZ1),,TEXT(FA1,"mmm")&amp;" "&amp;YEAR(FA1))</f>
        <v>mars 2022</v>
      </c>
      <c r="FB2" s="41">
        <f t="shared" si="7"/>
        <v>0</v>
      </c>
      <c r="FC2" s="41">
        <f t="shared" si="7"/>
        <v>0</v>
      </c>
      <c r="FD2" s="41">
        <f t="shared" si="7"/>
        <v>0</v>
      </c>
      <c r="FE2" s="41" t="str">
        <f t="shared" si="7"/>
        <v>avr 2022</v>
      </c>
      <c r="FF2" s="41">
        <f t="shared" si="7"/>
        <v>0</v>
      </c>
      <c r="FG2" s="41">
        <f t="shared" si="7"/>
        <v>0</v>
      </c>
      <c r="FH2" s="41">
        <f t="shared" si="7"/>
        <v>0</v>
      </c>
      <c r="FI2" s="41">
        <f t="shared" si="7"/>
        <v>0</v>
      </c>
      <c r="FJ2" s="41" t="str">
        <f t="shared" si="7"/>
        <v>mai 2022</v>
      </c>
      <c r="FK2" s="41">
        <f t="shared" si="7"/>
        <v>0</v>
      </c>
      <c r="FL2" s="41">
        <f t="shared" si="7"/>
        <v>0</v>
      </c>
      <c r="FM2" s="41">
        <f t="shared" si="7"/>
        <v>0</v>
      </c>
      <c r="FN2" s="41" t="str">
        <f t="shared" si="7"/>
        <v>juin 2022</v>
      </c>
      <c r="FO2" s="41">
        <f t="shared" si="7"/>
        <v>0</v>
      </c>
      <c r="FP2" s="41">
        <f t="shared" si="7"/>
        <v>0</v>
      </c>
      <c r="FQ2" s="41">
        <f t="shared" si="7"/>
        <v>0</v>
      </c>
      <c r="FR2" s="41" t="str">
        <f t="shared" si="7"/>
        <v>juil 2022</v>
      </c>
      <c r="FS2" s="41">
        <f t="shared" si="7"/>
        <v>0</v>
      </c>
      <c r="FT2" s="41">
        <f t="shared" si="7"/>
        <v>0</v>
      </c>
      <c r="FU2" s="41">
        <f t="shared" si="7"/>
        <v>0</v>
      </c>
      <c r="FV2" s="41">
        <f t="shared" si="7"/>
        <v>0</v>
      </c>
      <c r="FW2" s="41" t="str">
        <f t="shared" si="7"/>
        <v>août 2022</v>
      </c>
      <c r="FX2" s="41">
        <f t="shared" si="7"/>
        <v>0</v>
      </c>
      <c r="FY2" s="41">
        <f t="shared" si="7"/>
        <v>0</v>
      </c>
      <c r="FZ2" s="41">
        <f t="shared" si="7"/>
        <v>0</v>
      </c>
      <c r="GA2" s="41" t="str">
        <f t="shared" si="7"/>
        <v>sept 2022</v>
      </c>
      <c r="GB2" s="41">
        <f t="shared" si="7"/>
        <v>0</v>
      </c>
      <c r="GC2" s="41">
        <f t="shared" si="7"/>
        <v>0</v>
      </c>
      <c r="GD2" s="41">
        <f t="shared" si="7"/>
        <v>0</v>
      </c>
      <c r="GE2" s="41" t="str">
        <f t="shared" si="7"/>
        <v>oct 2022</v>
      </c>
      <c r="GF2" s="41">
        <f t="shared" si="7"/>
        <v>0</v>
      </c>
      <c r="GG2" s="41">
        <f t="shared" si="7"/>
        <v>0</v>
      </c>
      <c r="GH2" s="41">
        <f t="shared" si="7"/>
        <v>0</v>
      </c>
      <c r="GI2" s="41">
        <f t="shared" si="7"/>
        <v>0</v>
      </c>
      <c r="GJ2" s="41" t="str">
        <f t="shared" si="7"/>
        <v>nov 2022</v>
      </c>
      <c r="GK2" s="41">
        <f t="shared" si="7"/>
        <v>0</v>
      </c>
      <c r="GL2" s="41">
        <f t="shared" si="7"/>
        <v>0</v>
      </c>
      <c r="GM2" s="41">
        <f t="shared" si="7"/>
        <v>0</v>
      </c>
      <c r="GN2" s="41" t="str">
        <f t="shared" si="7"/>
        <v>déc 2022</v>
      </c>
      <c r="GO2" s="41">
        <f t="shared" si="7"/>
        <v>0</v>
      </c>
      <c r="GP2" s="41">
        <f t="shared" si="7"/>
        <v>0</v>
      </c>
      <c r="GQ2" s="41">
        <f t="shared" si="7"/>
        <v>0</v>
      </c>
      <c r="GR2" s="41" t="str">
        <f t="shared" si="7"/>
        <v>janv 2022</v>
      </c>
      <c r="GS2" s="41">
        <f t="shared" si="7"/>
        <v>0</v>
      </c>
      <c r="GT2" s="41">
        <f t="shared" si="7"/>
        <v>0</v>
      </c>
      <c r="GU2" s="41">
        <f t="shared" si="7"/>
        <v>0</v>
      </c>
      <c r="GV2" s="41">
        <f t="shared" si="7"/>
        <v>0</v>
      </c>
      <c r="GW2" s="41" t="str">
        <f t="shared" si="7"/>
        <v>févr 2022</v>
      </c>
      <c r="GX2" s="41">
        <f t="shared" si="7"/>
        <v>0</v>
      </c>
      <c r="GY2" s="41">
        <f t="shared" si="7"/>
        <v>0</v>
      </c>
    </row>
    <row r="3" spans="1:209" s="3" customFormat="1" ht="20.25" customHeight="1" x14ac:dyDescent="0.3">
      <c r="A3" s="103"/>
      <c r="B3" s="92"/>
      <c r="C3" s="92"/>
      <c r="D3" s="92"/>
      <c r="E3" s="92"/>
      <c r="F3" s="92"/>
      <c r="G3" s="92"/>
      <c r="H3" s="92"/>
      <c r="I3" s="92"/>
      <c r="J3" s="92"/>
      <c r="K3" s="108"/>
      <c r="L3" s="105"/>
      <c r="M3" s="39" t="s">
        <v>187</v>
      </c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101"/>
      <c r="AA3" s="45" t="s">
        <v>188</v>
      </c>
      <c r="AB3" s="45" t="s">
        <v>189</v>
      </c>
      <c r="AC3" s="45" t="s">
        <v>190</v>
      </c>
      <c r="AD3" s="45" t="s">
        <v>191</v>
      </c>
      <c r="AE3" s="45" t="s">
        <v>192</v>
      </c>
      <c r="AF3" s="45" t="s">
        <v>193</v>
      </c>
      <c r="AG3" s="45" t="s">
        <v>194</v>
      </c>
      <c r="AH3" s="45" t="s">
        <v>195</v>
      </c>
      <c r="AI3" s="45" t="s">
        <v>196</v>
      </c>
      <c r="AJ3" s="45" t="s">
        <v>197</v>
      </c>
      <c r="AK3" s="45" t="s">
        <v>198</v>
      </c>
      <c r="AL3" s="45" t="s">
        <v>199</v>
      </c>
      <c r="AM3" s="45" t="s">
        <v>200</v>
      </c>
      <c r="AN3" s="45" t="s">
        <v>201</v>
      </c>
      <c r="AO3" s="45" t="s">
        <v>202</v>
      </c>
      <c r="AP3" s="45" t="s">
        <v>203</v>
      </c>
      <c r="AQ3" s="45" t="s">
        <v>204</v>
      </c>
      <c r="AR3" s="45" t="s">
        <v>205</v>
      </c>
      <c r="AS3" s="45" t="s">
        <v>206</v>
      </c>
      <c r="AT3" s="45" t="s">
        <v>207</v>
      </c>
      <c r="AU3" s="45" t="s">
        <v>208</v>
      </c>
      <c r="AV3" s="45" t="s">
        <v>209</v>
      </c>
      <c r="AW3" s="45" t="s">
        <v>210</v>
      </c>
      <c r="AX3" s="45" t="s">
        <v>211</v>
      </c>
      <c r="AY3" s="45" t="s">
        <v>212</v>
      </c>
      <c r="AZ3" s="45" t="s">
        <v>213</v>
      </c>
      <c r="BA3" s="45" t="s">
        <v>214</v>
      </c>
      <c r="BB3" s="45" t="s">
        <v>215</v>
      </c>
      <c r="BC3" s="45" t="s">
        <v>216</v>
      </c>
      <c r="BD3" s="45" t="s">
        <v>217</v>
      </c>
      <c r="BE3" s="45" t="s">
        <v>218</v>
      </c>
      <c r="BF3" s="45" t="s">
        <v>219</v>
      </c>
      <c r="BG3" s="45" t="s">
        <v>220</v>
      </c>
      <c r="BH3" s="45" t="s">
        <v>221</v>
      </c>
      <c r="BI3" s="45" t="s">
        <v>222</v>
      </c>
      <c r="BJ3" s="45" t="s">
        <v>223</v>
      </c>
      <c r="BK3" s="45" t="s">
        <v>224</v>
      </c>
      <c r="BL3" s="45" t="s">
        <v>225</v>
      </c>
      <c r="BM3" s="45" t="s">
        <v>226</v>
      </c>
      <c r="BN3" s="45" t="s">
        <v>227</v>
      </c>
      <c r="BO3" s="45" t="s">
        <v>228</v>
      </c>
      <c r="BP3" s="45" t="s">
        <v>229</v>
      </c>
      <c r="BQ3" s="45" t="s">
        <v>230</v>
      </c>
      <c r="BR3" s="45" t="s">
        <v>231</v>
      </c>
      <c r="BS3" s="45" t="s">
        <v>232</v>
      </c>
      <c r="BT3" s="45" t="s">
        <v>233</v>
      </c>
      <c r="BU3" s="45" t="s">
        <v>234</v>
      </c>
      <c r="BV3" s="45" t="s">
        <v>235</v>
      </c>
      <c r="BW3" s="45" t="s">
        <v>236</v>
      </c>
      <c r="BX3" s="45" t="s">
        <v>237</v>
      </c>
      <c r="BY3" s="45" t="s">
        <v>238</v>
      </c>
      <c r="BZ3" s="45" t="s">
        <v>239</v>
      </c>
      <c r="CA3" s="45" t="s">
        <v>188</v>
      </c>
      <c r="CB3" s="45" t="s">
        <v>189</v>
      </c>
      <c r="CC3" s="45" t="s">
        <v>190</v>
      </c>
      <c r="CD3" s="45" t="s">
        <v>191</v>
      </c>
      <c r="CE3" s="45" t="s">
        <v>192</v>
      </c>
      <c r="CF3" s="45" t="s">
        <v>193</v>
      </c>
      <c r="CG3" s="45" t="s">
        <v>194</v>
      </c>
      <c r="CH3" s="45" t="s">
        <v>195</v>
      </c>
      <c r="CI3" s="45" t="s">
        <v>196</v>
      </c>
      <c r="CJ3" s="45" t="s">
        <v>197</v>
      </c>
      <c r="CK3" s="45" t="s">
        <v>198</v>
      </c>
      <c r="CL3" s="45" t="s">
        <v>199</v>
      </c>
      <c r="CM3" s="45" t="s">
        <v>200</v>
      </c>
      <c r="CN3" s="45" t="s">
        <v>201</v>
      </c>
      <c r="CO3" s="45" t="s">
        <v>202</v>
      </c>
      <c r="CP3" s="45" t="s">
        <v>203</v>
      </c>
      <c r="CQ3" s="45" t="s">
        <v>204</v>
      </c>
      <c r="CR3" s="45" t="s">
        <v>205</v>
      </c>
      <c r="CS3" s="45" t="s">
        <v>206</v>
      </c>
      <c r="CT3" s="45" t="s">
        <v>207</v>
      </c>
      <c r="CU3" s="45" t="s">
        <v>208</v>
      </c>
      <c r="CV3" s="45" t="s">
        <v>209</v>
      </c>
      <c r="CW3" s="45" t="s">
        <v>210</v>
      </c>
      <c r="CX3" s="45" t="s">
        <v>211</v>
      </c>
      <c r="CY3" s="45" t="s">
        <v>212</v>
      </c>
      <c r="CZ3" s="45" t="s">
        <v>213</v>
      </c>
      <c r="DA3" s="45" t="s">
        <v>214</v>
      </c>
      <c r="DB3" s="45" t="s">
        <v>215</v>
      </c>
      <c r="DC3" s="45" t="s">
        <v>216</v>
      </c>
      <c r="DD3" s="45" t="s">
        <v>217</v>
      </c>
      <c r="DE3" s="45" t="s">
        <v>218</v>
      </c>
      <c r="DF3" s="45" t="s">
        <v>219</v>
      </c>
      <c r="DG3" s="45" t="s">
        <v>220</v>
      </c>
      <c r="DH3" s="45" t="s">
        <v>221</v>
      </c>
      <c r="DI3" s="45" t="s">
        <v>222</v>
      </c>
      <c r="DJ3" s="45" t="s">
        <v>223</v>
      </c>
      <c r="DK3" s="45" t="s">
        <v>224</v>
      </c>
      <c r="DL3" s="45" t="s">
        <v>225</v>
      </c>
      <c r="DM3" s="45" t="s">
        <v>226</v>
      </c>
      <c r="DN3" s="45" t="s">
        <v>227</v>
      </c>
      <c r="DO3" s="45" t="s">
        <v>228</v>
      </c>
      <c r="DP3" s="45" t="s">
        <v>229</v>
      </c>
      <c r="DQ3" s="45" t="s">
        <v>230</v>
      </c>
      <c r="DR3" s="45" t="s">
        <v>231</v>
      </c>
      <c r="DS3" s="45" t="s">
        <v>232</v>
      </c>
      <c r="DT3" s="45" t="s">
        <v>233</v>
      </c>
      <c r="DU3" s="45" t="s">
        <v>234</v>
      </c>
      <c r="DV3" s="45" t="s">
        <v>235</v>
      </c>
      <c r="DW3" s="45" t="s">
        <v>236</v>
      </c>
      <c r="DX3" s="45" t="s">
        <v>237</v>
      </c>
      <c r="DY3" s="45" t="s">
        <v>238</v>
      </c>
      <c r="DZ3" s="45" t="s">
        <v>239</v>
      </c>
      <c r="EA3" s="45" t="s">
        <v>188</v>
      </c>
      <c r="EB3" s="45" t="s">
        <v>189</v>
      </c>
      <c r="EC3" s="45" t="s">
        <v>190</v>
      </c>
      <c r="ED3" s="45" t="s">
        <v>191</v>
      </c>
      <c r="EE3" s="45" t="s">
        <v>192</v>
      </c>
      <c r="EF3" s="45" t="s">
        <v>193</v>
      </c>
      <c r="EG3" s="45" t="s">
        <v>194</v>
      </c>
      <c r="EH3" s="45" t="s">
        <v>195</v>
      </c>
      <c r="EI3" s="45" t="s">
        <v>196</v>
      </c>
      <c r="EJ3" s="45" t="s">
        <v>197</v>
      </c>
      <c r="EK3" s="45" t="s">
        <v>198</v>
      </c>
      <c r="EL3" s="45" t="s">
        <v>199</v>
      </c>
      <c r="EM3" s="45" t="s">
        <v>200</v>
      </c>
      <c r="EN3" s="45" t="s">
        <v>201</v>
      </c>
      <c r="EO3" s="45" t="s">
        <v>202</v>
      </c>
      <c r="EP3" s="45" t="s">
        <v>203</v>
      </c>
      <c r="EQ3" s="45" t="s">
        <v>204</v>
      </c>
      <c r="ER3" s="45" t="s">
        <v>205</v>
      </c>
      <c r="ES3" s="45" t="s">
        <v>206</v>
      </c>
      <c r="ET3" s="45" t="s">
        <v>207</v>
      </c>
      <c r="EU3" s="45" t="s">
        <v>208</v>
      </c>
      <c r="EV3" s="45" t="s">
        <v>209</v>
      </c>
      <c r="EW3" s="45" t="s">
        <v>210</v>
      </c>
      <c r="EX3" s="45" t="s">
        <v>211</v>
      </c>
      <c r="EY3" s="45" t="s">
        <v>212</v>
      </c>
      <c r="EZ3" s="45" t="s">
        <v>213</v>
      </c>
      <c r="FA3" s="45" t="s">
        <v>214</v>
      </c>
      <c r="FB3" s="45" t="s">
        <v>215</v>
      </c>
      <c r="FC3" s="45" t="s">
        <v>216</v>
      </c>
      <c r="FD3" s="45" t="s">
        <v>217</v>
      </c>
      <c r="FE3" s="45" t="s">
        <v>218</v>
      </c>
      <c r="FF3" s="45" t="s">
        <v>219</v>
      </c>
      <c r="FG3" s="45" t="s">
        <v>220</v>
      </c>
      <c r="FH3" s="45" t="s">
        <v>221</v>
      </c>
      <c r="FI3" s="45" t="s">
        <v>222</v>
      </c>
      <c r="FJ3" s="45" t="s">
        <v>223</v>
      </c>
      <c r="FK3" s="45" t="s">
        <v>224</v>
      </c>
      <c r="FL3" s="45" t="s">
        <v>225</v>
      </c>
      <c r="FM3" s="45" t="s">
        <v>226</v>
      </c>
      <c r="FN3" s="45" t="s">
        <v>227</v>
      </c>
      <c r="FO3" s="45" t="s">
        <v>228</v>
      </c>
      <c r="FP3" s="45" t="s">
        <v>229</v>
      </c>
      <c r="FQ3" s="45" t="s">
        <v>230</v>
      </c>
      <c r="FR3" s="45" t="s">
        <v>231</v>
      </c>
      <c r="FS3" s="45" t="s">
        <v>232</v>
      </c>
      <c r="FT3" s="45" t="s">
        <v>233</v>
      </c>
      <c r="FU3" s="45" t="s">
        <v>234</v>
      </c>
      <c r="FV3" s="45" t="s">
        <v>235</v>
      </c>
      <c r="FW3" s="45" t="s">
        <v>236</v>
      </c>
      <c r="FX3" s="45" t="s">
        <v>237</v>
      </c>
      <c r="FY3" s="45" t="s">
        <v>238</v>
      </c>
      <c r="FZ3" s="45" t="s">
        <v>239</v>
      </c>
      <c r="GA3" s="45" t="s">
        <v>188</v>
      </c>
      <c r="GB3" s="45" t="s">
        <v>189</v>
      </c>
      <c r="GC3" s="45" t="s">
        <v>190</v>
      </c>
      <c r="GD3" s="45" t="s">
        <v>191</v>
      </c>
      <c r="GE3" s="45" t="s">
        <v>192</v>
      </c>
      <c r="GF3" s="45" t="s">
        <v>193</v>
      </c>
      <c r="GG3" s="45" t="s">
        <v>194</v>
      </c>
      <c r="GH3" s="45" t="s">
        <v>195</v>
      </c>
      <c r="GI3" s="45" t="s">
        <v>196</v>
      </c>
      <c r="GJ3" s="45" t="s">
        <v>197</v>
      </c>
      <c r="GK3" s="45" t="s">
        <v>198</v>
      </c>
      <c r="GL3" s="45" t="s">
        <v>199</v>
      </c>
      <c r="GM3" s="45" t="s">
        <v>200</v>
      </c>
      <c r="GN3" s="45" t="s">
        <v>201</v>
      </c>
      <c r="GO3" s="45" t="s">
        <v>202</v>
      </c>
      <c r="GP3" s="45" t="s">
        <v>203</v>
      </c>
      <c r="GQ3" s="45" t="s">
        <v>204</v>
      </c>
      <c r="GR3" s="45" t="s">
        <v>205</v>
      </c>
      <c r="GS3" s="45" t="s">
        <v>206</v>
      </c>
      <c r="GT3" s="45" t="s">
        <v>207</v>
      </c>
      <c r="GU3" s="45" t="s">
        <v>208</v>
      </c>
      <c r="GV3" s="45" t="s">
        <v>209</v>
      </c>
      <c r="GW3" s="45" t="s">
        <v>210</v>
      </c>
      <c r="GX3" s="45" t="s">
        <v>211</v>
      </c>
      <c r="GY3" s="45" t="s">
        <v>212</v>
      </c>
    </row>
    <row r="4" spans="1:209" s="53" customFormat="1" ht="20.25" customHeight="1" x14ac:dyDescent="0.3">
      <c r="A4" s="47"/>
      <c r="B4" s="74" t="s">
        <v>1</v>
      </c>
      <c r="C4" s="68" t="s">
        <v>2</v>
      </c>
      <c r="D4" s="69" t="s">
        <v>3</v>
      </c>
      <c r="E4" s="67" t="s">
        <v>4</v>
      </c>
      <c r="F4" s="66" t="s">
        <v>5</v>
      </c>
      <c r="G4" s="70" t="s">
        <v>6</v>
      </c>
      <c r="H4" s="71" t="s">
        <v>7</v>
      </c>
      <c r="I4" s="72" t="s">
        <v>8</v>
      </c>
      <c r="J4" s="73" t="s">
        <v>9</v>
      </c>
      <c r="K4" s="65" t="s">
        <v>241</v>
      </c>
      <c r="L4" s="48" t="s">
        <v>240</v>
      </c>
      <c r="M4" s="49">
        <f>SUM(M6:M68)</f>
        <v>2</v>
      </c>
      <c r="N4" s="16"/>
      <c r="O4" s="74" t="s">
        <v>1</v>
      </c>
      <c r="P4" s="68" t="s">
        <v>2</v>
      </c>
      <c r="Q4" s="69" t="s">
        <v>3</v>
      </c>
      <c r="R4" s="67" t="s">
        <v>4</v>
      </c>
      <c r="S4" s="66" t="s">
        <v>5</v>
      </c>
      <c r="T4" s="70" t="s">
        <v>6</v>
      </c>
      <c r="U4" s="71" t="s">
        <v>7</v>
      </c>
      <c r="V4" s="72" t="s">
        <v>8</v>
      </c>
      <c r="W4" s="73" t="s">
        <v>9</v>
      </c>
      <c r="X4" s="75" t="s">
        <v>241</v>
      </c>
      <c r="Y4" s="16" t="s">
        <v>242</v>
      </c>
      <c r="Z4" s="50"/>
      <c r="AA4" s="51">
        <f t="shared" ref="AA4:BF4" si="8">SUM(AA6:AA68)</f>
        <v>4</v>
      </c>
      <c r="AB4" s="51">
        <f t="shared" si="8"/>
        <v>4</v>
      </c>
      <c r="AC4" s="51">
        <f t="shared" si="8"/>
        <v>4</v>
      </c>
      <c r="AD4" s="51">
        <f t="shared" si="8"/>
        <v>3</v>
      </c>
      <c r="AE4" s="51">
        <f t="shared" si="8"/>
        <v>2</v>
      </c>
      <c r="AF4" s="51">
        <f t="shared" si="8"/>
        <v>1</v>
      </c>
      <c r="AG4" s="51">
        <f t="shared" si="8"/>
        <v>3.5</v>
      </c>
      <c r="AH4" s="51">
        <f t="shared" si="8"/>
        <v>4</v>
      </c>
      <c r="AI4" s="51">
        <f t="shared" si="8"/>
        <v>2</v>
      </c>
      <c r="AJ4" s="51">
        <f t="shared" si="8"/>
        <v>2.5</v>
      </c>
      <c r="AK4" s="51">
        <f t="shared" si="8"/>
        <v>3</v>
      </c>
      <c r="AL4" s="51">
        <f t="shared" si="8"/>
        <v>2</v>
      </c>
      <c r="AM4" s="51">
        <f t="shared" si="8"/>
        <v>3</v>
      </c>
      <c r="AN4" s="51">
        <f t="shared" si="8"/>
        <v>2.5</v>
      </c>
      <c r="AO4" s="51">
        <f t="shared" si="8"/>
        <v>3.5</v>
      </c>
      <c r="AP4" s="51">
        <f t="shared" si="8"/>
        <v>1</v>
      </c>
      <c r="AQ4" s="51">
        <f t="shared" si="8"/>
        <v>0</v>
      </c>
      <c r="AR4" s="51">
        <f t="shared" si="8"/>
        <v>1</v>
      </c>
      <c r="AS4" s="51">
        <f t="shared" si="8"/>
        <v>1.5</v>
      </c>
      <c r="AT4" s="51">
        <f t="shared" si="8"/>
        <v>1</v>
      </c>
      <c r="AU4" s="51">
        <f t="shared" si="8"/>
        <v>3.5</v>
      </c>
      <c r="AV4" s="51">
        <f t="shared" si="8"/>
        <v>1.5</v>
      </c>
      <c r="AW4" s="51">
        <f t="shared" si="8"/>
        <v>1</v>
      </c>
      <c r="AX4" s="51">
        <f t="shared" si="8"/>
        <v>2</v>
      </c>
      <c r="AY4" s="51">
        <f t="shared" si="8"/>
        <v>0</v>
      </c>
      <c r="AZ4" s="51">
        <f t="shared" si="8"/>
        <v>2.5</v>
      </c>
      <c r="BA4" s="51">
        <f t="shared" si="8"/>
        <v>1</v>
      </c>
      <c r="BB4" s="51">
        <f t="shared" si="8"/>
        <v>0</v>
      </c>
      <c r="BC4" s="51">
        <f t="shared" si="8"/>
        <v>0</v>
      </c>
      <c r="BD4" s="51">
        <f t="shared" si="8"/>
        <v>0</v>
      </c>
      <c r="BE4" s="51">
        <f t="shared" si="8"/>
        <v>0</v>
      </c>
      <c r="BF4" s="51">
        <f t="shared" si="8"/>
        <v>0</v>
      </c>
      <c r="BG4" s="51">
        <f t="shared" ref="BG4:CL4" si="9">SUM(BG6:BG68)</f>
        <v>0</v>
      </c>
      <c r="BH4" s="51">
        <f t="shared" si="9"/>
        <v>0</v>
      </c>
      <c r="BI4" s="51">
        <f t="shared" si="9"/>
        <v>1</v>
      </c>
      <c r="BJ4" s="51">
        <f t="shared" si="9"/>
        <v>0.5</v>
      </c>
      <c r="BK4" s="51">
        <f t="shared" si="9"/>
        <v>0</v>
      </c>
      <c r="BL4" s="51">
        <f t="shared" si="9"/>
        <v>0.5</v>
      </c>
      <c r="BM4" s="51">
        <f t="shared" si="9"/>
        <v>0</v>
      </c>
      <c r="BN4" s="51">
        <f t="shared" si="9"/>
        <v>0</v>
      </c>
      <c r="BO4" s="51">
        <f t="shared" si="9"/>
        <v>0</v>
      </c>
      <c r="BP4" s="51">
        <f t="shared" si="9"/>
        <v>0</v>
      </c>
      <c r="BQ4" s="51">
        <f t="shared" si="9"/>
        <v>0</v>
      </c>
      <c r="BR4" s="51">
        <f t="shared" si="9"/>
        <v>0</v>
      </c>
      <c r="BS4" s="51">
        <f t="shared" si="9"/>
        <v>0</v>
      </c>
      <c r="BT4" s="51">
        <f t="shared" si="9"/>
        <v>0</v>
      </c>
      <c r="BU4" s="51">
        <f t="shared" si="9"/>
        <v>0</v>
      </c>
      <c r="BV4" s="51">
        <f t="shared" si="9"/>
        <v>0</v>
      </c>
      <c r="BW4" s="51">
        <f t="shared" si="9"/>
        <v>0</v>
      </c>
      <c r="BX4" s="51">
        <f t="shared" si="9"/>
        <v>0</v>
      </c>
      <c r="BY4" s="51">
        <f t="shared" si="9"/>
        <v>0</v>
      </c>
      <c r="BZ4" s="51">
        <f t="shared" si="9"/>
        <v>0</v>
      </c>
      <c r="CA4" s="51">
        <f t="shared" si="9"/>
        <v>5</v>
      </c>
      <c r="CB4" s="51">
        <f t="shared" si="9"/>
        <v>3.5</v>
      </c>
      <c r="CC4" s="51">
        <f t="shared" si="9"/>
        <v>4</v>
      </c>
      <c r="CD4" s="51">
        <f t="shared" si="9"/>
        <v>0.5</v>
      </c>
      <c r="CE4" s="51">
        <f t="shared" si="9"/>
        <v>0</v>
      </c>
      <c r="CF4" s="51">
        <f t="shared" si="9"/>
        <v>2</v>
      </c>
      <c r="CG4" s="51">
        <f t="shared" si="9"/>
        <v>0</v>
      </c>
      <c r="CH4" s="51">
        <f t="shared" si="9"/>
        <v>5</v>
      </c>
      <c r="CI4" s="51">
        <f t="shared" si="9"/>
        <v>1.5</v>
      </c>
      <c r="CJ4" s="51">
        <f t="shared" si="9"/>
        <v>0.5</v>
      </c>
      <c r="CK4" s="51">
        <f t="shared" si="9"/>
        <v>0.5</v>
      </c>
      <c r="CL4" s="51">
        <f t="shared" si="9"/>
        <v>0</v>
      </c>
      <c r="CM4" s="51">
        <f t="shared" ref="CM4:DR4" si="10">SUM(CM6:CM68)</f>
        <v>0</v>
      </c>
      <c r="CN4" s="51">
        <f t="shared" si="10"/>
        <v>0</v>
      </c>
      <c r="CO4" s="51">
        <f t="shared" si="10"/>
        <v>0</v>
      </c>
      <c r="CP4" s="51">
        <f t="shared" si="10"/>
        <v>0</v>
      </c>
      <c r="CQ4" s="51">
        <f t="shared" si="10"/>
        <v>0</v>
      </c>
      <c r="CR4" s="51">
        <f t="shared" si="10"/>
        <v>0</v>
      </c>
      <c r="CS4" s="51">
        <f t="shared" si="10"/>
        <v>0</v>
      </c>
      <c r="CT4" s="51">
        <f t="shared" si="10"/>
        <v>0</v>
      </c>
      <c r="CU4" s="51">
        <f t="shared" si="10"/>
        <v>0</v>
      </c>
      <c r="CV4" s="51">
        <f t="shared" si="10"/>
        <v>0</v>
      </c>
      <c r="CW4" s="51">
        <f t="shared" si="10"/>
        <v>0</v>
      </c>
      <c r="CX4" s="51">
        <f t="shared" si="10"/>
        <v>0</v>
      </c>
      <c r="CY4" s="51">
        <f t="shared" si="10"/>
        <v>0</v>
      </c>
      <c r="CZ4" s="51">
        <f t="shared" si="10"/>
        <v>0</v>
      </c>
      <c r="DA4" s="51">
        <f t="shared" si="10"/>
        <v>0</v>
      </c>
      <c r="DB4" s="51">
        <f t="shared" si="10"/>
        <v>0</v>
      </c>
      <c r="DC4" s="51">
        <f t="shared" si="10"/>
        <v>0</v>
      </c>
      <c r="DD4" s="51">
        <f t="shared" si="10"/>
        <v>0</v>
      </c>
      <c r="DE4" s="51">
        <f t="shared" si="10"/>
        <v>0</v>
      </c>
      <c r="DF4" s="51">
        <f t="shared" si="10"/>
        <v>0</v>
      </c>
      <c r="DG4" s="51">
        <f t="shared" si="10"/>
        <v>0</v>
      </c>
      <c r="DH4" s="51">
        <f t="shared" si="10"/>
        <v>0</v>
      </c>
      <c r="DI4" s="51">
        <f t="shared" si="10"/>
        <v>0</v>
      </c>
      <c r="DJ4" s="51">
        <f t="shared" si="10"/>
        <v>0</v>
      </c>
      <c r="DK4" s="51">
        <f t="shared" si="10"/>
        <v>0</v>
      </c>
      <c r="DL4" s="51">
        <f t="shared" si="10"/>
        <v>0</v>
      </c>
      <c r="DM4" s="51">
        <f t="shared" si="10"/>
        <v>0</v>
      </c>
      <c r="DN4" s="51">
        <f t="shared" si="10"/>
        <v>0</v>
      </c>
      <c r="DO4" s="51">
        <f t="shared" si="10"/>
        <v>0</v>
      </c>
      <c r="DP4" s="51">
        <f t="shared" si="10"/>
        <v>0</v>
      </c>
      <c r="DQ4" s="51">
        <f t="shared" si="10"/>
        <v>0</v>
      </c>
      <c r="DR4" s="51">
        <f t="shared" si="10"/>
        <v>0</v>
      </c>
      <c r="DS4" s="51">
        <f t="shared" ref="DS4:EX4" si="11">SUM(DS6:DS68)</f>
        <v>0</v>
      </c>
      <c r="DT4" s="51">
        <f t="shared" si="11"/>
        <v>0</v>
      </c>
      <c r="DU4" s="51">
        <f t="shared" si="11"/>
        <v>0</v>
      </c>
      <c r="DV4" s="51">
        <f t="shared" si="11"/>
        <v>0</v>
      </c>
      <c r="DW4" s="51">
        <f t="shared" si="11"/>
        <v>0</v>
      </c>
      <c r="DX4" s="51">
        <f t="shared" si="11"/>
        <v>0</v>
      </c>
      <c r="DY4" s="51">
        <f t="shared" si="11"/>
        <v>0</v>
      </c>
      <c r="DZ4" s="51">
        <f t="shared" si="11"/>
        <v>0</v>
      </c>
      <c r="EA4" s="51">
        <f t="shared" si="11"/>
        <v>0</v>
      </c>
      <c r="EB4" s="51">
        <f t="shared" si="11"/>
        <v>0</v>
      </c>
      <c r="EC4" s="51">
        <f t="shared" si="11"/>
        <v>0</v>
      </c>
      <c r="ED4" s="51">
        <f t="shared" si="11"/>
        <v>0</v>
      </c>
      <c r="EE4" s="51">
        <f t="shared" si="11"/>
        <v>0</v>
      </c>
      <c r="EF4" s="51">
        <f t="shared" si="11"/>
        <v>0</v>
      </c>
      <c r="EG4" s="51">
        <f t="shared" si="11"/>
        <v>0</v>
      </c>
      <c r="EH4" s="51">
        <f t="shared" si="11"/>
        <v>0</v>
      </c>
      <c r="EI4" s="51">
        <f t="shared" si="11"/>
        <v>0</v>
      </c>
      <c r="EJ4" s="51">
        <f t="shared" si="11"/>
        <v>0</v>
      </c>
      <c r="EK4" s="51">
        <f t="shared" si="11"/>
        <v>0</v>
      </c>
      <c r="EL4" s="51">
        <f t="shared" si="11"/>
        <v>0</v>
      </c>
      <c r="EM4" s="51">
        <f t="shared" si="11"/>
        <v>0</v>
      </c>
      <c r="EN4" s="51">
        <f t="shared" si="11"/>
        <v>0</v>
      </c>
      <c r="EO4" s="51">
        <f t="shared" si="11"/>
        <v>0</v>
      </c>
      <c r="EP4" s="51">
        <f t="shared" si="11"/>
        <v>0</v>
      </c>
      <c r="EQ4" s="51">
        <f t="shared" si="11"/>
        <v>0</v>
      </c>
      <c r="ER4" s="51">
        <f t="shared" si="11"/>
        <v>0</v>
      </c>
      <c r="ES4" s="51">
        <f t="shared" si="11"/>
        <v>0</v>
      </c>
      <c r="ET4" s="51">
        <f t="shared" si="11"/>
        <v>0</v>
      </c>
      <c r="EU4" s="51">
        <f t="shared" si="11"/>
        <v>0</v>
      </c>
      <c r="EV4" s="51">
        <f t="shared" si="11"/>
        <v>0</v>
      </c>
      <c r="EW4" s="51">
        <f t="shared" si="11"/>
        <v>0</v>
      </c>
      <c r="EX4" s="51">
        <f t="shared" si="11"/>
        <v>0</v>
      </c>
      <c r="EY4" s="51">
        <f t="shared" ref="EY4:GD4" si="12">SUM(EY6:EY68)</f>
        <v>0</v>
      </c>
      <c r="EZ4" s="51">
        <f t="shared" si="12"/>
        <v>0</v>
      </c>
      <c r="FA4" s="51">
        <f t="shared" si="12"/>
        <v>0</v>
      </c>
      <c r="FB4" s="51">
        <f t="shared" si="12"/>
        <v>0</v>
      </c>
      <c r="FC4" s="51">
        <f t="shared" si="12"/>
        <v>0</v>
      </c>
      <c r="FD4" s="51">
        <f t="shared" si="12"/>
        <v>0</v>
      </c>
      <c r="FE4" s="51">
        <f t="shared" si="12"/>
        <v>0</v>
      </c>
      <c r="FF4" s="51">
        <f t="shared" si="12"/>
        <v>0</v>
      </c>
      <c r="FG4" s="51">
        <f t="shared" si="12"/>
        <v>0</v>
      </c>
      <c r="FH4" s="51">
        <f t="shared" si="12"/>
        <v>0</v>
      </c>
      <c r="FI4" s="51">
        <f t="shared" si="12"/>
        <v>0</v>
      </c>
      <c r="FJ4" s="51">
        <f t="shared" si="12"/>
        <v>0</v>
      </c>
      <c r="FK4" s="51">
        <f t="shared" si="12"/>
        <v>0</v>
      </c>
      <c r="FL4" s="51">
        <f t="shared" si="12"/>
        <v>0</v>
      </c>
      <c r="FM4" s="51">
        <f t="shared" si="12"/>
        <v>0</v>
      </c>
      <c r="FN4" s="51">
        <f t="shared" si="12"/>
        <v>0</v>
      </c>
      <c r="FO4" s="51">
        <f t="shared" si="12"/>
        <v>0</v>
      </c>
      <c r="FP4" s="51">
        <f t="shared" si="12"/>
        <v>0</v>
      </c>
      <c r="FQ4" s="51">
        <f t="shared" si="12"/>
        <v>0</v>
      </c>
      <c r="FR4" s="51">
        <f t="shared" si="12"/>
        <v>0</v>
      </c>
      <c r="FS4" s="51">
        <f t="shared" si="12"/>
        <v>0</v>
      </c>
      <c r="FT4" s="51">
        <f t="shared" si="12"/>
        <v>0</v>
      </c>
      <c r="FU4" s="51">
        <f t="shared" si="12"/>
        <v>0</v>
      </c>
      <c r="FV4" s="51">
        <f t="shared" si="12"/>
        <v>0</v>
      </c>
      <c r="FW4" s="51">
        <f t="shared" si="12"/>
        <v>0</v>
      </c>
      <c r="FX4" s="51">
        <f t="shared" si="12"/>
        <v>0</v>
      </c>
      <c r="FY4" s="51">
        <f t="shared" si="12"/>
        <v>0</v>
      </c>
      <c r="FZ4" s="51">
        <f t="shared" si="12"/>
        <v>0</v>
      </c>
      <c r="GA4" s="51">
        <f t="shared" si="12"/>
        <v>0</v>
      </c>
      <c r="GB4" s="51">
        <f t="shared" si="12"/>
        <v>0</v>
      </c>
      <c r="GC4" s="51">
        <f t="shared" si="12"/>
        <v>0</v>
      </c>
      <c r="GD4" s="51">
        <f t="shared" si="12"/>
        <v>0</v>
      </c>
      <c r="GE4" s="51">
        <f t="shared" ref="GE4:GY4" si="13">SUM(GE6:GE68)</f>
        <v>0</v>
      </c>
      <c r="GF4" s="51">
        <f t="shared" si="13"/>
        <v>0</v>
      </c>
      <c r="GG4" s="51">
        <f t="shared" si="13"/>
        <v>0</v>
      </c>
      <c r="GH4" s="51">
        <f t="shared" si="13"/>
        <v>0</v>
      </c>
      <c r="GI4" s="51">
        <f t="shared" si="13"/>
        <v>0</v>
      </c>
      <c r="GJ4" s="51">
        <f t="shared" si="13"/>
        <v>0</v>
      </c>
      <c r="GK4" s="51">
        <f t="shared" si="13"/>
        <v>0</v>
      </c>
      <c r="GL4" s="51">
        <f t="shared" si="13"/>
        <v>0</v>
      </c>
      <c r="GM4" s="51">
        <f t="shared" si="13"/>
        <v>0</v>
      </c>
      <c r="GN4" s="51">
        <f t="shared" si="13"/>
        <v>0</v>
      </c>
      <c r="GO4" s="51">
        <f t="shared" si="13"/>
        <v>0</v>
      </c>
      <c r="GP4" s="51">
        <f t="shared" si="13"/>
        <v>0</v>
      </c>
      <c r="GQ4" s="51">
        <f t="shared" si="13"/>
        <v>0</v>
      </c>
      <c r="GR4" s="51">
        <f t="shared" si="13"/>
        <v>0</v>
      </c>
      <c r="GS4" s="51">
        <f t="shared" si="13"/>
        <v>0</v>
      </c>
      <c r="GT4" s="51">
        <f t="shared" si="13"/>
        <v>0</v>
      </c>
      <c r="GU4" s="51">
        <f t="shared" si="13"/>
        <v>0</v>
      </c>
      <c r="GV4" s="51">
        <f t="shared" si="13"/>
        <v>0</v>
      </c>
      <c r="GW4" s="51">
        <f t="shared" si="13"/>
        <v>0</v>
      </c>
      <c r="GX4" s="51">
        <f t="shared" si="13"/>
        <v>0</v>
      </c>
      <c r="GY4" s="51">
        <f t="shared" si="13"/>
        <v>0</v>
      </c>
    </row>
    <row r="5" spans="1:209" ht="15.75" customHeight="1" x14ac:dyDescent="0.3">
      <c r="A5" s="9" t="s">
        <v>13</v>
      </c>
      <c r="B5" s="10"/>
      <c r="C5" s="10"/>
      <c r="D5" s="10"/>
      <c r="E5" s="10"/>
      <c r="F5" s="10"/>
      <c r="G5" s="10"/>
      <c r="H5" s="10"/>
      <c r="I5" s="10"/>
      <c r="J5" s="10"/>
      <c r="K5" s="11"/>
      <c r="L5" s="12"/>
      <c r="M5" s="54"/>
      <c r="O5" s="16"/>
      <c r="P5" s="16"/>
      <c r="Q5" s="16"/>
      <c r="R5" s="16"/>
      <c r="S5" s="16"/>
      <c r="T5" s="16"/>
      <c r="U5" s="16"/>
      <c r="V5" s="16"/>
      <c r="W5" s="16"/>
      <c r="X5" s="16"/>
      <c r="Y5" s="16">
        <f t="shared" ref="Y5" si="14">SUM(O5:X5)-Z5</f>
        <v>0</v>
      </c>
      <c r="Z5" s="50">
        <f>SUM(AA5:YJ5)</f>
        <v>0</v>
      </c>
      <c r="AA5" s="14"/>
      <c r="AB5" s="14"/>
      <c r="AC5" s="14"/>
      <c r="AD5" s="14"/>
      <c r="AE5" s="14"/>
      <c r="AF5" s="55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6"/>
      <c r="BH5" s="16"/>
      <c r="BI5" s="16"/>
      <c r="BJ5" s="16"/>
      <c r="BK5" s="16"/>
      <c r="BL5" s="16"/>
      <c r="BM5" s="17" t="s">
        <v>14</v>
      </c>
      <c r="BN5" s="16"/>
      <c r="BO5" s="16"/>
      <c r="BP5" s="16"/>
      <c r="BQ5" s="16"/>
      <c r="BR5" s="16"/>
      <c r="BS5" s="18" t="s">
        <v>15</v>
      </c>
      <c r="BT5" s="16" t="s">
        <v>16</v>
      </c>
      <c r="BU5" s="16"/>
      <c r="BV5" s="16"/>
      <c r="BW5" s="16"/>
      <c r="BX5" s="16"/>
      <c r="BY5" s="16"/>
      <c r="BZ5" s="19"/>
      <c r="CA5" s="16"/>
      <c r="CB5" s="16" t="s">
        <v>17</v>
      </c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</row>
    <row r="6" spans="1:209" ht="18.75" customHeight="1" outlineLevel="1" x14ac:dyDescent="0.3">
      <c r="A6" s="10" t="str">
        <f>Liste!A6</f>
        <v>1701.ING</v>
      </c>
      <c r="B6" s="56">
        <f ca="1">Liste!B6</f>
        <v>0</v>
      </c>
      <c r="C6" s="56"/>
      <c r="D6" s="56"/>
      <c r="E6" s="56"/>
      <c r="F6" s="56"/>
      <c r="G6" s="56"/>
      <c r="H6" s="56"/>
      <c r="I6" s="56"/>
      <c r="J6" s="56"/>
      <c r="K6" s="11" t="str">
        <f>Liste!K6</f>
        <v>MAYENNE</v>
      </c>
      <c r="L6" s="12" t="str">
        <f>Liste!L6</f>
        <v>Extension laboratoires d'analyse médical maison de santé</v>
      </c>
      <c r="M6" s="49"/>
      <c r="N6" s="16"/>
      <c r="O6" s="63" t="e">
        <f t="shared" ref="O6:X12" ca="1" si="15">SOMME_PAR_COULEUR($AA6:$XX6,O$4)</f>
        <v>#NAME?</v>
      </c>
      <c r="P6" s="63" t="e">
        <f t="shared" ca="1" si="15"/>
        <v>#NAME?</v>
      </c>
      <c r="Q6" s="63" t="e">
        <f t="shared" ca="1" si="15"/>
        <v>#NAME?</v>
      </c>
      <c r="R6" s="63" t="e">
        <f t="shared" ca="1" si="15"/>
        <v>#NAME?</v>
      </c>
      <c r="S6" s="63" t="e">
        <f t="shared" ca="1" si="15"/>
        <v>#NAME?</v>
      </c>
      <c r="T6" s="63" t="e">
        <f t="shared" ca="1" si="15"/>
        <v>#NAME?</v>
      </c>
      <c r="U6" s="63" t="e">
        <f t="shared" ca="1" si="15"/>
        <v>#NAME?</v>
      </c>
      <c r="V6" s="63" t="e">
        <f t="shared" ca="1" si="15"/>
        <v>#NAME?</v>
      </c>
      <c r="W6" s="63" t="e">
        <f t="shared" ca="1" si="15"/>
        <v>#NAME?</v>
      </c>
      <c r="X6" s="63" t="e">
        <f t="shared" ca="1" si="15"/>
        <v>#NAME?</v>
      </c>
      <c r="Y6" s="63" t="e">
        <f t="shared" ref="Y6:Y10" ca="1" si="16">SUM(O6:X6)-Z6</f>
        <v>#NAME?</v>
      </c>
      <c r="Z6" s="50">
        <f t="shared" ref="Z6:Z11" si="17">SUM(AA6:YJ6)</f>
        <v>0</v>
      </c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57"/>
      <c r="HA6" s="57"/>
    </row>
    <row r="7" spans="1:209" ht="18.75" customHeight="1" outlineLevel="1" x14ac:dyDescent="0.3">
      <c r="A7" s="10" t="str">
        <f>Liste!A7</f>
        <v>1702.ING</v>
      </c>
      <c r="B7" s="56">
        <f ca="1">Liste!B7</f>
        <v>0</v>
      </c>
      <c r="C7" s="56"/>
      <c r="D7" s="56"/>
      <c r="E7" s="56"/>
      <c r="F7" s="56"/>
      <c r="G7" s="56"/>
      <c r="H7" s="56"/>
      <c r="I7" s="56"/>
      <c r="J7" s="56"/>
      <c r="K7" s="11" t="str">
        <f>Liste!K7</f>
        <v>MAYENNE</v>
      </c>
      <c r="L7" s="12" t="str">
        <f>Liste!L7</f>
        <v>Réhabilitation de 125 logements locatifs collectifs Caserne MAYRAN</v>
      </c>
      <c r="M7" s="49"/>
      <c r="N7" s="16"/>
      <c r="O7" s="63" t="e">
        <f t="shared" ca="1" si="15"/>
        <v>#NAME?</v>
      </c>
      <c r="P7" s="63" t="e">
        <f t="shared" ca="1" si="15"/>
        <v>#NAME?</v>
      </c>
      <c r="Q7" s="63" t="e">
        <f t="shared" ca="1" si="15"/>
        <v>#NAME?</v>
      </c>
      <c r="R7" s="63" t="e">
        <f t="shared" ca="1" si="15"/>
        <v>#NAME?</v>
      </c>
      <c r="S7" s="63" t="e">
        <f t="shared" ca="1" si="15"/>
        <v>#NAME?</v>
      </c>
      <c r="T7" s="63" t="e">
        <f t="shared" ca="1" si="15"/>
        <v>#NAME?</v>
      </c>
      <c r="U7" s="63" t="e">
        <f t="shared" ca="1" si="15"/>
        <v>#NAME?</v>
      </c>
      <c r="V7" s="63" t="e">
        <f t="shared" ca="1" si="15"/>
        <v>#NAME?</v>
      </c>
      <c r="W7" s="63" t="e">
        <f t="shared" ca="1" si="15"/>
        <v>#NAME?</v>
      </c>
      <c r="X7" s="63" t="e">
        <f t="shared" ca="1" si="15"/>
        <v>#NAME?</v>
      </c>
      <c r="Y7" s="63" t="e">
        <f t="shared" ca="1" si="16"/>
        <v>#NAME?</v>
      </c>
      <c r="Z7" s="50">
        <f t="shared" si="17"/>
        <v>0</v>
      </c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57"/>
      <c r="HA7" s="57"/>
    </row>
    <row r="8" spans="1:209" ht="18.75" customHeight="1" outlineLevel="1" x14ac:dyDescent="0.3">
      <c r="A8" s="10" t="str">
        <f>Liste!A8</f>
        <v>1703.ING</v>
      </c>
      <c r="B8" s="56">
        <f ca="1">Liste!B8</f>
        <v>0</v>
      </c>
      <c r="C8" s="56"/>
      <c r="D8" s="56"/>
      <c r="E8" s="56"/>
      <c r="F8" s="56"/>
      <c r="G8" s="56"/>
      <c r="H8" s="56"/>
      <c r="I8" s="56"/>
      <c r="J8" s="56"/>
      <c r="K8" s="11" t="str">
        <f>Liste!K8</f>
        <v>QUIMPER</v>
      </c>
      <c r="L8" s="12" t="str">
        <f>Liste!L8</f>
        <v>Extension et restructuration de la CMA</v>
      </c>
      <c r="M8" s="49"/>
      <c r="N8" s="16"/>
      <c r="O8" s="63" t="e">
        <f t="shared" ca="1" si="15"/>
        <v>#NAME?</v>
      </c>
      <c r="P8" s="63" t="e">
        <f t="shared" ca="1" si="15"/>
        <v>#NAME?</v>
      </c>
      <c r="Q8" s="63" t="e">
        <f t="shared" ca="1" si="15"/>
        <v>#NAME?</v>
      </c>
      <c r="R8" s="63" t="e">
        <f t="shared" ca="1" si="15"/>
        <v>#NAME?</v>
      </c>
      <c r="S8" s="63" t="e">
        <f t="shared" ca="1" si="15"/>
        <v>#NAME?</v>
      </c>
      <c r="T8" s="63" t="e">
        <f t="shared" ca="1" si="15"/>
        <v>#NAME?</v>
      </c>
      <c r="U8" s="63" t="e">
        <f t="shared" ca="1" si="15"/>
        <v>#NAME?</v>
      </c>
      <c r="V8" s="63" t="e">
        <f t="shared" ca="1" si="15"/>
        <v>#NAME?</v>
      </c>
      <c r="W8" s="63" t="e">
        <f t="shared" ca="1" si="15"/>
        <v>#NAME?</v>
      </c>
      <c r="X8" s="63" t="e">
        <f t="shared" ca="1" si="15"/>
        <v>#NAME?</v>
      </c>
      <c r="Y8" s="63" t="e">
        <f t="shared" ca="1" si="16"/>
        <v>#NAME?</v>
      </c>
      <c r="Z8" s="50">
        <f t="shared" si="17"/>
        <v>0</v>
      </c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57"/>
      <c r="HA8" s="57"/>
    </row>
    <row r="9" spans="1:209" ht="18.75" customHeight="1" x14ac:dyDescent="0.3">
      <c r="A9" s="10" t="str">
        <f>Liste!A9</f>
        <v>1704.ING</v>
      </c>
      <c r="B9" s="56">
        <f ca="1">Liste!B9</f>
        <v>0</v>
      </c>
      <c r="C9" s="56"/>
      <c r="D9" s="56"/>
      <c r="E9" s="56"/>
      <c r="F9" s="56"/>
      <c r="G9" s="56"/>
      <c r="H9" s="56"/>
      <c r="I9" s="56"/>
      <c r="J9" s="56"/>
      <c r="K9" s="11" t="str">
        <f>Liste!K9</f>
        <v>RETIERS</v>
      </c>
      <c r="L9" s="12" t="str">
        <f>Liste!L9</f>
        <v>Restructuration partielle du collège "La Roche aux Fées"</v>
      </c>
      <c r="M9" s="49"/>
      <c r="N9" s="16"/>
      <c r="O9" s="63" t="e">
        <f t="shared" ca="1" si="15"/>
        <v>#NAME?</v>
      </c>
      <c r="P9" s="63" t="e">
        <f t="shared" ca="1" si="15"/>
        <v>#NAME?</v>
      </c>
      <c r="Q9" s="63" t="e">
        <f t="shared" ca="1" si="15"/>
        <v>#NAME?</v>
      </c>
      <c r="R9" s="63" t="e">
        <f t="shared" ca="1" si="15"/>
        <v>#NAME?</v>
      </c>
      <c r="S9" s="63" t="e">
        <f t="shared" ca="1" si="15"/>
        <v>#NAME?</v>
      </c>
      <c r="T9" s="63" t="e">
        <f ca="1">SOMME_PAR_COULEUR($AA9:$XX9,T$4)</f>
        <v>#NAME?</v>
      </c>
      <c r="U9" s="63" t="e">
        <f t="shared" ca="1" si="15"/>
        <v>#NAME?</v>
      </c>
      <c r="V9" s="63" t="e">
        <f t="shared" ca="1" si="15"/>
        <v>#NAME?</v>
      </c>
      <c r="W9" s="63" t="e">
        <f t="shared" ca="1" si="15"/>
        <v>#NAME?</v>
      </c>
      <c r="X9" s="63" t="e">
        <f t="shared" ca="1" si="15"/>
        <v>#NAME?</v>
      </c>
      <c r="Y9" s="63" t="e">
        <f t="shared" ca="1" si="16"/>
        <v>#NAME?</v>
      </c>
      <c r="Z9" s="50">
        <f t="shared" si="17"/>
        <v>0</v>
      </c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57"/>
      <c r="HA9" s="57"/>
    </row>
    <row r="10" spans="1:209" ht="18.75" customHeight="1" outlineLevel="1" x14ac:dyDescent="0.3">
      <c r="A10" s="10" t="str">
        <f>Liste!A10</f>
        <v>1705.ING</v>
      </c>
      <c r="B10" s="56">
        <f ca="1">Liste!B10</f>
        <v>0</v>
      </c>
      <c r="C10" s="56"/>
      <c r="D10" s="56"/>
      <c r="E10" s="56"/>
      <c r="F10" s="56"/>
      <c r="G10" s="56"/>
      <c r="H10" s="56"/>
      <c r="I10" s="56"/>
      <c r="J10" s="56"/>
      <c r="K10" s="11" t="str">
        <f>Liste!K10</f>
        <v>LIFFRE</v>
      </c>
      <c r="L10" s="12" t="str">
        <f>Liste!L10</f>
        <v>Gendarmerie - Construction 20 logements, bâtiment à usage de bureaux et locaux de services spécifiques et techniques</v>
      </c>
      <c r="M10" s="49"/>
      <c r="N10" s="16"/>
      <c r="O10" s="63" t="e">
        <f t="shared" ca="1" si="15"/>
        <v>#NAME?</v>
      </c>
      <c r="P10" s="63" t="e">
        <f t="shared" ca="1" si="15"/>
        <v>#NAME?</v>
      </c>
      <c r="Q10" s="63" t="e">
        <f t="shared" ca="1" si="15"/>
        <v>#NAME?</v>
      </c>
      <c r="R10" s="63" t="e">
        <f t="shared" ca="1" si="15"/>
        <v>#NAME?</v>
      </c>
      <c r="S10" s="63" t="e">
        <f t="shared" ca="1" si="15"/>
        <v>#NAME?</v>
      </c>
      <c r="T10" s="63" t="e">
        <f t="shared" ca="1" si="15"/>
        <v>#NAME?</v>
      </c>
      <c r="U10" s="63" t="e">
        <f t="shared" ca="1" si="15"/>
        <v>#NAME?</v>
      </c>
      <c r="V10" s="63" t="e">
        <f t="shared" ca="1" si="15"/>
        <v>#NAME?</v>
      </c>
      <c r="W10" s="63" t="e">
        <f t="shared" ca="1" si="15"/>
        <v>#NAME?</v>
      </c>
      <c r="X10" s="63" t="e">
        <f t="shared" ca="1" si="15"/>
        <v>#NAME?</v>
      </c>
      <c r="Y10" s="63" t="e">
        <f t="shared" ca="1" si="16"/>
        <v>#NAME?</v>
      </c>
      <c r="Z10" s="50">
        <f t="shared" si="17"/>
        <v>0</v>
      </c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57"/>
      <c r="HA10" s="57"/>
    </row>
    <row r="11" spans="1:209" ht="18.75" customHeight="1" outlineLevel="1" x14ac:dyDescent="0.3">
      <c r="A11" s="10" t="str">
        <f>Liste!A11</f>
        <v>1706.ING</v>
      </c>
      <c r="B11" s="56">
        <f ca="1">Liste!B11</f>
        <v>0</v>
      </c>
      <c r="C11" s="56"/>
      <c r="D11" s="56"/>
      <c r="E11" s="56"/>
      <c r="F11" s="56"/>
      <c r="G11" s="56"/>
      <c r="H11" s="56"/>
      <c r="I11" s="56"/>
      <c r="J11" s="56"/>
      <c r="K11" s="11" t="str">
        <f>Liste!K11</f>
        <v>BOURG DES COMPTES</v>
      </c>
      <c r="L11" s="12" t="str">
        <f>Liste!L11</f>
        <v>Construction de 9 logements et 1 salle commune "Le Petit Hamonay" et "Rue de la Gare"</v>
      </c>
      <c r="M11" s="49"/>
      <c r="N11" s="16"/>
      <c r="O11" s="63" t="e">
        <f t="shared" ca="1" si="15"/>
        <v>#NAME?</v>
      </c>
      <c r="P11" s="63" t="e">
        <f t="shared" ca="1" si="15"/>
        <v>#NAME?</v>
      </c>
      <c r="Q11" s="63" t="e">
        <f t="shared" ca="1" si="15"/>
        <v>#NAME?</v>
      </c>
      <c r="R11" s="63" t="e">
        <f t="shared" ca="1" si="15"/>
        <v>#NAME?</v>
      </c>
      <c r="S11" s="63" t="e">
        <f t="shared" ca="1" si="15"/>
        <v>#NAME?</v>
      </c>
      <c r="T11" s="63" t="e">
        <f t="shared" ca="1" si="15"/>
        <v>#NAME?</v>
      </c>
      <c r="U11" s="63" t="e">
        <f t="shared" ca="1" si="15"/>
        <v>#NAME?</v>
      </c>
      <c r="V11" s="63" t="e">
        <f t="shared" ca="1" si="15"/>
        <v>#NAME?</v>
      </c>
      <c r="W11" s="63" t="e">
        <f t="shared" ca="1" si="15"/>
        <v>#NAME?</v>
      </c>
      <c r="X11" s="63" t="e">
        <f t="shared" ca="1" si="15"/>
        <v>#NAME?</v>
      </c>
      <c r="Y11" s="63" t="e">
        <f t="shared" ref="Y11:Y68" ca="1" si="18">SUM(O11:X11)-Z11</f>
        <v>#NAME?</v>
      </c>
      <c r="Z11" s="50">
        <f t="shared" si="17"/>
        <v>0</v>
      </c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57"/>
      <c r="HA11" s="57"/>
    </row>
    <row r="12" spans="1:209" ht="18.75" customHeight="1" outlineLevel="1" x14ac:dyDescent="0.3">
      <c r="A12" s="10" t="str">
        <f>Liste!A12</f>
        <v>1707.ING</v>
      </c>
      <c r="B12" s="56">
        <f ca="1">Liste!B12</f>
        <v>0</v>
      </c>
      <c r="C12" s="56"/>
      <c r="D12" s="56"/>
      <c r="E12" s="56"/>
      <c r="F12" s="56"/>
      <c r="G12" s="56"/>
      <c r="H12" s="56"/>
      <c r="I12" s="56"/>
      <c r="J12" s="56"/>
      <c r="K12" s="11" t="str">
        <f>Liste!K12</f>
        <v>IRODOUER</v>
      </c>
      <c r="L12" s="12" t="str">
        <f>Liste!L12</f>
        <v>Construction d'un complexe sportif</v>
      </c>
      <c r="M12" s="49"/>
      <c r="N12" s="16"/>
      <c r="O12" s="63" t="e">
        <f t="shared" ca="1" si="15"/>
        <v>#NAME?</v>
      </c>
      <c r="P12" s="63" t="e">
        <f t="shared" ca="1" si="15"/>
        <v>#NAME?</v>
      </c>
      <c r="Q12" s="63" t="e">
        <f t="shared" ca="1" si="15"/>
        <v>#NAME?</v>
      </c>
      <c r="R12" s="63" t="e">
        <f t="shared" ca="1" si="15"/>
        <v>#NAME?</v>
      </c>
      <c r="S12" s="63" t="e">
        <f t="shared" ca="1" si="15"/>
        <v>#NAME?</v>
      </c>
      <c r="T12" s="63" t="e">
        <f t="shared" ca="1" si="15"/>
        <v>#NAME?</v>
      </c>
      <c r="U12" s="63" t="e">
        <f t="shared" ca="1" si="15"/>
        <v>#NAME?</v>
      </c>
      <c r="V12" s="63" t="e">
        <f t="shared" ca="1" si="15"/>
        <v>#NAME?</v>
      </c>
      <c r="W12" s="63" t="e">
        <f t="shared" ca="1" si="15"/>
        <v>#NAME?</v>
      </c>
      <c r="X12" s="63" t="e">
        <f t="shared" ca="1" si="15"/>
        <v>#NAME?</v>
      </c>
      <c r="Y12" s="63" t="e">
        <f t="shared" ca="1" si="18"/>
        <v>#NAME?</v>
      </c>
      <c r="Z12" s="50">
        <f t="shared" ref="Z12:Z68" si="19">SUM(AA12:YJ12)</f>
        <v>0</v>
      </c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57"/>
      <c r="HA12" s="57"/>
    </row>
    <row r="13" spans="1:209" ht="18.75" customHeight="1" outlineLevel="1" x14ac:dyDescent="0.3">
      <c r="A13" s="10" t="str">
        <f>Liste!A13</f>
        <v>1708.ING</v>
      </c>
      <c r="B13" s="56">
        <f ca="1">Liste!B13</f>
        <v>0</v>
      </c>
      <c r="C13" s="56"/>
      <c r="D13" s="56"/>
      <c r="E13" s="56"/>
      <c r="F13" s="56"/>
      <c r="G13" s="56"/>
      <c r="H13" s="56"/>
      <c r="I13" s="56"/>
      <c r="J13" s="56"/>
      <c r="K13" s="11" t="str">
        <f>Liste!K13</f>
        <v>MELESSE</v>
      </c>
      <c r="L13" s="12" t="str">
        <f>Liste!L13</f>
        <v>Construction de 33 logements locatifs "Les jardins du Feuil"</v>
      </c>
      <c r="M13" s="49"/>
      <c r="N13" s="16"/>
      <c r="O13" s="63" t="e">
        <f t="shared" ref="O13:X28" ca="1" si="20">SOMME_PAR_COULEUR($AA13:$XX13,O$4)</f>
        <v>#NAME?</v>
      </c>
      <c r="P13" s="63" t="e">
        <f t="shared" ca="1" si="20"/>
        <v>#NAME?</v>
      </c>
      <c r="Q13" s="63" t="e">
        <f t="shared" ca="1" si="20"/>
        <v>#NAME?</v>
      </c>
      <c r="R13" s="63" t="e">
        <f t="shared" ca="1" si="20"/>
        <v>#NAME?</v>
      </c>
      <c r="S13" s="63" t="e">
        <f t="shared" ca="1" si="20"/>
        <v>#NAME?</v>
      </c>
      <c r="T13" s="63" t="e">
        <f t="shared" ca="1" si="20"/>
        <v>#NAME?</v>
      </c>
      <c r="U13" s="63" t="e">
        <f t="shared" ca="1" si="20"/>
        <v>#NAME?</v>
      </c>
      <c r="V13" s="63" t="e">
        <f t="shared" ca="1" si="20"/>
        <v>#NAME?</v>
      </c>
      <c r="W13" s="63" t="e">
        <f t="shared" ca="1" si="20"/>
        <v>#NAME?</v>
      </c>
      <c r="X13" s="63" t="e">
        <f t="shared" ca="1" si="20"/>
        <v>#NAME?</v>
      </c>
      <c r="Y13" s="63" t="e">
        <f t="shared" ca="1" si="18"/>
        <v>#NAME?</v>
      </c>
      <c r="Z13" s="50">
        <f t="shared" si="19"/>
        <v>0</v>
      </c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57"/>
      <c r="HA13" s="57"/>
    </row>
    <row r="14" spans="1:209" ht="18.75" customHeight="1" outlineLevel="1" x14ac:dyDescent="0.3">
      <c r="A14" s="10" t="str">
        <f>Liste!A14</f>
        <v>1709.ING</v>
      </c>
      <c r="B14" s="56">
        <f ca="1">Liste!B14</f>
        <v>0</v>
      </c>
      <c r="C14" s="56"/>
      <c r="D14" s="56"/>
      <c r="E14" s="56"/>
      <c r="F14" s="56"/>
      <c r="G14" s="56"/>
      <c r="H14" s="56"/>
      <c r="I14" s="56"/>
      <c r="J14" s="56"/>
      <c r="K14" s="11" t="str">
        <f>Liste!K14</f>
        <v>MORDELLES</v>
      </c>
      <c r="L14" s="12" t="str">
        <f>Liste!L14</f>
        <v>Construction de 19 logements</v>
      </c>
      <c r="M14" s="49"/>
      <c r="N14" s="16"/>
      <c r="O14" s="63" t="e">
        <f t="shared" ca="1" si="20"/>
        <v>#NAME?</v>
      </c>
      <c r="P14" s="63" t="e">
        <f t="shared" ca="1" si="20"/>
        <v>#NAME?</v>
      </c>
      <c r="Q14" s="63" t="e">
        <f t="shared" ca="1" si="20"/>
        <v>#NAME?</v>
      </c>
      <c r="R14" s="63" t="e">
        <f t="shared" ca="1" si="20"/>
        <v>#NAME?</v>
      </c>
      <c r="S14" s="63" t="e">
        <f t="shared" ca="1" si="20"/>
        <v>#NAME?</v>
      </c>
      <c r="T14" s="63" t="e">
        <f t="shared" ca="1" si="20"/>
        <v>#NAME?</v>
      </c>
      <c r="U14" s="63" t="e">
        <f t="shared" ca="1" si="20"/>
        <v>#NAME?</v>
      </c>
      <c r="V14" s="63" t="e">
        <f t="shared" ca="1" si="20"/>
        <v>#NAME?</v>
      </c>
      <c r="W14" s="63" t="e">
        <f t="shared" ca="1" si="20"/>
        <v>#NAME?</v>
      </c>
      <c r="X14" s="63" t="e">
        <f t="shared" ca="1" si="20"/>
        <v>#NAME?</v>
      </c>
      <c r="Y14" s="63" t="e">
        <f t="shared" ca="1" si="18"/>
        <v>#NAME?</v>
      </c>
      <c r="Z14" s="50">
        <f t="shared" si="19"/>
        <v>0</v>
      </c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57"/>
      <c r="HA14" s="57"/>
    </row>
    <row r="15" spans="1:209" ht="18.75" customHeight="1" outlineLevel="1" x14ac:dyDescent="0.3">
      <c r="A15" s="10" t="str">
        <f>Liste!A15</f>
        <v>1710.ING</v>
      </c>
      <c r="B15" s="56">
        <f ca="1">Liste!B15</f>
        <v>0</v>
      </c>
      <c r="C15" s="56"/>
      <c r="D15" s="56"/>
      <c r="E15" s="56"/>
      <c r="F15" s="56"/>
      <c r="G15" s="56"/>
      <c r="H15" s="56"/>
      <c r="I15" s="56"/>
      <c r="J15" s="56"/>
      <c r="K15" s="11" t="str">
        <f>Liste!K15</f>
        <v>MORDELLES</v>
      </c>
      <c r="L15" s="12" t="str">
        <f>Liste!L15</f>
        <v>Construction d'une résidence de 69 logements "Les Senioriales"</v>
      </c>
      <c r="M15" s="49"/>
      <c r="N15" s="16"/>
      <c r="O15" s="63" t="e">
        <f t="shared" ca="1" si="20"/>
        <v>#NAME?</v>
      </c>
      <c r="P15" s="63" t="e">
        <f t="shared" ca="1" si="20"/>
        <v>#NAME?</v>
      </c>
      <c r="Q15" s="63" t="e">
        <f t="shared" ca="1" si="20"/>
        <v>#NAME?</v>
      </c>
      <c r="R15" s="63" t="e">
        <f t="shared" ca="1" si="20"/>
        <v>#NAME?</v>
      </c>
      <c r="S15" s="63" t="e">
        <f t="shared" ca="1" si="20"/>
        <v>#NAME?</v>
      </c>
      <c r="T15" s="63" t="e">
        <f t="shared" ca="1" si="20"/>
        <v>#NAME?</v>
      </c>
      <c r="U15" s="63" t="e">
        <f t="shared" ca="1" si="20"/>
        <v>#NAME?</v>
      </c>
      <c r="V15" s="63" t="e">
        <f t="shared" ca="1" si="20"/>
        <v>#NAME?</v>
      </c>
      <c r="W15" s="63" t="e">
        <f t="shared" ca="1" si="20"/>
        <v>#NAME?</v>
      </c>
      <c r="X15" s="63" t="e">
        <f t="shared" ca="1" si="20"/>
        <v>#NAME?</v>
      </c>
      <c r="Y15" s="63" t="e">
        <f t="shared" ca="1" si="18"/>
        <v>#NAME?</v>
      </c>
      <c r="Z15" s="50">
        <f t="shared" si="19"/>
        <v>0</v>
      </c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57"/>
      <c r="HA15" s="57"/>
    </row>
    <row r="16" spans="1:209" ht="18.75" customHeight="1" outlineLevel="1" x14ac:dyDescent="0.3">
      <c r="A16" s="10" t="str">
        <f>Liste!A16</f>
        <v>1711.ING</v>
      </c>
      <c r="B16" s="56">
        <f ca="1">Liste!B16</f>
        <v>0</v>
      </c>
      <c r="C16" s="56"/>
      <c r="D16" s="56"/>
      <c r="E16" s="56"/>
      <c r="F16" s="56"/>
      <c r="G16" s="56"/>
      <c r="H16" s="56"/>
      <c r="I16" s="56"/>
      <c r="J16" s="56"/>
      <c r="K16" s="11" t="str">
        <f>Liste!K16</f>
        <v>RENNES</v>
      </c>
      <c r="L16" s="12" t="str">
        <f>Liste!L16</f>
        <v>Construction d'un collectif de 19 logements Rue de Saint Malo</v>
      </c>
      <c r="M16" s="49"/>
      <c r="N16" s="16"/>
      <c r="O16" s="63" t="e">
        <f t="shared" ca="1" si="20"/>
        <v>#NAME?</v>
      </c>
      <c r="P16" s="63" t="e">
        <f t="shared" ca="1" si="20"/>
        <v>#NAME?</v>
      </c>
      <c r="Q16" s="63" t="e">
        <f t="shared" ca="1" si="20"/>
        <v>#NAME?</v>
      </c>
      <c r="R16" s="63" t="e">
        <f t="shared" ca="1" si="20"/>
        <v>#NAME?</v>
      </c>
      <c r="S16" s="63" t="e">
        <f t="shared" ca="1" si="20"/>
        <v>#NAME?</v>
      </c>
      <c r="T16" s="63" t="e">
        <f t="shared" ca="1" si="20"/>
        <v>#NAME?</v>
      </c>
      <c r="U16" s="63" t="e">
        <f t="shared" ca="1" si="20"/>
        <v>#NAME?</v>
      </c>
      <c r="V16" s="63" t="e">
        <f t="shared" ca="1" si="20"/>
        <v>#NAME?</v>
      </c>
      <c r="W16" s="63" t="e">
        <f t="shared" ca="1" si="20"/>
        <v>#NAME?</v>
      </c>
      <c r="X16" s="63" t="e">
        <f t="shared" ca="1" si="20"/>
        <v>#NAME?</v>
      </c>
      <c r="Y16" s="63" t="e">
        <f t="shared" ca="1" si="18"/>
        <v>#NAME?</v>
      </c>
      <c r="Z16" s="50">
        <f t="shared" si="19"/>
        <v>0</v>
      </c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57"/>
      <c r="HA16" s="57"/>
    </row>
    <row r="17" spans="1:209" ht="18.75" customHeight="1" outlineLevel="1" x14ac:dyDescent="0.3">
      <c r="A17" s="10" t="str">
        <f>Liste!A17</f>
        <v>1712.ING</v>
      </c>
      <c r="B17" s="56">
        <f ca="1">Liste!B17</f>
        <v>0</v>
      </c>
      <c r="C17" s="56"/>
      <c r="D17" s="56"/>
      <c r="E17" s="56"/>
      <c r="F17" s="56"/>
      <c r="G17" s="56"/>
      <c r="H17" s="56"/>
      <c r="I17" s="56"/>
      <c r="J17" s="56"/>
      <c r="K17" s="11" t="str">
        <f>Liste!K17</f>
        <v>RENNES</v>
      </c>
      <c r="L17" s="12" t="str">
        <f>Liste!L17</f>
        <v>Aménagement de laboratoires de micro-biologie</v>
      </c>
      <c r="M17" s="49"/>
      <c r="N17" s="16"/>
      <c r="O17" s="63" t="e">
        <f t="shared" ca="1" si="20"/>
        <v>#NAME?</v>
      </c>
      <c r="P17" s="63" t="e">
        <f t="shared" ca="1" si="20"/>
        <v>#NAME?</v>
      </c>
      <c r="Q17" s="63" t="e">
        <f t="shared" ca="1" si="20"/>
        <v>#NAME?</v>
      </c>
      <c r="R17" s="63" t="e">
        <f t="shared" ca="1" si="20"/>
        <v>#NAME?</v>
      </c>
      <c r="S17" s="63" t="e">
        <f t="shared" ca="1" si="20"/>
        <v>#NAME?</v>
      </c>
      <c r="T17" s="63" t="e">
        <f t="shared" ca="1" si="20"/>
        <v>#NAME?</v>
      </c>
      <c r="U17" s="63" t="e">
        <f t="shared" ca="1" si="20"/>
        <v>#NAME?</v>
      </c>
      <c r="V17" s="63" t="e">
        <f t="shared" ca="1" si="20"/>
        <v>#NAME?</v>
      </c>
      <c r="W17" s="63" t="e">
        <f t="shared" ca="1" si="20"/>
        <v>#NAME?</v>
      </c>
      <c r="X17" s="63" t="e">
        <f t="shared" ca="1" si="20"/>
        <v>#NAME?</v>
      </c>
      <c r="Y17" s="63" t="e">
        <f t="shared" ca="1" si="18"/>
        <v>#NAME?</v>
      </c>
      <c r="Z17" s="50">
        <f t="shared" si="19"/>
        <v>0</v>
      </c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57"/>
      <c r="HA17" s="57"/>
    </row>
    <row r="18" spans="1:209" ht="18.75" customHeight="1" outlineLevel="1" x14ac:dyDescent="0.3">
      <c r="A18" s="10" t="str">
        <f>Liste!A18</f>
        <v>1713.ING</v>
      </c>
      <c r="B18" s="56">
        <f ca="1">Liste!B18</f>
        <v>0</v>
      </c>
      <c r="C18" s="56"/>
      <c r="D18" s="56"/>
      <c r="E18" s="56"/>
      <c r="F18" s="56"/>
      <c r="G18" s="56"/>
      <c r="H18" s="56"/>
      <c r="I18" s="56"/>
      <c r="J18" s="56"/>
      <c r="K18" s="11" t="str">
        <f>Liste!K18</f>
        <v>GEVEZE</v>
      </c>
      <c r="L18" s="12" t="str">
        <f>Liste!L18</f>
        <v>Réalisation de 10 logements PLS Rue de Dinan</v>
      </c>
      <c r="M18" s="49"/>
      <c r="N18" s="16"/>
      <c r="O18" s="63" t="e">
        <f t="shared" ca="1" si="20"/>
        <v>#NAME?</v>
      </c>
      <c r="P18" s="63" t="e">
        <f t="shared" ca="1" si="20"/>
        <v>#NAME?</v>
      </c>
      <c r="Q18" s="63" t="e">
        <f t="shared" ca="1" si="20"/>
        <v>#NAME?</v>
      </c>
      <c r="R18" s="63" t="e">
        <f t="shared" ca="1" si="20"/>
        <v>#NAME?</v>
      </c>
      <c r="S18" s="63" t="e">
        <f t="shared" ca="1" si="20"/>
        <v>#NAME?</v>
      </c>
      <c r="T18" s="63" t="e">
        <f t="shared" ca="1" si="20"/>
        <v>#NAME?</v>
      </c>
      <c r="U18" s="63" t="e">
        <f t="shared" ca="1" si="20"/>
        <v>#NAME?</v>
      </c>
      <c r="V18" s="63" t="e">
        <f t="shared" ca="1" si="20"/>
        <v>#NAME?</v>
      </c>
      <c r="W18" s="63" t="e">
        <f t="shared" ca="1" si="20"/>
        <v>#NAME?</v>
      </c>
      <c r="X18" s="63" t="e">
        <f t="shared" ca="1" si="20"/>
        <v>#NAME?</v>
      </c>
      <c r="Y18" s="63" t="e">
        <f t="shared" ca="1" si="18"/>
        <v>#NAME?</v>
      </c>
      <c r="Z18" s="50">
        <f t="shared" si="19"/>
        <v>0</v>
      </c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57"/>
      <c r="HA18" s="57"/>
    </row>
    <row r="19" spans="1:209" ht="18.75" customHeight="1" outlineLevel="1" x14ac:dyDescent="0.3">
      <c r="A19" s="10" t="str">
        <f>Liste!A19</f>
        <v>1714.ING</v>
      </c>
      <c r="B19" s="56">
        <f ca="1">Liste!B19</f>
        <v>0</v>
      </c>
      <c r="C19" s="56"/>
      <c r="D19" s="56"/>
      <c r="E19" s="56"/>
      <c r="F19" s="56"/>
      <c r="G19" s="56"/>
      <c r="H19" s="56"/>
      <c r="I19" s="56"/>
      <c r="J19" s="56"/>
      <c r="K19" s="11" t="str">
        <f>Liste!K19</f>
        <v>SAINT ERBLON</v>
      </c>
      <c r="L19" s="12" t="str">
        <f>Liste!L19</f>
        <v>Construction d'une décheterie métropolitaine</v>
      </c>
      <c r="M19" s="49"/>
      <c r="N19" s="16"/>
      <c r="O19" s="63" t="e">
        <f t="shared" ca="1" si="20"/>
        <v>#NAME?</v>
      </c>
      <c r="P19" s="63" t="e">
        <f t="shared" ca="1" si="20"/>
        <v>#NAME?</v>
      </c>
      <c r="Q19" s="63" t="e">
        <f t="shared" ca="1" si="20"/>
        <v>#NAME?</v>
      </c>
      <c r="R19" s="63" t="e">
        <f t="shared" ca="1" si="20"/>
        <v>#NAME?</v>
      </c>
      <c r="S19" s="63" t="e">
        <f t="shared" ca="1" si="20"/>
        <v>#NAME?</v>
      </c>
      <c r="T19" s="63" t="e">
        <f t="shared" ca="1" si="20"/>
        <v>#NAME?</v>
      </c>
      <c r="U19" s="63" t="e">
        <f t="shared" ca="1" si="20"/>
        <v>#NAME?</v>
      </c>
      <c r="V19" s="63" t="e">
        <f t="shared" ca="1" si="20"/>
        <v>#NAME?</v>
      </c>
      <c r="W19" s="63" t="e">
        <f t="shared" ca="1" si="20"/>
        <v>#NAME?</v>
      </c>
      <c r="X19" s="63" t="e">
        <f t="shared" ca="1" si="20"/>
        <v>#NAME?</v>
      </c>
      <c r="Y19" s="63" t="e">
        <f t="shared" ca="1" si="18"/>
        <v>#NAME?</v>
      </c>
      <c r="Z19" s="50">
        <f t="shared" si="19"/>
        <v>0</v>
      </c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57"/>
      <c r="HA19" s="57"/>
    </row>
    <row r="20" spans="1:209" ht="18.75" customHeight="1" outlineLevel="1" x14ac:dyDescent="0.3">
      <c r="A20" s="10" t="str">
        <f>Liste!A20</f>
        <v>1715.ING</v>
      </c>
      <c r="B20" s="56">
        <f ca="1">Liste!B20</f>
        <v>0</v>
      </c>
      <c r="C20" s="56"/>
      <c r="D20" s="56"/>
      <c r="E20" s="56"/>
      <c r="F20" s="56"/>
      <c r="G20" s="56"/>
      <c r="H20" s="56"/>
      <c r="I20" s="56"/>
      <c r="J20" s="56"/>
      <c r="K20" s="11" t="str">
        <f>Liste!K20</f>
        <v>GUER</v>
      </c>
      <c r="L20" s="12" t="str">
        <f>Liste!L20</f>
        <v>Base de défense Vannes - Coëtquidan</v>
      </c>
      <c r="M20" s="49"/>
      <c r="N20" s="16"/>
      <c r="O20" s="63" t="e">
        <f t="shared" ca="1" si="20"/>
        <v>#NAME?</v>
      </c>
      <c r="P20" s="63" t="e">
        <f t="shared" ca="1" si="20"/>
        <v>#NAME?</v>
      </c>
      <c r="Q20" s="63" t="e">
        <f t="shared" ca="1" si="20"/>
        <v>#NAME?</v>
      </c>
      <c r="R20" s="63" t="e">
        <f t="shared" ca="1" si="20"/>
        <v>#NAME?</v>
      </c>
      <c r="S20" s="63" t="e">
        <f t="shared" ca="1" si="20"/>
        <v>#NAME?</v>
      </c>
      <c r="T20" s="63" t="e">
        <f t="shared" ca="1" si="20"/>
        <v>#NAME?</v>
      </c>
      <c r="U20" s="63" t="e">
        <f t="shared" ca="1" si="20"/>
        <v>#NAME?</v>
      </c>
      <c r="V20" s="63" t="e">
        <f t="shared" ca="1" si="20"/>
        <v>#NAME?</v>
      </c>
      <c r="W20" s="63" t="e">
        <f t="shared" ca="1" si="20"/>
        <v>#NAME?</v>
      </c>
      <c r="X20" s="63" t="e">
        <f t="shared" ca="1" si="20"/>
        <v>#NAME?</v>
      </c>
      <c r="Y20" s="63" t="e">
        <f t="shared" ca="1" si="18"/>
        <v>#NAME?</v>
      </c>
      <c r="Z20" s="50">
        <f t="shared" si="19"/>
        <v>0</v>
      </c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57"/>
      <c r="HA20" s="57"/>
    </row>
    <row r="21" spans="1:209" ht="18.75" customHeight="1" outlineLevel="1" x14ac:dyDescent="0.3">
      <c r="A21" s="10" t="str">
        <f>Liste!A21</f>
        <v>1716.ING</v>
      </c>
      <c r="B21" s="56">
        <f ca="1">Liste!B21</f>
        <v>0</v>
      </c>
      <c r="C21" s="56"/>
      <c r="D21" s="56"/>
      <c r="E21" s="56"/>
      <c r="F21" s="56"/>
      <c r="G21" s="56"/>
      <c r="H21" s="56"/>
      <c r="I21" s="56"/>
      <c r="J21" s="56"/>
      <c r="K21" s="11" t="str">
        <f>Liste!K21</f>
        <v>VERN SUR SEICHE</v>
      </c>
      <c r="L21" s="12" t="str">
        <f>Liste!L21</f>
        <v>Opération Hauts de Gaudon - 40 logements répartis en 3 collectifs intermédiaires</v>
      </c>
      <c r="M21" s="49"/>
      <c r="N21" s="16"/>
      <c r="O21" s="63" t="e">
        <f t="shared" ca="1" si="20"/>
        <v>#NAME?</v>
      </c>
      <c r="P21" s="63" t="e">
        <f t="shared" ca="1" si="20"/>
        <v>#NAME?</v>
      </c>
      <c r="Q21" s="63" t="e">
        <f t="shared" ca="1" si="20"/>
        <v>#NAME?</v>
      </c>
      <c r="R21" s="63" t="e">
        <f t="shared" ca="1" si="20"/>
        <v>#NAME?</v>
      </c>
      <c r="S21" s="63" t="e">
        <f t="shared" ca="1" si="20"/>
        <v>#NAME?</v>
      </c>
      <c r="T21" s="63" t="e">
        <f t="shared" ca="1" si="20"/>
        <v>#NAME?</v>
      </c>
      <c r="U21" s="63" t="e">
        <f t="shared" ca="1" si="20"/>
        <v>#NAME?</v>
      </c>
      <c r="V21" s="63" t="e">
        <f t="shared" ca="1" si="20"/>
        <v>#NAME?</v>
      </c>
      <c r="W21" s="63" t="e">
        <f t="shared" ca="1" si="20"/>
        <v>#NAME?</v>
      </c>
      <c r="X21" s="63" t="e">
        <f t="shared" ca="1" si="20"/>
        <v>#NAME?</v>
      </c>
      <c r="Y21" s="63" t="e">
        <f t="shared" ca="1" si="18"/>
        <v>#NAME?</v>
      </c>
      <c r="Z21" s="50">
        <f t="shared" si="19"/>
        <v>0</v>
      </c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57"/>
      <c r="HA21" s="57"/>
    </row>
    <row r="22" spans="1:209" ht="18.75" customHeight="1" outlineLevel="1" x14ac:dyDescent="0.3">
      <c r="A22" s="10" t="str">
        <f>Liste!A22</f>
        <v>1717.ING</v>
      </c>
      <c r="B22" s="56">
        <f ca="1">Liste!B22</f>
        <v>0</v>
      </c>
      <c r="C22" s="56"/>
      <c r="D22" s="56"/>
      <c r="E22" s="56"/>
      <c r="F22" s="56"/>
      <c r="G22" s="56"/>
      <c r="H22" s="56"/>
      <c r="I22" s="56"/>
      <c r="J22" s="56"/>
      <c r="K22" s="11" t="str">
        <f>Liste!K22</f>
        <v>RENNES</v>
      </c>
      <c r="L22" s="12" t="str">
        <f>Liste!L22</f>
        <v>2 immeubles de bureaux NEOSIS - plateau IBEP</v>
      </c>
      <c r="M22" s="49"/>
      <c r="N22" s="16"/>
      <c r="O22" s="63" t="e">
        <f t="shared" ca="1" si="20"/>
        <v>#NAME?</v>
      </c>
      <c r="P22" s="63" t="e">
        <f t="shared" ca="1" si="20"/>
        <v>#NAME?</v>
      </c>
      <c r="Q22" s="63" t="e">
        <f t="shared" ca="1" si="20"/>
        <v>#NAME?</v>
      </c>
      <c r="R22" s="63" t="e">
        <f t="shared" ca="1" si="20"/>
        <v>#NAME?</v>
      </c>
      <c r="S22" s="63" t="e">
        <f t="shared" ca="1" si="20"/>
        <v>#NAME?</v>
      </c>
      <c r="T22" s="63" t="e">
        <f t="shared" ca="1" si="20"/>
        <v>#NAME?</v>
      </c>
      <c r="U22" s="63" t="e">
        <f t="shared" ca="1" si="20"/>
        <v>#NAME?</v>
      </c>
      <c r="V22" s="63" t="e">
        <f t="shared" ca="1" si="20"/>
        <v>#NAME?</v>
      </c>
      <c r="W22" s="63" t="e">
        <f t="shared" ca="1" si="20"/>
        <v>#NAME?</v>
      </c>
      <c r="X22" s="63" t="e">
        <f t="shared" ca="1" si="20"/>
        <v>#NAME?</v>
      </c>
      <c r="Y22" s="63" t="e">
        <f t="shared" ca="1" si="18"/>
        <v>#NAME?</v>
      </c>
      <c r="Z22" s="50">
        <f t="shared" si="19"/>
        <v>0</v>
      </c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57"/>
      <c r="HA22" s="57"/>
    </row>
    <row r="23" spans="1:209" ht="18.75" customHeight="1" outlineLevel="1" x14ac:dyDescent="0.3">
      <c r="A23" s="10" t="str">
        <f>Liste!A23</f>
        <v>1718.AMO</v>
      </c>
      <c r="B23" s="56">
        <f ca="1">Liste!B23</f>
        <v>0</v>
      </c>
      <c r="C23" s="56"/>
      <c r="D23" s="56"/>
      <c r="E23" s="56"/>
      <c r="F23" s="56"/>
      <c r="G23" s="56"/>
      <c r="H23" s="56"/>
      <c r="I23" s="56"/>
      <c r="J23" s="56"/>
      <c r="K23" s="11" t="str">
        <f>Liste!K23</f>
        <v>MONDEVILLE</v>
      </c>
      <c r="L23" s="12" t="str">
        <f>Liste!L23</f>
        <v>Opération ilôts 6 et 7 ZAC centre ville de Mondeville</v>
      </c>
      <c r="M23" s="49"/>
      <c r="N23" s="16"/>
      <c r="O23" s="63" t="e">
        <f t="shared" ca="1" si="20"/>
        <v>#NAME?</v>
      </c>
      <c r="P23" s="63" t="e">
        <f t="shared" ca="1" si="20"/>
        <v>#NAME?</v>
      </c>
      <c r="Q23" s="63" t="e">
        <f t="shared" ca="1" si="20"/>
        <v>#NAME?</v>
      </c>
      <c r="R23" s="63" t="e">
        <f t="shared" ca="1" si="20"/>
        <v>#NAME?</v>
      </c>
      <c r="S23" s="63" t="e">
        <f t="shared" ca="1" si="20"/>
        <v>#NAME?</v>
      </c>
      <c r="T23" s="63" t="e">
        <f t="shared" ca="1" si="20"/>
        <v>#NAME?</v>
      </c>
      <c r="U23" s="63" t="e">
        <f t="shared" ca="1" si="20"/>
        <v>#NAME?</v>
      </c>
      <c r="V23" s="63" t="e">
        <f t="shared" ca="1" si="20"/>
        <v>#NAME?</v>
      </c>
      <c r="W23" s="63" t="e">
        <f t="shared" ca="1" si="20"/>
        <v>#NAME?</v>
      </c>
      <c r="X23" s="63" t="e">
        <f t="shared" ca="1" si="20"/>
        <v>#NAME?</v>
      </c>
      <c r="Y23" s="63" t="e">
        <f t="shared" ca="1" si="18"/>
        <v>#NAME?</v>
      </c>
      <c r="Z23" s="50">
        <f t="shared" si="19"/>
        <v>0</v>
      </c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6"/>
      <c r="EM23" s="16"/>
      <c r="EN23" s="16"/>
      <c r="EO23" s="16"/>
      <c r="EP23" s="16"/>
      <c r="EQ23" s="16"/>
      <c r="ER23" s="16"/>
      <c r="ES23" s="16"/>
      <c r="ET23" s="16"/>
      <c r="EU23" s="16"/>
      <c r="EV23" s="16"/>
      <c r="EW23" s="16"/>
      <c r="EX23" s="16"/>
      <c r="EY23" s="16"/>
      <c r="EZ23" s="16"/>
      <c r="FA23" s="16"/>
      <c r="FB23" s="16"/>
      <c r="FC23" s="16"/>
      <c r="FD23" s="16"/>
      <c r="FE23" s="16"/>
      <c r="FF23" s="16"/>
      <c r="FG23" s="16"/>
      <c r="FH23" s="16"/>
      <c r="FI23" s="16"/>
      <c r="FJ23" s="16"/>
      <c r="FK23" s="16"/>
      <c r="FL23" s="16"/>
      <c r="FM23" s="16"/>
      <c r="FN23" s="16"/>
      <c r="FO23" s="16"/>
      <c r="FP23" s="16"/>
      <c r="FQ23" s="16"/>
      <c r="FR23" s="16"/>
      <c r="FS23" s="16"/>
      <c r="FT23" s="16"/>
      <c r="FU23" s="16"/>
      <c r="FV23" s="16"/>
      <c r="FW23" s="16"/>
      <c r="FX23" s="16"/>
      <c r="FY23" s="16"/>
      <c r="FZ23" s="16"/>
      <c r="GA23" s="16"/>
      <c r="GB23" s="16"/>
      <c r="GC23" s="16"/>
      <c r="GD23" s="16"/>
      <c r="GE23" s="16"/>
      <c r="GF23" s="16"/>
      <c r="GG23" s="16"/>
      <c r="GH23" s="16"/>
      <c r="GI23" s="16"/>
      <c r="GJ23" s="16"/>
      <c r="GK23" s="16"/>
      <c r="GL23" s="16"/>
      <c r="GM23" s="16"/>
      <c r="GN23" s="16"/>
      <c r="GO23" s="16"/>
      <c r="GP23" s="16"/>
      <c r="GQ23" s="16"/>
      <c r="GR23" s="16"/>
      <c r="GS23" s="16"/>
      <c r="GT23" s="16"/>
      <c r="GU23" s="16"/>
      <c r="GV23" s="16"/>
      <c r="GW23" s="16"/>
      <c r="GX23" s="16"/>
      <c r="GY23" s="16"/>
      <c r="GZ23" s="57"/>
      <c r="HA23" s="57"/>
    </row>
    <row r="24" spans="1:209" ht="18.75" customHeight="1" outlineLevel="1" x14ac:dyDescent="0.3">
      <c r="A24" s="10" t="str">
        <f>Liste!A24</f>
        <v>1719.ING</v>
      </c>
      <c r="B24" s="56">
        <f ca="1">Liste!B24</f>
        <v>0</v>
      </c>
      <c r="C24" s="56"/>
      <c r="D24" s="56"/>
      <c r="E24" s="56"/>
      <c r="F24" s="56"/>
      <c r="G24" s="56"/>
      <c r="H24" s="56"/>
      <c r="I24" s="56"/>
      <c r="J24" s="56"/>
      <c r="K24" s="11" t="str">
        <f>Liste!K24</f>
        <v>ERGUE GABERIC</v>
      </c>
      <c r="L24" s="12" t="str">
        <f>Liste!L24</f>
        <v>Construction d'une mairie</v>
      </c>
      <c r="M24" s="49"/>
      <c r="N24" s="16"/>
      <c r="O24" s="63" t="e">
        <f t="shared" ca="1" si="20"/>
        <v>#NAME?</v>
      </c>
      <c r="P24" s="63" t="e">
        <f t="shared" ca="1" si="20"/>
        <v>#NAME?</v>
      </c>
      <c r="Q24" s="63" t="e">
        <f t="shared" ca="1" si="20"/>
        <v>#NAME?</v>
      </c>
      <c r="R24" s="63" t="e">
        <f t="shared" ca="1" si="20"/>
        <v>#NAME?</v>
      </c>
      <c r="S24" s="63" t="e">
        <f t="shared" ca="1" si="20"/>
        <v>#NAME?</v>
      </c>
      <c r="T24" s="63" t="e">
        <f t="shared" ca="1" si="20"/>
        <v>#NAME?</v>
      </c>
      <c r="U24" s="63" t="e">
        <f t="shared" ca="1" si="20"/>
        <v>#NAME?</v>
      </c>
      <c r="V24" s="63" t="e">
        <f t="shared" ca="1" si="20"/>
        <v>#NAME?</v>
      </c>
      <c r="W24" s="63" t="e">
        <f t="shared" ca="1" si="20"/>
        <v>#NAME?</v>
      </c>
      <c r="X24" s="63" t="e">
        <f t="shared" ca="1" si="20"/>
        <v>#NAME?</v>
      </c>
      <c r="Y24" s="63" t="e">
        <f t="shared" ca="1" si="18"/>
        <v>#NAME?</v>
      </c>
      <c r="Z24" s="50">
        <f t="shared" si="19"/>
        <v>0</v>
      </c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6"/>
      <c r="EM24" s="16"/>
      <c r="EN24" s="16"/>
      <c r="EO24" s="16"/>
      <c r="EP24" s="16"/>
      <c r="EQ24" s="16"/>
      <c r="ER24" s="16"/>
      <c r="ES24" s="16"/>
      <c r="ET24" s="16"/>
      <c r="EU24" s="16"/>
      <c r="EV24" s="16"/>
      <c r="EW24" s="16"/>
      <c r="EX24" s="16"/>
      <c r="EY24" s="16"/>
      <c r="EZ24" s="16"/>
      <c r="FA24" s="16"/>
      <c r="FB24" s="16"/>
      <c r="FC24" s="16"/>
      <c r="FD24" s="16"/>
      <c r="FE24" s="16"/>
      <c r="FF24" s="16"/>
      <c r="FG24" s="16"/>
      <c r="FH24" s="16"/>
      <c r="FI24" s="16"/>
      <c r="FJ24" s="16"/>
      <c r="FK24" s="16"/>
      <c r="FL24" s="16"/>
      <c r="FM24" s="16"/>
      <c r="FN24" s="16"/>
      <c r="FO24" s="16"/>
      <c r="FP24" s="16"/>
      <c r="FQ24" s="16"/>
      <c r="FR24" s="16"/>
      <c r="FS24" s="16"/>
      <c r="FT24" s="16"/>
      <c r="FU24" s="16"/>
      <c r="FV24" s="16"/>
      <c r="FW24" s="16"/>
      <c r="FX24" s="16"/>
      <c r="FY24" s="16"/>
      <c r="FZ24" s="16"/>
      <c r="GA24" s="16"/>
      <c r="GB24" s="16"/>
      <c r="GC24" s="16"/>
      <c r="GD24" s="16"/>
      <c r="GE24" s="16"/>
      <c r="GF24" s="16"/>
      <c r="GG24" s="16"/>
      <c r="GH24" s="16"/>
      <c r="GI24" s="16"/>
      <c r="GJ24" s="16"/>
      <c r="GK24" s="16"/>
      <c r="GL24" s="16"/>
      <c r="GM24" s="16"/>
      <c r="GN24" s="16"/>
      <c r="GO24" s="16"/>
      <c r="GP24" s="16"/>
      <c r="GQ24" s="16"/>
      <c r="GR24" s="16"/>
      <c r="GS24" s="16"/>
      <c r="GT24" s="16"/>
      <c r="GU24" s="16"/>
      <c r="GV24" s="16"/>
      <c r="GW24" s="16"/>
      <c r="GX24" s="16"/>
      <c r="GY24" s="16"/>
      <c r="GZ24" s="57"/>
      <c r="HA24" s="57"/>
    </row>
    <row r="25" spans="1:209" ht="18.75" customHeight="1" outlineLevel="1" collapsed="1" x14ac:dyDescent="0.3">
      <c r="A25" s="10" t="str">
        <f>Liste!A25</f>
        <v>1720.ING</v>
      </c>
      <c r="B25" s="56">
        <f ca="1">Liste!B25</f>
        <v>0</v>
      </c>
      <c r="C25" s="56"/>
      <c r="D25" s="56"/>
      <c r="E25" s="56"/>
      <c r="F25" s="56"/>
      <c r="G25" s="56"/>
      <c r="H25" s="56"/>
      <c r="I25" s="56"/>
      <c r="J25" s="56"/>
      <c r="K25" s="11" t="str">
        <f>Liste!K25</f>
        <v>RENNES</v>
      </c>
      <c r="L25" s="12" t="str">
        <f>Liste!L25</f>
        <v>Construction immeuble de bureaux - ZAC Atalante Champeaux</v>
      </c>
      <c r="M25" s="49"/>
      <c r="N25" s="16"/>
      <c r="O25" s="63" t="e">
        <f t="shared" ca="1" si="20"/>
        <v>#NAME?</v>
      </c>
      <c r="P25" s="63" t="e">
        <f t="shared" ca="1" si="20"/>
        <v>#NAME?</v>
      </c>
      <c r="Q25" s="63" t="e">
        <f t="shared" ca="1" si="20"/>
        <v>#NAME?</v>
      </c>
      <c r="R25" s="63" t="e">
        <f t="shared" ca="1" si="20"/>
        <v>#NAME?</v>
      </c>
      <c r="S25" s="63" t="e">
        <f t="shared" ca="1" si="20"/>
        <v>#NAME?</v>
      </c>
      <c r="T25" s="63" t="e">
        <f t="shared" ca="1" si="20"/>
        <v>#NAME?</v>
      </c>
      <c r="U25" s="63" t="e">
        <f t="shared" ca="1" si="20"/>
        <v>#NAME?</v>
      </c>
      <c r="V25" s="63" t="e">
        <f t="shared" ca="1" si="20"/>
        <v>#NAME?</v>
      </c>
      <c r="W25" s="63" t="e">
        <f t="shared" ca="1" si="20"/>
        <v>#NAME?</v>
      </c>
      <c r="X25" s="63" t="e">
        <f t="shared" ca="1" si="20"/>
        <v>#NAME?</v>
      </c>
      <c r="Y25" s="63" t="e">
        <f t="shared" ca="1" si="18"/>
        <v>#NAME?</v>
      </c>
      <c r="Z25" s="50">
        <f t="shared" si="19"/>
        <v>8.5</v>
      </c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>
        <v>2.5</v>
      </c>
      <c r="AP25" s="16">
        <v>1</v>
      </c>
      <c r="AQ25" s="16"/>
      <c r="AR25" s="16"/>
      <c r="AS25" s="16"/>
      <c r="AT25" s="16"/>
      <c r="AU25" s="16"/>
      <c r="AV25" s="16">
        <v>1.5</v>
      </c>
      <c r="AW25" s="16"/>
      <c r="AX25" s="16">
        <v>1</v>
      </c>
      <c r="AY25" s="16"/>
      <c r="AZ25" s="16">
        <v>2.5</v>
      </c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6"/>
      <c r="EM25" s="16"/>
      <c r="EN25" s="16"/>
      <c r="EO25" s="16"/>
      <c r="EP25" s="16"/>
      <c r="EQ25" s="16"/>
      <c r="ER25" s="16"/>
      <c r="ES25" s="16"/>
      <c r="ET25" s="16"/>
      <c r="EU25" s="16"/>
      <c r="EV25" s="16"/>
      <c r="EW25" s="16"/>
      <c r="EX25" s="16"/>
      <c r="EY25" s="16"/>
      <c r="EZ25" s="16"/>
      <c r="FA25" s="16"/>
      <c r="FB25" s="16"/>
      <c r="FC25" s="16"/>
      <c r="FD25" s="16"/>
      <c r="FE25" s="16"/>
      <c r="FF25" s="16"/>
      <c r="FG25" s="16"/>
      <c r="FH25" s="16"/>
      <c r="FI25" s="16"/>
      <c r="FJ25" s="16"/>
      <c r="FK25" s="16"/>
      <c r="FL25" s="16"/>
      <c r="FM25" s="16"/>
      <c r="FN25" s="16"/>
      <c r="FO25" s="16"/>
      <c r="FP25" s="16"/>
      <c r="FQ25" s="16"/>
      <c r="FR25" s="16"/>
      <c r="FS25" s="16"/>
      <c r="FT25" s="16"/>
      <c r="FU25" s="16"/>
      <c r="FV25" s="16"/>
      <c r="FW25" s="16"/>
      <c r="FX25" s="16"/>
      <c r="FY25" s="16"/>
      <c r="FZ25" s="16"/>
      <c r="GA25" s="16"/>
      <c r="GB25" s="16"/>
      <c r="GC25" s="16"/>
      <c r="GD25" s="16"/>
      <c r="GE25" s="16"/>
      <c r="GF25" s="16"/>
      <c r="GG25" s="16"/>
      <c r="GH25" s="16"/>
      <c r="GI25" s="16"/>
      <c r="GJ25" s="16"/>
      <c r="GK25" s="16"/>
      <c r="GL25" s="16"/>
      <c r="GM25" s="16"/>
      <c r="GN25" s="16"/>
      <c r="GO25" s="16"/>
      <c r="GP25" s="16"/>
      <c r="GQ25" s="16"/>
      <c r="GR25" s="16"/>
      <c r="GS25" s="16"/>
      <c r="GT25" s="16"/>
      <c r="GU25" s="16"/>
      <c r="GV25" s="16"/>
      <c r="GW25" s="16"/>
      <c r="GX25" s="16"/>
      <c r="GY25" s="16"/>
      <c r="GZ25" s="57"/>
      <c r="HA25" s="57"/>
    </row>
    <row r="26" spans="1:209" ht="18.75" customHeight="1" outlineLevel="1" x14ac:dyDescent="0.3">
      <c r="A26" s="10" t="str">
        <f>Liste!A26</f>
        <v>1721.AMO</v>
      </c>
      <c r="B26" s="56">
        <f ca="1">Liste!B26</f>
        <v>0</v>
      </c>
      <c r="C26" s="56"/>
      <c r="D26" s="56"/>
      <c r="E26" s="56"/>
      <c r="F26" s="56"/>
      <c r="G26" s="56"/>
      <c r="H26" s="56"/>
      <c r="I26" s="56"/>
      <c r="J26" s="56"/>
      <c r="K26" s="11" t="str">
        <f>Liste!K26</f>
        <v>ST BRICE EN COGLES</v>
      </c>
      <c r="L26" s="12" t="str">
        <f>Liste!L26</f>
        <v>Création espace social culturel et commun</v>
      </c>
      <c r="M26" s="49"/>
      <c r="N26" s="16"/>
      <c r="O26" s="63" t="e">
        <f t="shared" ca="1" si="20"/>
        <v>#NAME?</v>
      </c>
      <c r="P26" s="63" t="e">
        <f t="shared" ca="1" si="20"/>
        <v>#NAME?</v>
      </c>
      <c r="Q26" s="63" t="e">
        <f t="shared" ca="1" si="20"/>
        <v>#NAME?</v>
      </c>
      <c r="R26" s="63" t="e">
        <f t="shared" ca="1" si="20"/>
        <v>#NAME?</v>
      </c>
      <c r="S26" s="63" t="e">
        <f t="shared" ca="1" si="20"/>
        <v>#NAME?</v>
      </c>
      <c r="T26" s="63" t="e">
        <f t="shared" ca="1" si="20"/>
        <v>#NAME?</v>
      </c>
      <c r="U26" s="63" t="e">
        <f t="shared" ca="1" si="20"/>
        <v>#NAME?</v>
      </c>
      <c r="V26" s="63" t="e">
        <f t="shared" ca="1" si="20"/>
        <v>#NAME?</v>
      </c>
      <c r="W26" s="63" t="e">
        <f t="shared" ca="1" si="20"/>
        <v>#NAME?</v>
      </c>
      <c r="X26" s="63" t="e">
        <f t="shared" ca="1" si="20"/>
        <v>#NAME?</v>
      </c>
      <c r="Y26" s="63" t="e">
        <f t="shared" ca="1" si="18"/>
        <v>#NAME?</v>
      </c>
      <c r="Z26" s="50">
        <f t="shared" si="19"/>
        <v>0</v>
      </c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  <c r="GZ26" s="57"/>
      <c r="HA26" s="57"/>
    </row>
    <row r="27" spans="1:209" ht="18.75" customHeight="1" x14ac:dyDescent="0.3">
      <c r="A27" s="10" t="str">
        <f>Liste!A27</f>
        <v>1722.ING</v>
      </c>
      <c r="B27" s="56">
        <f ca="1">Liste!B27</f>
        <v>0</v>
      </c>
      <c r="C27" s="56"/>
      <c r="D27" s="56"/>
      <c r="E27" s="56"/>
      <c r="F27" s="56"/>
      <c r="G27" s="56"/>
      <c r="H27" s="56"/>
      <c r="I27" s="56"/>
      <c r="J27" s="56"/>
      <c r="K27" s="11" t="str">
        <f>Liste!K27</f>
        <v>PARIS</v>
      </c>
      <c r="L27" s="12" t="str">
        <f>Liste!L27</f>
        <v>Aménagement de l'espace Agora - Maison de la Radio</v>
      </c>
      <c r="M27" s="49">
        <v>0.5</v>
      </c>
      <c r="N27" s="16"/>
      <c r="O27" s="63" t="e">
        <f t="shared" ca="1" si="20"/>
        <v>#NAME?</v>
      </c>
      <c r="P27" s="63" t="e">
        <f t="shared" ca="1" si="20"/>
        <v>#NAME?</v>
      </c>
      <c r="Q27" s="63" t="e">
        <f t="shared" ca="1" si="20"/>
        <v>#NAME?</v>
      </c>
      <c r="R27" s="63" t="e">
        <f t="shared" ca="1" si="20"/>
        <v>#NAME?</v>
      </c>
      <c r="S27" s="63" t="e">
        <f t="shared" ca="1" si="20"/>
        <v>#NAME?</v>
      </c>
      <c r="T27" s="63" t="e">
        <f t="shared" ca="1" si="20"/>
        <v>#NAME?</v>
      </c>
      <c r="U27" s="63" t="e">
        <f t="shared" ca="1" si="20"/>
        <v>#NAME?</v>
      </c>
      <c r="V27" s="63" t="e">
        <f t="shared" ca="1" si="20"/>
        <v>#NAME?</v>
      </c>
      <c r="W27" s="63" t="e">
        <f t="shared" ca="1" si="20"/>
        <v>#NAME?</v>
      </c>
      <c r="X27" s="63" t="e">
        <f t="shared" ca="1" si="20"/>
        <v>#NAME?</v>
      </c>
      <c r="Y27" s="63" t="e">
        <f t="shared" ca="1" si="18"/>
        <v>#NAME?</v>
      </c>
      <c r="Z27" s="50">
        <f t="shared" si="19"/>
        <v>0</v>
      </c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57"/>
      <c r="HA27" s="57"/>
    </row>
    <row r="28" spans="1:209" ht="18.75" customHeight="1" outlineLevel="1" x14ac:dyDescent="0.3">
      <c r="A28" s="10" t="str">
        <f>Liste!A28</f>
        <v>1723.ING</v>
      </c>
      <c r="B28" s="56">
        <f ca="1">Liste!B28</f>
        <v>0</v>
      </c>
      <c r="C28" s="56"/>
      <c r="D28" s="56"/>
      <c r="E28" s="56"/>
      <c r="F28" s="56"/>
      <c r="G28" s="56"/>
      <c r="H28" s="56"/>
      <c r="I28" s="56"/>
      <c r="J28" s="56"/>
      <c r="K28" s="11" t="str">
        <f>Liste!K28</f>
        <v>ST MALO</v>
      </c>
      <c r="L28" s="12" t="str">
        <f>Liste!L28</f>
        <v>Accord cadre Allée Gérard Leduc - La Rance</v>
      </c>
      <c r="M28" s="49"/>
      <c r="N28" s="16"/>
      <c r="O28" s="63" t="e">
        <f t="shared" ca="1" si="20"/>
        <v>#NAME?</v>
      </c>
      <c r="P28" s="63" t="e">
        <f t="shared" ca="1" si="20"/>
        <v>#NAME?</v>
      </c>
      <c r="Q28" s="63" t="e">
        <f t="shared" ca="1" si="20"/>
        <v>#NAME?</v>
      </c>
      <c r="R28" s="63" t="e">
        <f t="shared" ca="1" si="20"/>
        <v>#NAME?</v>
      </c>
      <c r="S28" s="63" t="e">
        <f t="shared" ca="1" si="20"/>
        <v>#NAME?</v>
      </c>
      <c r="T28" s="63" t="e">
        <f t="shared" ca="1" si="20"/>
        <v>#NAME?</v>
      </c>
      <c r="U28" s="63" t="e">
        <f t="shared" ca="1" si="20"/>
        <v>#NAME?</v>
      </c>
      <c r="V28" s="63" t="e">
        <f t="shared" ca="1" si="20"/>
        <v>#NAME?</v>
      </c>
      <c r="W28" s="63" t="e">
        <f t="shared" ca="1" si="20"/>
        <v>#NAME?</v>
      </c>
      <c r="X28" s="63" t="e">
        <f t="shared" ca="1" si="20"/>
        <v>#NAME?</v>
      </c>
      <c r="Y28" s="63" t="e">
        <f t="shared" ca="1" si="18"/>
        <v>#NAME?</v>
      </c>
      <c r="Z28" s="50">
        <f t="shared" si="19"/>
        <v>0</v>
      </c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  <c r="CU28" s="16"/>
      <c r="CV28" s="16"/>
      <c r="CW28" s="16"/>
      <c r="CX28" s="16"/>
      <c r="CY28" s="16"/>
      <c r="CZ28" s="16"/>
      <c r="DA28" s="16"/>
      <c r="DB28" s="16"/>
      <c r="DC28" s="16"/>
      <c r="DD28" s="16"/>
      <c r="DE28" s="16"/>
      <c r="DF28" s="16"/>
      <c r="DG28" s="16"/>
      <c r="DH28" s="16"/>
      <c r="DI28" s="16"/>
      <c r="DJ28" s="16"/>
      <c r="DK28" s="16"/>
      <c r="DL28" s="16"/>
      <c r="DM28" s="16"/>
      <c r="DN28" s="16"/>
      <c r="DO28" s="16"/>
      <c r="DP28" s="16"/>
      <c r="DQ28" s="16"/>
      <c r="DR28" s="16"/>
      <c r="DS28" s="16"/>
      <c r="DT28" s="16"/>
      <c r="DU28" s="16"/>
      <c r="DV28" s="16"/>
      <c r="DW28" s="16"/>
      <c r="DX28" s="16"/>
      <c r="DY28" s="16"/>
      <c r="DZ28" s="16"/>
      <c r="EA28" s="16"/>
      <c r="EB28" s="16"/>
      <c r="EC28" s="16"/>
      <c r="ED28" s="16"/>
      <c r="EE28" s="16"/>
      <c r="EF28" s="16"/>
      <c r="EG28" s="16"/>
      <c r="EH28" s="16"/>
      <c r="EI28" s="16"/>
      <c r="EJ28" s="16"/>
      <c r="EK28" s="16"/>
      <c r="EL28" s="16"/>
      <c r="EM28" s="16"/>
      <c r="EN28" s="16"/>
      <c r="EO28" s="16"/>
      <c r="EP28" s="16"/>
      <c r="EQ28" s="16"/>
      <c r="ER28" s="16"/>
      <c r="ES28" s="16"/>
      <c r="ET28" s="16"/>
      <c r="EU28" s="16"/>
      <c r="EV28" s="16"/>
      <c r="EW28" s="16"/>
      <c r="EX28" s="16"/>
      <c r="EY28" s="16"/>
      <c r="EZ28" s="16"/>
      <c r="FA28" s="16"/>
      <c r="FB28" s="16"/>
      <c r="FC28" s="16"/>
      <c r="FD28" s="16"/>
      <c r="FE28" s="16"/>
      <c r="FF28" s="16"/>
      <c r="FG28" s="16"/>
      <c r="FH28" s="16"/>
      <c r="FI28" s="16"/>
      <c r="FJ28" s="16"/>
      <c r="FK28" s="16"/>
      <c r="FL28" s="16"/>
      <c r="FM28" s="16"/>
      <c r="FN28" s="16"/>
      <c r="FO28" s="16"/>
      <c r="FP28" s="16"/>
      <c r="FQ28" s="16"/>
      <c r="FR28" s="16"/>
      <c r="FS28" s="16"/>
      <c r="FT28" s="16"/>
      <c r="FU28" s="16"/>
      <c r="FV28" s="16"/>
      <c r="FW28" s="16"/>
      <c r="FX28" s="16"/>
      <c r="FY28" s="16"/>
      <c r="FZ28" s="16"/>
      <c r="GA28" s="16"/>
      <c r="GB28" s="16"/>
      <c r="GC28" s="16"/>
      <c r="GD28" s="16"/>
      <c r="GE28" s="16"/>
      <c r="GF28" s="16"/>
      <c r="GG28" s="16"/>
      <c r="GH28" s="16"/>
      <c r="GI28" s="16"/>
      <c r="GJ28" s="16"/>
      <c r="GK28" s="16"/>
      <c r="GL28" s="16"/>
      <c r="GM28" s="16"/>
      <c r="GN28" s="16"/>
      <c r="GO28" s="16"/>
      <c r="GP28" s="16"/>
      <c r="GQ28" s="16"/>
      <c r="GR28" s="16"/>
      <c r="GS28" s="16"/>
      <c r="GT28" s="16"/>
      <c r="GU28" s="16"/>
      <c r="GV28" s="16"/>
      <c r="GW28" s="16"/>
      <c r="GX28" s="16"/>
      <c r="GY28" s="16"/>
      <c r="GZ28" s="57"/>
      <c r="HA28" s="57"/>
    </row>
    <row r="29" spans="1:209" ht="18.75" customHeight="1" outlineLevel="1" x14ac:dyDescent="0.3">
      <c r="A29" s="10" t="str">
        <f>Liste!A29</f>
        <v>1724.ING</v>
      </c>
      <c r="B29" s="56">
        <f ca="1">Liste!B29</f>
        <v>0</v>
      </c>
      <c r="C29" s="56"/>
      <c r="D29" s="56"/>
      <c r="E29" s="56"/>
      <c r="F29" s="56"/>
      <c r="G29" s="56"/>
      <c r="H29" s="56"/>
      <c r="I29" s="56"/>
      <c r="J29" s="56"/>
      <c r="K29" s="11" t="str">
        <f>Liste!K29</f>
        <v>ST DENIS DE GASTINES</v>
      </c>
      <c r="L29" s="12" t="str">
        <f>Liste!L29</f>
        <v>REVITALISATION DU CENTRE-BOURG</v>
      </c>
      <c r="M29" s="49"/>
      <c r="N29" s="16"/>
      <c r="O29" s="63" t="e">
        <f t="shared" ref="O29:X44" ca="1" si="21">SOMME_PAR_COULEUR($AA29:$XX29,O$4)</f>
        <v>#NAME?</v>
      </c>
      <c r="P29" s="63" t="e">
        <f t="shared" ca="1" si="21"/>
        <v>#NAME?</v>
      </c>
      <c r="Q29" s="63" t="e">
        <f t="shared" ca="1" si="21"/>
        <v>#NAME?</v>
      </c>
      <c r="R29" s="63" t="e">
        <f t="shared" ca="1" si="21"/>
        <v>#NAME?</v>
      </c>
      <c r="S29" s="63" t="e">
        <f t="shared" ca="1" si="21"/>
        <v>#NAME?</v>
      </c>
      <c r="T29" s="63" t="e">
        <f t="shared" ca="1" si="21"/>
        <v>#NAME?</v>
      </c>
      <c r="U29" s="63" t="e">
        <f t="shared" ca="1" si="21"/>
        <v>#NAME?</v>
      </c>
      <c r="V29" s="63" t="e">
        <f t="shared" ca="1" si="21"/>
        <v>#NAME?</v>
      </c>
      <c r="W29" s="63" t="e">
        <f t="shared" ca="1" si="21"/>
        <v>#NAME?</v>
      </c>
      <c r="X29" s="63" t="e">
        <f t="shared" ca="1" si="21"/>
        <v>#NAME?</v>
      </c>
      <c r="Y29" s="63" t="e">
        <f t="shared" ca="1" si="18"/>
        <v>#NAME?</v>
      </c>
      <c r="Z29" s="50">
        <f t="shared" si="19"/>
        <v>0</v>
      </c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  <c r="CU29" s="16"/>
      <c r="CV29" s="16"/>
      <c r="CW29" s="16"/>
      <c r="CX29" s="16"/>
      <c r="CY29" s="16"/>
      <c r="CZ29" s="16"/>
      <c r="DA29" s="16"/>
      <c r="DB29" s="16"/>
      <c r="DC29" s="16"/>
      <c r="DD29" s="16"/>
      <c r="DE29" s="16"/>
      <c r="DF29" s="16"/>
      <c r="DG29" s="16"/>
      <c r="DH29" s="16"/>
      <c r="DI29" s="16"/>
      <c r="DJ29" s="16"/>
      <c r="DK29" s="16"/>
      <c r="DL29" s="16"/>
      <c r="DM29" s="16"/>
      <c r="DN29" s="16"/>
      <c r="DO29" s="16"/>
      <c r="DP29" s="16"/>
      <c r="DQ29" s="16"/>
      <c r="DR29" s="16"/>
      <c r="DS29" s="16"/>
      <c r="DT29" s="16"/>
      <c r="DU29" s="16"/>
      <c r="DV29" s="16"/>
      <c r="DW29" s="16"/>
      <c r="DX29" s="16"/>
      <c r="DY29" s="16"/>
      <c r="DZ29" s="16"/>
      <c r="EA29" s="16"/>
      <c r="EB29" s="16"/>
      <c r="EC29" s="16"/>
      <c r="ED29" s="16"/>
      <c r="EE29" s="16"/>
      <c r="EF29" s="16"/>
      <c r="EG29" s="16"/>
      <c r="EH29" s="16"/>
      <c r="EI29" s="16"/>
      <c r="EJ29" s="16"/>
      <c r="EK29" s="16"/>
      <c r="EL29" s="16"/>
      <c r="EM29" s="16"/>
      <c r="EN29" s="16"/>
      <c r="EO29" s="16"/>
      <c r="EP29" s="16"/>
      <c r="EQ29" s="16"/>
      <c r="ER29" s="16"/>
      <c r="ES29" s="16"/>
      <c r="ET29" s="16"/>
      <c r="EU29" s="16"/>
      <c r="EV29" s="16"/>
      <c r="EW29" s="16"/>
      <c r="EX29" s="16"/>
      <c r="EY29" s="16"/>
      <c r="EZ29" s="16"/>
      <c r="FA29" s="16"/>
      <c r="FB29" s="16"/>
      <c r="FC29" s="16"/>
      <c r="FD29" s="16"/>
      <c r="FE29" s="16"/>
      <c r="FF29" s="16"/>
      <c r="FG29" s="16"/>
      <c r="FH29" s="16"/>
      <c r="FI29" s="16"/>
      <c r="FJ29" s="16"/>
      <c r="FK29" s="16"/>
      <c r="FL29" s="16"/>
      <c r="FM29" s="16"/>
      <c r="FN29" s="16"/>
      <c r="FO29" s="16"/>
      <c r="FP29" s="16"/>
      <c r="FQ29" s="16"/>
      <c r="FR29" s="16"/>
      <c r="FS29" s="16"/>
      <c r="FT29" s="16"/>
      <c r="FU29" s="16"/>
      <c r="FV29" s="16"/>
      <c r="FW29" s="16"/>
      <c r="FX29" s="16"/>
      <c r="FY29" s="16"/>
      <c r="FZ29" s="16"/>
      <c r="GA29" s="16"/>
      <c r="GB29" s="16"/>
      <c r="GC29" s="16"/>
      <c r="GD29" s="16"/>
      <c r="GE29" s="16"/>
      <c r="GF29" s="16"/>
      <c r="GG29" s="16"/>
      <c r="GH29" s="16"/>
      <c r="GI29" s="16"/>
      <c r="GJ29" s="16"/>
      <c r="GK29" s="16"/>
      <c r="GL29" s="16"/>
      <c r="GM29" s="16"/>
      <c r="GN29" s="16"/>
      <c r="GO29" s="16"/>
      <c r="GP29" s="16"/>
      <c r="GQ29" s="16"/>
      <c r="GR29" s="16"/>
      <c r="GS29" s="16"/>
      <c r="GT29" s="16"/>
      <c r="GU29" s="16"/>
      <c r="GV29" s="16"/>
      <c r="GW29" s="16"/>
      <c r="GX29" s="16"/>
      <c r="GY29" s="16"/>
      <c r="GZ29" s="57"/>
      <c r="HA29" s="57"/>
    </row>
    <row r="30" spans="1:209" s="27" customFormat="1" ht="18.75" customHeight="1" outlineLevel="1" x14ac:dyDescent="0.3">
      <c r="A30" s="10" t="str">
        <f>Liste!A30</f>
        <v>1725.ING</v>
      </c>
      <c r="B30" s="56">
        <f ca="1">Liste!B30</f>
        <v>0</v>
      </c>
      <c r="C30" s="56"/>
      <c r="D30" s="56"/>
      <c r="E30" s="56"/>
      <c r="F30" s="56"/>
      <c r="G30" s="56"/>
      <c r="H30" s="56"/>
      <c r="I30" s="56"/>
      <c r="J30" s="56"/>
      <c r="K30" s="11" t="str">
        <f>Liste!K30</f>
        <v>NOYAL CHATILLON SUR SEICHE</v>
      </c>
      <c r="L30" s="12" t="str">
        <f>Liste!L30</f>
        <v>REALISATION DE LOCAUX - ZAC DU HIL</v>
      </c>
      <c r="M30" s="58"/>
      <c r="N30" s="59"/>
      <c r="O30" s="63" t="e">
        <f t="shared" ca="1" si="21"/>
        <v>#NAME?</v>
      </c>
      <c r="P30" s="63" t="e">
        <f t="shared" ca="1" si="21"/>
        <v>#NAME?</v>
      </c>
      <c r="Q30" s="63" t="e">
        <f t="shared" ca="1" si="21"/>
        <v>#NAME?</v>
      </c>
      <c r="R30" s="63" t="e">
        <f t="shared" ca="1" si="21"/>
        <v>#NAME?</v>
      </c>
      <c r="S30" s="63" t="e">
        <f t="shared" ca="1" si="21"/>
        <v>#NAME?</v>
      </c>
      <c r="T30" s="63" t="e">
        <f t="shared" ca="1" si="21"/>
        <v>#NAME?</v>
      </c>
      <c r="U30" s="63" t="e">
        <f t="shared" ca="1" si="21"/>
        <v>#NAME?</v>
      </c>
      <c r="V30" s="63" t="e">
        <f t="shared" ca="1" si="21"/>
        <v>#NAME?</v>
      </c>
      <c r="W30" s="63" t="e">
        <f t="shared" ca="1" si="21"/>
        <v>#NAME?</v>
      </c>
      <c r="X30" s="63" t="e">
        <f t="shared" ca="1" si="21"/>
        <v>#NAME?</v>
      </c>
      <c r="Y30" s="63" t="e">
        <f t="shared" ca="1" si="18"/>
        <v>#NAME?</v>
      </c>
      <c r="Z30" s="50">
        <f t="shared" si="19"/>
        <v>0</v>
      </c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59"/>
      <c r="BT30" s="59"/>
      <c r="BU30" s="59"/>
      <c r="BV30" s="59"/>
      <c r="BW30" s="59"/>
      <c r="BX30" s="59"/>
      <c r="BY30" s="59"/>
      <c r="BZ30" s="59"/>
      <c r="CA30" s="59"/>
      <c r="CB30" s="59"/>
      <c r="CC30" s="59"/>
      <c r="CD30" s="59"/>
      <c r="CE30" s="59"/>
      <c r="CF30" s="59"/>
      <c r="CG30" s="59"/>
      <c r="CH30" s="59"/>
      <c r="CI30" s="59"/>
      <c r="CJ30" s="59"/>
      <c r="CK30" s="59"/>
      <c r="CL30" s="59"/>
      <c r="CM30" s="59"/>
      <c r="CN30" s="59"/>
      <c r="CO30" s="59"/>
      <c r="CP30" s="59"/>
      <c r="CQ30" s="59"/>
      <c r="CR30" s="59"/>
      <c r="CS30" s="59"/>
      <c r="CT30" s="59"/>
      <c r="CU30" s="59"/>
      <c r="CV30" s="59"/>
      <c r="CW30" s="59"/>
      <c r="CX30" s="59"/>
      <c r="CY30" s="59"/>
      <c r="CZ30" s="59"/>
      <c r="DA30" s="59"/>
      <c r="DB30" s="59"/>
      <c r="DC30" s="59"/>
      <c r="DD30" s="59"/>
      <c r="DE30" s="59"/>
      <c r="DF30" s="59"/>
      <c r="DG30" s="59"/>
      <c r="DH30" s="59"/>
      <c r="DI30" s="59"/>
      <c r="DJ30" s="59"/>
      <c r="DK30" s="59"/>
      <c r="DL30" s="59"/>
      <c r="DM30" s="59"/>
      <c r="DN30" s="59"/>
      <c r="DO30" s="59"/>
      <c r="DP30" s="59"/>
      <c r="DQ30" s="59"/>
      <c r="DR30" s="59"/>
      <c r="DS30" s="59"/>
      <c r="DT30" s="59"/>
      <c r="DU30" s="59"/>
      <c r="DV30" s="59"/>
      <c r="DW30" s="59"/>
      <c r="DX30" s="59"/>
      <c r="DY30" s="59"/>
      <c r="DZ30" s="59"/>
      <c r="EA30" s="59"/>
      <c r="EB30" s="59"/>
      <c r="EC30" s="59"/>
      <c r="ED30" s="59"/>
      <c r="EE30" s="59"/>
      <c r="EF30" s="59"/>
      <c r="EG30" s="59"/>
      <c r="EH30" s="59"/>
      <c r="EI30" s="59"/>
      <c r="EJ30" s="59"/>
      <c r="EK30" s="59"/>
      <c r="EL30" s="59"/>
      <c r="EM30" s="59"/>
      <c r="EN30" s="59"/>
      <c r="EO30" s="59"/>
      <c r="EP30" s="59"/>
      <c r="EQ30" s="59"/>
      <c r="ER30" s="59"/>
      <c r="ES30" s="59"/>
      <c r="ET30" s="59"/>
      <c r="EU30" s="59"/>
      <c r="EV30" s="59"/>
      <c r="EW30" s="59"/>
      <c r="EX30" s="59"/>
      <c r="EY30" s="59"/>
      <c r="EZ30" s="59"/>
      <c r="FA30" s="59"/>
      <c r="FB30" s="59"/>
      <c r="FC30" s="59"/>
      <c r="FD30" s="59"/>
      <c r="FE30" s="59"/>
      <c r="FF30" s="59"/>
      <c r="FG30" s="59"/>
      <c r="FH30" s="59"/>
      <c r="FI30" s="59"/>
      <c r="FJ30" s="59"/>
      <c r="FK30" s="59"/>
      <c r="FL30" s="59"/>
      <c r="FM30" s="59"/>
      <c r="FN30" s="59"/>
      <c r="FO30" s="59"/>
      <c r="FP30" s="59"/>
      <c r="FQ30" s="59"/>
      <c r="FR30" s="59"/>
      <c r="FS30" s="59"/>
      <c r="FT30" s="59"/>
      <c r="FU30" s="59"/>
      <c r="FV30" s="59"/>
      <c r="FW30" s="59"/>
      <c r="FX30" s="59"/>
      <c r="FY30" s="59"/>
      <c r="FZ30" s="59"/>
      <c r="GA30" s="59"/>
      <c r="GB30" s="59"/>
      <c r="GC30" s="59"/>
      <c r="GD30" s="59"/>
      <c r="GE30" s="59"/>
      <c r="GF30" s="59"/>
      <c r="GG30" s="59"/>
      <c r="GH30" s="59"/>
      <c r="GI30" s="59"/>
      <c r="GJ30" s="59"/>
      <c r="GK30" s="59"/>
      <c r="GL30" s="59"/>
      <c r="GM30" s="59"/>
      <c r="GN30" s="59"/>
      <c r="GO30" s="59"/>
      <c r="GP30" s="59"/>
      <c r="GQ30" s="59"/>
      <c r="GR30" s="59"/>
      <c r="GS30" s="59"/>
      <c r="GT30" s="59"/>
      <c r="GU30" s="59"/>
      <c r="GV30" s="59"/>
      <c r="GW30" s="59"/>
      <c r="GX30" s="59"/>
      <c r="GY30" s="59"/>
      <c r="GZ30" s="61"/>
      <c r="HA30" s="61"/>
    </row>
    <row r="31" spans="1:209" ht="18.75" customHeight="1" outlineLevel="1" x14ac:dyDescent="0.3">
      <c r="A31" s="10" t="str">
        <f>Liste!A31</f>
        <v>1726.ING</v>
      </c>
      <c r="B31" s="56">
        <f ca="1">Liste!B31</f>
        <v>0</v>
      </c>
      <c r="C31" s="56"/>
      <c r="D31" s="56"/>
      <c r="E31" s="56"/>
      <c r="F31" s="56"/>
      <c r="G31" s="56"/>
      <c r="H31" s="56"/>
      <c r="I31" s="56"/>
      <c r="J31" s="56"/>
      <c r="K31" s="11" t="str">
        <f>Liste!K31</f>
        <v>RENNES</v>
      </c>
      <c r="L31" s="12" t="str">
        <f>Liste!L31</f>
        <v>REALISATION DE PLATEFORMES EXTERIEURES SUR LE CENTRE IRSTEA</v>
      </c>
      <c r="M31" s="49"/>
      <c r="N31" s="16"/>
      <c r="O31" s="63" t="e">
        <f t="shared" ca="1" si="21"/>
        <v>#NAME?</v>
      </c>
      <c r="P31" s="63" t="e">
        <f t="shared" ca="1" si="21"/>
        <v>#NAME?</v>
      </c>
      <c r="Q31" s="63" t="e">
        <f t="shared" ca="1" si="21"/>
        <v>#NAME?</v>
      </c>
      <c r="R31" s="63" t="e">
        <f t="shared" ca="1" si="21"/>
        <v>#NAME?</v>
      </c>
      <c r="S31" s="63" t="e">
        <f t="shared" ca="1" si="21"/>
        <v>#NAME?</v>
      </c>
      <c r="T31" s="63" t="e">
        <f t="shared" ca="1" si="21"/>
        <v>#NAME?</v>
      </c>
      <c r="U31" s="63" t="e">
        <f t="shared" ca="1" si="21"/>
        <v>#NAME?</v>
      </c>
      <c r="V31" s="63" t="e">
        <f t="shared" ca="1" si="21"/>
        <v>#NAME?</v>
      </c>
      <c r="W31" s="63" t="e">
        <f t="shared" ca="1" si="21"/>
        <v>#NAME?</v>
      </c>
      <c r="X31" s="63" t="e">
        <f t="shared" ca="1" si="21"/>
        <v>#NAME?</v>
      </c>
      <c r="Y31" s="63" t="e">
        <f t="shared" ca="1" si="18"/>
        <v>#NAME?</v>
      </c>
      <c r="Z31" s="50">
        <f t="shared" si="19"/>
        <v>0</v>
      </c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/>
      <c r="FE31" s="16"/>
      <c r="FF31" s="16"/>
      <c r="FG31" s="16"/>
      <c r="FH31" s="16"/>
      <c r="FI31" s="16"/>
      <c r="FJ31" s="16"/>
      <c r="FK31" s="16"/>
      <c r="FL31" s="16"/>
      <c r="FM31" s="16"/>
      <c r="FN31" s="16"/>
      <c r="FO31" s="16"/>
      <c r="FP31" s="16"/>
      <c r="FQ31" s="16"/>
      <c r="FR31" s="16"/>
      <c r="FS31" s="16"/>
      <c r="FT31" s="16"/>
      <c r="FU31" s="16"/>
      <c r="FV31" s="16"/>
      <c r="FW31" s="16"/>
      <c r="FX31" s="16"/>
      <c r="FY31" s="16"/>
      <c r="FZ31" s="16"/>
      <c r="GA31" s="16"/>
      <c r="GB31" s="16"/>
      <c r="GC31" s="16"/>
      <c r="GD31" s="16"/>
      <c r="GE31" s="16"/>
      <c r="GF31" s="16"/>
      <c r="GG31" s="16"/>
      <c r="GH31" s="16"/>
      <c r="GI31" s="16"/>
      <c r="GJ31" s="16"/>
      <c r="GK31" s="16"/>
      <c r="GL31" s="16"/>
      <c r="GM31" s="16"/>
      <c r="GN31" s="16"/>
      <c r="GO31" s="16"/>
      <c r="GP31" s="16"/>
      <c r="GQ31" s="16"/>
      <c r="GR31" s="16"/>
      <c r="GS31" s="16"/>
      <c r="GT31" s="16"/>
      <c r="GU31" s="16"/>
      <c r="GV31" s="16"/>
      <c r="GW31" s="16"/>
      <c r="GX31" s="16"/>
      <c r="GY31" s="16"/>
      <c r="GZ31" s="57"/>
      <c r="HA31" s="57"/>
    </row>
    <row r="32" spans="1:209" s="27" customFormat="1" ht="18.75" customHeight="1" outlineLevel="1" x14ac:dyDescent="0.3">
      <c r="A32" s="10" t="str">
        <f>Liste!A32</f>
        <v>1727.AMO</v>
      </c>
      <c r="B32" s="56">
        <f ca="1">Liste!B32</f>
        <v>0</v>
      </c>
      <c r="C32" s="56"/>
      <c r="D32" s="56"/>
      <c r="E32" s="56"/>
      <c r="F32" s="56"/>
      <c r="G32" s="56"/>
      <c r="H32" s="56"/>
      <c r="I32" s="56"/>
      <c r="J32" s="56"/>
      <c r="K32" s="11" t="str">
        <f>Liste!K32</f>
        <v>ANGERS</v>
      </c>
      <c r="L32" s="12" t="str">
        <f>Liste!L32</f>
        <v>AMO UNTEC ENSAM ANGERS</v>
      </c>
      <c r="M32" s="58"/>
      <c r="N32" s="59"/>
      <c r="O32" s="63" t="e">
        <f t="shared" ca="1" si="21"/>
        <v>#NAME?</v>
      </c>
      <c r="P32" s="63" t="e">
        <f t="shared" ca="1" si="21"/>
        <v>#NAME?</v>
      </c>
      <c r="Q32" s="63" t="e">
        <f t="shared" ca="1" si="21"/>
        <v>#NAME?</v>
      </c>
      <c r="R32" s="63" t="e">
        <f t="shared" ca="1" si="21"/>
        <v>#NAME?</v>
      </c>
      <c r="S32" s="63" t="e">
        <f t="shared" ca="1" si="21"/>
        <v>#NAME?</v>
      </c>
      <c r="T32" s="63" t="e">
        <f t="shared" ca="1" si="21"/>
        <v>#NAME?</v>
      </c>
      <c r="U32" s="63" t="e">
        <f t="shared" ca="1" si="21"/>
        <v>#NAME?</v>
      </c>
      <c r="V32" s="63" t="e">
        <f t="shared" ca="1" si="21"/>
        <v>#NAME?</v>
      </c>
      <c r="W32" s="63" t="e">
        <f t="shared" ca="1" si="21"/>
        <v>#NAME?</v>
      </c>
      <c r="X32" s="63" t="e">
        <f t="shared" ca="1" si="21"/>
        <v>#NAME?</v>
      </c>
      <c r="Y32" s="63" t="e">
        <f t="shared" ca="1" si="18"/>
        <v>#NAME?</v>
      </c>
      <c r="Z32" s="50">
        <f t="shared" si="19"/>
        <v>0</v>
      </c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59"/>
      <c r="BQ32" s="59"/>
      <c r="BR32" s="59"/>
      <c r="BS32" s="59"/>
      <c r="BT32" s="59"/>
      <c r="BU32" s="59"/>
      <c r="BV32" s="59"/>
      <c r="BW32" s="59"/>
      <c r="BX32" s="59"/>
      <c r="BY32" s="59"/>
      <c r="BZ32" s="59"/>
      <c r="CA32" s="59"/>
      <c r="CB32" s="59"/>
      <c r="CC32" s="59"/>
      <c r="CD32" s="59"/>
      <c r="CE32" s="59"/>
      <c r="CF32" s="59"/>
      <c r="CG32" s="59"/>
      <c r="CH32" s="59"/>
      <c r="CI32" s="59"/>
      <c r="CJ32" s="59"/>
      <c r="CK32" s="59"/>
      <c r="CL32" s="59"/>
      <c r="CM32" s="59"/>
      <c r="CN32" s="59"/>
      <c r="CO32" s="59"/>
      <c r="CP32" s="59"/>
      <c r="CQ32" s="59"/>
      <c r="CR32" s="59"/>
      <c r="CS32" s="59"/>
      <c r="CT32" s="59"/>
      <c r="CU32" s="59"/>
      <c r="CV32" s="59"/>
      <c r="CW32" s="59"/>
      <c r="CX32" s="59"/>
      <c r="CY32" s="59"/>
      <c r="CZ32" s="59"/>
      <c r="DA32" s="59"/>
      <c r="DB32" s="59"/>
      <c r="DC32" s="59"/>
      <c r="DD32" s="59"/>
      <c r="DE32" s="59"/>
      <c r="DF32" s="59"/>
      <c r="DG32" s="59"/>
      <c r="DH32" s="59"/>
      <c r="DI32" s="59"/>
      <c r="DJ32" s="59"/>
      <c r="DK32" s="59"/>
      <c r="DL32" s="59"/>
      <c r="DM32" s="59"/>
      <c r="DN32" s="59"/>
      <c r="DO32" s="59"/>
      <c r="DP32" s="59"/>
      <c r="DQ32" s="59"/>
      <c r="DR32" s="59"/>
      <c r="DS32" s="59"/>
      <c r="DT32" s="59"/>
      <c r="DU32" s="59"/>
      <c r="DV32" s="59"/>
      <c r="DW32" s="59"/>
      <c r="DX32" s="59"/>
      <c r="DY32" s="59"/>
      <c r="DZ32" s="59"/>
      <c r="EA32" s="59"/>
      <c r="EB32" s="59"/>
      <c r="EC32" s="59"/>
      <c r="ED32" s="59"/>
      <c r="EE32" s="59"/>
      <c r="EF32" s="59"/>
      <c r="EG32" s="59"/>
      <c r="EH32" s="59"/>
      <c r="EI32" s="59"/>
      <c r="EJ32" s="59"/>
      <c r="EK32" s="59"/>
      <c r="EL32" s="59"/>
      <c r="EM32" s="59"/>
      <c r="EN32" s="59"/>
      <c r="EO32" s="59"/>
      <c r="EP32" s="59"/>
      <c r="EQ32" s="59"/>
      <c r="ER32" s="59"/>
      <c r="ES32" s="59"/>
      <c r="ET32" s="59"/>
      <c r="EU32" s="59"/>
      <c r="EV32" s="59"/>
      <c r="EW32" s="59"/>
      <c r="EX32" s="59"/>
      <c r="EY32" s="59"/>
      <c r="EZ32" s="59"/>
      <c r="FA32" s="59"/>
      <c r="FB32" s="59"/>
      <c r="FC32" s="59"/>
      <c r="FD32" s="59"/>
      <c r="FE32" s="59"/>
      <c r="FF32" s="59"/>
      <c r="FG32" s="59"/>
      <c r="FH32" s="59"/>
      <c r="FI32" s="59"/>
      <c r="FJ32" s="59"/>
      <c r="FK32" s="59"/>
      <c r="FL32" s="59"/>
      <c r="FM32" s="59"/>
      <c r="FN32" s="59"/>
      <c r="FO32" s="59"/>
      <c r="FP32" s="59"/>
      <c r="FQ32" s="59"/>
      <c r="FR32" s="59"/>
      <c r="FS32" s="59"/>
      <c r="FT32" s="59"/>
      <c r="FU32" s="59"/>
      <c r="FV32" s="59"/>
      <c r="FW32" s="59"/>
      <c r="FX32" s="59"/>
      <c r="FY32" s="59"/>
      <c r="FZ32" s="59"/>
      <c r="GA32" s="59"/>
      <c r="GB32" s="59"/>
      <c r="GC32" s="59"/>
      <c r="GD32" s="59"/>
      <c r="GE32" s="59"/>
      <c r="GF32" s="59"/>
      <c r="GG32" s="59"/>
      <c r="GH32" s="59"/>
      <c r="GI32" s="59"/>
      <c r="GJ32" s="59"/>
      <c r="GK32" s="59"/>
      <c r="GL32" s="59"/>
      <c r="GM32" s="59"/>
      <c r="GN32" s="59"/>
      <c r="GO32" s="59"/>
      <c r="GP32" s="59"/>
      <c r="GQ32" s="59"/>
      <c r="GR32" s="59"/>
      <c r="GS32" s="59"/>
      <c r="GT32" s="59"/>
      <c r="GU32" s="59"/>
      <c r="GV32" s="59"/>
      <c r="GW32" s="59"/>
      <c r="GX32" s="59"/>
      <c r="GY32" s="59"/>
      <c r="GZ32" s="61"/>
      <c r="HA32" s="61"/>
    </row>
    <row r="33" spans="1:209" ht="18.75" customHeight="1" outlineLevel="1" collapsed="1" x14ac:dyDescent="0.3">
      <c r="A33" s="10" t="str">
        <f>Liste!A33</f>
        <v>1728.ING</v>
      </c>
      <c r="B33" s="56">
        <f ca="1">Liste!B33</f>
        <v>0</v>
      </c>
      <c r="C33" s="56"/>
      <c r="D33" s="56"/>
      <c r="E33" s="56"/>
      <c r="F33" s="56"/>
      <c r="G33" s="56"/>
      <c r="H33" s="56"/>
      <c r="I33" s="56"/>
      <c r="J33" s="56"/>
      <c r="K33" s="11" t="str">
        <f>Liste!K33</f>
        <v>NOYAL SUR VILAINE</v>
      </c>
      <c r="L33" s="12" t="str">
        <f>Liste!L33</f>
        <v>CONSTRUCTION D'UNE SALLE MULTISPORTS</v>
      </c>
      <c r="M33" s="49"/>
      <c r="N33" s="16"/>
      <c r="O33" s="63" t="e">
        <f t="shared" ca="1" si="21"/>
        <v>#NAME?</v>
      </c>
      <c r="P33" s="63" t="e">
        <f t="shared" ca="1" si="21"/>
        <v>#NAME?</v>
      </c>
      <c r="Q33" s="63" t="e">
        <f t="shared" ca="1" si="21"/>
        <v>#NAME?</v>
      </c>
      <c r="R33" s="63" t="e">
        <f t="shared" ca="1" si="21"/>
        <v>#NAME?</v>
      </c>
      <c r="S33" s="63" t="e">
        <f t="shared" ca="1" si="21"/>
        <v>#NAME?</v>
      </c>
      <c r="T33" s="63" t="e">
        <f t="shared" ca="1" si="21"/>
        <v>#NAME?</v>
      </c>
      <c r="U33" s="63" t="e">
        <f t="shared" ca="1" si="21"/>
        <v>#NAME?</v>
      </c>
      <c r="V33" s="63" t="e">
        <f t="shared" ca="1" si="21"/>
        <v>#NAME?</v>
      </c>
      <c r="W33" s="63" t="e">
        <f t="shared" ca="1" si="21"/>
        <v>#NAME?</v>
      </c>
      <c r="X33" s="63" t="e">
        <f t="shared" ca="1" si="21"/>
        <v>#NAME?</v>
      </c>
      <c r="Y33" s="63" t="e">
        <f t="shared" ca="1" si="18"/>
        <v>#NAME?</v>
      </c>
      <c r="Z33" s="50">
        <f t="shared" si="19"/>
        <v>0</v>
      </c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6"/>
      <c r="GU33" s="16"/>
      <c r="GV33" s="16"/>
      <c r="GW33" s="16"/>
      <c r="GX33" s="16"/>
      <c r="GY33" s="16"/>
      <c r="GZ33" s="57"/>
      <c r="HA33" s="57"/>
    </row>
    <row r="34" spans="1:209" ht="18.75" customHeight="1" outlineLevel="1" collapsed="1" x14ac:dyDescent="0.3">
      <c r="A34" s="10" t="str">
        <f>Liste!A34</f>
        <v>1729.ING</v>
      </c>
      <c r="B34" s="56">
        <f ca="1">Liste!B34</f>
        <v>0</v>
      </c>
      <c r="C34" s="56"/>
      <c r="D34" s="56"/>
      <c r="E34" s="56"/>
      <c r="F34" s="56"/>
      <c r="G34" s="56"/>
      <c r="H34" s="56"/>
      <c r="I34" s="56"/>
      <c r="J34" s="56"/>
      <c r="K34" s="11" t="str">
        <f>Liste!K34</f>
        <v>BANNALEC</v>
      </c>
      <c r="L34" s="12" t="str">
        <f>Liste!L34</f>
        <v>EXTENSION ET RESTRUCTURATION DU COLLEGE JEAN-JAURES</v>
      </c>
      <c r="M34" s="49"/>
      <c r="N34" s="16"/>
      <c r="O34" s="63" t="e">
        <f t="shared" ca="1" si="21"/>
        <v>#NAME?</v>
      </c>
      <c r="P34" s="63" t="e">
        <f t="shared" ca="1" si="21"/>
        <v>#NAME?</v>
      </c>
      <c r="Q34" s="63" t="e">
        <f t="shared" ca="1" si="21"/>
        <v>#NAME?</v>
      </c>
      <c r="R34" s="63" t="e">
        <f t="shared" ca="1" si="21"/>
        <v>#NAME?</v>
      </c>
      <c r="S34" s="63" t="e">
        <f t="shared" ca="1" si="21"/>
        <v>#NAME?</v>
      </c>
      <c r="T34" s="63" t="e">
        <f t="shared" ca="1" si="21"/>
        <v>#NAME?</v>
      </c>
      <c r="U34" s="63" t="e">
        <f t="shared" ca="1" si="21"/>
        <v>#NAME?</v>
      </c>
      <c r="V34" s="63" t="e">
        <f t="shared" ca="1" si="21"/>
        <v>#NAME?</v>
      </c>
      <c r="W34" s="63" t="e">
        <f t="shared" ca="1" si="21"/>
        <v>#NAME?</v>
      </c>
      <c r="X34" s="63" t="e">
        <f t="shared" ca="1" si="21"/>
        <v>#NAME?</v>
      </c>
      <c r="Y34" s="63" t="e">
        <f t="shared" ca="1" si="18"/>
        <v>#NAME?</v>
      </c>
      <c r="Z34" s="50">
        <f t="shared" si="19"/>
        <v>0</v>
      </c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57"/>
      <c r="HA34" s="57"/>
    </row>
    <row r="35" spans="1:209" ht="18.75" customHeight="1" outlineLevel="1" x14ac:dyDescent="0.3">
      <c r="A35" s="10" t="str">
        <f>Liste!A35</f>
        <v>1730.ING</v>
      </c>
      <c r="B35" s="56">
        <f ca="1">Liste!B35</f>
        <v>0</v>
      </c>
      <c r="C35" s="56"/>
      <c r="D35" s="56"/>
      <c r="E35" s="56"/>
      <c r="F35" s="56"/>
      <c r="G35" s="56"/>
      <c r="H35" s="56"/>
      <c r="I35" s="56"/>
      <c r="J35" s="56"/>
      <c r="K35" s="11" t="str">
        <f>Liste!K35</f>
        <v>ERBREE</v>
      </c>
      <c r="L35" s="12" t="str">
        <f>Liste!L35</f>
        <v>RESTRUCTURATION ET EXTENSION DE LA SALLE MULTIFONCTIONS</v>
      </c>
      <c r="M35" s="49"/>
      <c r="N35" s="16"/>
      <c r="O35" s="63" t="e">
        <f t="shared" ca="1" si="21"/>
        <v>#NAME?</v>
      </c>
      <c r="P35" s="63" t="e">
        <f t="shared" ca="1" si="21"/>
        <v>#NAME?</v>
      </c>
      <c r="Q35" s="63" t="e">
        <f t="shared" ca="1" si="21"/>
        <v>#NAME?</v>
      </c>
      <c r="R35" s="63" t="e">
        <f t="shared" ca="1" si="21"/>
        <v>#NAME?</v>
      </c>
      <c r="S35" s="63" t="e">
        <f t="shared" ca="1" si="21"/>
        <v>#NAME?</v>
      </c>
      <c r="T35" s="63" t="e">
        <f t="shared" ca="1" si="21"/>
        <v>#NAME?</v>
      </c>
      <c r="U35" s="63" t="e">
        <f t="shared" ca="1" si="21"/>
        <v>#NAME?</v>
      </c>
      <c r="V35" s="63" t="e">
        <f t="shared" ca="1" si="21"/>
        <v>#NAME?</v>
      </c>
      <c r="W35" s="63" t="e">
        <f t="shared" ca="1" si="21"/>
        <v>#NAME?</v>
      </c>
      <c r="X35" s="63" t="e">
        <f t="shared" ca="1" si="21"/>
        <v>#NAME?</v>
      </c>
      <c r="Y35" s="63" t="e">
        <f t="shared" ca="1" si="18"/>
        <v>#NAME?</v>
      </c>
      <c r="Z35" s="50">
        <f t="shared" si="19"/>
        <v>0</v>
      </c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57"/>
      <c r="HA35" s="57"/>
    </row>
    <row r="36" spans="1:209" ht="18.75" customHeight="1" outlineLevel="1" collapsed="1" x14ac:dyDescent="0.3">
      <c r="A36" s="10" t="str">
        <f>Liste!A36</f>
        <v>1731.ING</v>
      </c>
      <c r="B36" s="56">
        <f ca="1">Liste!B36</f>
        <v>0</v>
      </c>
      <c r="C36" s="56"/>
      <c r="D36" s="56"/>
      <c r="E36" s="56"/>
      <c r="F36" s="56"/>
      <c r="G36" s="56"/>
      <c r="H36" s="56"/>
      <c r="I36" s="56"/>
      <c r="J36" s="56"/>
      <c r="K36" s="11" t="str">
        <f>Liste!K36</f>
        <v>LANNION</v>
      </c>
      <c r="L36" s="12" t="str">
        <f>Liste!L36</f>
        <v>CONSTRUCTION DU CIS LANNION</v>
      </c>
      <c r="M36" s="49">
        <v>1.5</v>
      </c>
      <c r="N36" s="16"/>
      <c r="O36" s="63" t="e">
        <f t="shared" ca="1" si="21"/>
        <v>#NAME?</v>
      </c>
      <c r="P36" s="63" t="e">
        <f t="shared" ca="1" si="21"/>
        <v>#NAME?</v>
      </c>
      <c r="Q36" s="63" t="e">
        <f t="shared" ca="1" si="21"/>
        <v>#NAME?</v>
      </c>
      <c r="R36" s="63" t="e">
        <f t="shared" ca="1" si="21"/>
        <v>#NAME?</v>
      </c>
      <c r="S36" s="63" t="e">
        <f t="shared" ca="1" si="21"/>
        <v>#NAME?</v>
      </c>
      <c r="T36" s="63" t="e">
        <f t="shared" ca="1" si="21"/>
        <v>#NAME?</v>
      </c>
      <c r="U36" s="63" t="e">
        <f t="shared" ca="1" si="21"/>
        <v>#NAME?</v>
      </c>
      <c r="V36" s="63" t="e">
        <f t="shared" ca="1" si="21"/>
        <v>#NAME?</v>
      </c>
      <c r="W36" s="63" t="e">
        <f t="shared" ca="1" si="21"/>
        <v>#NAME?</v>
      </c>
      <c r="X36" s="63" t="e">
        <f t="shared" ca="1" si="21"/>
        <v>#NAME?</v>
      </c>
      <c r="Y36" s="63" t="e">
        <f t="shared" ca="1" si="18"/>
        <v>#NAME?</v>
      </c>
      <c r="Z36" s="50">
        <f t="shared" si="19"/>
        <v>0</v>
      </c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  <c r="FJ36" s="16"/>
      <c r="FK36" s="16"/>
      <c r="FL36" s="16"/>
      <c r="FM36" s="16"/>
      <c r="FN36" s="16"/>
      <c r="FO36" s="16"/>
      <c r="FP36" s="16"/>
      <c r="FQ36" s="16"/>
      <c r="FR36" s="16"/>
      <c r="FS36" s="16"/>
      <c r="FT36" s="16"/>
      <c r="FU36" s="16"/>
      <c r="FV36" s="16"/>
      <c r="FW36" s="16"/>
      <c r="FX36" s="16"/>
      <c r="FY36" s="16"/>
      <c r="FZ36" s="16"/>
      <c r="GA36" s="16"/>
      <c r="GB36" s="16"/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  <c r="GP36" s="16"/>
      <c r="GQ36" s="16"/>
      <c r="GR36" s="16"/>
      <c r="GS36" s="16"/>
      <c r="GT36" s="16"/>
      <c r="GU36" s="16"/>
      <c r="GV36" s="16"/>
      <c r="GW36" s="16"/>
      <c r="GX36" s="16"/>
      <c r="GY36" s="16"/>
      <c r="GZ36" s="57"/>
      <c r="HA36" s="57"/>
    </row>
    <row r="37" spans="1:209" ht="18.75" customHeight="1" x14ac:dyDescent="0.3">
      <c r="A37" s="10" t="str">
        <f>Liste!A37</f>
        <v>1732.ING</v>
      </c>
      <c r="B37" s="56">
        <f ca="1">Liste!B37</f>
        <v>0</v>
      </c>
      <c r="C37" s="56"/>
      <c r="D37" s="56"/>
      <c r="E37" s="56"/>
      <c r="F37" s="56"/>
      <c r="G37" s="56"/>
      <c r="H37" s="56"/>
      <c r="I37" s="56"/>
      <c r="J37" s="56"/>
      <c r="K37" s="11" t="str">
        <f>Liste!K37</f>
        <v>MONTGERMONT</v>
      </c>
      <c r="L37" s="12" t="str">
        <f>Liste!L37</f>
        <v>CFA</v>
      </c>
      <c r="M37" s="49"/>
      <c r="N37" s="16"/>
      <c r="O37" s="63" t="e">
        <f t="shared" ca="1" si="21"/>
        <v>#NAME?</v>
      </c>
      <c r="P37" s="63" t="e">
        <f t="shared" ca="1" si="21"/>
        <v>#NAME?</v>
      </c>
      <c r="Q37" s="63" t="e">
        <f t="shared" ca="1" si="21"/>
        <v>#NAME?</v>
      </c>
      <c r="R37" s="63" t="e">
        <f t="shared" ca="1" si="21"/>
        <v>#NAME?</v>
      </c>
      <c r="S37" s="63" t="e">
        <f t="shared" ca="1" si="21"/>
        <v>#NAME?</v>
      </c>
      <c r="T37" s="63" t="e">
        <f t="shared" ca="1" si="21"/>
        <v>#NAME?</v>
      </c>
      <c r="U37" s="63" t="e">
        <f t="shared" ca="1" si="21"/>
        <v>#NAME?</v>
      </c>
      <c r="V37" s="63" t="e">
        <f t="shared" ca="1" si="21"/>
        <v>#NAME?</v>
      </c>
      <c r="W37" s="63" t="e">
        <f t="shared" ca="1" si="21"/>
        <v>#NAME?</v>
      </c>
      <c r="X37" s="63" t="e">
        <f t="shared" ca="1" si="21"/>
        <v>#NAME?</v>
      </c>
      <c r="Y37" s="63" t="e">
        <f t="shared" ca="1" si="18"/>
        <v>#NAME?</v>
      </c>
      <c r="Z37" s="50">
        <f t="shared" si="19"/>
        <v>11.5</v>
      </c>
      <c r="AA37" s="16"/>
      <c r="AB37" s="16"/>
      <c r="AC37" s="16">
        <v>2</v>
      </c>
      <c r="AD37" s="16">
        <v>2</v>
      </c>
      <c r="AE37" s="16">
        <v>2</v>
      </c>
      <c r="AF37" s="16">
        <v>1</v>
      </c>
      <c r="AG37" s="16">
        <v>1.5</v>
      </c>
      <c r="AH37" s="16">
        <v>2</v>
      </c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>
        <v>1</v>
      </c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  <c r="GX37" s="16"/>
      <c r="GY37" s="16"/>
      <c r="GZ37" s="57"/>
      <c r="HA37" s="57"/>
    </row>
    <row r="38" spans="1:209" ht="18.75" customHeight="1" outlineLevel="1" x14ac:dyDescent="0.3">
      <c r="A38" s="10" t="str">
        <f>Liste!A38</f>
        <v>1733.AMO</v>
      </c>
      <c r="B38" s="56">
        <f ca="1">Liste!B38</f>
        <v>0</v>
      </c>
      <c r="C38" s="56"/>
      <c r="D38" s="56"/>
      <c r="E38" s="56"/>
      <c r="F38" s="56"/>
      <c r="G38" s="56"/>
      <c r="H38" s="56"/>
      <c r="I38" s="56"/>
      <c r="J38" s="56"/>
      <c r="K38" s="11" t="str">
        <f>Liste!K38</f>
        <v>ST GREGOIRE</v>
      </c>
      <c r="L38" s="12" t="str">
        <f>Liste!L38</f>
        <v>CENTRE COMMERCIAL DE LA FORGE</v>
      </c>
      <c r="M38" s="49"/>
      <c r="N38" s="16"/>
      <c r="O38" s="63" t="e">
        <f t="shared" ca="1" si="21"/>
        <v>#NAME?</v>
      </c>
      <c r="P38" s="63" t="e">
        <f t="shared" ca="1" si="21"/>
        <v>#NAME?</v>
      </c>
      <c r="Q38" s="63" t="e">
        <f t="shared" ca="1" si="21"/>
        <v>#NAME?</v>
      </c>
      <c r="R38" s="63" t="e">
        <f t="shared" ca="1" si="21"/>
        <v>#NAME?</v>
      </c>
      <c r="S38" s="63" t="e">
        <f t="shared" ca="1" si="21"/>
        <v>#NAME?</v>
      </c>
      <c r="T38" s="63" t="e">
        <f t="shared" ca="1" si="21"/>
        <v>#NAME?</v>
      </c>
      <c r="U38" s="63" t="e">
        <f t="shared" ca="1" si="21"/>
        <v>#NAME?</v>
      </c>
      <c r="V38" s="63" t="e">
        <f t="shared" ca="1" si="21"/>
        <v>#NAME?</v>
      </c>
      <c r="W38" s="63" t="e">
        <f t="shared" ca="1" si="21"/>
        <v>#NAME?</v>
      </c>
      <c r="X38" s="63" t="e">
        <f t="shared" ca="1" si="21"/>
        <v>#NAME?</v>
      </c>
      <c r="Y38" s="63" t="e">
        <f t="shared" ca="1" si="18"/>
        <v>#NAME?</v>
      </c>
      <c r="Z38" s="50">
        <f t="shared" si="19"/>
        <v>0</v>
      </c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57"/>
      <c r="HA38" s="57"/>
    </row>
    <row r="39" spans="1:209" ht="18.75" customHeight="1" outlineLevel="1" x14ac:dyDescent="0.3">
      <c r="A39" s="10" t="str">
        <f>Liste!A39</f>
        <v>1734 BIS.ING</v>
      </c>
      <c r="B39" s="56">
        <f ca="1">Liste!B39</f>
        <v>0</v>
      </c>
      <c r="C39" s="56"/>
      <c r="D39" s="56"/>
      <c r="E39" s="56"/>
      <c r="F39" s="56"/>
      <c r="G39" s="56"/>
      <c r="H39" s="56"/>
      <c r="I39" s="56"/>
      <c r="J39" s="56"/>
      <c r="K39" s="11" t="str">
        <f>Liste!K39</f>
        <v>LE RHEU</v>
      </c>
      <c r="L39" s="12" t="str">
        <f>Liste!L39</f>
        <v>CONSTRUCTION DE 21 LOGEMENTS - ZAC TREMELIERE - LOT C2 - HABITATION FAMILIALE</v>
      </c>
      <c r="M39" s="49"/>
      <c r="N39" s="16"/>
      <c r="O39" s="63" t="e">
        <f t="shared" ca="1" si="21"/>
        <v>#NAME?</v>
      </c>
      <c r="P39" s="63" t="e">
        <f t="shared" ca="1" si="21"/>
        <v>#NAME?</v>
      </c>
      <c r="Q39" s="63" t="e">
        <f t="shared" ca="1" si="21"/>
        <v>#NAME?</v>
      </c>
      <c r="R39" s="63" t="e">
        <f t="shared" ca="1" si="21"/>
        <v>#NAME?</v>
      </c>
      <c r="S39" s="63" t="e">
        <f t="shared" ca="1" si="21"/>
        <v>#NAME?</v>
      </c>
      <c r="T39" s="63" t="e">
        <f t="shared" ca="1" si="21"/>
        <v>#NAME?</v>
      </c>
      <c r="U39" s="63" t="e">
        <f t="shared" ca="1" si="21"/>
        <v>#NAME?</v>
      </c>
      <c r="V39" s="63" t="e">
        <f t="shared" ca="1" si="21"/>
        <v>#NAME?</v>
      </c>
      <c r="W39" s="63" t="e">
        <f t="shared" ca="1" si="21"/>
        <v>#NAME?</v>
      </c>
      <c r="X39" s="63" t="e">
        <f t="shared" ca="1" si="21"/>
        <v>#NAME?</v>
      </c>
      <c r="Y39" s="63" t="e">
        <f t="shared" ca="1" si="18"/>
        <v>#NAME?</v>
      </c>
      <c r="Z39" s="50">
        <f t="shared" si="19"/>
        <v>0</v>
      </c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  <c r="GP39" s="16"/>
      <c r="GQ39" s="16"/>
      <c r="GR39" s="16"/>
      <c r="GS39" s="16"/>
      <c r="GT39" s="16"/>
      <c r="GU39" s="16"/>
      <c r="GV39" s="16"/>
      <c r="GW39" s="16"/>
      <c r="GX39" s="16"/>
      <c r="GY39" s="16"/>
      <c r="GZ39" s="57"/>
      <c r="HA39" s="57"/>
    </row>
    <row r="40" spans="1:209" ht="18.75" customHeight="1" outlineLevel="1" x14ac:dyDescent="0.3">
      <c r="A40" s="10" t="str">
        <f>Liste!A40</f>
        <v>1734.ING</v>
      </c>
      <c r="B40" s="56">
        <f ca="1">Liste!B40</f>
        <v>0</v>
      </c>
      <c r="C40" s="56"/>
      <c r="D40" s="56"/>
      <c r="E40" s="56"/>
      <c r="F40" s="56"/>
      <c r="G40" s="56"/>
      <c r="H40" s="56"/>
      <c r="I40" s="56"/>
      <c r="J40" s="56"/>
      <c r="K40" s="11" t="str">
        <f>Liste!K40</f>
        <v>LE RHEU</v>
      </c>
      <c r="L40" s="12" t="str">
        <f>Liste!L40</f>
        <v>CONSTRUCTION DE 48 LOGEMENTS</v>
      </c>
      <c r="M40" s="49"/>
      <c r="N40" s="16"/>
      <c r="O40" s="63" t="e">
        <f t="shared" ca="1" si="21"/>
        <v>#NAME?</v>
      </c>
      <c r="P40" s="63" t="e">
        <f t="shared" ca="1" si="21"/>
        <v>#NAME?</v>
      </c>
      <c r="Q40" s="63" t="e">
        <f t="shared" ca="1" si="21"/>
        <v>#NAME?</v>
      </c>
      <c r="R40" s="63" t="e">
        <f t="shared" ca="1" si="21"/>
        <v>#NAME?</v>
      </c>
      <c r="S40" s="63" t="e">
        <f t="shared" ca="1" si="21"/>
        <v>#NAME?</v>
      </c>
      <c r="T40" s="63" t="e">
        <f t="shared" ca="1" si="21"/>
        <v>#NAME?</v>
      </c>
      <c r="U40" s="63" t="e">
        <f t="shared" ca="1" si="21"/>
        <v>#NAME?</v>
      </c>
      <c r="V40" s="63" t="e">
        <f t="shared" ca="1" si="21"/>
        <v>#NAME?</v>
      </c>
      <c r="W40" s="63" t="e">
        <f t="shared" ca="1" si="21"/>
        <v>#NAME?</v>
      </c>
      <c r="X40" s="63" t="e">
        <f t="shared" ca="1" si="21"/>
        <v>#NAME?</v>
      </c>
      <c r="Y40" s="63" t="e">
        <f t="shared" ca="1" si="18"/>
        <v>#NAME?</v>
      </c>
      <c r="Z40" s="50">
        <f t="shared" si="19"/>
        <v>0</v>
      </c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57"/>
      <c r="HA40" s="57"/>
    </row>
    <row r="41" spans="1:209" ht="18.75" customHeight="1" outlineLevel="1" x14ac:dyDescent="0.3">
      <c r="A41" s="10" t="str">
        <f>Liste!A41</f>
        <v>1735.ING</v>
      </c>
      <c r="B41" s="56">
        <f ca="1">Liste!B41</f>
        <v>0</v>
      </c>
      <c r="C41" s="56"/>
      <c r="D41" s="56"/>
      <c r="E41" s="56"/>
      <c r="F41" s="56"/>
      <c r="G41" s="56"/>
      <c r="H41" s="56"/>
      <c r="I41" s="56"/>
      <c r="J41" s="56"/>
      <c r="K41" s="11" t="str">
        <f>Liste!K41</f>
        <v>RENNES</v>
      </c>
      <c r="L41" s="12" t="str">
        <f>Liste!L41</f>
        <v>ZAC BEAUREGARD-QUINCE</v>
      </c>
      <c r="M41" s="49"/>
      <c r="N41" s="16"/>
      <c r="O41" s="63" t="e">
        <f t="shared" ca="1" si="21"/>
        <v>#NAME?</v>
      </c>
      <c r="P41" s="63" t="e">
        <f t="shared" ca="1" si="21"/>
        <v>#NAME?</v>
      </c>
      <c r="Q41" s="63" t="e">
        <f t="shared" ca="1" si="21"/>
        <v>#NAME?</v>
      </c>
      <c r="R41" s="63" t="e">
        <f t="shared" ca="1" si="21"/>
        <v>#NAME?</v>
      </c>
      <c r="S41" s="63" t="e">
        <f t="shared" ca="1" si="21"/>
        <v>#NAME?</v>
      </c>
      <c r="T41" s="63" t="e">
        <f t="shared" ca="1" si="21"/>
        <v>#NAME?</v>
      </c>
      <c r="U41" s="63" t="e">
        <f t="shared" ca="1" si="21"/>
        <v>#NAME?</v>
      </c>
      <c r="V41" s="63" t="e">
        <f t="shared" ca="1" si="21"/>
        <v>#NAME?</v>
      </c>
      <c r="W41" s="63" t="e">
        <f t="shared" ca="1" si="21"/>
        <v>#NAME?</v>
      </c>
      <c r="X41" s="63" t="e">
        <f t="shared" ca="1" si="21"/>
        <v>#NAME?</v>
      </c>
      <c r="Y41" s="63" t="e">
        <f t="shared" ca="1" si="18"/>
        <v>#NAME?</v>
      </c>
      <c r="Z41" s="50">
        <f t="shared" si="19"/>
        <v>0</v>
      </c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57"/>
      <c r="HA41" s="57"/>
    </row>
    <row r="42" spans="1:209" ht="18.75" customHeight="1" outlineLevel="1" collapsed="1" x14ac:dyDescent="0.3">
      <c r="A42" s="10" t="str">
        <f>Liste!A42</f>
        <v>1736.ING</v>
      </c>
      <c r="B42" s="56">
        <f ca="1">Liste!B42</f>
        <v>0</v>
      </c>
      <c r="C42" s="56"/>
      <c r="D42" s="56"/>
      <c r="E42" s="56"/>
      <c r="F42" s="56"/>
      <c r="G42" s="56"/>
      <c r="H42" s="56"/>
      <c r="I42" s="56"/>
      <c r="J42" s="56"/>
      <c r="K42" s="11" t="str">
        <f>Liste!K42</f>
        <v>LIFFRE</v>
      </c>
      <c r="L42" s="12" t="str">
        <f>Liste!L42</f>
        <v>POLE MEDICAL</v>
      </c>
      <c r="M42" s="49"/>
      <c r="N42" s="16"/>
      <c r="O42" s="63" t="e">
        <f t="shared" ca="1" si="21"/>
        <v>#NAME?</v>
      </c>
      <c r="P42" s="63" t="e">
        <f t="shared" ca="1" si="21"/>
        <v>#NAME?</v>
      </c>
      <c r="Q42" s="63" t="e">
        <f t="shared" ca="1" si="21"/>
        <v>#NAME?</v>
      </c>
      <c r="R42" s="63" t="e">
        <f t="shared" ca="1" si="21"/>
        <v>#NAME?</v>
      </c>
      <c r="S42" s="63" t="e">
        <f t="shared" ca="1" si="21"/>
        <v>#NAME?</v>
      </c>
      <c r="T42" s="63" t="e">
        <f t="shared" ca="1" si="21"/>
        <v>#NAME?</v>
      </c>
      <c r="U42" s="63" t="e">
        <f t="shared" ca="1" si="21"/>
        <v>#NAME?</v>
      </c>
      <c r="V42" s="63" t="e">
        <f t="shared" ca="1" si="21"/>
        <v>#NAME?</v>
      </c>
      <c r="W42" s="63" t="e">
        <f t="shared" ca="1" si="21"/>
        <v>#NAME?</v>
      </c>
      <c r="X42" s="63" t="e">
        <f t="shared" ca="1" si="21"/>
        <v>#NAME?</v>
      </c>
      <c r="Y42" s="63" t="e">
        <f t="shared" ca="1" si="18"/>
        <v>#NAME?</v>
      </c>
      <c r="Z42" s="50">
        <f t="shared" si="19"/>
        <v>0</v>
      </c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57"/>
      <c r="HA42" s="57"/>
    </row>
    <row r="43" spans="1:209" ht="18.75" customHeight="1" x14ac:dyDescent="0.3">
      <c r="A43" s="10" t="str">
        <f>Liste!A43</f>
        <v>1801.ING</v>
      </c>
      <c r="B43" s="56">
        <f ca="1">Liste!B43</f>
        <v>0</v>
      </c>
      <c r="C43" s="56"/>
      <c r="D43" s="56"/>
      <c r="E43" s="56"/>
      <c r="F43" s="56"/>
      <c r="G43" s="56"/>
      <c r="H43" s="56"/>
      <c r="I43" s="56"/>
      <c r="J43" s="56"/>
      <c r="K43" s="11" t="str">
        <f>Liste!K43</f>
        <v>RENNES</v>
      </c>
      <c r="L43" s="12" t="str">
        <f>Liste!L43</f>
        <v>ZAC DE L'OCTROI - 31 LOGEMENTS</v>
      </c>
      <c r="M43" s="49"/>
      <c r="N43" s="16"/>
      <c r="O43" s="63" t="e">
        <f t="shared" ca="1" si="21"/>
        <v>#NAME?</v>
      </c>
      <c r="P43" s="63" t="e">
        <f t="shared" ca="1" si="21"/>
        <v>#NAME?</v>
      </c>
      <c r="Q43" s="63" t="e">
        <f t="shared" ca="1" si="21"/>
        <v>#NAME?</v>
      </c>
      <c r="R43" s="63" t="e">
        <f t="shared" ca="1" si="21"/>
        <v>#NAME?</v>
      </c>
      <c r="S43" s="63" t="e">
        <f t="shared" ca="1" si="21"/>
        <v>#NAME?</v>
      </c>
      <c r="T43" s="63" t="e">
        <f t="shared" ca="1" si="21"/>
        <v>#NAME?</v>
      </c>
      <c r="U43" s="63" t="e">
        <f t="shared" ca="1" si="21"/>
        <v>#NAME?</v>
      </c>
      <c r="V43" s="63" t="e">
        <f t="shared" ca="1" si="21"/>
        <v>#NAME?</v>
      </c>
      <c r="W43" s="63" t="e">
        <f t="shared" ca="1" si="21"/>
        <v>#NAME?</v>
      </c>
      <c r="X43" s="63" t="e">
        <f t="shared" ca="1" si="21"/>
        <v>#NAME?</v>
      </c>
      <c r="Y43" s="63" t="e">
        <f t="shared" ca="1" si="18"/>
        <v>#NAME?</v>
      </c>
      <c r="Z43" s="50">
        <f t="shared" si="19"/>
        <v>0</v>
      </c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57"/>
      <c r="HA43" s="57"/>
    </row>
    <row r="44" spans="1:209" ht="18.75" customHeight="1" outlineLevel="1" x14ac:dyDescent="0.3">
      <c r="A44" s="10" t="str">
        <f>Liste!A44</f>
        <v>1802.ING</v>
      </c>
      <c r="B44" s="56">
        <f ca="1">Liste!B44</f>
        <v>0</v>
      </c>
      <c r="C44" s="56"/>
      <c r="D44" s="56"/>
      <c r="E44" s="56"/>
      <c r="F44" s="56"/>
      <c r="G44" s="56"/>
      <c r="H44" s="56"/>
      <c r="I44" s="56"/>
      <c r="J44" s="56"/>
      <c r="K44" s="11" t="str">
        <f>Liste!K44</f>
        <v>MORDELLES</v>
      </c>
      <c r="L44" s="12" t="str">
        <f>Liste!L44</f>
        <v>CONSTRUCTION DE LOGEMENTS ET BUREAUX - ZAC PLAISANCE</v>
      </c>
      <c r="M44" s="49"/>
      <c r="N44" s="16"/>
      <c r="O44" s="63" t="e">
        <f t="shared" ca="1" si="21"/>
        <v>#NAME?</v>
      </c>
      <c r="P44" s="63" t="e">
        <f t="shared" ca="1" si="21"/>
        <v>#NAME?</v>
      </c>
      <c r="Q44" s="63" t="e">
        <f t="shared" ca="1" si="21"/>
        <v>#NAME?</v>
      </c>
      <c r="R44" s="63" t="e">
        <f t="shared" ca="1" si="21"/>
        <v>#NAME?</v>
      </c>
      <c r="S44" s="63" t="e">
        <f t="shared" ca="1" si="21"/>
        <v>#NAME?</v>
      </c>
      <c r="T44" s="63" t="e">
        <f t="shared" ca="1" si="21"/>
        <v>#NAME?</v>
      </c>
      <c r="U44" s="63" t="e">
        <f t="shared" ca="1" si="21"/>
        <v>#NAME?</v>
      </c>
      <c r="V44" s="63" t="e">
        <f t="shared" ca="1" si="21"/>
        <v>#NAME?</v>
      </c>
      <c r="W44" s="63" t="e">
        <f t="shared" ca="1" si="21"/>
        <v>#NAME?</v>
      </c>
      <c r="X44" s="63" t="e">
        <f t="shared" ca="1" si="21"/>
        <v>#NAME?</v>
      </c>
      <c r="Y44" s="63" t="e">
        <f t="shared" ca="1" si="18"/>
        <v>#NAME?</v>
      </c>
      <c r="Z44" s="50">
        <f t="shared" si="19"/>
        <v>0</v>
      </c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57"/>
      <c r="HA44" s="57"/>
    </row>
    <row r="45" spans="1:209" ht="18.75" customHeight="1" x14ac:dyDescent="0.3">
      <c r="A45" s="10" t="str">
        <f>Liste!A45</f>
        <v>1803.ING</v>
      </c>
      <c r="B45" s="56">
        <f ca="1">Liste!B45</f>
        <v>0</v>
      </c>
      <c r="C45" s="56"/>
      <c r="D45" s="56"/>
      <c r="E45" s="56"/>
      <c r="F45" s="56"/>
      <c r="G45" s="56"/>
      <c r="H45" s="56"/>
      <c r="I45" s="56"/>
      <c r="J45" s="56"/>
      <c r="K45" s="11" t="str">
        <f>Liste!K45</f>
        <v>CHAVAGNE</v>
      </c>
      <c r="L45" s="12" t="str">
        <f>Liste!L45</f>
        <v>LOGEMENTS - CŒUR VILLAGE</v>
      </c>
      <c r="M45" s="49"/>
      <c r="N45" s="16"/>
      <c r="O45" s="63" t="e">
        <f t="shared" ref="O45:X60" ca="1" si="22">SOMME_PAR_COULEUR($AA45:$XX45,O$4)</f>
        <v>#NAME?</v>
      </c>
      <c r="P45" s="63" t="e">
        <f t="shared" ca="1" si="22"/>
        <v>#NAME?</v>
      </c>
      <c r="Q45" s="63" t="e">
        <f t="shared" ca="1" si="22"/>
        <v>#NAME?</v>
      </c>
      <c r="R45" s="63" t="e">
        <f t="shared" ca="1" si="22"/>
        <v>#NAME?</v>
      </c>
      <c r="S45" s="63" t="e">
        <f t="shared" ca="1" si="22"/>
        <v>#NAME?</v>
      </c>
      <c r="T45" s="63" t="e">
        <f t="shared" ca="1" si="22"/>
        <v>#NAME?</v>
      </c>
      <c r="U45" s="63" t="e">
        <f t="shared" ca="1" si="22"/>
        <v>#NAME?</v>
      </c>
      <c r="V45" s="63" t="e">
        <f t="shared" ca="1" si="22"/>
        <v>#NAME?</v>
      </c>
      <c r="W45" s="63" t="e">
        <f t="shared" ca="1" si="22"/>
        <v>#NAME?</v>
      </c>
      <c r="X45" s="63" t="e">
        <f t="shared" ca="1" si="22"/>
        <v>#NAME?</v>
      </c>
      <c r="Y45" s="63" t="e">
        <f t="shared" ca="1" si="18"/>
        <v>#NAME?</v>
      </c>
      <c r="Z45" s="50">
        <f t="shared" si="19"/>
        <v>0</v>
      </c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  <c r="FM45" s="16"/>
      <c r="FN45" s="16"/>
      <c r="FO45" s="16"/>
      <c r="FP45" s="16"/>
      <c r="FQ45" s="16"/>
      <c r="FR45" s="16"/>
      <c r="FS45" s="16"/>
      <c r="FT45" s="16"/>
      <c r="FU45" s="16"/>
      <c r="FV45" s="16"/>
      <c r="FW45" s="16"/>
      <c r="FX45" s="16"/>
      <c r="FY45" s="16"/>
      <c r="FZ45" s="16"/>
      <c r="GA45" s="16"/>
      <c r="GB45" s="16"/>
      <c r="GC45" s="16"/>
      <c r="GD45" s="16"/>
      <c r="GE45" s="16"/>
      <c r="GF45" s="16"/>
      <c r="GG45" s="16"/>
      <c r="GH45" s="16"/>
      <c r="GI45" s="16"/>
      <c r="GJ45" s="16"/>
      <c r="GK45" s="16"/>
      <c r="GL45" s="16"/>
      <c r="GM45" s="16"/>
      <c r="GN45" s="16"/>
      <c r="GO45" s="16"/>
      <c r="GP45" s="16"/>
      <c r="GQ45" s="16"/>
      <c r="GR45" s="16"/>
      <c r="GS45" s="16"/>
      <c r="GT45" s="16"/>
      <c r="GU45" s="16"/>
      <c r="GV45" s="16"/>
      <c r="GW45" s="16"/>
      <c r="GX45" s="16"/>
      <c r="GY45" s="16"/>
      <c r="GZ45" s="57"/>
      <c r="HA45" s="57"/>
    </row>
    <row r="46" spans="1:209" s="27" customFormat="1" ht="18.75" customHeight="1" outlineLevel="1" x14ac:dyDescent="0.3">
      <c r="A46" s="10" t="str">
        <f>Liste!A46</f>
        <v>1804.AMO</v>
      </c>
      <c r="B46" s="56">
        <f ca="1">Liste!B46</f>
        <v>0</v>
      </c>
      <c r="C46" s="56"/>
      <c r="D46" s="56"/>
      <c r="E46" s="56"/>
      <c r="F46" s="56"/>
      <c r="G46" s="56"/>
      <c r="H46" s="56"/>
      <c r="I46" s="56"/>
      <c r="J46" s="56"/>
      <c r="K46" s="11" t="str">
        <f>Liste!K46</f>
        <v>VANNES</v>
      </c>
      <c r="L46" s="12" t="str">
        <f>Liste!L46</f>
        <v>CENTRE D'INTERPRETATION DEDIE A L'HUITRE</v>
      </c>
      <c r="M46" s="58"/>
      <c r="N46" s="59"/>
      <c r="O46" s="63" t="e">
        <f t="shared" ca="1" si="22"/>
        <v>#NAME?</v>
      </c>
      <c r="P46" s="63" t="e">
        <f t="shared" ca="1" si="22"/>
        <v>#NAME?</v>
      </c>
      <c r="Q46" s="63" t="e">
        <f t="shared" ca="1" si="22"/>
        <v>#NAME?</v>
      </c>
      <c r="R46" s="63" t="e">
        <f t="shared" ca="1" si="22"/>
        <v>#NAME?</v>
      </c>
      <c r="S46" s="63" t="e">
        <f t="shared" ca="1" si="22"/>
        <v>#NAME?</v>
      </c>
      <c r="T46" s="63" t="e">
        <f t="shared" ca="1" si="22"/>
        <v>#NAME?</v>
      </c>
      <c r="U46" s="63" t="e">
        <f t="shared" ca="1" si="22"/>
        <v>#NAME?</v>
      </c>
      <c r="V46" s="63" t="e">
        <f t="shared" ca="1" si="22"/>
        <v>#NAME?</v>
      </c>
      <c r="W46" s="63" t="e">
        <f t="shared" ca="1" si="22"/>
        <v>#NAME?</v>
      </c>
      <c r="X46" s="63" t="e">
        <f t="shared" ca="1" si="22"/>
        <v>#NAME?</v>
      </c>
      <c r="Y46" s="63" t="e">
        <f t="shared" ca="1" si="18"/>
        <v>#NAME?</v>
      </c>
      <c r="Z46" s="50">
        <f t="shared" si="19"/>
        <v>0</v>
      </c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59"/>
      <c r="BB46" s="59"/>
      <c r="BC46" s="59"/>
      <c r="BD46" s="59"/>
      <c r="BE46" s="59"/>
      <c r="BF46" s="59"/>
      <c r="BG46" s="59"/>
      <c r="BH46" s="59"/>
      <c r="BI46" s="59"/>
      <c r="BJ46" s="59"/>
      <c r="BK46" s="59"/>
      <c r="BL46" s="59"/>
      <c r="BM46" s="59"/>
      <c r="BN46" s="59"/>
      <c r="BO46" s="59"/>
      <c r="BP46" s="59"/>
      <c r="BQ46" s="59"/>
      <c r="BR46" s="59"/>
      <c r="BS46" s="59"/>
      <c r="BT46" s="59"/>
      <c r="BU46" s="59"/>
      <c r="BV46" s="59"/>
      <c r="BW46" s="59"/>
      <c r="BX46" s="59"/>
      <c r="BY46" s="59"/>
      <c r="BZ46" s="59"/>
      <c r="CA46" s="59"/>
      <c r="CB46" s="59"/>
      <c r="CC46" s="59"/>
      <c r="CD46" s="59"/>
      <c r="CE46" s="59"/>
      <c r="CF46" s="59"/>
      <c r="CG46" s="59"/>
      <c r="CH46" s="59"/>
      <c r="CI46" s="59"/>
      <c r="CJ46" s="59"/>
      <c r="CK46" s="59"/>
      <c r="CL46" s="59"/>
      <c r="CM46" s="59"/>
      <c r="CN46" s="59"/>
      <c r="CO46" s="59"/>
      <c r="CP46" s="59"/>
      <c r="CQ46" s="59"/>
      <c r="CR46" s="59"/>
      <c r="CS46" s="59"/>
      <c r="CT46" s="59"/>
      <c r="CU46" s="59"/>
      <c r="CV46" s="59"/>
      <c r="CW46" s="59"/>
      <c r="CX46" s="59"/>
      <c r="CY46" s="59"/>
      <c r="CZ46" s="59"/>
      <c r="DA46" s="59"/>
      <c r="DB46" s="59"/>
      <c r="DC46" s="59"/>
      <c r="DD46" s="59"/>
      <c r="DE46" s="59"/>
      <c r="DF46" s="59"/>
      <c r="DG46" s="59"/>
      <c r="DH46" s="59"/>
      <c r="DI46" s="59"/>
      <c r="DJ46" s="59"/>
      <c r="DK46" s="59"/>
      <c r="DL46" s="59"/>
      <c r="DM46" s="59"/>
      <c r="DN46" s="59"/>
      <c r="DO46" s="59"/>
      <c r="DP46" s="59"/>
      <c r="DQ46" s="59"/>
      <c r="DR46" s="59"/>
      <c r="DS46" s="59"/>
      <c r="DT46" s="59"/>
      <c r="DU46" s="59"/>
      <c r="DV46" s="59"/>
      <c r="DW46" s="59"/>
      <c r="DX46" s="59"/>
      <c r="DY46" s="59"/>
      <c r="DZ46" s="59"/>
      <c r="EA46" s="59"/>
      <c r="EB46" s="59"/>
      <c r="EC46" s="59"/>
      <c r="ED46" s="59"/>
      <c r="EE46" s="59"/>
      <c r="EF46" s="59"/>
      <c r="EG46" s="59"/>
      <c r="EH46" s="59"/>
      <c r="EI46" s="59"/>
      <c r="EJ46" s="59"/>
      <c r="EK46" s="59"/>
      <c r="EL46" s="59"/>
      <c r="EM46" s="59"/>
      <c r="EN46" s="59"/>
      <c r="EO46" s="59"/>
      <c r="EP46" s="59"/>
      <c r="EQ46" s="59"/>
      <c r="ER46" s="59"/>
      <c r="ES46" s="59"/>
      <c r="ET46" s="59"/>
      <c r="EU46" s="59"/>
      <c r="EV46" s="59"/>
      <c r="EW46" s="59"/>
      <c r="EX46" s="59"/>
      <c r="EY46" s="59"/>
      <c r="EZ46" s="59"/>
      <c r="FA46" s="59"/>
      <c r="FB46" s="59"/>
      <c r="FC46" s="59"/>
      <c r="FD46" s="59"/>
      <c r="FE46" s="59"/>
      <c r="FF46" s="59"/>
      <c r="FG46" s="59"/>
      <c r="FH46" s="59"/>
      <c r="FI46" s="59"/>
      <c r="FJ46" s="59"/>
      <c r="FK46" s="59"/>
      <c r="FL46" s="59"/>
      <c r="FM46" s="59"/>
      <c r="FN46" s="59"/>
      <c r="FO46" s="59"/>
      <c r="FP46" s="59"/>
      <c r="FQ46" s="59"/>
      <c r="FR46" s="59"/>
      <c r="FS46" s="59"/>
      <c r="FT46" s="59"/>
      <c r="FU46" s="59"/>
      <c r="FV46" s="59"/>
      <c r="FW46" s="59"/>
      <c r="FX46" s="59"/>
      <c r="FY46" s="59"/>
      <c r="FZ46" s="59"/>
      <c r="GA46" s="59"/>
      <c r="GB46" s="59"/>
      <c r="GC46" s="59"/>
      <c r="GD46" s="59"/>
      <c r="GE46" s="59"/>
      <c r="GF46" s="59"/>
      <c r="GG46" s="59"/>
      <c r="GH46" s="59"/>
      <c r="GI46" s="59"/>
      <c r="GJ46" s="59"/>
      <c r="GK46" s="59"/>
      <c r="GL46" s="59"/>
      <c r="GM46" s="59"/>
      <c r="GN46" s="59"/>
      <c r="GO46" s="59"/>
      <c r="GP46" s="59"/>
      <c r="GQ46" s="59"/>
      <c r="GR46" s="59"/>
      <c r="GS46" s="59"/>
      <c r="GT46" s="59"/>
      <c r="GU46" s="59"/>
      <c r="GV46" s="59"/>
      <c r="GW46" s="59"/>
      <c r="GX46" s="59"/>
      <c r="GY46" s="59"/>
      <c r="GZ46" s="61"/>
      <c r="HA46" s="61"/>
    </row>
    <row r="47" spans="1:209" ht="18.75" customHeight="1" x14ac:dyDescent="0.3">
      <c r="A47" s="10" t="str">
        <f>Liste!A47</f>
        <v>1805.ING</v>
      </c>
      <c r="B47" s="56">
        <f ca="1">Liste!B47</f>
        <v>0</v>
      </c>
      <c r="C47" s="56"/>
      <c r="D47" s="56"/>
      <c r="E47" s="56"/>
      <c r="F47" s="56"/>
      <c r="G47" s="56"/>
      <c r="H47" s="56"/>
      <c r="I47" s="56"/>
      <c r="J47" s="56"/>
      <c r="K47" s="11" t="str">
        <f>Liste!K47</f>
        <v>RENNES</v>
      </c>
      <c r="L47" s="12" t="str">
        <f>Liste!L47</f>
        <v>CONSTRUCTION DE 17 LOGEMENTS RUE DE RENNES</v>
      </c>
      <c r="M47" s="49"/>
      <c r="N47" s="16"/>
      <c r="O47" s="63" t="e">
        <f t="shared" ca="1" si="22"/>
        <v>#NAME?</v>
      </c>
      <c r="P47" s="63" t="e">
        <f t="shared" ca="1" si="22"/>
        <v>#NAME?</v>
      </c>
      <c r="Q47" s="63" t="e">
        <f t="shared" ca="1" si="22"/>
        <v>#NAME?</v>
      </c>
      <c r="R47" s="63" t="e">
        <f t="shared" ca="1" si="22"/>
        <v>#NAME?</v>
      </c>
      <c r="S47" s="63" t="e">
        <f t="shared" ca="1" si="22"/>
        <v>#NAME?</v>
      </c>
      <c r="T47" s="63" t="e">
        <f t="shared" ca="1" si="22"/>
        <v>#NAME?</v>
      </c>
      <c r="U47" s="63" t="e">
        <f t="shared" ca="1" si="22"/>
        <v>#NAME?</v>
      </c>
      <c r="V47" s="63" t="e">
        <f t="shared" ca="1" si="22"/>
        <v>#NAME?</v>
      </c>
      <c r="W47" s="63" t="e">
        <f t="shared" ca="1" si="22"/>
        <v>#NAME?</v>
      </c>
      <c r="X47" s="63" t="e">
        <f t="shared" ca="1" si="22"/>
        <v>#NAME?</v>
      </c>
      <c r="Y47" s="63" t="e">
        <f t="shared" ca="1" si="18"/>
        <v>#NAME?</v>
      </c>
      <c r="Z47" s="50">
        <f t="shared" si="19"/>
        <v>0</v>
      </c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57"/>
      <c r="HA47" s="57"/>
    </row>
    <row r="48" spans="1:209" ht="18.75" customHeight="1" outlineLevel="1" x14ac:dyDescent="0.3">
      <c r="A48" s="10" t="str">
        <f>Liste!A48</f>
        <v>1806.AMO</v>
      </c>
      <c r="B48" s="56">
        <f ca="1">Liste!B48</f>
        <v>0</v>
      </c>
      <c r="C48" s="56"/>
      <c r="D48" s="56"/>
      <c r="E48" s="56"/>
      <c r="F48" s="56"/>
      <c r="G48" s="56"/>
      <c r="H48" s="56"/>
      <c r="I48" s="56"/>
      <c r="J48" s="56"/>
      <c r="K48" s="11" t="str">
        <f>Liste!K48</f>
        <v>RENNES</v>
      </c>
      <c r="L48" s="12" t="str">
        <f>Liste!L48</f>
        <v>HALLE EXPERIMENTALE BATIMENT 14</v>
      </c>
      <c r="M48" s="49"/>
      <c r="N48" s="16"/>
      <c r="O48" s="63" t="e">
        <f t="shared" ca="1" si="22"/>
        <v>#NAME?</v>
      </c>
      <c r="P48" s="63" t="e">
        <f t="shared" ca="1" si="22"/>
        <v>#NAME?</v>
      </c>
      <c r="Q48" s="63" t="e">
        <f t="shared" ca="1" si="22"/>
        <v>#NAME?</v>
      </c>
      <c r="R48" s="63" t="e">
        <f t="shared" ca="1" si="22"/>
        <v>#NAME?</v>
      </c>
      <c r="S48" s="63" t="e">
        <f t="shared" ca="1" si="22"/>
        <v>#NAME?</v>
      </c>
      <c r="T48" s="63" t="e">
        <f t="shared" ca="1" si="22"/>
        <v>#NAME?</v>
      </c>
      <c r="U48" s="63" t="e">
        <f t="shared" ca="1" si="22"/>
        <v>#NAME?</v>
      </c>
      <c r="V48" s="63" t="e">
        <f t="shared" ca="1" si="22"/>
        <v>#NAME?</v>
      </c>
      <c r="W48" s="63" t="e">
        <f t="shared" ca="1" si="22"/>
        <v>#NAME?</v>
      </c>
      <c r="X48" s="63" t="e">
        <f t="shared" ca="1" si="22"/>
        <v>#NAME?</v>
      </c>
      <c r="Y48" s="63" t="e">
        <f t="shared" ca="1" si="18"/>
        <v>#NAME?</v>
      </c>
      <c r="Z48" s="50">
        <f t="shared" si="19"/>
        <v>0</v>
      </c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  <c r="GZ48" s="57"/>
      <c r="HA48" s="57"/>
    </row>
    <row r="49" spans="1:209" ht="18.75" customHeight="1" outlineLevel="1" collapsed="1" x14ac:dyDescent="0.3">
      <c r="A49" s="10" t="str">
        <f>Liste!A49</f>
        <v>1807.ING</v>
      </c>
      <c r="B49" s="56">
        <f ca="1">Liste!B49</f>
        <v>0</v>
      </c>
      <c r="C49" s="56"/>
      <c r="D49" s="56"/>
      <c r="E49" s="56"/>
      <c r="F49" s="56"/>
      <c r="G49" s="56"/>
      <c r="H49" s="56"/>
      <c r="I49" s="56"/>
      <c r="J49" s="56"/>
      <c r="K49" s="11" t="str">
        <f>Liste!K49</f>
        <v>LE VERGER</v>
      </c>
      <c r="L49" s="12" t="str">
        <f>Liste!L49</f>
        <v>CONSTRUCTION DE 12 LOGEMENTS LE CLOS PAISIBLE</v>
      </c>
      <c r="M49" s="49"/>
      <c r="N49" s="16"/>
      <c r="O49" s="63" t="e">
        <f t="shared" ca="1" si="22"/>
        <v>#NAME?</v>
      </c>
      <c r="P49" s="63" t="e">
        <f t="shared" ca="1" si="22"/>
        <v>#NAME?</v>
      </c>
      <c r="Q49" s="63" t="e">
        <f t="shared" ca="1" si="22"/>
        <v>#NAME?</v>
      </c>
      <c r="R49" s="63" t="e">
        <f t="shared" ca="1" si="22"/>
        <v>#NAME?</v>
      </c>
      <c r="S49" s="63" t="e">
        <f t="shared" ca="1" si="22"/>
        <v>#NAME?</v>
      </c>
      <c r="T49" s="63" t="e">
        <f t="shared" ca="1" si="22"/>
        <v>#NAME?</v>
      </c>
      <c r="U49" s="63" t="e">
        <f t="shared" ca="1" si="22"/>
        <v>#NAME?</v>
      </c>
      <c r="V49" s="63" t="e">
        <f t="shared" ca="1" si="22"/>
        <v>#NAME?</v>
      </c>
      <c r="W49" s="63" t="e">
        <f t="shared" ca="1" si="22"/>
        <v>#NAME?</v>
      </c>
      <c r="X49" s="63" t="e">
        <f t="shared" ca="1" si="22"/>
        <v>#NAME?</v>
      </c>
      <c r="Y49" s="63" t="e">
        <f t="shared" ca="1" si="18"/>
        <v>#NAME?</v>
      </c>
      <c r="Z49" s="50">
        <f t="shared" si="19"/>
        <v>2</v>
      </c>
      <c r="AA49" s="16"/>
      <c r="AB49" s="16"/>
      <c r="AC49" s="16"/>
      <c r="AD49" s="16"/>
      <c r="AE49" s="16"/>
      <c r="AF49" s="16"/>
      <c r="AG49" s="16">
        <v>2</v>
      </c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6"/>
      <c r="GU49" s="16"/>
      <c r="GV49" s="16"/>
      <c r="GW49" s="16"/>
      <c r="GX49" s="16"/>
      <c r="GY49" s="16"/>
      <c r="GZ49" s="57"/>
      <c r="HA49" s="57"/>
    </row>
    <row r="50" spans="1:209" ht="18.75" customHeight="1" outlineLevel="1" x14ac:dyDescent="0.3">
      <c r="A50" s="10" t="str">
        <f>Liste!A50</f>
        <v>1808.ING</v>
      </c>
      <c r="B50" s="56">
        <f ca="1">Liste!B50</f>
        <v>0</v>
      </c>
      <c r="C50" s="56"/>
      <c r="D50" s="56"/>
      <c r="E50" s="56"/>
      <c r="F50" s="56"/>
      <c r="G50" s="56"/>
      <c r="H50" s="56"/>
      <c r="I50" s="56"/>
      <c r="J50" s="56"/>
      <c r="K50" s="11" t="str">
        <f>Liste!K50</f>
        <v>YQUELON</v>
      </c>
      <c r="L50" s="12" t="str">
        <f>Liste!L50</f>
        <v>CONSTRUCTION D'UN POLE PETITE ENFANCE</v>
      </c>
      <c r="M50" s="49"/>
      <c r="N50" s="16"/>
      <c r="O50" s="63" t="e">
        <f t="shared" ca="1" si="22"/>
        <v>#NAME?</v>
      </c>
      <c r="P50" s="63" t="e">
        <f t="shared" ca="1" si="22"/>
        <v>#NAME?</v>
      </c>
      <c r="Q50" s="63" t="e">
        <f t="shared" ca="1" si="22"/>
        <v>#NAME?</v>
      </c>
      <c r="R50" s="63" t="e">
        <f t="shared" ca="1" si="22"/>
        <v>#NAME?</v>
      </c>
      <c r="S50" s="63" t="e">
        <f t="shared" ca="1" si="22"/>
        <v>#NAME?</v>
      </c>
      <c r="T50" s="63" t="e">
        <f t="shared" ca="1" si="22"/>
        <v>#NAME?</v>
      </c>
      <c r="U50" s="63" t="e">
        <f t="shared" ca="1" si="22"/>
        <v>#NAME?</v>
      </c>
      <c r="V50" s="63" t="e">
        <f t="shared" ca="1" si="22"/>
        <v>#NAME?</v>
      </c>
      <c r="W50" s="63" t="e">
        <f t="shared" ca="1" si="22"/>
        <v>#NAME?</v>
      </c>
      <c r="X50" s="63" t="e">
        <f t="shared" ca="1" si="22"/>
        <v>#NAME?</v>
      </c>
      <c r="Y50" s="63" t="e">
        <f t="shared" ca="1" si="18"/>
        <v>#NAME?</v>
      </c>
      <c r="Z50" s="50">
        <f t="shared" si="19"/>
        <v>0</v>
      </c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57"/>
      <c r="HA50" s="57"/>
    </row>
    <row r="51" spans="1:209" ht="18.75" customHeight="1" outlineLevel="1" x14ac:dyDescent="0.3">
      <c r="A51" s="10" t="str">
        <f>Liste!A51</f>
        <v>1809.ING</v>
      </c>
      <c r="B51" s="56">
        <f ca="1">Liste!B51</f>
        <v>0</v>
      </c>
      <c r="C51" s="56"/>
      <c r="D51" s="56"/>
      <c r="E51" s="56"/>
      <c r="F51" s="56"/>
      <c r="G51" s="56"/>
      <c r="H51" s="56"/>
      <c r="I51" s="56"/>
      <c r="J51" s="56"/>
      <c r="K51" s="11" t="str">
        <f>Liste!K51</f>
        <v>SERVON SUR VILAINE</v>
      </c>
      <c r="L51" s="12" t="str">
        <f>Liste!L51</f>
        <v xml:space="preserve">CONSTRUCTION DE LOGEMENTS ET BUREAUX - LA DELIVRANDE  </v>
      </c>
      <c r="M51" s="49"/>
      <c r="N51" s="16"/>
      <c r="O51" s="63" t="e">
        <f t="shared" ca="1" si="22"/>
        <v>#NAME?</v>
      </c>
      <c r="P51" s="63" t="e">
        <f t="shared" ca="1" si="22"/>
        <v>#NAME?</v>
      </c>
      <c r="Q51" s="63" t="e">
        <f t="shared" ca="1" si="22"/>
        <v>#NAME?</v>
      </c>
      <c r="R51" s="63" t="e">
        <f t="shared" ca="1" si="22"/>
        <v>#NAME?</v>
      </c>
      <c r="S51" s="63" t="e">
        <f t="shared" ca="1" si="22"/>
        <v>#NAME?</v>
      </c>
      <c r="T51" s="63" t="e">
        <f t="shared" ca="1" si="22"/>
        <v>#NAME?</v>
      </c>
      <c r="U51" s="63" t="e">
        <f t="shared" ca="1" si="22"/>
        <v>#NAME?</v>
      </c>
      <c r="V51" s="63" t="e">
        <f t="shared" ca="1" si="22"/>
        <v>#NAME?</v>
      </c>
      <c r="W51" s="63" t="e">
        <f t="shared" ca="1" si="22"/>
        <v>#NAME?</v>
      </c>
      <c r="X51" s="63" t="e">
        <f t="shared" ca="1" si="22"/>
        <v>#NAME?</v>
      </c>
      <c r="Y51" s="63" t="e">
        <f t="shared" ca="1" si="18"/>
        <v>#NAME?</v>
      </c>
      <c r="Z51" s="50">
        <f t="shared" si="19"/>
        <v>0</v>
      </c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57"/>
      <c r="HA51" s="57"/>
    </row>
    <row r="52" spans="1:209" ht="18.75" customHeight="1" outlineLevel="1" x14ac:dyDescent="0.3">
      <c r="A52" s="10" t="str">
        <f>Liste!A52</f>
        <v>1810.AMO</v>
      </c>
      <c r="B52" s="56">
        <f ca="1">Liste!B52</f>
        <v>0</v>
      </c>
      <c r="C52" s="56"/>
      <c r="D52" s="56"/>
      <c r="E52" s="56"/>
      <c r="F52" s="56"/>
      <c r="G52" s="56"/>
      <c r="H52" s="56"/>
      <c r="I52" s="56"/>
      <c r="J52" s="56"/>
      <c r="K52" s="11" t="str">
        <f>Liste!K52</f>
        <v>LA ROCHE SUR YON</v>
      </c>
      <c r="L52" s="12" t="str">
        <f>Liste!L52</f>
        <v>JURY DE CONCOURS - IUT DE LA ROCHE SUR YON</v>
      </c>
      <c r="M52" s="49"/>
      <c r="N52" s="16"/>
      <c r="O52" s="63" t="e">
        <f t="shared" ca="1" si="22"/>
        <v>#NAME?</v>
      </c>
      <c r="P52" s="63" t="e">
        <f t="shared" ca="1" si="22"/>
        <v>#NAME?</v>
      </c>
      <c r="Q52" s="63" t="e">
        <f t="shared" ca="1" si="22"/>
        <v>#NAME?</v>
      </c>
      <c r="R52" s="63" t="e">
        <f t="shared" ca="1" si="22"/>
        <v>#NAME?</v>
      </c>
      <c r="S52" s="63" t="e">
        <f t="shared" ca="1" si="22"/>
        <v>#NAME?</v>
      </c>
      <c r="T52" s="63" t="e">
        <f t="shared" ca="1" si="22"/>
        <v>#NAME?</v>
      </c>
      <c r="U52" s="63" t="e">
        <f t="shared" ca="1" si="22"/>
        <v>#NAME?</v>
      </c>
      <c r="V52" s="63" t="e">
        <f t="shared" ca="1" si="22"/>
        <v>#NAME?</v>
      </c>
      <c r="W52" s="63" t="e">
        <f t="shared" ca="1" si="22"/>
        <v>#NAME?</v>
      </c>
      <c r="X52" s="63" t="e">
        <f t="shared" ca="1" si="22"/>
        <v>#NAME?</v>
      </c>
      <c r="Y52" s="63" t="e">
        <f t="shared" ca="1" si="18"/>
        <v>#NAME?</v>
      </c>
      <c r="Z52" s="50">
        <f t="shared" si="19"/>
        <v>0</v>
      </c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57"/>
      <c r="HA52" s="57"/>
    </row>
    <row r="53" spans="1:209" ht="18.75" customHeight="1" outlineLevel="1" collapsed="1" x14ac:dyDescent="0.3">
      <c r="A53" s="10" t="str">
        <f>Liste!A53</f>
        <v>1812.ING</v>
      </c>
      <c r="B53" s="56">
        <f ca="1">Liste!B53</f>
        <v>5</v>
      </c>
      <c r="C53" s="56"/>
      <c r="D53" s="56"/>
      <c r="E53" s="56"/>
      <c r="F53" s="56"/>
      <c r="G53" s="56"/>
      <c r="H53" s="56"/>
      <c r="I53" s="56"/>
      <c r="J53" s="56"/>
      <c r="K53" s="11" t="str">
        <f>Liste!K53</f>
        <v>ST MEEN LE GRAND</v>
      </c>
      <c r="L53" s="12" t="str">
        <f>Liste!L53</f>
        <v>Collège Camille Guerin</v>
      </c>
      <c r="M53" s="49"/>
      <c r="N53" s="16"/>
      <c r="O53" s="63" t="e">
        <f t="shared" ca="1" si="22"/>
        <v>#NAME?</v>
      </c>
      <c r="P53" s="63" t="e">
        <f t="shared" ca="1" si="22"/>
        <v>#NAME?</v>
      </c>
      <c r="Q53" s="63" t="e">
        <f t="shared" ca="1" si="22"/>
        <v>#NAME?</v>
      </c>
      <c r="R53" s="63" t="e">
        <f t="shared" ca="1" si="22"/>
        <v>#NAME?</v>
      </c>
      <c r="S53" s="63" t="e">
        <f t="shared" ca="1" si="22"/>
        <v>#NAME?</v>
      </c>
      <c r="T53" s="63" t="e">
        <f t="shared" ca="1" si="22"/>
        <v>#NAME?</v>
      </c>
      <c r="U53" s="63" t="e">
        <f t="shared" ca="1" si="22"/>
        <v>#NAME?</v>
      </c>
      <c r="V53" s="63" t="e">
        <f t="shared" ca="1" si="22"/>
        <v>#NAME?</v>
      </c>
      <c r="W53" s="63" t="e">
        <f t="shared" ca="1" si="22"/>
        <v>#NAME?</v>
      </c>
      <c r="X53" s="63" t="e">
        <f t="shared" ca="1" si="22"/>
        <v>#NAME?</v>
      </c>
      <c r="Y53" s="63" t="e">
        <f t="shared" ca="1" si="18"/>
        <v>#NAME?</v>
      </c>
      <c r="Z53" s="50">
        <f t="shared" si="19"/>
        <v>0</v>
      </c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57"/>
      <c r="HA53" s="57"/>
    </row>
    <row r="54" spans="1:209" ht="18.75" customHeight="1" x14ac:dyDescent="0.3">
      <c r="A54" s="10" t="str">
        <f>Liste!A54</f>
        <v>1813.ING</v>
      </c>
      <c r="B54" s="56">
        <f ca="1">Liste!B54</f>
        <v>0</v>
      </c>
      <c r="C54" s="56"/>
      <c r="D54" s="56"/>
      <c r="E54" s="56"/>
      <c r="F54" s="56"/>
      <c r="G54" s="56"/>
      <c r="H54" s="56"/>
      <c r="I54" s="56"/>
      <c r="J54" s="56"/>
      <c r="K54" s="11" t="str">
        <f>Liste!K54</f>
        <v>CREVIN</v>
      </c>
      <c r="L54" s="12" t="str">
        <f>Liste!L54</f>
        <v>Construction de 14 logements</v>
      </c>
      <c r="M54" s="49"/>
      <c r="N54" s="16"/>
      <c r="O54" s="63" t="e">
        <f t="shared" ca="1" si="22"/>
        <v>#NAME?</v>
      </c>
      <c r="P54" s="63" t="e">
        <f t="shared" ca="1" si="22"/>
        <v>#NAME?</v>
      </c>
      <c r="Q54" s="63" t="e">
        <f t="shared" ca="1" si="22"/>
        <v>#NAME?</v>
      </c>
      <c r="R54" s="63" t="e">
        <f t="shared" ca="1" si="22"/>
        <v>#NAME?</v>
      </c>
      <c r="S54" s="63" t="e">
        <f t="shared" ca="1" si="22"/>
        <v>#NAME?</v>
      </c>
      <c r="T54" s="63" t="e">
        <f t="shared" ca="1" si="22"/>
        <v>#NAME?</v>
      </c>
      <c r="U54" s="63" t="e">
        <f t="shared" ca="1" si="22"/>
        <v>#NAME?</v>
      </c>
      <c r="V54" s="63" t="e">
        <f t="shared" ca="1" si="22"/>
        <v>#NAME?</v>
      </c>
      <c r="W54" s="63" t="e">
        <f t="shared" ca="1" si="22"/>
        <v>#NAME?</v>
      </c>
      <c r="X54" s="63" t="e">
        <f t="shared" ca="1" si="22"/>
        <v>#NAME?</v>
      </c>
      <c r="Y54" s="63" t="e">
        <f t="shared" ca="1" si="18"/>
        <v>#NAME?</v>
      </c>
      <c r="Z54" s="50">
        <f t="shared" si="19"/>
        <v>28</v>
      </c>
      <c r="AA54" s="16">
        <v>4</v>
      </c>
      <c r="AB54" s="16">
        <v>4</v>
      </c>
      <c r="AC54" s="16">
        <v>2</v>
      </c>
      <c r="AD54" s="16">
        <v>1</v>
      </c>
      <c r="AE54" s="16"/>
      <c r="AF54" s="16"/>
      <c r="AG54" s="16"/>
      <c r="AH54" s="16"/>
      <c r="AI54" s="16"/>
      <c r="AJ54" s="16">
        <v>0.5</v>
      </c>
      <c r="AK54" s="16">
        <v>1</v>
      </c>
      <c r="AL54" s="16"/>
      <c r="AM54" s="16"/>
      <c r="AN54" s="16">
        <v>0.5</v>
      </c>
      <c r="AO54" s="16">
        <v>1</v>
      </c>
      <c r="AP54" s="16"/>
      <c r="AQ54" s="16"/>
      <c r="AR54" s="16">
        <v>1</v>
      </c>
      <c r="AS54" s="16"/>
      <c r="AT54" s="16">
        <v>1</v>
      </c>
      <c r="AU54" s="16">
        <v>2</v>
      </c>
      <c r="AV54" s="16"/>
      <c r="AW54" s="16"/>
      <c r="AX54" s="16">
        <v>1</v>
      </c>
      <c r="AY54" s="16"/>
      <c r="AZ54" s="16"/>
      <c r="BA54" s="16">
        <v>1</v>
      </c>
      <c r="BB54" s="16"/>
      <c r="BC54" s="16"/>
      <c r="BD54" s="16"/>
      <c r="BE54" s="16"/>
      <c r="BF54" s="16"/>
      <c r="BG54" s="16"/>
      <c r="BH54" s="16"/>
      <c r="BI54" s="16"/>
      <c r="BJ54" s="16">
        <v>0.5</v>
      </c>
      <c r="BK54" s="16"/>
      <c r="BL54" s="16">
        <v>0.5</v>
      </c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70">
        <v>2</v>
      </c>
      <c r="CG54" s="70"/>
      <c r="CH54" s="70">
        <v>2.5</v>
      </c>
      <c r="CI54" s="70">
        <v>1.5</v>
      </c>
      <c r="CJ54" s="70">
        <v>0.5</v>
      </c>
      <c r="CK54" s="70">
        <v>0.5</v>
      </c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57"/>
      <c r="HA54" s="57"/>
    </row>
    <row r="55" spans="1:209" ht="18.75" customHeight="1" outlineLevel="1" x14ac:dyDescent="0.3">
      <c r="A55" s="10" t="str">
        <f>Liste!A55</f>
        <v>1814.ING</v>
      </c>
      <c r="B55" s="56">
        <f ca="1">Liste!B55</f>
        <v>1</v>
      </c>
      <c r="C55" s="56"/>
      <c r="D55" s="56"/>
      <c r="E55" s="56"/>
      <c r="F55" s="56"/>
      <c r="G55" s="56"/>
      <c r="H55" s="56"/>
      <c r="I55" s="56"/>
      <c r="J55" s="56"/>
      <c r="K55" s="11" t="str">
        <f>Liste!K55</f>
        <v>NOYAL CHATILLON SUR SEICHE</v>
      </c>
      <c r="L55" s="12" t="str">
        <f>Liste!L55</f>
        <v>Construction de 16 logements</v>
      </c>
      <c r="M55" s="49"/>
      <c r="N55" s="16"/>
      <c r="O55" s="63" t="e">
        <f t="shared" ca="1" si="22"/>
        <v>#NAME?</v>
      </c>
      <c r="P55" s="63" t="e">
        <f t="shared" ca="1" si="22"/>
        <v>#NAME?</v>
      </c>
      <c r="Q55" s="63" t="e">
        <f t="shared" ca="1" si="22"/>
        <v>#NAME?</v>
      </c>
      <c r="R55" s="63" t="e">
        <f t="shared" ca="1" si="22"/>
        <v>#NAME?</v>
      </c>
      <c r="S55" s="63" t="e">
        <f t="shared" ca="1" si="22"/>
        <v>#NAME?</v>
      </c>
      <c r="T55" s="63" t="e">
        <f t="shared" ca="1" si="22"/>
        <v>#NAME?</v>
      </c>
      <c r="U55" s="63" t="e">
        <f t="shared" ca="1" si="22"/>
        <v>#NAME?</v>
      </c>
      <c r="V55" s="63" t="e">
        <f t="shared" ca="1" si="22"/>
        <v>#NAME?</v>
      </c>
      <c r="W55" s="63" t="e">
        <f t="shared" ca="1" si="22"/>
        <v>#NAME?</v>
      </c>
      <c r="X55" s="63" t="e">
        <f t="shared" ca="1" si="22"/>
        <v>#NAME?</v>
      </c>
      <c r="Y55" s="63" t="e">
        <f t="shared" ca="1" si="18"/>
        <v>#NAME?</v>
      </c>
      <c r="Z55" s="50">
        <f t="shared" si="19"/>
        <v>1.5</v>
      </c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>
        <v>1.5</v>
      </c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57"/>
      <c r="HA55" s="57"/>
    </row>
    <row r="56" spans="1:209" ht="18.75" customHeight="1" x14ac:dyDescent="0.3">
      <c r="A56" s="10" t="str">
        <f>Liste!A56</f>
        <v>1815.ING</v>
      </c>
      <c r="B56" s="56">
        <f ca="1">Liste!B56</f>
        <v>0</v>
      </c>
      <c r="C56" s="56"/>
      <c r="D56" s="56"/>
      <c r="E56" s="56"/>
      <c r="F56" s="56"/>
      <c r="G56" s="56"/>
      <c r="H56" s="56"/>
      <c r="I56" s="56"/>
      <c r="J56" s="56"/>
      <c r="K56" s="11" t="str">
        <f>Liste!K56</f>
        <v>ORGERES</v>
      </c>
      <c r="L56" s="12" t="str">
        <f>Liste!L56</f>
        <v>Construction de 30 logements</v>
      </c>
      <c r="M56" s="49"/>
      <c r="N56" s="16"/>
      <c r="O56" s="63" t="e">
        <f t="shared" ca="1" si="22"/>
        <v>#NAME?</v>
      </c>
      <c r="P56" s="63" t="e">
        <f t="shared" ca="1" si="22"/>
        <v>#NAME?</v>
      </c>
      <c r="Q56" s="63" t="e">
        <f t="shared" ca="1" si="22"/>
        <v>#NAME?</v>
      </c>
      <c r="R56" s="63" t="e">
        <f t="shared" ca="1" si="22"/>
        <v>#NAME?</v>
      </c>
      <c r="S56" s="63" t="e">
        <f t="shared" ca="1" si="22"/>
        <v>#NAME?</v>
      </c>
      <c r="T56" s="63" t="e">
        <f t="shared" ca="1" si="22"/>
        <v>#NAME?</v>
      </c>
      <c r="U56" s="63" t="e">
        <f t="shared" ca="1" si="22"/>
        <v>#NAME?</v>
      </c>
      <c r="V56" s="63" t="e">
        <f t="shared" ca="1" si="22"/>
        <v>#NAME?</v>
      </c>
      <c r="W56" s="63" t="e">
        <f t="shared" ca="1" si="22"/>
        <v>#NAME?</v>
      </c>
      <c r="X56" s="63" t="e">
        <f t="shared" ca="1" si="22"/>
        <v>#NAME?</v>
      </c>
      <c r="Y56" s="63" t="e">
        <f t="shared" ca="1" si="18"/>
        <v>#NAME?</v>
      </c>
      <c r="Z56" s="50">
        <f t="shared" si="19"/>
        <v>0</v>
      </c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57"/>
      <c r="HA56" s="57"/>
    </row>
    <row r="57" spans="1:209" ht="18.75" customHeight="1" outlineLevel="1" x14ac:dyDescent="0.3">
      <c r="A57" s="10" t="str">
        <f>Liste!A57</f>
        <v>1816.ING</v>
      </c>
      <c r="B57" s="56">
        <f ca="1">Liste!B57</f>
        <v>0</v>
      </c>
      <c r="C57" s="56"/>
      <c r="D57" s="56"/>
      <c r="E57" s="56"/>
      <c r="F57" s="56"/>
      <c r="G57" s="56"/>
      <c r="H57" s="56"/>
      <c r="I57" s="56"/>
      <c r="J57" s="56"/>
      <c r="K57" s="11" t="str">
        <f>Liste!K57</f>
        <v>LA CHAPELLE DE FGTZ</v>
      </c>
      <c r="L57" s="12" t="str">
        <f>Liste!L57</f>
        <v>Construction de 15 logements</v>
      </c>
      <c r="M57" s="49"/>
      <c r="N57" s="16"/>
      <c r="O57" s="63" t="e">
        <f t="shared" ca="1" si="22"/>
        <v>#NAME?</v>
      </c>
      <c r="P57" s="63" t="e">
        <f t="shared" ca="1" si="22"/>
        <v>#NAME?</v>
      </c>
      <c r="Q57" s="63" t="e">
        <f t="shared" ca="1" si="22"/>
        <v>#NAME?</v>
      </c>
      <c r="R57" s="63" t="e">
        <f t="shared" ca="1" si="22"/>
        <v>#NAME?</v>
      </c>
      <c r="S57" s="63" t="e">
        <f t="shared" ca="1" si="22"/>
        <v>#NAME?</v>
      </c>
      <c r="T57" s="63" t="e">
        <f t="shared" ca="1" si="22"/>
        <v>#NAME?</v>
      </c>
      <c r="U57" s="63" t="e">
        <f t="shared" ca="1" si="22"/>
        <v>#NAME?</v>
      </c>
      <c r="V57" s="63" t="e">
        <f ca="1">SOMME_PAR_COULEUR($AA57:$XX57,V$4)</f>
        <v>#NAME?</v>
      </c>
      <c r="W57" s="63" t="e">
        <f t="shared" ca="1" si="22"/>
        <v>#NAME?</v>
      </c>
      <c r="X57" s="63" t="e">
        <f t="shared" ca="1" si="22"/>
        <v>#NAME?</v>
      </c>
      <c r="Y57" s="63" t="e">
        <f t="shared" ca="1" si="18"/>
        <v>#NAME?</v>
      </c>
      <c r="Z57" s="50">
        <f t="shared" si="19"/>
        <v>3</v>
      </c>
      <c r="AA57" s="16"/>
      <c r="AB57" s="16"/>
      <c r="AC57" s="16"/>
      <c r="AD57" s="16"/>
      <c r="AE57" s="16"/>
      <c r="AF57" s="16"/>
      <c r="AG57" s="16"/>
      <c r="AH57" s="16">
        <v>2</v>
      </c>
      <c r="AI57" s="16">
        <v>1</v>
      </c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57"/>
      <c r="HA57" s="57"/>
    </row>
    <row r="58" spans="1:209" ht="18.75" customHeight="1" x14ac:dyDescent="0.3">
      <c r="A58" s="10" t="str">
        <f>Liste!A58</f>
        <v>1817.ING</v>
      </c>
      <c r="B58" s="56">
        <f ca="1">Liste!B58</f>
        <v>0</v>
      </c>
      <c r="C58" s="56"/>
      <c r="D58" s="56"/>
      <c r="E58" s="56"/>
      <c r="F58" s="56"/>
      <c r="G58" s="56"/>
      <c r="H58" s="56"/>
      <c r="I58" s="56"/>
      <c r="J58" s="56"/>
      <c r="K58" s="11" t="str">
        <f>Liste!K58</f>
        <v>PLELAN</v>
      </c>
      <c r="L58" s="12" t="str">
        <f>Liste!L58</f>
        <v>Construction de 12 logements</v>
      </c>
      <c r="M58" s="49"/>
      <c r="N58" s="16"/>
      <c r="O58" s="63" t="e">
        <f t="shared" ca="1" si="22"/>
        <v>#NAME?</v>
      </c>
      <c r="P58" s="63" t="e">
        <f t="shared" ca="1" si="22"/>
        <v>#NAME?</v>
      </c>
      <c r="Q58" s="63" t="e">
        <f t="shared" ca="1" si="22"/>
        <v>#NAME?</v>
      </c>
      <c r="R58" s="63" t="e">
        <f t="shared" ca="1" si="22"/>
        <v>#NAME?</v>
      </c>
      <c r="S58" s="63" t="e">
        <f t="shared" ca="1" si="22"/>
        <v>#NAME?</v>
      </c>
      <c r="T58" s="63" t="e">
        <f t="shared" ca="1" si="22"/>
        <v>#NAME?</v>
      </c>
      <c r="U58" s="63" t="e">
        <f t="shared" ca="1" si="22"/>
        <v>#NAME?</v>
      </c>
      <c r="V58" s="63" t="e">
        <f t="shared" ca="1" si="22"/>
        <v>#NAME?</v>
      </c>
      <c r="W58" s="63" t="e">
        <f t="shared" ca="1" si="22"/>
        <v>#NAME?</v>
      </c>
      <c r="X58" s="63" t="e">
        <f t="shared" ca="1" si="22"/>
        <v>#NAME?</v>
      </c>
      <c r="Y58" s="63" t="e">
        <f t="shared" ca="1" si="18"/>
        <v>#NAME?</v>
      </c>
      <c r="Z58" s="50">
        <f t="shared" si="19"/>
        <v>2.5</v>
      </c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70">
        <v>2.5</v>
      </c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57"/>
      <c r="HA58" s="57"/>
    </row>
    <row r="59" spans="1:209" ht="18.75" customHeight="1" x14ac:dyDescent="0.3">
      <c r="A59" s="10" t="str">
        <f>Liste!A59</f>
        <v>1818.ING</v>
      </c>
      <c r="B59" s="56">
        <f ca="1">Liste!B59</f>
        <v>0</v>
      </c>
      <c r="C59" s="56"/>
      <c r="D59" s="56"/>
      <c r="E59" s="56"/>
      <c r="F59" s="56"/>
      <c r="G59" s="56"/>
      <c r="H59" s="56"/>
      <c r="I59" s="56"/>
      <c r="J59" s="56"/>
      <c r="K59" s="11" t="str">
        <f>Liste!K59</f>
        <v>RENNES</v>
      </c>
      <c r="L59" s="12" t="str">
        <f>Liste!L59</f>
        <v>Construction de logements - Beauregard Quincé</v>
      </c>
      <c r="M59" s="49"/>
      <c r="N59" s="16"/>
      <c r="O59" s="63" t="e">
        <f t="shared" ca="1" si="22"/>
        <v>#NAME?</v>
      </c>
      <c r="P59" s="63" t="e">
        <f t="shared" ca="1" si="22"/>
        <v>#NAME?</v>
      </c>
      <c r="Q59" s="63" t="e">
        <f t="shared" ca="1" si="22"/>
        <v>#NAME?</v>
      </c>
      <c r="R59" s="63" t="e">
        <f t="shared" ca="1" si="22"/>
        <v>#NAME?</v>
      </c>
      <c r="S59" s="63" t="e">
        <f t="shared" ca="1" si="22"/>
        <v>#NAME?</v>
      </c>
      <c r="T59" s="63" t="e">
        <f t="shared" ca="1" si="22"/>
        <v>#NAME?</v>
      </c>
      <c r="U59" s="63" t="e">
        <f t="shared" ca="1" si="22"/>
        <v>#NAME?</v>
      </c>
      <c r="V59" s="63" t="e">
        <f t="shared" ca="1" si="22"/>
        <v>#NAME?</v>
      </c>
      <c r="W59" s="63" t="e">
        <f t="shared" ca="1" si="22"/>
        <v>#NAME?</v>
      </c>
      <c r="X59" s="63" t="e">
        <f t="shared" ca="1" si="22"/>
        <v>#NAME?</v>
      </c>
      <c r="Y59" s="63" t="e">
        <f t="shared" ca="1" si="18"/>
        <v>#NAME?</v>
      </c>
      <c r="Z59" s="50">
        <f t="shared" si="19"/>
        <v>27.5</v>
      </c>
      <c r="AA59" s="16"/>
      <c r="AB59" s="16"/>
      <c r="AC59" s="16"/>
      <c r="AD59" s="16"/>
      <c r="AE59" s="16"/>
      <c r="AF59" s="16"/>
      <c r="AG59" s="16"/>
      <c r="AH59" s="16"/>
      <c r="AI59" s="16">
        <v>1</v>
      </c>
      <c r="AJ59" s="16">
        <v>2</v>
      </c>
      <c r="AK59" s="16">
        <v>2</v>
      </c>
      <c r="AL59" s="16">
        <v>2</v>
      </c>
      <c r="AM59" s="16">
        <v>3</v>
      </c>
      <c r="AN59" s="16">
        <v>2</v>
      </c>
      <c r="AO59" s="16"/>
      <c r="AP59" s="16"/>
      <c r="AQ59" s="16"/>
      <c r="AR59" s="16"/>
      <c r="AS59" s="16">
        <v>1.5</v>
      </c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>
        <v>1</v>
      </c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5">
        <v>5</v>
      </c>
      <c r="CB59" s="15">
        <v>3.5</v>
      </c>
      <c r="CC59" s="15">
        <v>4</v>
      </c>
      <c r="CD59" s="15">
        <v>0.5</v>
      </c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57"/>
      <c r="HA59" s="57"/>
    </row>
    <row r="60" spans="1:209" ht="18.75" customHeight="1" outlineLevel="1" x14ac:dyDescent="0.3">
      <c r="A60" s="10" t="str">
        <f>Liste!A60</f>
        <v>1819.AMO</v>
      </c>
      <c r="B60" s="56">
        <f ca="1">Liste!B60</f>
        <v>0</v>
      </c>
      <c r="C60" s="56"/>
      <c r="D60" s="56"/>
      <c r="E60" s="56"/>
      <c r="F60" s="56"/>
      <c r="G60" s="56"/>
      <c r="H60" s="56"/>
      <c r="I60" s="56"/>
      <c r="J60" s="56"/>
      <c r="K60" s="11" t="str">
        <f>Liste!K60</f>
        <v>LE MANS</v>
      </c>
      <c r="L60" s="12" t="str">
        <f>Liste!L60</f>
        <v>Résidence seniors - EHPAD (SCAU Architecte)</v>
      </c>
      <c r="M60" s="49"/>
      <c r="N60" s="16"/>
      <c r="O60" s="63" t="e">
        <f t="shared" ca="1" si="22"/>
        <v>#NAME?</v>
      </c>
      <c r="P60" s="63" t="e">
        <f t="shared" ca="1" si="22"/>
        <v>#NAME?</v>
      </c>
      <c r="Q60" s="63" t="e">
        <f t="shared" ca="1" si="22"/>
        <v>#NAME?</v>
      </c>
      <c r="R60" s="63" t="e">
        <f t="shared" ca="1" si="22"/>
        <v>#NAME?</v>
      </c>
      <c r="S60" s="63" t="e">
        <f t="shared" ca="1" si="22"/>
        <v>#NAME?</v>
      </c>
      <c r="T60" s="63" t="e">
        <f t="shared" ca="1" si="22"/>
        <v>#NAME?</v>
      </c>
      <c r="U60" s="63" t="e">
        <f t="shared" ca="1" si="22"/>
        <v>#NAME?</v>
      </c>
      <c r="V60" s="63" t="e">
        <f t="shared" ca="1" si="22"/>
        <v>#NAME?</v>
      </c>
      <c r="W60" s="63" t="e">
        <f t="shared" ca="1" si="22"/>
        <v>#NAME?</v>
      </c>
      <c r="X60" s="63" t="e">
        <f t="shared" ca="1" si="22"/>
        <v>#NAME?</v>
      </c>
      <c r="Y60" s="63" t="e">
        <f t="shared" ca="1" si="18"/>
        <v>#NAME?</v>
      </c>
      <c r="Z60" s="50">
        <f t="shared" si="19"/>
        <v>0</v>
      </c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57"/>
      <c r="HA60" s="57"/>
    </row>
    <row r="61" spans="1:209" ht="18.75" customHeight="1" outlineLevel="1" x14ac:dyDescent="0.3">
      <c r="A61" s="10" t="str">
        <f>Liste!A61</f>
        <v>1820.ING</v>
      </c>
      <c r="B61" s="56">
        <f ca="1">Liste!B61</f>
        <v>0</v>
      </c>
      <c r="C61" s="56"/>
      <c r="D61" s="56"/>
      <c r="E61" s="56"/>
      <c r="F61" s="56"/>
      <c r="G61" s="56"/>
      <c r="H61" s="56"/>
      <c r="I61" s="56"/>
      <c r="J61" s="56"/>
      <c r="K61" s="11" t="str">
        <f>Liste!K61</f>
        <v>GEVEZE</v>
      </c>
      <c r="L61" s="12" t="str">
        <f>Liste!L61</f>
        <v>Construction d'un complexe sportif</v>
      </c>
      <c r="M61" s="49"/>
      <c r="N61" s="16"/>
      <c r="O61" s="63" t="e">
        <f t="shared" ref="O61:X68" ca="1" si="23">SOMME_PAR_COULEUR($AA61:$XX61,O$4)</f>
        <v>#NAME?</v>
      </c>
      <c r="P61" s="63" t="e">
        <f t="shared" ca="1" si="23"/>
        <v>#NAME?</v>
      </c>
      <c r="Q61" s="63" t="e">
        <f t="shared" ca="1" si="23"/>
        <v>#NAME?</v>
      </c>
      <c r="R61" s="63" t="e">
        <f t="shared" ca="1" si="23"/>
        <v>#NAME?</v>
      </c>
      <c r="S61" s="63" t="e">
        <f t="shared" ca="1" si="23"/>
        <v>#NAME?</v>
      </c>
      <c r="T61" s="63" t="e">
        <f t="shared" ca="1" si="23"/>
        <v>#NAME?</v>
      </c>
      <c r="U61" s="63" t="e">
        <f t="shared" ca="1" si="23"/>
        <v>#NAME?</v>
      </c>
      <c r="V61" s="63" t="e">
        <f t="shared" ca="1" si="23"/>
        <v>#NAME?</v>
      </c>
      <c r="W61" s="63" t="e">
        <f t="shared" ca="1" si="23"/>
        <v>#NAME?</v>
      </c>
      <c r="X61" s="63" t="e">
        <f t="shared" ca="1" si="23"/>
        <v>#NAME?</v>
      </c>
      <c r="Y61" s="63" t="e">
        <f t="shared" ca="1" si="18"/>
        <v>#NAME?</v>
      </c>
      <c r="Z61" s="50">
        <f t="shared" si="19"/>
        <v>0</v>
      </c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  <c r="FK61" s="16"/>
      <c r="FL61" s="16"/>
      <c r="FM61" s="16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  <c r="GZ61" s="57"/>
      <c r="HA61" s="57"/>
    </row>
    <row r="62" spans="1:209" ht="18.75" customHeight="1" outlineLevel="1" collapsed="1" x14ac:dyDescent="0.3">
      <c r="A62" s="10" t="str">
        <f>Liste!A62</f>
        <v>1821.ING</v>
      </c>
      <c r="B62" s="56">
        <f ca="1">Liste!B62</f>
        <v>0</v>
      </c>
      <c r="C62" s="56"/>
      <c r="D62" s="56"/>
      <c r="E62" s="56"/>
      <c r="F62" s="56"/>
      <c r="G62" s="56"/>
      <c r="H62" s="56"/>
      <c r="I62" s="56"/>
      <c r="J62" s="56"/>
      <c r="K62" s="11" t="str">
        <f>Liste!K62</f>
        <v>DOMFRONT EN POIRAIE</v>
      </c>
      <c r="L62" s="12" t="str">
        <f>Liste!L62</f>
        <v>Construction d'un complexe sportif</v>
      </c>
      <c r="M62" s="49"/>
      <c r="N62" s="16"/>
      <c r="O62" s="63" t="e">
        <f t="shared" ca="1" si="23"/>
        <v>#NAME?</v>
      </c>
      <c r="P62" s="63" t="e">
        <f t="shared" ca="1" si="23"/>
        <v>#NAME?</v>
      </c>
      <c r="Q62" s="63" t="e">
        <f t="shared" ca="1" si="23"/>
        <v>#NAME?</v>
      </c>
      <c r="R62" s="63" t="e">
        <f t="shared" ca="1" si="23"/>
        <v>#NAME?</v>
      </c>
      <c r="S62" s="63" t="e">
        <f t="shared" ca="1" si="23"/>
        <v>#NAME?</v>
      </c>
      <c r="T62" s="63" t="e">
        <f t="shared" ca="1" si="23"/>
        <v>#NAME?</v>
      </c>
      <c r="U62" s="63" t="e">
        <f t="shared" ca="1" si="23"/>
        <v>#NAME?</v>
      </c>
      <c r="V62" s="63" t="e">
        <f t="shared" ca="1" si="23"/>
        <v>#NAME?</v>
      </c>
      <c r="W62" s="63" t="e">
        <f t="shared" ca="1" si="23"/>
        <v>#NAME?</v>
      </c>
      <c r="X62" s="63" t="e">
        <f t="shared" ca="1" si="23"/>
        <v>#NAME?</v>
      </c>
      <c r="Y62" s="63" t="e">
        <f t="shared" ca="1" si="18"/>
        <v>#NAME?</v>
      </c>
      <c r="Z62" s="50">
        <f t="shared" si="19"/>
        <v>0</v>
      </c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57"/>
      <c r="HA62" s="57"/>
    </row>
    <row r="63" spans="1:209" ht="18.75" customHeight="1" outlineLevel="1" x14ac:dyDescent="0.3">
      <c r="A63" s="10" t="str">
        <f>Liste!A63</f>
        <v>1822.AMO</v>
      </c>
      <c r="B63" s="56">
        <f ca="1">Liste!B63</f>
        <v>0</v>
      </c>
      <c r="C63" s="56"/>
      <c r="D63" s="56"/>
      <c r="E63" s="56"/>
      <c r="F63" s="56"/>
      <c r="G63" s="56"/>
      <c r="H63" s="56"/>
      <c r="I63" s="56"/>
      <c r="J63" s="56"/>
      <c r="K63" s="11" t="str">
        <f>Liste!K63</f>
        <v>CESSON SEVIGNE</v>
      </c>
      <c r="L63" s="12" t="str">
        <f>Liste!L63</f>
        <v>Construction d'un foyer de vie</v>
      </c>
      <c r="M63" s="49"/>
      <c r="N63" s="16"/>
      <c r="O63" s="63" t="e">
        <f t="shared" ca="1" si="23"/>
        <v>#NAME?</v>
      </c>
      <c r="P63" s="63" t="e">
        <f t="shared" ca="1" si="23"/>
        <v>#NAME?</v>
      </c>
      <c r="Q63" s="63" t="e">
        <f t="shared" ca="1" si="23"/>
        <v>#NAME?</v>
      </c>
      <c r="R63" s="63" t="e">
        <f t="shared" ca="1" si="23"/>
        <v>#NAME?</v>
      </c>
      <c r="S63" s="63" t="e">
        <f t="shared" ca="1" si="23"/>
        <v>#NAME?</v>
      </c>
      <c r="T63" s="63" t="e">
        <f t="shared" ca="1" si="23"/>
        <v>#NAME?</v>
      </c>
      <c r="U63" s="63" t="e">
        <f t="shared" ca="1" si="23"/>
        <v>#NAME?</v>
      </c>
      <c r="V63" s="63" t="e">
        <f t="shared" ca="1" si="23"/>
        <v>#NAME?</v>
      </c>
      <c r="W63" s="63" t="e">
        <f t="shared" ca="1" si="23"/>
        <v>#NAME?</v>
      </c>
      <c r="X63" s="63" t="e">
        <f t="shared" ca="1" si="23"/>
        <v>#NAME?</v>
      </c>
      <c r="Y63" s="63" t="e">
        <f t="shared" ca="1" si="18"/>
        <v>#NAME?</v>
      </c>
      <c r="Z63" s="50">
        <f t="shared" si="19"/>
        <v>0</v>
      </c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  <c r="FH63" s="16"/>
      <c r="FI63" s="16"/>
      <c r="FJ63" s="16"/>
      <c r="FK63" s="16"/>
      <c r="FL63" s="16"/>
      <c r="FM63" s="16"/>
      <c r="FN63" s="16"/>
      <c r="FO63" s="16"/>
      <c r="FP63" s="16"/>
      <c r="FQ63" s="16"/>
      <c r="FR63" s="16"/>
      <c r="FS63" s="16"/>
      <c r="FT63" s="16"/>
      <c r="FU63" s="16"/>
      <c r="FV63" s="16"/>
      <c r="FW63" s="16"/>
      <c r="FX63" s="16"/>
      <c r="FY63" s="16"/>
      <c r="FZ63" s="16"/>
      <c r="GA63" s="16"/>
      <c r="GB63" s="16"/>
      <c r="GC63" s="16"/>
      <c r="GD63" s="16"/>
      <c r="GE63" s="16"/>
      <c r="GF63" s="16"/>
      <c r="GG63" s="16"/>
      <c r="GH63" s="16"/>
      <c r="GI63" s="16"/>
      <c r="GJ63" s="16"/>
      <c r="GK63" s="16"/>
      <c r="GL63" s="16"/>
      <c r="GM63" s="16"/>
      <c r="GN63" s="16"/>
      <c r="GO63" s="16"/>
      <c r="GP63" s="16"/>
      <c r="GQ63" s="16"/>
      <c r="GR63" s="16"/>
      <c r="GS63" s="16"/>
      <c r="GT63" s="16"/>
      <c r="GU63" s="16"/>
      <c r="GV63" s="16"/>
      <c r="GW63" s="16"/>
      <c r="GX63" s="16"/>
      <c r="GY63" s="16"/>
      <c r="GZ63" s="57"/>
      <c r="HA63" s="57"/>
    </row>
    <row r="64" spans="1:209" ht="18.75" customHeight="1" x14ac:dyDescent="0.3">
      <c r="A64" s="10" t="str">
        <f>Liste!A64</f>
        <v>1823.ING</v>
      </c>
      <c r="B64" s="56">
        <f ca="1">Liste!B64</f>
        <v>0</v>
      </c>
      <c r="C64" s="56"/>
      <c r="D64" s="56"/>
      <c r="E64" s="56"/>
      <c r="F64" s="56"/>
      <c r="G64" s="56"/>
      <c r="H64" s="56"/>
      <c r="I64" s="56"/>
      <c r="J64" s="56"/>
      <c r="K64" s="11" t="str">
        <f>Liste!K64</f>
        <v>RENNES</v>
      </c>
      <c r="L64" s="12" t="str">
        <f>Liste!L64</f>
        <v>Construction de 104 logements - Albert 1er</v>
      </c>
      <c r="M64" s="49"/>
      <c r="N64" s="16"/>
      <c r="O64" s="63" t="e">
        <f t="shared" ca="1" si="23"/>
        <v>#NAME?</v>
      </c>
      <c r="P64" s="63" t="e">
        <f t="shared" ca="1" si="23"/>
        <v>#NAME?</v>
      </c>
      <c r="Q64" s="63" t="e">
        <f t="shared" ca="1" si="23"/>
        <v>#NAME?</v>
      </c>
      <c r="R64" s="63" t="e">
        <f t="shared" ca="1" si="23"/>
        <v>#NAME?</v>
      </c>
      <c r="S64" s="63" t="e">
        <f t="shared" ca="1" si="23"/>
        <v>#NAME?</v>
      </c>
      <c r="T64" s="63" t="e">
        <f t="shared" ca="1" si="23"/>
        <v>#NAME?</v>
      </c>
      <c r="U64" s="63" t="e">
        <f t="shared" ca="1" si="23"/>
        <v>#NAME?</v>
      </c>
      <c r="V64" s="63" t="e">
        <f t="shared" ca="1" si="23"/>
        <v>#NAME?</v>
      </c>
      <c r="W64" s="63" t="e">
        <f t="shared" ca="1" si="23"/>
        <v>#NAME?</v>
      </c>
      <c r="X64" s="63" t="e">
        <f t="shared" ca="1" si="23"/>
        <v>#NAME?</v>
      </c>
      <c r="Y64" s="63" t="e">
        <f t="shared" ca="1" si="18"/>
        <v>#NAME?</v>
      </c>
      <c r="Z64" s="50">
        <f t="shared" si="19"/>
        <v>0</v>
      </c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  <c r="FD64" s="16"/>
      <c r="FE64" s="16"/>
      <c r="FF64" s="16"/>
      <c r="FG64" s="16"/>
      <c r="FH64" s="16"/>
      <c r="FI64" s="16"/>
      <c r="FJ64" s="16"/>
      <c r="FK64" s="16"/>
      <c r="FL64" s="16"/>
      <c r="FM64" s="16"/>
      <c r="FN64" s="16"/>
      <c r="FO64" s="16"/>
      <c r="FP64" s="16"/>
      <c r="FQ64" s="16"/>
      <c r="FR64" s="16"/>
      <c r="FS64" s="16"/>
      <c r="FT64" s="16"/>
      <c r="FU64" s="16"/>
      <c r="FV64" s="16"/>
      <c r="FW64" s="16"/>
      <c r="FX64" s="16"/>
      <c r="FY64" s="16"/>
      <c r="FZ64" s="16"/>
      <c r="GA64" s="16"/>
      <c r="GB64" s="16"/>
      <c r="GC64" s="16"/>
      <c r="GD64" s="16"/>
      <c r="GE64" s="16"/>
      <c r="GF64" s="16"/>
      <c r="GG64" s="16"/>
      <c r="GH64" s="16"/>
      <c r="GI64" s="16"/>
      <c r="GJ64" s="16"/>
      <c r="GK64" s="16"/>
      <c r="GL64" s="16"/>
      <c r="GM64" s="16"/>
      <c r="GN64" s="16"/>
      <c r="GO64" s="16"/>
      <c r="GP64" s="16"/>
      <c r="GQ64" s="16"/>
      <c r="GR64" s="16"/>
      <c r="GS64" s="16"/>
      <c r="GT64" s="16"/>
      <c r="GU64" s="16"/>
      <c r="GV64" s="16"/>
      <c r="GW64" s="16"/>
      <c r="GX64" s="16"/>
      <c r="GY64" s="16"/>
      <c r="GZ64" s="57"/>
      <c r="HA64" s="57"/>
    </row>
    <row r="65" spans="1:209" ht="18.75" customHeight="1" outlineLevel="1" x14ac:dyDescent="0.3">
      <c r="A65" s="10" t="str">
        <f>Liste!A65</f>
        <v>1824.ING</v>
      </c>
      <c r="B65" s="56">
        <f ca="1">Liste!B65</f>
        <v>0</v>
      </c>
      <c r="C65" s="56"/>
      <c r="D65" s="56"/>
      <c r="E65" s="56"/>
      <c r="F65" s="56"/>
      <c r="G65" s="56"/>
      <c r="H65" s="56"/>
      <c r="I65" s="56"/>
      <c r="J65" s="56"/>
      <c r="K65" s="11" t="str">
        <f>Liste!K65</f>
        <v>BRUZ</v>
      </c>
      <c r="L65" s="12" t="str">
        <f>Liste!L65</f>
        <v>Salle Colette Besson</v>
      </c>
      <c r="M65" s="49"/>
      <c r="N65" s="16"/>
      <c r="O65" s="63" t="e">
        <f t="shared" ca="1" si="23"/>
        <v>#NAME?</v>
      </c>
      <c r="P65" s="63" t="e">
        <f t="shared" ca="1" si="23"/>
        <v>#NAME?</v>
      </c>
      <c r="Q65" s="63" t="e">
        <f t="shared" ca="1" si="23"/>
        <v>#NAME?</v>
      </c>
      <c r="R65" s="63" t="e">
        <f t="shared" ca="1" si="23"/>
        <v>#NAME?</v>
      </c>
      <c r="S65" s="63" t="e">
        <f t="shared" ca="1" si="23"/>
        <v>#NAME?</v>
      </c>
      <c r="T65" s="63" t="e">
        <f t="shared" ca="1" si="23"/>
        <v>#NAME?</v>
      </c>
      <c r="U65" s="63" t="e">
        <f t="shared" ca="1" si="23"/>
        <v>#NAME?</v>
      </c>
      <c r="V65" s="63" t="e">
        <f t="shared" ca="1" si="23"/>
        <v>#NAME?</v>
      </c>
      <c r="W65" s="63" t="e">
        <f t="shared" ca="1" si="23"/>
        <v>#NAME?</v>
      </c>
      <c r="X65" s="63" t="e">
        <f t="shared" ca="1" si="23"/>
        <v>#NAME?</v>
      </c>
      <c r="Y65" s="63" t="e">
        <f t="shared" ca="1" si="18"/>
        <v>#NAME?</v>
      </c>
      <c r="Z65" s="50">
        <f t="shared" si="19"/>
        <v>0</v>
      </c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  <c r="FK65" s="16"/>
      <c r="FL65" s="16"/>
      <c r="FM65" s="16"/>
      <c r="FN65" s="16"/>
      <c r="FO65" s="16"/>
      <c r="FP65" s="16"/>
      <c r="FQ65" s="16"/>
      <c r="FR65" s="16"/>
      <c r="FS65" s="16"/>
      <c r="FT65" s="16"/>
      <c r="FU65" s="16"/>
      <c r="FV65" s="16"/>
      <c r="FW65" s="16"/>
      <c r="FX65" s="16"/>
      <c r="FY65" s="16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  <c r="GZ65" s="57"/>
      <c r="HA65" s="57"/>
    </row>
    <row r="66" spans="1:209" ht="18.75" customHeight="1" x14ac:dyDescent="0.3">
      <c r="A66" s="10" t="str">
        <f>Liste!A66</f>
        <v>1825.ING</v>
      </c>
      <c r="B66" s="56">
        <f ca="1">Liste!B66</f>
        <v>0</v>
      </c>
      <c r="C66" s="56"/>
      <c r="D66" s="56"/>
      <c r="E66" s="56"/>
      <c r="F66" s="56"/>
      <c r="G66" s="56"/>
      <c r="H66" s="56"/>
      <c r="I66" s="56"/>
      <c r="J66" s="56"/>
      <c r="K66" s="11" t="str">
        <f>Liste!K66</f>
        <v>CONCARNEAU</v>
      </c>
      <c r="L66" s="12" t="str">
        <f>Liste!L66</f>
        <v>Bureaux Isi-fish</v>
      </c>
      <c r="M66" s="49"/>
      <c r="N66" s="16"/>
      <c r="O66" s="63" t="e">
        <f t="shared" ca="1" si="23"/>
        <v>#NAME?</v>
      </c>
      <c r="P66" s="63" t="e">
        <f t="shared" ca="1" si="23"/>
        <v>#NAME?</v>
      </c>
      <c r="Q66" s="63" t="e">
        <f t="shared" ca="1" si="23"/>
        <v>#NAME?</v>
      </c>
      <c r="R66" s="63" t="e">
        <f t="shared" ca="1" si="23"/>
        <v>#NAME?</v>
      </c>
      <c r="S66" s="63" t="e">
        <f t="shared" ca="1" si="23"/>
        <v>#NAME?</v>
      </c>
      <c r="T66" s="63" t="e">
        <f t="shared" ca="1" si="23"/>
        <v>#NAME?</v>
      </c>
      <c r="U66" s="63" t="e">
        <f t="shared" ca="1" si="23"/>
        <v>#NAME?</v>
      </c>
      <c r="V66" s="63" t="e">
        <f t="shared" ca="1" si="23"/>
        <v>#NAME?</v>
      </c>
      <c r="W66" s="63" t="e">
        <f t="shared" ca="1" si="23"/>
        <v>#NAME?</v>
      </c>
      <c r="X66" s="63" t="e">
        <f t="shared" ca="1" si="23"/>
        <v>#NAME?</v>
      </c>
      <c r="Y66" s="63" t="e">
        <f t="shared" ca="1" si="18"/>
        <v>#NAME?</v>
      </c>
      <c r="Z66" s="50">
        <f t="shared" si="19"/>
        <v>0</v>
      </c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  <c r="FH66" s="16"/>
      <c r="FI66" s="16"/>
      <c r="FJ66" s="16"/>
      <c r="FK66" s="16"/>
      <c r="FL66" s="16"/>
      <c r="FM66" s="16"/>
      <c r="FN66" s="16"/>
      <c r="FO66" s="16"/>
      <c r="FP66" s="16"/>
      <c r="FQ66" s="16"/>
      <c r="FR66" s="16"/>
      <c r="FS66" s="16"/>
      <c r="FT66" s="16"/>
      <c r="FU66" s="16"/>
      <c r="FV66" s="16"/>
      <c r="FW66" s="16"/>
      <c r="FX66" s="16"/>
      <c r="FY66" s="16"/>
      <c r="FZ66" s="16"/>
      <c r="GA66" s="16"/>
      <c r="GB66" s="16"/>
      <c r="GC66" s="16"/>
      <c r="GD66" s="16"/>
      <c r="GE66" s="16"/>
      <c r="GF66" s="16"/>
      <c r="GG66" s="16"/>
      <c r="GH66" s="16"/>
      <c r="GI66" s="16"/>
      <c r="GJ66" s="16"/>
      <c r="GK66" s="16"/>
      <c r="GL66" s="16"/>
      <c r="GM66" s="16"/>
      <c r="GN66" s="16"/>
      <c r="GO66" s="16"/>
      <c r="GP66" s="16"/>
      <c r="GQ66" s="16"/>
      <c r="GR66" s="16"/>
      <c r="GS66" s="16"/>
      <c r="GT66" s="16"/>
      <c r="GU66" s="16"/>
      <c r="GV66" s="16"/>
      <c r="GW66" s="16"/>
      <c r="GX66" s="16"/>
      <c r="GY66" s="16"/>
      <c r="GZ66" s="57"/>
      <c r="HA66" s="57"/>
    </row>
    <row r="67" spans="1:209" ht="18.75" customHeight="1" outlineLevel="1" x14ac:dyDescent="0.3">
      <c r="A67" s="10" t="str">
        <f>Liste!A67</f>
        <v>1826.ING</v>
      </c>
      <c r="B67" s="56">
        <f ca="1">Liste!B67</f>
        <v>0</v>
      </c>
      <c r="C67" s="56"/>
      <c r="D67" s="56"/>
      <c r="E67" s="56"/>
      <c r="F67" s="56"/>
      <c r="G67" s="56"/>
      <c r="H67" s="56"/>
      <c r="I67" s="56"/>
      <c r="J67" s="56"/>
      <c r="K67" s="11" t="str">
        <f>Liste!K67</f>
        <v>THORIGNE FOUILLARD</v>
      </c>
      <c r="L67" s="12" t="str">
        <f>Liste!L67</f>
        <v>Kerlink</v>
      </c>
      <c r="M67" s="49"/>
      <c r="N67" s="16"/>
      <c r="O67" s="63" t="e">
        <f t="shared" ca="1" si="23"/>
        <v>#NAME?</v>
      </c>
      <c r="P67" s="63" t="e">
        <f t="shared" ca="1" si="23"/>
        <v>#NAME?</v>
      </c>
      <c r="Q67" s="63" t="e">
        <f t="shared" ca="1" si="23"/>
        <v>#NAME?</v>
      </c>
      <c r="R67" s="63" t="e">
        <f t="shared" ca="1" si="23"/>
        <v>#NAME?</v>
      </c>
      <c r="S67" s="63" t="e">
        <f t="shared" ca="1" si="23"/>
        <v>#NAME?</v>
      </c>
      <c r="T67" s="63" t="e">
        <f t="shared" ca="1" si="23"/>
        <v>#NAME?</v>
      </c>
      <c r="U67" s="63" t="e">
        <f t="shared" ca="1" si="23"/>
        <v>#NAME?</v>
      </c>
      <c r="V67" s="63" t="e">
        <f t="shared" ca="1" si="23"/>
        <v>#NAME?</v>
      </c>
      <c r="W67" s="63" t="e">
        <f t="shared" ca="1" si="23"/>
        <v>#NAME?</v>
      </c>
      <c r="X67" s="63" t="e">
        <f t="shared" ca="1" si="23"/>
        <v>#NAME?</v>
      </c>
      <c r="Y67" s="63" t="e">
        <f t="shared" ca="1" si="18"/>
        <v>#NAME?</v>
      </c>
      <c r="Z67" s="50">
        <f t="shared" si="19"/>
        <v>0</v>
      </c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  <c r="FF67" s="16"/>
      <c r="FG67" s="16"/>
      <c r="FH67" s="16"/>
      <c r="FI67" s="16"/>
      <c r="FJ67" s="16"/>
      <c r="FK67" s="16"/>
      <c r="FL67" s="16"/>
      <c r="FM67" s="16"/>
      <c r="FN67" s="16"/>
      <c r="FO67" s="16"/>
      <c r="FP67" s="16"/>
      <c r="FQ67" s="16"/>
      <c r="FR67" s="16"/>
      <c r="FS67" s="16"/>
      <c r="FT67" s="16"/>
      <c r="FU67" s="16"/>
      <c r="FV67" s="16"/>
      <c r="FW67" s="16"/>
      <c r="FX67" s="16"/>
      <c r="FY67" s="16"/>
      <c r="FZ67" s="16"/>
      <c r="GA67" s="16"/>
      <c r="GB67" s="16"/>
      <c r="GC67" s="16"/>
      <c r="GD67" s="16"/>
      <c r="GE67" s="16"/>
      <c r="GF67" s="16"/>
      <c r="GG67" s="16"/>
      <c r="GH67" s="16"/>
      <c r="GI67" s="16"/>
      <c r="GJ67" s="16"/>
      <c r="GK67" s="16"/>
      <c r="GL67" s="16"/>
      <c r="GM67" s="16"/>
      <c r="GN67" s="16"/>
      <c r="GO67" s="16"/>
      <c r="GP67" s="16"/>
      <c r="GQ67" s="16"/>
      <c r="GR67" s="16"/>
      <c r="GS67" s="16"/>
      <c r="GT67" s="16"/>
      <c r="GU67" s="16"/>
      <c r="GV67" s="16"/>
      <c r="GW67" s="16"/>
      <c r="GX67" s="16"/>
      <c r="GY67" s="16"/>
      <c r="GZ67" s="57"/>
      <c r="HA67" s="57"/>
    </row>
    <row r="68" spans="1:209" ht="18.75" customHeight="1" outlineLevel="1" x14ac:dyDescent="0.3">
      <c r="A68" s="10" t="str">
        <f>Liste!A68</f>
        <v>1827.AMO</v>
      </c>
      <c r="B68" s="56">
        <f ca="1">Liste!B68</f>
        <v>5</v>
      </c>
      <c r="C68" s="56"/>
      <c r="D68" s="56"/>
      <c r="E68" s="56"/>
      <c r="F68" s="56"/>
      <c r="G68" s="56"/>
      <c r="H68" s="56"/>
      <c r="I68" s="56"/>
      <c r="J68" s="56"/>
      <c r="K68" s="11" t="str">
        <f>Liste!K68</f>
        <v>RENNES</v>
      </c>
      <c r="L68" s="12" t="str">
        <f>Liste!L68</f>
        <v>Amphithéâtre Bâtiment 28</v>
      </c>
      <c r="M68" s="49"/>
      <c r="N68" s="16"/>
      <c r="O68" s="63" t="e">
        <f t="shared" ca="1" si="23"/>
        <v>#NAME?</v>
      </c>
      <c r="P68" s="63" t="e">
        <f t="shared" ca="1" si="23"/>
        <v>#NAME?</v>
      </c>
      <c r="Q68" s="63" t="e">
        <f t="shared" ca="1" si="23"/>
        <v>#NAME?</v>
      </c>
      <c r="R68" s="63" t="e">
        <f t="shared" ca="1" si="23"/>
        <v>#NAME?</v>
      </c>
      <c r="S68" s="63" t="e">
        <f t="shared" ca="1" si="23"/>
        <v>#NAME?</v>
      </c>
      <c r="T68" s="63" t="e">
        <f t="shared" ca="1" si="23"/>
        <v>#NAME?</v>
      </c>
      <c r="U68" s="63" t="e">
        <f t="shared" ca="1" si="23"/>
        <v>#NAME?</v>
      </c>
      <c r="V68" s="63" t="e">
        <f t="shared" ca="1" si="23"/>
        <v>#NAME?</v>
      </c>
      <c r="W68" s="63" t="e">
        <f t="shared" ca="1" si="23"/>
        <v>#NAME?</v>
      </c>
      <c r="X68" s="63" t="e">
        <f t="shared" ca="1" si="23"/>
        <v>#NAME?</v>
      </c>
      <c r="Y68" s="63" t="e">
        <f t="shared" ca="1" si="18"/>
        <v>#NAME?</v>
      </c>
      <c r="Z68" s="50">
        <f t="shared" si="19"/>
        <v>0</v>
      </c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  <c r="FD68" s="16"/>
      <c r="FE68" s="16"/>
      <c r="FF68" s="16"/>
      <c r="FG68" s="16"/>
      <c r="FH68" s="16"/>
      <c r="FI68" s="16"/>
      <c r="FJ68" s="16"/>
      <c r="FK68" s="16"/>
      <c r="FL68" s="16"/>
      <c r="FM68" s="16"/>
      <c r="FN68" s="16"/>
      <c r="FO68" s="16"/>
      <c r="FP68" s="16"/>
      <c r="FQ68" s="16"/>
      <c r="FR68" s="16"/>
      <c r="FS68" s="16"/>
      <c r="FT68" s="16"/>
      <c r="FU68" s="16"/>
      <c r="FV68" s="16"/>
      <c r="FW68" s="16"/>
      <c r="FX68" s="16"/>
      <c r="FY68" s="16"/>
      <c r="FZ68" s="16"/>
      <c r="GA68" s="16"/>
      <c r="GB68" s="16"/>
      <c r="GC68" s="16"/>
      <c r="GD68" s="16"/>
      <c r="GE68" s="16"/>
      <c r="GF68" s="16"/>
      <c r="GG68" s="16"/>
      <c r="GH68" s="16"/>
      <c r="GI68" s="16"/>
      <c r="GJ68" s="16"/>
      <c r="GK68" s="16"/>
      <c r="GL68" s="16"/>
      <c r="GM68" s="16"/>
      <c r="GN68" s="16"/>
      <c r="GO68" s="16"/>
      <c r="GP68" s="16"/>
      <c r="GQ68" s="16"/>
      <c r="GR68" s="16"/>
      <c r="GS68" s="16"/>
      <c r="GT68" s="16"/>
      <c r="GU68" s="16"/>
      <c r="GV68" s="16"/>
      <c r="GW68" s="16"/>
      <c r="GX68" s="16"/>
      <c r="GY68" s="16"/>
      <c r="GZ68" s="57"/>
      <c r="HA68" s="57"/>
    </row>
  </sheetData>
  <mergeCells count="5">
    <mergeCell ref="Z1:Z3"/>
    <mergeCell ref="A2:A3"/>
    <mergeCell ref="K2:K3"/>
    <mergeCell ref="L2:L3"/>
    <mergeCell ref="B2:J3"/>
  </mergeCells>
  <conditionalFormatting sqref="A53:A68">
    <cfRule type="containsText" dxfId="2" priority="3" operator="containsText" text="ERIGER">
      <formula>NOT(ISERROR(SEARCH("ERIGER",A53)))</formula>
    </cfRule>
  </conditionalFormatting>
  <conditionalFormatting sqref="Y5:Y68">
    <cfRule type="cellIs" dxfId="1" priority="2" operator="notEqual">
      <formula>0</formula>
    </cfRule>
  </conditionalFormatting>
  <printOptions horizontalCentered="1"/>
  <pageMargins left="0.27559055118110237" right="0.27559055118110237" top="0.74803149606299213" bottom="0.39370078740157483" header="0.31496062992125984" footer="0"/>
  <pageSetup paperSize="9" scale="73" fitToHeight="21" orientation="portrait" r:id="rId1"/>
  <headerFooter alignWithMargins="0">
    <oddHeader>&amp;R&amp;"Arial,Gras"&amp;11&amp;D</oddHeader>
    <oddFooter>Page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  <pageSetUpPr fitToPage="1"/>
  </sheetPr>
  <dimension ref="A1:S182"/>
  <sheetViews>
    <sheetView showZeros="0" zoomScale="85" zoomScaleNormal="85" workbookViewId="0">
      <selection activeCell="I14" sqref="I14"/>
    </sheetView>
  </sheetViews>
  <sheetFormatPr baseColWidth="10" defaultRowHeight="18.75" customHeight="1" x14ac:dyDescent="0.3"/>
  <cols>
    <col min="1" max="1" width="9.21875" style="14" bestFit="1" customWidth="1"/>
    <col min="2" max="2" width="10.6640625" style="14" bestFit="1" customWidth="1"/>
    <col min="3" max="3" width="9.21875" style="14" bestFit="1" customWidth="1"/>
    <col min="4" max="4" width="5.21875" style="14" bestFit="1" customWidth="1"/>
    <col min="5" max="5" width="5.88671875" style="14" bestFit="1" customWidth="1"/>
    <col min="6" max="8" width="20.5546875" style="14" customWidth="1"/>
    <col min="9" max="9" width="18.5546875" style="14" bestFit="1" customWidth="1"/>
    <col min="10" max="15" width="8.109375" style="14" customWidth="1"/>
    <col min="16" max="16" width="9.44140625" style="63" customWidth="1"/>
    <col min="17" max="17" width="17.21875" style="4" customWidth="1"/>
    <col min="18" max="144" width="8.6640625" style="4" bestFit="1" customWidth="1"/>
    <col min="145" max="382" width="11.5546875" style="4"/>
    <col min="383" max="383" width="37" style="4" bestFit="1" customWidth="1"/>
    <col min="384" max="384" width="27.109375" style="4" bestFit="1" customWidth="1"/>
    <col min="385" max="385" width="61.33203125" style="4" customWidth="1"/>
    <col min="386" max="386" width="11.5546875" style="4" customWidth="1"/>
    <col min="387" max="638" width="11.5546875" style="4"/>
    <col min="639" max="639" width="37" style="4" bestFit="1" customWidth="1"/>
    <col min="640" max="640" width="27.109375" style="4" bestFit="1" customWidth="1"/>
    <col min="641" max="641" width="61.33203125" style="4" customWidth="1"/>
    <col min="642" max="642" width="11.5546875" style="4" customWidth="1"/>
    <col min="643" max="894" width="11.5546875" style="4"/>
    <col min="895" max="895" width="37" style="4" bestFit="1" customWidth="1"/>
    <col min="896" max="896" width="27.109375" style="4" bestFit="1" customWidth="1"/>
    <col min="897" max="897" width="61.33203125" style="4" customWidth="1"/>
    <col min="898" max="898" width="11.5546875" style="4" customWidth="1"/>
    <col min="899" max="1150" width="11.5546875" style="4"/>
    <col min="1151" max="1151" width="37" style="4" bestFit="1" customWidth="1"/>
    <col min="1152" max="1152" width="27.109375" style="4" bestFit="1" customWidth="1"/>
    <col min="1153" max="1153" width="61.33203125" style="4" customWidth="1"/>
    <col min="1154" max="1154" width="11.5546875" style="4" customWidth="1"/>
    <col min="1155" max="1406" width="11.5546875" style="4"/>
    <col min="1407" max="1407" width="37" style="4" bestFit="1" customWidth="1"/>
    <col min="1408" max="1408" width="27.109375" style="4" bestFit="1" customWidth="1"/>
    <col min="1409" max="1409" width="61.33203125" style="4" customWidth="1"/>
    <col min="1410" max="1410" width="11.5546875" style="4" customWidth="1"/>
    <col min="1411" max="1662" width="11.5546875" style="4"/>
    <col min="1663" max="1663" width="37" style="4" bestFit="1" customWidth="1"/>
    <col min="1664" max="1664" width="27.109375" style="4" bestFit="1" customWidth="1"/>
    <col min="1665" max="1665" width="61.33203125" style="4" customWidth="1"/>
    <col min="1666" max="1666" width="11.5546875" style="4" customWidth="1"/>
    <col min="1667" max="1918" width="11.5546875" style="4"/>
    <col min="1919" max="1919" width="37" style="4" bestFit="1" customWidth="1"/>
    <col min="1920" max="1920" width="27.109375" style="4" bestFit="1" customWidth="1"/>
    <col min="1921" max="1921" width="61.33203125" style="4" customWidth="1"/>
    <col min="1922" max="1922" width="11.5546875" style="4" customWidth="1"/>
    <col min="1923" max="2174" width="11.5546875" style="4"/>
    <col min="2175" max="2175" width="37" style="4" bestFit="1" customWidth="1"/>
    <col min="2176" max="2176" width="27.109375" style="4" bestFit="1" customWidth="1"/>
    <col min="2177" max="2177" width="61.33203125" style="4" customWidth="1"/>
    <col min="2178" max="2178" width="11.5546875" style="4" customWidth="1"/>
    <col min="2179" max="2430" width="11.5546875" style="4"/>
    <col min="2431" max="2431" width="37" style="4" bestFit="1" customWidth="1"/>
    <col min="2432" max="2432" width="27.109375" style="4" bestFit="1" customWidth="1"/>
    <col min="2433" max="2433" width="61.33203125" style="4" customWidth="1"/>
    <col min="2434" max="2434" width="11.5546875" style="4" customWidth="1"/>
    <col min="2435" max="2686" width="11.5546875" style="4"/>
    <col min="2687" max="2687" width="37" style="4" bestFit="1" customWidth="1"/>
    <col min="2688" max="2688" width="27.109375" style="4" bestFit="1" customWidth="1"/>
    <col min="2689" max="2689" width="61.33203125" style="4" customWidth="1"/>
    <col min="2690" max="2690" width="11.5546875" style="4" customWidth="1"/>
    <col min="2691" max="2942" width="11.5546875" style="4"/>
    <col min="2943" max="2943" width="37" style="4" bestFit="1" customWidth="1"/>
    <col min="2944" max="2944" width="27.109375" style="4" bestFit="1" customWidth="1"/>
    <col min="2945" max="2945" width="61.33203125" style="4" customWidth="1"/>
    <col min="2946" max="2946" width="11.5546875" style="4" customWidth="1"/>
    <col min="2947" max="3198" width="11.5546875" style="4"/>
    <col min="3199" max="3199" width="37" style="4" bestFit="1" customWidth="1"/>
    <col min="3200" max="3200" width="27.109375" style="4" bestFit="1" customWidth="1"/>
    <col min="3201" max="3201" width="61.33203125" style="4" customWidth="1"/>
    <col min="3202" max="3202" width="11.5546875" style="4" customWidth="1"/>
    <col min="3203" max="3454" width="11.5546875" style="4"/>
    <col min="3455" max="3455" width="37" style="4" bestFit="1" customWidth="1"/>
    <col min="3456" max="3456" width="27.109375" style="4" bestFit="1" customWidth="1"/>
    <col min="3457" max="3457" width="61.33203125" style="4" customWidth="1"/>
    <col min="3458" max="3458" width="11.5546875" style="4" customWidth="1"/>
    <col min="3459" max="3710" width="11.5546875" style="4"/>
    <col min="3711" max="3711" width="37" style="4" bestFit="1" customWidth="1"/>
    <col min="3712" max="3712" width="27.109375" style="4" bestFit="1" customWidth="1"/>
    <col min="3713" max="3713" width="61.33203125" style="4" customWidth="1"/>
    <col min="3714" max="3714" width="11.5546875" style="4" customWidth="1"/>
    <col min="3715" max="3966" width="11.5546875" style="4"/>
    <col min="3967" max="3967" width="37" style="4" bestFit="1" customWidth="1"/>
    <col min="3968" max="3968" width="27.109375" style="4" bestFit="1" customWidth="1"/>
    <col min="3969" max="3969" width="61.33203125" style="4" customWidth="1"/>
    <col min="3970" max="3970" width="11.5546875" style="4" customWidth="1"/>
    <col min="3971" max="4222" width="11.5546875" style="4"/>
    <col min="4223" max="4223" width="37" style="4" bestFit="1" customWidth="1"/>
    <col min="4224" max="4224" width="27.109375" style="4" bestFit="1" customWidth="1"/>
    <col min="4225" max="4225" width="61.33203125" style="4" customWidth="1"/>
    <col min="4226" max="4226" width="11.5546875" style="4" customWidth="1"/>
    <col min="4227" max="4478" width="11.5546875" style="4"/>
    <col min="4479" max="4479" width="37" style="4" bestFit="1" customWidth="1"/>
    <col min="4480" max="4480" width="27.109375" style="4" bestFit="1" customWidth="1"/>
    <col min="4481" max="4481" width="61.33203125" style="4" customWidth="1"/>
    <col min="4482" max="4482" width="11.5546875" style="4" customWidth="1"/>
    <col min="4483" max="4734" width="11.5546875" style="4"/>
    <col min="4735" max="4735" width="37" style="4" bestFit="1" customWidth="1"/>
    <col min="4736" max="4736" width="27.109375" style="4" bestFit="1" customWidth="1"/>
    <col min="4737" max="4737" width="61.33203125" style="4" customWidth="1"/>
    <col min="4738" max="4738" width="11.5546875" style="4" customWidth="1"/>
    <col min="4739" max="4990" width="11.5546875" style="4"/>
    <col min="4991" max="4991" width="37" style="4" bestFit="1" customWidth="1"/>
    <col min="4992" max="4992" width="27.109375" style="4" bestFit="1" customWidth="1"/>
    <col min="4993" max="4993" width="61.33203125" style="4" customWidth="1"/>
    <col min="4994" max="4994" width="11.5546875" style="4" customWidth="1"/>
    <col min="4995" max="5246" width="11.5546875" style="4"/>
    <col min="5247" max="5247" width="37" style="4" bestFit="1" customWidth="1"/>
    <col min="5248" max="5248" width="27.109375" style="4" bestFit="1" customWidth="1"/>
    <col min="5249" max="5249" width="61.33203125" style="4" customWidth="1"/>
    <col min="5250" max="5250" width="11.5546875" style="4" customWidth="1"/>
    <col min="5251" max="5502" width="11.5546875" style="4"/>
    <col min="5503" max="5503" width="37" style="4" bestFit="1" customWidth="1"/>
    <col min="5504" max="5504" width="27.109375" style="4" bestFit="1" customWidth="1"/>
    <col min="5505" max="5505" width="61.33203125" style="4" customWidth="1"/>
    <col min="5506" max="5506" width="11.5546875" style="4" customWidth="1"/>
    <col min="5507" max="5758" width="11.5546875" style="4"/>
    <col min="5759" max="5759" width="37" style="4" bestFit="1" customWidth="1"/>
    <col min="5760" max="5760" width="27.109375" style="4" bestFit="1" customWidth="1"/>
    <col min="5761" max="5761" width="61.33203125" style="4" customWidth="1"/>
    <col min="5762" max="5762" width="11.5546875" style="4" customWidth="1"/>
    <col min="5763" max="6014" width="11.5546875" style="4"/>
    <col min="6015" max="6015" width="37" style="4" bestFit="1" customWidth="1"/>
    <col min="6016" max="6016" width="27.109375" style="4" bestFit="1" customWidth="1"/>
    <col min="6017" max="6017" width="61.33203125" style="4" customWidth="1"/>
    <col min="6018" max="6018" width="11.5546875" style="4" customWidth="1"/>
    <col min="6019" max="6270" width="11.5546875" style="4"/>
    <col min="6271" max="6271" width="37" style="4" bestFit="1" customWidth="1"/>
    <col min="6272" max="6272" width="27.109375" style="4" bestFit="1" customWidth="1"/>
    <col min="6273" max="6273" width="61.33203125" style="4" customWidth="1"/>
    <col min="6274" max="6274" width="11.5546875" style="4" customWidth="1"/>
    <col min="6275" max="6526" width="11.5546875" style="4"/>
    <col min="6527" max="6527" width="37" style="4" bestFit="1" customWidth="1"/>
    <col min="6528" max="6528" width="27.109375" style="4" bestFit="1" customWidth="1"/>
    <col min="6529" max="6529" width="61.33203125" style="4" customWidth="1"/>
    <col min="6530" max="6530" width="11.5546875" style="4" customWidth="1"/>
    <col min="6531" max="6782" width="11.5546875" style="4"/>
    <col min="6783" max="6783" width="37" style="4" bestFit="1" customWidth="1"/>
    <col min="6784" max="6784" width="27.109375" style="4" bestFit="1" customWidth="1"/>
    <col min="6785" max="6785" width="61.33203125" style="4" customWidth="1"/>
    <col min="6786" max="6786" width="11.5546875" style="4" customWidth="1"/>
    <col min="6787" max="7038" width="11.5546875" style="4"/>
    <col min="7039" max="7039" width="37" style="4" bestFit="1" customWidth="1"/>
    <col min="7040" max="7040" width="27.109375" style="4" bestFit="1" customWidth="1"/>
    <col min="7041" max="7041" width="61.33203125" style="4" customWidth="1"/>
    <col min="7042" max="7042" width="11.5546875" style="4" customWidth="1"/>
    <col min="7043" max="7294" width="11.5546875" style="4"/>
    <col min="7295" max="7295" width="37" style="4" bestFit="1" customWidth="1"/>
    <col min="7296" max="7296" width="27.109375" style="4" bestFit="1" customWidth="1"/>
    <col min="7297" max="7297" width="61.33203125" style="4" customWidth="1"/>
    <col min="7298" max="7298" width="11.5546875" style="4" customWidth="1"/>
    <col min="7299" max="7550" width="11.5546875" style="4"/>
    <col min="7551" max="7551" width="37" style="4" bestFit="1" customWidth="1"/>
    <col min="7552" max="7552" width="27.109375" style="4" bestFit="1" customWidth="1"/>
    <col min="7553" max="7553" width="61.33203125" style="4" customWidth="1"/>
    <col min="7554" max="7554" width="11.5546875" style="4" customWidth="1"/>
    <col min="7555" max="7806" width="11.5546875" style="4"/>
    <col min="7807" max="7807" width="37" style="4" bestFit="1" customWidth="1"/>
    <col min="7808" max="7808" width="27.109375" style="4" bestFit="1" customWidth="1"/>
    <col min="7809" max="7809" width="61.33203125" style="4" customWidth="1"/>
    <col min="7810" max="7810" width="11.5546875" style="4" customWidth="1"/>
    <col min="7811" max="8062" width="11.5546875" style="4"/>
    <col min="8063" max="8063" width="37" style="4" bestFit="1" customWidth="1"/>
    <col min="8064" max="8064" width="27.109375" style="4" bestFit="1" customWidth="1"/>
    <col min="8065" max="8065" width="61.33203125" style="4" customWidth="1"/>
    <col min="8066" max="8066" width="11.5546875" style="4" customWidth="1"/>
    <col min="8067" max="8318" width="11.5546875" style="4"/>
    <col min="8319" max="8319" width="37" style="4" bestFit="1" customWidth="1"/>
    <col min="8320" max="8320" width="27.109375" style="4" bestFit="1" customWidth="1"/>
    <col min="8321" max="8321" width="61.33203125" style="4" customWidth="1"/>
    <col min="8322" max="8322" width="11.5546875" style="4" customWidth="1"/>
    <col min="8323" max="8574" width="11.5546875" style="4"/>
    <col min="8575" max="8575" width="37" style="4" bestFit="1" customWidth="1"/>
    <col min="8576" max="8576" width="27.109375" style="4" bestFit="1" customWidth="1"/>
    <col min="8577" max="8577" width="61.33203125" style="4" customWidth="1"/>
    <col min="8578" max="8578" width="11.5546875" style="4" customWidth="1"/>
    <col min="8579" max="8830" width="11.5546875" style="4"/>
    <col min="8831" max="8831" width="37" style="4" bestFit="1" customWidth="1"/>
    <col min="8832" max="8832" width="27.109375" style="4" bestFit="1" customWidth="1"/>
    <col min="8833" max="8833" width="61.33203125" style="4" customWidth="1"/>
    <col min="8834" max="8834" width="11.5546875" style="4" customWidth="1"/>
    <col min="8835" max="9086" width="11.5546875" style="4"/>
    <col min="9087" max="9087" width="37" style="4" bestFit="1" customWidth="1"/>
    <col min="9088" max="9088" width="27.109375" style="4" bestFit="1" customWidth="1"/>
    <col min="9089" max="9089" width="61.33203125" style="4" customWidth="1"/>
    <col min="9090" max="9090" width="11.5546875" style="4" customWidth="1"/>
    <col min="9091" max="9342" width="11.5546875" style="4"/>
    <col min="9343" max="9343" width="37" style="4" bestFit="1" customWidth="1"/>
    <col min="9344" max="9344" width="27.109375" style="4" bestFit="1" customWidth="1"/>
    <col min="9345" max="9345" width="61.33203125" style="4" customWidth="1"/>
    <col min="9346" max="9346" width="11.5546875" style="4" customWidth="1"/>
    <col min="9347" max="9598" width="11.5546875" style="4"/>
    <col min="9599" max="9599" width="37" style="4" bestFit="1" customWidth="1"/>
    <col min="9600" max="9600" width="27.109375" style="4" bestFit="1" customWidth="1"/>
    <col min="9601" max="9601" width="61.33203125" style="4" customWidth="1"/>
    <col min="9602" max="9602" width="11.5546875" style="4" customWidth="1"/>
    <col min="9603" max="9854" width="11.5546875" style="4"/>
    <col min="9855" max="9855" width="37" style="4" bestFit="1" customWidth="1"/>
    <col min="9856" max="9856" width="27.109375" style="4" bestFit="1" customWidth="1"/>
    <col min="9857" max="9857" width="61.33203125" style="4" customWidth="1"/>
    <col min="9858" max="9858" width="11.5546875" style="4" customWidth="1"/>
    <col min="9859" max="10110" width="11.5546875" style="4"/>
    <col min="10111" max="10111" width="37" style="4" bestFit="1" customWidth="1"/>
    <col min="10112" max="10112" width="27.109375" style="4" bestFit="1" customWidth="1"/>
    <col min="10113" max="10113" width="61.33203125" style="4" customWidth="1"/>
    <col min="10114" max="10114" width="11.5546875" style="4" customWidth="1"/>
    <col min="10115" max="10366" width="11.5546875" style="4"/>
    <col min="10367" max="10367" width="37" style="4" bestFit="1" customWidth="1"/>
    <col min="10368" max="10368" width="27.109375" style="4" bestFit="1" customWidth="1"/>
    <col min="10369" max="10369" width="61.33203125" style="4" customWidth="1"/>
    <col min="10370" max="10370" width="11.5546875" style="4" customWidth="1"/>
    <col min="10371" max="10622" width="11.5546875" style="4"/>
    <col min="10623" max="10623" width="37" style="4" bestFit="1" customWidth="1"/>
    <col min="10624" max="10624" width="27.109375" style="4" bestFit="1" customWidth="1"/>
    <col min="10625" max="10625" width="61.33203125" style="4" customWidth="1"/>
    <col min="10626" max="10626" width="11.5546875" style="4" customWidth="1"/>
    <col min="10627" max="10878" width="11.5546875" style="4"/>
    <col min="10879" max="10879" width="37" style="4" bestFit="1" customWidth="1"/>
    <col min="10880" max="10880" width="27.109375" style="4" bestFit="1" customWidth="1"/>
    <col min="10881" max="10881" width="61.33203125" style="4" customWidth="1"/>
    <col min="10882" max="10882" width="11.5546875" style="4" customWidth="1"/>
    <col min="10883" max="11134" width="11.5546875" style="4"/>
    <col min="11135" max="11135" width="37" style="4" bestFit="1" customWidth="1"/>
    <col min="11136" max="11136" width="27.109375" style="4" bestFit="1" customWidth="1"/>
    <col min="11137" max="11137" width="61.33203125" style="4" customWidth="1"/>
    <col min="11138" max="11138" width="11.5546875" style="4" customWidth="1"/>
    <col min="11139" max="11390" width="11.5546875" style="4"/>
    <col min="11391" max="11391" width="37" style="4" bestFit="1" customWidth="1"/>
    <col min="11392" max="11392" width="27.109375" style="4" bestFit="1" customWidth="1"/>
    <col min="11393" max="11393" width="61.33203125" style="4" customWidth="1"/>
    <col min="11394" max="11394" width="11.5546875" style="4" customWidth="1"/>
    <col min="11395" max="11646" width="11.5546875" style="4"/>
    <col min="11647" max="11647" width="37" style="4" bestFit="1" customWidth="1"/>
    <col min="11648" max="11648" width="27.109375" style="4" bestFit="1" customWidth="1"/>
    <col min="11649" max="11649" width="61.33203125" style="4" customWidth="1"/>
    <col min="11650" max="11650" width="11.5546875" style="4" customWidth="1"/>
    <col min="11651" max="11902" width="11.5546875" style="4"/>
    <col min="11903" max="11903" width="37" style="4" bestFit="1" customWidth="1"/>
    <col min="11904" max="11904" width="27.109375" style="4" bestFit="1" customWidth="1"/>
    <col min="11905" max="11905" width="61.33203125" style="4" customWidth="1"/>
    <col min="11906" max="11906" width="11.5546875" style="4" customWidth="1"/>
    <col min="11907" max="12158" width="11.5546875" style="4"/>
    <col min="12159" max="12159" width="37" style="4" bestFit="1" customWidth="1"/>
    <col min="12160" max="12160" width="27.109375" style="4" bestFit="1" customWidth="1"/>
    <col min="12161" max="12161" width="61.33203125" style="4" customWidth="1"/>
    <col min="12162" max="12162" width="11.5546875" style="4" customWidth="1"/>
    <col min="12163" max="12414" width="11.5546875" style="4"/>
    <col min="12415" max="12415" width="37" style="4" bestFit="1" customWidth="1"/>
    <col min="12416" max="12416" width="27.109375" style="4" bestFit="1" customWidth="1"/>
    <col min="12417" max="12417" width="61.33203125" style="4" customWidth="1"/>
    <col min="12418" max="12418" width="11.5546875" style="4" customWidth="1"/>
    <col min="12419" max="12670" width="11.5546875" style="4"/>
    <col min="12671" max="12671" width="37" style="4" bestFit="1" customWidth="1"/>
    <col min="12672" max="12672" width="27.109375" style="4" bestFit="1" customWidth="1"/>
    <col min="12673" max="12673" width="61.33203125" style="4" customWidth="1"/>
    <col min="12674" max="12674" width="11.5546875" style="4" customWidth="1"/>
    <col min="12675" max="12926" width="11.5546875" style="4"/>
    <col min="12927" max="12927" width="37" style="4" bestFit="1" customWidth="1"/>
    <col min="12928" max="12928" width="27.109375" style="4" bestFit="1" customWidth="1"/>
    <col min="12929" max="12929" width="61.33203125" style="4" customWidth="1"/>
    <col min="12930" max="12930" width="11.5546875" style="4" customWidth="1"/>
    <col min="12931" max="13182" width="11.5546875" style="4"/>
    <col min="13183" max="13183" width="37" style="4" bestFit="1" customWidth="1"/>
    <col min="13184" max="13184" width="27.109375" style="4" bestFit="1" customWidth="1"/>
    <col min="13185" max="13185" width="61.33203125" style="4" customWidth="1"/>
    <col min="13186" max="13186" width="11.5546875" style="4" customWidth="1"/>
    <col min="13187" max="13438" width="11.5546875" style="4"/>
    <col min="13439" max="13439" width="37" style="4" bestFit="1" customWidth="1"/>
    <col min="13440" max="13440" width="27.109375" style="4" bestFit="1" customWidth="1"/>
    <col min="13441" max="13441" width="61.33203125" style="4" customWidth="1"/>
    <col min="13442" max="13442" width="11.5546875" style="4" customWidth="1"/>
    <col min="13443" max="13694" width="11.5546875" style="4"/>
    <col min="13695" max="13695" width="37" style="4" bestFit="1" customWidth="1"/>
    <col min="13696" max="13696" width="27.109375" style="4" bestFit="1" customWidth="1"/>
    <col min="13697" max="13697" width="61.33203125" style="4" customWidth="1"/>
    <col min="13698" max="13698" width="11.5546875" style="4" customWidth="1"/>
    <col min="13699" max="13950" width="11.5546875" style="4"/>
    <col min="13951" max="13951" width="37" style="4" bestFit="1" customWidth="1"/>
    <col min="13952" max="13952" width="27.109375" style="4" bestFit="1" customWidth="1"/>
    <col min="13953" max="13953" width="61.33203125" style="4" customWidth="1"/>
    <col min="13954" max="13954" width="11.5546875" style="4" customWidth="1"/>
    <col min="13955" max="14206" width="11.5546875" style="4"/>
    <col min="14207" max="14207" width="37" style="4" bestFit="1" customWidth="1"/>
    <col min="14208" max="14208" width="27.109375" style="4" bestFit="1" customWidth="1"/>
    <col min="14209" max="14209" width="61.33203125" style="4" customWidth="1"/>
    <col min="14210" max="14210" width="11.5546875" style="4" customWidth="1"/>
    <col min="14211" max="14462" width="11.5546875" style="4"/>
    <col min="14463" max="14463" width="37" style="4" bestFit="1" customWidth="1"/>
    <col min="14464" max="14464" width="27.109375" style="4" bestFit="1" customWidth="1"/>
    <col min="14465" max="14465" width="61.33203125" style="4" customWidth="1"/>
    <col min="14466" max="14466" width="11.5546875" style="4" customWidth="1"/>
    <col min="14467" max="14718" width="11.5546875" style="4"/>
    <col min="14719" max="14719" width="37" style="4" bestFit="1" customWidth="1"/>
    <col min="14720" max="14720" width="27.109375" style="4" bestFit="1" customWidth="1"/>
    <col min="14721" max="14721" width="61.33203125" style="4" customWidth="1"/>
    <col min="14722" max="14722" width="11.5546875" style="4" customWidth="1"/>
    <col min="14723" max="14974" width="11.5546875" style="4"/>
    <col min="14975" max="14975" width="37" style="4" bestFit="1" customWidth="1"/>
    <col min="14976" max="14976" width="27.109375" style="4" bestFit="1" customWidth="1"/>
    <col min="14977" max="14977" width="61.33203125" style="4" customWidth="1"/>
    <col min="14978" max="14978" width="11.5546875" style="4" customWidth="1"/>
    <col min="14979" max="15230" width="11.5546875" style="4"/>
    <col min="15231" max="15231" width="37" style="4" bestFit="1" customWidth="1"/>
    <col min="15232" max="15232" width="27.109375" style="4" bestFit="1" customWidth="1"/>
    <col min="15233" max="15233" width="61.33203125" style="4" customWidth="1"/>
    <col min="15234" max="15234" width="11.5546875" style="4" customWidth="1"/>
    <col min="15235" max="15486" width="11.5546875" style="4"/>
    <col min="15487" max="15487" width="37" style="4" bestFit="1" customWidth="1"/>
    <col min="15488" max="15488" width="27.109375" style="4" bestFit="1" customWidth="1"/>
    <col min="15489" max="15489" width="61.33203125" style="4" customWidth="1"/>
    <col min="15490" max="15490" width="11.5546875" style="4" customWidth="1"/>
    <col min="15491" max="15742" width="11.5546875" style="4"/>
    <col min="15743" max="15743" width="37" style="4" bestFit="1" customWidth="1"/>
    <col min="15744" max="15744" width="27.109375" style="4" bestFit="1" customWidth="1"/>
    <col min="15745" max="15745" width="61.33203125" style="4" customWidth="1"/>
    <col min="15746" max="15746" width="11.5546875" style="4" customWidth="1"/>
    <col min="15747" max="15998" width="11.5546875" style="4"/>
    <col min="15999" max="15999" width="37" style="4" bestFit="1" customWidth="1"/>
    <col min="16000" max="16000" width="27.109375" style="4" bestFit="1" customWidth="1"/>
    <col min="16001" max="16001" width="61.33203125" style="4" customWidth="1"/>
    <col min="16002" max="16002" width="11.5546875" style="4" customWidth="1"/>
    <col min="16003" max="16384" width="11.5546875" style="4"/>
  </cols>
  <sheetData>
    <row r="1" spans="1:19" ht="18.75" customHeight="1" x14ac:dyDescent="0.3">
      <c r="A1" s="76" t="s">
        <v>251</v>
      </c>
      <c r="B1" s="77" t="s">
        <v>250</v>
      </c>
      <c r="C1" s="77" t="s">
        <v>247</v>
      </c>
      <c r="D1" s="77" t="s">
        <v>248</v>
      </c>
      <c r="E1" s="50" t="s">
        <v>249</v>
      </c>
      <c r="F1" s="50" t="s">
        <v>252</v>
      </c>
      <c r="G1" s="50" t="s">
        <v>253</v>
      </c>
      <c r="H1" s="50" t="s">
        <v>254</v>
      </c>
      <c r="I1" s="78" t="s">
        <v>1</v>
      </c>
      <c r="J1" s="79" t="s">
        <v>2</v>
      </c>
      <c r="K1" s="80" t="s">
        <v>3</v>
      </c>
      <c r="L1" s="81" t="s">
        <v>4</v>
      </c>
      <c r="M1" s="82" t="s">
        <v>5</v>
      </c>
      <c r="N1" s="83" t="s">
        <v>6</v>
      </c>
      <c r="O1" s="84" t="s">
        <v>7</v>
      </c>
      <c r="P1" s="85" t="s">
        <v>8</v>
      </c>
      <c r="Q1" s="86" t="s">
        <v>9</v>
      </c>
      <c r="R1" s="75" t="s">
        <v>241</v>
      </c>
      <c r="S1" s="16" t="s">
        <v>242</v>
      </c>
    </row>
    <row r="2" spans="1:19" ht="18.75" customHeight="1" x14ac:dyDescent="0.3">
      <c r="A2" s="87">
        <v>43709</v>
      </c>
      <c r="B2" s="88">
        <f>Tableau1[[#This Row],[Date]]-WEEKDAY(Tableau1[[#This Row],[Date]],2)+1</f>
        <v>43703</v>
      </c>
      <c r="C2" s="87" t="str">
        <f t="shared" ref="C2:C33" si="0">TEXT(A2,"mmm")&amp;" "&amp;YEAR(A2)</f>
        <v>sept 2019</v>
      </c>
      <c r="D2" s="109">
        <f>WEEKNUM(Tableau1[[#This Row],[Date]],2)</f>
        <v>35</v>
      </c>
      <c r="E2" s="16">
        <f>SUM(Tableau1[[#This Row],[APD]:[Vérif]])</f>
        <v>5</v>
      </c>
      <c r="F2" s="110">
        <v>1827</v>
      </c>
      <c r="G2" s="16"/>
      <c r="H2" s="16"/>
      <c r="J2" s="16">
        <v>5</v>
      </c>
      <c r="K2" s="16"/>
      <c r="L2" s="16"/>
      <c r="M2" s="16"/>
      <c r="N2" s="16"/>
      <c r="O2" s="16"/>
      <c r="P2" s="16"/>
      <c r="Q2" s="16"/>
      <c r="R2" s="16"/>
      <c r="S2" s="16"/>
    </row>
    <row r="3" spans="1:19" ht="18.75" customHeight="1" x14ac:dyDescent="0.3">
      <c r="A3" s="88">
        <v>43710</v>
      </c>
      <c r="B3" s="88">
        <f>Tableau1[[#This Row],[Date]]-WEEKDAY(Tableau1[[#This Row],[Date]],2)+1</f>
        <v>43710</v>
      </c>
      <c r="C3" s="87" t="str">
        <f t="shared" si="0"/>
        <v>sept 2019</v>
      </c>
      <c r="D3" s="109">
        <f>WEEKNUM(Tableau1[[#This Row],[Date]],2)</f>
        <v>36</v>
      </c>
      <c r="E3" s="16">
        <f>SUM(Tableau1[[#This Row],[APD]:[Vérif]])</f>
        <v>10</v>
      </c>
      <c r="F3" s="110">
        <v>1827</v>
      </c>
      <c r="G3" s="16"/>
      <c r="H3" s="16"/>
      <c r="J3" s="16"/>
      <c r="K3" s="16">
        <v>10</v>
      </c>
      <c r="L3" s="16"/>
      <c r="M3" s="16"/>
      <c r="N3" s="16"/>
      <c r="O3" s="16"/>
      <c r="P3" s="16"/>
      <c r="Q3" s="16"/>
      <c r="R3" s="16"/>
      <c r="S3" s="16"/>
    </row>
    <row r="4" spans="1:19" ht="18.75" customHeight="1" x14ac:dyDescent="0.3">
      <c r="A4" s="88">
        <v>43711</v>
      </c>
      <c r="B4" s="88">
        <f>Tableau1[[#This Row],[Date]]-WEEKDAY(Tableau1[[#This Row],[Date]],2)+1</f>
        <v>43710</v>
      </c>
      <c r="C4" s="87" t="str">
        <f t="shared" si="0"/>
        <v>sept 2019</v>
      </c>
      <c r="D4" s="109">
        <f>WEEKNUM(Tableau1[[#This Row],[Date]],2)</f>
        <v>36</v>
      </c>
      <c r="E4" s="16">
        <f>SUM(Tableau1[[#This Row],[APD]:[Vérif]])</f>
        <v>10</v>
      </c>
      <c r="F4" s="110">
        <v>1827</v>
      </c>
      <c r="G4" s="16"/>
      <c r="H4" s="16"/>
      <c r="J4" s="16"/>
      <c r="K4" s="16"/>
      <c r="L4" s="16">
        <v>10</v>
      </c>
      <c r="M4" s="16"/>
      <c r="N4" s="16"/>
      <c r="O4" s="16"/>
      <c r="P4" s="16"/>
      <c r="Q4" s="16"/>
      <c r="R4" s="16"/>
      <c r="S4" s="16"/>
    </row>
    <row r="5" spans="1:19" ht="18.75" customHeight="1" x14ac:dyDescent="0.3">
      <c r="A5" s="88">
        <v>43712</v>
      </c>
      <c r="B5" s="88">
        <f>Tableau1[[#This Row],[Date]]-WEEKDAY(Tableau1[[#This Row],[Date]],2)+1</f>
        <v>43710</v>
      </c>
      <c r="C5" s="87" t="str">
        <f t="shared" si="0"/>
        <v>sept 2019</v>
      </c>
      <c r="D5" s="109">
        <f>WEEKNUM(Tableau1[[#This Row],[Date]],2)</f>
        <v>36</v>
      </c>
      <c r="E5" s="16">
        <f>SUM(Tableau1[[#This Row],[APD]:[Vérif]])</f>
        <v>12</v>
      </c>
      <c r="F5" s="110">
        <v>1827</v>
      </c>
      <c r="G5" s="16"/>
      <c r="H5" s="16"/>
      <c r="J5" s="16"/>
      <c r="K5" s="16"/>
      <c r="L5" s="16"/>
      <c r="M5" s="16">
        <v>12</v>
      </c>
      <c r="N5" s="16"/>
      <c r="O5" s="16"/>
      <c r="P5" s="16"/>
      <c r="Q5" s="16"/>
      <c r="R5" s="16"/>
      <c r="S5" s="16"/>
    </row>
    <row r="6" spans="1:19" ht="18.75" customHeight="1" x14ac:dyDescent="0.3">
      <c r="A6" s="88">
        <v>43713</v>
      </c>
      <c r="B6" s="88">
        <f>Tableau1[[#This Row],[Date]]-WEEKDAY(Tableau1[[#This Row],[Date]],2)+1</f>
        <v>43710</v>
      </c>
      <c r="C6" s="87" t="str">
        <f t="shared" si="0"/>
        <v>sept 2019</v>
      </c>
      <c r="D6" s="109">
        <f>WEEKNUM(Tableau1[[#This Row],[Date]],2)</f>
        <v>36</v>
      </c>
      <c r="E6" s="16">
        <f>SUM(Tableau1[[#This Row],[APD]:[Vérif]])</f>
        <v>1</v>
      </c>
      <c r="F6" s="110">
        <v>1814</v>
      </c>
      <c r="G6" s="16"/>
      <c r="H6" s="16"/>
      <c r="J6" s="16">
        <v>1</v>
      </c>
      <c r="K6" s="16"/>
      <c r="L6" s="16"/>
      <c r="M6" s="16"/>
      <c r="N6" s="16"/>
      <c r="O6" s="16"/>
      <c r="P6" s="16"/>
      <c r="Q6" s="16"/>
      <c r="R6" s="16"/>
      <c r="S6" s="16"/>
    </row>
    <row r="7" spans="1:19" ht="18.75" customHeight="1" x14ac:dyDescent="0.3">
      <c r="A7" s="88">
        <v>43714</v>
      </c>
      <c r="B7" s="88">
        <f>Tableau1[[#This Row],[Date]]-WEEKDAY(Tableau1[[#This Row],[Date]],2)+1</f>
        <v>43710</v>
      </c>
      <c r="C7" s="87" t="str">
        <f t="shared" si="0"/>
        <v>sept 2019</v>
      </c>
      <c r="D7" s="109">
        <f>WEEKNUM(Tableau1[[#This Row],[Date]],2)</f>
        <v>36</v>
      </c>
      <c r="E7" s="16">
        <f>SUM(Tableau1[[#This Row],[APD]:[Vérif]])</f>
        <v>5</v>
      </c>
      <c r="F7" s="110">
        <v>1812</v>
      </c>
      <c r="G7" s="16"/>
      <c r="H7" s="16"/>
      <c r="I7" s="55" t="s">
        <v>244</v>
      </c>
      <c r="J7" s="16">
        <v>5</v>
      </c>
      <c r="K7" s="16"/>
      <c r="L7" s="16"/>
      <c r="M7" s="16"/>
      <c r="N7" s="16"/>
      <c r="O7" s="16"/>
      <c r="P7" s="16"/>
      <c r="Q7" s="16"/>
      <c r="R7" s="16"/>
      <c r="S7" s="16"/>
    </row>
    <row r="8" spans="1:19" ht="18.75" customHeight="1" x14ac:dyDescent="0.3">
      <c r="A8" s="88">
        <v>43715</v>
      </c>
      <c r="B8" s="88">
        <f>Tableau1[[#This Row],[Date]]-WEEKDAY(Tableau1[[#This Row],[Date]],2)+1</f>
        <v>43710</v>
      </c>
      <c r="C8" s="87" t="str">
        <f t="shared" si="0"/>
        <v>sept 2019</v>
      </c>
      <c r="D8" s="109">
        <f>WEEKNUM(Tableau1[[#This Row],[Date]],2)</f>
        <v>36</v>
      </c>
      <c r="E8" s="16">
        <f>SUM(Tableau1[[#This Row],[APD]:[Vérif]])</f>
        <v>5</v>
      </c>
      <c r="F8" s="110">
        <v>1814</v>
      </c>
      <c r="G8" s="16"/>
      <c r="H8" s="16"/>
      <c r="J8" s="16"/>
      <c r="K8" s="16">
        <v>5</v>
      </c>
      <c r="L8" s="16"/>
      <c r="M8" s="16"/>
      <c r="N8" s="16"/>
      <c r="O8" s="16"/>
      <c r="P8" s="16"/>
      <c r="Q8" s="16"/>
      <c r="R8" s="16"/>
      <c r="S8" s="16"/>
    </row>
    <row r="9" spans="1:19" ht="18.75" customHeight="1" x14ac:dyDescent="0.3">
      <c r="A9" s="88">
        <v>43716</v>
      </c>
      <c r="B9" s="88">
        <f>Tableau1[[#This Row],[Date]]-WEEKDAY(Tableau1[[#This Row],[Date]],2)+1</f>
        <v>43710</v>
      </c>
      <c r="C9" s="87" t="str">
        <f t="shared" si="0"/>
        <v>sept 2019</v>
      </c>
      <c r="D9" s="109">
        <f>WEEKNUM(Tableau1[[#This Row],[Date]],2)</f>
        <v>36</v>
      </c>
      <c r="E9" s="16">
        <f>SUM(Tableau1[[#This Row],[APD]:[Vérif]])</f>
        <v>5</v>
      </c>
      <c r="F9" s="111">
        <v>1827</v>
      </c>
      <c r="G9" s="89"/>
      <c r="H9" s="89"/>
      <c r="J9" s="16"/>
      <c r="K9" s="16"/>
      <c r="L9" s="16"/>
      <c r="M9" s="16">
        <v>2</v>
      </c>
      <c r="N9" s="16">
        <v>3</v>
      </c>
      <c r="O9" s="16"/>
      <c r="P9" s="16"/>
      <c r="Q9" s="16"/>
      <c r="R9" s="16"/>
      <c r="S9" s="16"/>
    </row>
    <row r="10" spans="1:19" ht="18.75" customHeight="1" x14ac:dyDescent="0.3">
      <c r="A10" s="88">
        <f t="shared" ref="A10:A18" si="1">A9+7</f>
        <v>43723</v>
      </c>
      <c r="B10" s="88">
        <f>Tableau1[[#This Row],[Date]]-WEEKDAY(Tableau1[[#This Row],[Date]],2)+1</f>
        <v>43717</v>
      </c>
      <c r="C10" s="87" t="str">
        <f t="shared" si="0"/>
        <v>sept 2019</v>
      </c>
      <c r="D10" s="109">
        <f>WEEKNUM(Tableau1[[#This Row],[Date]],2)</f>
        <v>37</v>
      </c>
      <c r="E10" s="16">
        <f>SUM(Tableau1[[#This Row],[APD]:[Vérif]])</f>
        <v>0</v>
      </c>
      <c r="F10" s="110"/>
      <c r="G10" s="16"/>
      <c r="H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19" ht="18.75" customHeight="1" x14ac:dyDescent="0.3">
      <c r="A11" s="88">
        <f t="shared" si="1"/>
        <v>43730</v>
      </c>
      <c r="B11" s="88">
        <f>Tableau1[[#This Row],[Date]]-WEEKDAY(Tableau1[[#This Row],[Date]],2)+1</f>
        <v>43724</v>
      </c>
      <c r="C11" s="87" t="str">
        <f t="shared" si="0"/>
        <v>sept 2019</v>
      </c>
      <c r="D11" s="109">
        <f>WEEKNUM(Tableau1[[#This Row],[Date]],2)</f>
        <v>38</v>
      </c>
      <c r="E11" s="16">
        <f>SUM(Tableau1[[#This Row],[APD]:[Vérif]])</f>
        <v>0</v>
      </c>
      <c r="F11" s="110"/>
      <c r="G11" s="16"/>
      <c r="H11" s="16"/>
      <c r="J11" s="16"/>
      <c r="K11" s="16"/>
      <c r="L11" s="16"/>
      <c r="M11" s="16"/>
      <c r="N11" s="16"/>
      <c r="O11" s="16"/>
      <c r="P11" s="16"/>
      <c r="Q11" s="16"/>
      <c r="R11" s="16"/>
      <c r="S11" s="16"/>
    </row>
    <row r="12" spans="1:19" ht="18.75" customHeight="1" x14ac:dyDescent="0.3">
      <c r="A12" s="88">
        <f t="shared" si="1"/>
        <v>43737</v>
      </c>
      <c r="B12" s="88">
        <f>Tableau1[[#This Row],[Date]]-WEEKDAY(Tableau1[[#This Row],[Date]],2)+1</f>
        <v>43731</v>
      </c>
      <c r="C12" s="87" t="str">
        <f t="shared" si="0"/>
        <v>sept 2019</v>
      </c>
      <c r="D12" s="109">
        <f>WEEKNUM(Tableau1[[#This Row],[Date]],2)</f>
        <v>39</v>
      </c>
      <c r="E12" s="16">
        <f>SUM(Tableau1[[#This Row],[APD]:[Vérif]])</f>
        <v>0</v>
      </c>
      <c r="F12" s="110"/>
      <c r="G12" s="16"/>
      <c r="H12" s="16"/>
      <c r="J12" s="16"/>
      <c r="K12" s="16"/>
      <c r="L12" s="16"/>
      <c r="M12" s="16"/>
      <c r="N12" s="16"/>
      <c r="O12" s="16"/>
      <c r="P12" s="16"/>
      <c r="Q12" s="16"/>
      <c r="R12" s="16"/>
      <c r="S12" s="16"/>
    </row>
    <row r="13" spans="1:19" ht="18.75" customHeight="1" x14ac:dyDescent="0.3">
      <c r="A13" s="88">
        <f t="shared" si="1"/>
        <v>43744</v>
      </c>
      <c r="B13" s="88">
        <f>Tableau1[[#This Row],[Date]]-WEEKDAY(Tableau1[[#This Row],[Date]],2)+1</f>
        <v>43738</v>
      </c>
      <c r="C13" s="87" t="str">
        <f t="shared" si="0"/>
        <v>oct 2019</v>
      </c>
      <c r="D13" s="109">
        <f>WEEKNUM(Tableau1[[#This Row],[Date]],2)</f>
        <v>40</v>
      </c>
      <c r="E13" s="16">
        <f>SUM(Tableau1[[#This Row],[APD]:[Vérif]])</f>
        <v>0</v>
      </c>
      <c r="F13" s="110"/>
      <c r="G13" s="16"/>
      <c r="H13" s="16"/>
      <c r="J13" s="16"/>
      <c r="K13" s="16"/>
      <c r="L13" s="16"/>
      <c r="M13" s="16"/>
      <c r="N13" s="16"/>
      <c r="O13" s="16"/>
      <c r="P13" s="16"/>
      <c r="Q13" s="16"/>
      <c r="R13" s="16"/>
      <c r="S13" s="16"/>
    </row>
    <row r="14" spans="1:19" ht="18.75" customHeight="1" x14ac:dyDescent="0.3">
      <c r="A14" s="88">
        <f t="shared" si="1"/>
        <v>43751</v>
      </c>
      <c r="B14" s="88">
        <f>Tableau1[[#This Row],[Date]]-WEEKDAY(Tableau1[[#This Row],[Date]],2)+1</f>
        <v>43745</v>
      </c>
      <c r="C14" s="87" t="str">
        <f t="shared" si="0"/>
        <v>oct 2019</v>
      </c>
      <c r="D14" s="109">
        <f>WEEKNUM(Tableau1[[#This Row],[Date]],2)</f>
        <v>41</v>
      </c>
      <c r="E14" s="16">
        <f>SUM(Tableau1[[#This Row],[APD]:[Vérif]])</f>
        <v>0</v>
      </c>
      <c r="F14" s="110"/>
      <c r="G14" s="16"/>
      <c r="H14" s="16"/>
      <c r="J14" s="16"/>
      <c r="K14" s="16"/>
      <c r="L14" s="16"/>
      <c r="M14" s="16"/>
      <c r="N14" s="16"/>
      <c r="O14" s="16"/>
      <c r="P14" s="16"/>
      <c r="Q14" s="16"/>
      <c r="R14" s="16"/>
      <c r="S14" s="16"/>
    </row>
    <row r="15" spans="1:19" ht="18.75" customHeight="1" x14ac:dyDescent="0.3">
      <c r="A15" s="88">
        <f t="shared" si="1"/>
        <v>43758</v>
      </c>
      <c r="B15" s="88">
        <f>Tableau1[[#This Row],[Date]]-WEEKDAY(Tableau1[[#This Row],[Date]],2)+1</f>
        <v>43752</v>
      </c>
      <c r="C15" s="87" t="str">
        <f t="shared" si="0"/>
        <v>oct 2019</v>
      </c>
      <c r="D15" s="109">
        <f>WEEKNUM(Tableau1[[#This Row],[Date]],2)</f>
        <v>42</v>
      </c>
      <c r="E15" s="16">
        <f>SUM(Tableau1[[#This Row],[APD]:[Vérif]])</f>
        <v>0</v>
      </c>
      <c r="F15" s="110"/>
      <c r="G15" s="16"/>
      <c r="H15" s="16"/>
      <c r="J15" s="16"/>
      <c r="K15" s="16"/>
      <c r="L15" s="16"/>
      <c r="M15" s="16"/>
      <c r="N15" s="16"/>
      <c r="O15" s="16"/>
      <c r="P15" s="16"/>
      <c r="Q15" s="16"/>
      <c r="R15" s="16"/>
      <c r="S15" s="16"/>
    </row>
    <row r="16" spans="1:19" ht="18.75" customHeight="1" x14ac:dyDescent="0.3">
      <c r="A16" s="88">
        <f t="shared" si="1"/>
        <v>43765</v>
      </c>
      <c r="B16" s="88">
        <f>Tableau1[[#This Row],[Date]]-WEEKDAY(Tableau1[[#This Row],[Date]],2)+1</f>
        <v>43759</v>
      </c>
      <c r="C16" s="87" t="str">
        <f t="shared" si="0"/>
        <v>oct 2019</v>
      </c>
      <c r="D16" s="109">
        <f>WEEKNUM(Tableau1[[#This Row],[Date]],2)</f>
        <v>43</v>
      </c>
      <c r="E16" s="16">
        <f>SUM(Tableau1[[#This Row],[APD]:[Vérif]])</f>
        <v>0</v>
      </c>
      <c r="F16" s="110"/>
      <c r="G16" s="16"/>
      <c r="H16" s="16"/>
      <c r="J16" s="16"/>
      <c r="K16" s="16"/>
      <c r="L16" s="16"/>
      <c r="M16" s="16"/>
      <c r="N16" s="16"/>
      <c r="O16" s="16"/>
      <c r="P16" s="16"/>
      <c r="Q16" s="16"/>
      <c r="R16" s="16"/>
      <c r="S16" s="16"/>
    </row>
    <row r="17" spans="1:19" ht="18.75" customHeight="1" x14ac:dyDescent="0.3">
      <c r="A17" s="88">
        <f t="shared" si="1"/>
        <v>43772</v>
      </c>
      <c r="B17" s="88">
        <f>Tableau1[[#This Row],[Date]]-WEEKDAY(Tableau1[[#This Row],[Date]],2)+1</f>
        <v>43766</v>
      </c>
      <c r="C17" s="87" t="str">
        <f t="shared" si="0"/>
        <v>nov 2019</v>
      </c>
      <c r="D17" s="109">
        <f>WEEKNUM(Tableau1[[#This Row],[Date]],2)</f>
        <v>44</v>
      </c>
      <c r="E17" s="16">
        <f>SUM(Tableau1[[#This Row],[APD]:[Vérif]])</f>
        <v>0</v>
      </c>
      <c r="F17" s="110"/>
      <c r="G17" s="16"/>
      <c r="H17" s="16"/>
      <c r="J17" s="16"/>
      <c r="K17" s="16"/>
      <c r="L17" s="16"/>
      <c r="M17" s="16"/>
      <c r="N17" s="16"/>
      <c r="O17" s="16"/>
      <c r="P17" s="16"/>
      <c r="Q17" s="16"/>
      <c r="R17" s="16"/>
      <c r="S17" s="16"/>
    </row>
    <row r="18" spans="1:19" ht="18.75" customHeight="1" x14ac:dyDescent="0.3">
      <c r="A18" s="88">
        <f t="shared" si="1"/>
        <v>43779</v>
      </c>
      <c r="B18" s="88">
        <f>Tableau1[[#This Row],[Date]]-WEEKDAY(Tableau1[[#This Row],[Date]],2)+1</f>
        <v>43773</v>
      </c>
      <c r="C18" s="87" t="str">
        <f t="shared" si="0"/>
        <v>nov 2019</v>
      </c>
      <c r="D18" s="109">
        <f>WEEKNUM(Tableau1[[#This Row],[Date]],2)</f>
        <v>45</v>
      </c>
      <c r="E18" s="16">
        <f>SUM(Tableau1[[#This Row],[APD]:[Vérif]])</f>
        <v>0</v>
      </c>
      <c r="F18" s="110"/>
      <c r="G18" s="16"/>
      <c r="H18" s="16"/>
      <c r="J18" s="16"/>
      <c r="K18" s="16"/>
      <c r="L18" s="16"/>
      <c r="M18" s="16"/>
      <c r="N18" s="16"/>
      <c r="O18" s="16"/>
      <c r="P18" s="16"/>
      <c r="Q18" s="16"/>
      <c r="R18" s="16"/>
      <c r="S18" s="16"/>
    </row>
    <row r="19" spans="1:19" ht="18.75" customHeight="1" x14ac:dyDescent="0.3">
      <c r="A19" s="88">
        <v>43833</v>
      </c>
      <c r="B19" s="88">
        <f>Tableau1[[#This Row],[Date]]-WEEKDAY(Tableau1[[#This Row],[Date]],2)+1</f>
        <v>43829</v>
      </c>
      <c r="C19" s="87" t="str">
        <f t="shared" si="0"/>
        <v>janv 2020</v>
      </c>
      <c r="D19" s="109">
        <f>WEEKNUM(Tableau1[[#This Row],[Date]],2)</f>
        <v>1</v>
      </c>
      <c r="E19" s="16">
        <f>SUM(Tableau1[[#This Row],[APD]:[Vérif]])</f>
        <v>0</v>
      </c>
      <c r="F19" s="110"/>
      <c r="G19" s="16"/>
      <c r="H19" s="16"/>
      <c r="J19" s="16"/>
      <c r="K19" s="16"/>
      <c r="L19" s="16"/>
      <c r="M19" s="16"/>
      <c r="N19" s="16"/>
      <c r="O19" s="16"/>
      <c r="P19" s="16"/>
      <c r="Q19" s="16"/>
      <c r="R19" s="16"/>
      <c r="S19" s="16"/>
    </row>
    <row r="20" spans="1:19" ht="18.75" customHeight="1" x14ac:dyDescent="0.3">
      <c r="A20" s="88">
        <f t="shared" ref="A20:A51" si="2">A19+7</f>
        <v>43840</v>
      </c>
      <c r="B20" s="88">
        <f>Tableau1[[#This Row],[Date]]-WEEKDAY(Tableau1[[#This Row],[Date]],2)+1</f>
        <v>43836</v>
      </c>
      <c r="C20" s="87" t="str">
        <f t="shared" si="0"/>
        <v>janv 2020</v>
      </c>
      <c r="D20" s="109">
        <f>WEEKNUM(Tableau1[[#This Row],[Date]],2)</f>
        <v>2</v>
      </c>
      <c r="E20" s="16">
        <f>SUM(Tableau1[[#This Row],[APD]:[Vérif]])</f>
        <v>0</v>
      </c>
      <c r="F20" s="110"/>
      <c r="G20" s="16"/>
      <c r="H20" s="16"/>
      <c r="J20" s="16"/>
      <c r="K20" s="16"/>
      <c r="L20" s="16"/>
      <c r="M20" s="16"/>
      <c r="N20" s="16"/>
      <c r="O20" s="16"/>
      <c r="P20" s="16"/>
      <c r="Q20" s="16"/>
      <c r="R20" s="16"/>
      <c r="S20" s="16"/>
    </row>
    <row r="21" spans="1:19" ht="18.75" customHeight="1" x14ac:dyDescent="0.3">
      <c r="A21" s="88">
        <f t="shared" si="2"/>
        <v>43847</v>
      </c>
      <c r="B21" s="88">
        <f>Tableau1[[#This Row],[Date]]-WEEKDAY(Tableau1[[#This Row],[Date]],2)+1</f>
        <v>43843</v>
      </c>
      <c r="C21" s="87" t="str">
        <f t="shared" si="0"/>
        <v>janv 2020</v>
      </c>
      <c r="D21" s="109">
        <f>WEEKNUM(Tableau1[[#This Row],[Date]],2)</f>
        <v>3</v>
      </c>
      <c r="E21" s="16">
        <f>SUM(Tableau1[[#This Row],[APD]:[Vérif]])</f>
        <v>0</v>
      </c>
      <c r="F21" s="110"/>
      <c r="G21" s="16"/>
      <c r="H21" s="16"/>
      <c r="J21" s="16"/>
      <c r="K21" s="16"/>
      <c r="L21" s="16"/>
      <c r="M21" s="16"/>
      <c r="N21" s="16"/>
      <c r="O21" s="16"/>
      <c r="P21" s="16"/>
      <c r="Q21" s="16"/>
      <c r="R21" s="16"/>
      <c r="S21" s="16"/>
    </row>
    <row r="22" spans="1:19" ht="18.75" customHeight="1" x14ac:dyDescent="0.3">
      <c r="A22" s="88">
        <f t="shared" si="2"/>
        <v>43854</v>
      </c>
      <c r="B22" s="88">
        <f>Tableau1[[#This Row],[Date]]-WEEKDAY(Tableau1[[#This Row],[Date]],2)+1</f>
        <v>43850</v>
      </c>
      <c r="C22" s="87" t="str">
        <f t="shared" si="0"/>
        <v>janv 2020</v>
      </c>
      <c r="D22" s="109">
        <f>WEEKNUM(Tableau1[[#This Row],[Date]],2)</f>
        <v>4</v>
      </c>
      <c r="E22" s="16">
        <f>SUM(Tableau1[[#This Row],[APD]:[Vérif]])</f>
        <v>1</v>
      </c>
      <c r="F22" s="110"/>
      <c r="G22" s="16"/>
      <c r="H22" s="16"/>
      <c r="J22" s="16"/>
      <c r="K22" s="16"/>
      <c r="L22" s="16"/>
      <c r="M22" s="16"/>
      <c r="N22" s="16"/>
      <c r="O22" s="16">
        <v>1</v>
      </c>
      <c r="P22" s="16"/>
      <c r="Q22" s="16"/>
      <c r="R22" s="16"/>
      <c r="S22" s="16"/>
    </row>
    <row r="23" spans="1:19" ht="18.75" customHeight="1" x14ac:dyDescent="0.3">
      <c r="A23" s="88">
        <f t="shared" si="2"/>
        <v>43861</v>
      </c>
      <c r="B23" s="88">
        <f>Tableau1[[#This Row],[Date]]-WEEKDAY(Tableau1[[#This Row],[Date]],2)+1</f>
        <v>43857</v>
      </c>
      <c r="C23" s="87" t="str">
        <f t="shared" si="0"/>
        <v>janv 2020</v>
      </c>
      <c r="D23" s="109">
        <f>WEEKNUM(Tableau1[[#This Row],[Date]],2)</f>
        <v>5</v>
      </c>
      <c r="E23" s="16">
        <f>SUM(Tableau1[[#This Row],[APD]:[Vérif]])</f>
        <v>1</v>
      </c>
      <c r="F23" s="110"/>
      <c r="G23" s="16"/>
      <c r="H23" s="16"/>
      <c r="J23" s="16"/>
      <c r="K23" s="16"/>
      <c r="L23" s="16"/>
      <c r="M23" s="16"/>
      <c r="N23" s="16"/>
      <c r="O23" s="16">
        <v>1</v>
      </c>
      <c r="P23" s="16"/>
      <c r="Q23" s="16"/>
      <c r="R23" s="16"/>
      <c r="S23" s="16"/>
    </row>
    <row r="24" spans="1:19" ht="18.75" customHeight="1" x14ac:dyDescent="0.3">
      <c r="A24" s="88">
        <f t="shared" si="2"/>
        <v>43868</v>
      </c>
      <c r="B24" s="88">
        <f>Tableau1[[#This Row],[Date]]-WEEKDAY(Tableau1[[#This Row],[Date]],2)+1</f>
        <v>43864</v>
      </c>
      <c r="C24" s="87" t="str">
        <f t="shared" si="0"/>
        <v>févr 2020</v>
      </c>
      <c r="D24" s="109">
        <f>WEEKNUM(Tableau1[[#This Row],[Date]],2)</f>
        <v>6</v>
      </c>
      <c r="E24" s="16">
        <f>SUM(Tableau1[[#This Row],[APD]:[Vérif]])</f>
        <v>0</v>
      </c>
      <c r="F24" s="110"/>
      <c r="G24" s="16"/>
      <c r="H24" s="16"/>
      <c r="J24" s="16"/>
      <c r="K24" s="16"/>
      <c r="L24" s="16"/>
      <c r="M24" s="16"/>
      <c r="N24" s="16"/>
      <c r="O24" s="16"/>
      <c r="P24" s="16"/>
      <c r="Q24" s="16"/>
      <c r="R24" s="16"/>
      <c r="S24" s="16"/>
    </row>
    <row r="25" spans="1:19" ht="18.75" customHeight="1" x14ac:dyDescent="0.3">
      <c r="A25" s="88">
        <f t="shared" si="2"/>
        <v>43875</v>
      </c>
      <c r="B25" s="88">
        <f>Tableau1[[#This Row],[Date]]-WEEKDAY(Tableau1[[#This Row],[Date]],2)+1</f>
        <v>43871</v>
      </c>
      <c r="C25" s="87" t="str">
        <f t="shared" si="0"/>
        <v>févr 2020</v>
      </c>
      <c r="D25" s="109">
        <f>WEEKNUM(Tableau1[[#This Row],[Date]],2)</f>
        <v>7</v>
      </c>
      <c r="E25" s="16">
        <f>SUM(Tableau1[[#This Row],[APD]:[Vérif]])</f>
        <v>0.5</v>
      </c>
      <c r="F25" s="110"/>
      <c r="G25" s="16"/>
      <c r="H25" s="16"/>
      <c r="J25" s="16"/>
      <c r="K25" s="16"/>
      <c r="L25" s="16"/>
      <c r="M25" s="16"/>
      <c r="N25" s="16"/>
      <c r="O25" s="16">
        <v>0.5</v>
      </c>
      <c r="P25" s="16"/>
      <c r="Q25" s="16"/>
      <c r="R25" s="16"/>
      <c r="S25" s="16"/>
    </row>
    <row r="26" spans="1:19" ht="18.75" customHeight="1" x14ac:dyDescent="0.3">
      <c r="A26" s="88">
        <f t="shared" si="2"/>
        <v>43882</v>
      </c>
      <c r="B26" s="88">
        <f>Tableau1[[#This Row],[Date]]-WEEKDAY(Tableau1[[#This Row],[Date]],2)+1</f>
        <v>43878</v>
      </c>
      <c r="C26" s="87" t="str">
        <f t="shared" si="0"/>
        <v>févr 2020</v>
      </c>
      <c r="D26" s="109">
        <f>WEEKNUM(Tableau1[[#This Row],[Date]],2)</f>
        <v>8</v>
      </c>
      <c r="E26" s="16">
        <f>SUM(Tableau1[[#This Row],[APD]:[Vérif]])</f>
        <v>0</v>
      </c>
      <c r="F26" s="110"/>
      <c r="G26" s="16"/>
      <c r="H26" s="16"/>
      <c r="J26" s="16"/>
      <c r="K26" s="16"/>
      <c r="L26" s="16"/>
      <c r="M26" s="16"/>
      <c r="N26" s="16"/>
      <c r="O26" s="16"/>
      <c r="P26" s="16"/>
      <c r="Q26" s="16"/>
      <c r="R26" s="16"/>
      <c r="S26" s="16"/>
    </row>
    <row r="27" spans="1:19" ht="18.75" customHeight="1" x14ac:dyDescent="0.3">
      <c r="A27" s="88">
        <f t="shared" si="2"/>
        <v>43889</v>
      </c>
      <c r="B27" s="88">
        <f>Tableau1[[#This Row],[Date]]-WEEKDAY(Tableau1[[#This Row],[Date]],2)+1</f>
        <v>43885</v>
      </c>
      <c r="C27" s="87" t="str">
        <f t="shared" si="0"/>
        <v>févr 2020</v>
      </c>
      <c r="D27" s="109">
        <f>WEEKNUM(Tableau1[[#This Row],[Date]],2)</f>
        <v>9</v>
      </c>
      <c r="E27" s="16">
        <f>SUM(Tableau1[[#This Row],[APD]:[Vérif]])</f>
        <v>0</v>
      </c>
      <c r="F27" s="110"/>
      <c r="G27" s="16"/>
      <c r="H27" s="16"/>
      <c r="J27" s="16"/>
      <c r="K27" s="16"/>
      <c r="L27" s="16"/>
      <c r="M27" s="16"/>
      <c r="N27" s="16"/>
      <c r="O27" s="16"/>
      <c r="P27" s="16"/>
      <c r="Q27" s="16"/>
      <c r="R27" s="16"/>
      <c r="S27" s="16"/>
    </row>
    <row r="28" spans="1:19" ht="18.75" customHeight="1" x14ac:dyDescent="0.3">
      <c r="A28" s="88">
        <f t="shared" si="2"/>
        <v>43896</v>
      </c>
      <c r="B28" s="88">
        <f>Tableau1[[#This Row],[Date]]-WEEKDAY(Tableau1[[#This Row],[Date]],2)+1</f>
        <v>43892</v>
      </c>
      <c r="C28" s="87" t="str">
        <f t="shared" si="0"/>
        <v>mars 2020</v>
      </c>
      <c r="D28" s="109">
        <f>WEEKNUM(Tableau1[[#This Row],[Date]],2)</f>
        <v>10</v>
      </c>
      <c r="E28" s="16">
        <f>SUM(Tableau1[[#This Row],[APD]:[Vérif]])</f>
        <v>0</v>
      </c>
      <c r="F28" s="110"/>
      <c r="G28" s="16"/>
      <c r="H28" s="16"/>
      <c r="J28" s="16"/>
      <c r="K28" s="16"/>
      <c r="L28" s="16"/>
      <c r="M28" s="16"/>
      <c r="N28" s="16"/>
      <c r="O28" s="16"/>
      <c r="P28" s="16"/>
      <c r="Q28" s="16"/>
      <c r="R28" s="16"/>
      <c r="S28" s="16"/>
    </row>
    <row r="29" spans="1:19" ht="18.75" customHeight="1" x14ac:dyDescent="0.3">
      <c r="A29" s="88">
        <f t="shared" si="2"/>
        <v>43903</v>
      </c>
      <c r="B29" s="88">
        <f>Tableau1[[#This Row],[Date]]-WEEKDAY(Tableau1[[#This Row],[Date]],2)+1</f>
        <v>43899</v>
      </c>
      <c r="C29" s="87" t="str">
        <f t="shared" si="0"/>
        <v>mars 2020</v>
      </c>
      <c r="D29" s="109">
        <f>WEEKNUM(Tableau1[[#This Row],[Date]],2)</f>
        <v>11</v>
      </c>
      <c r="E29" s="16">
        <f>SUM(Tableau1[[#This Row],[APD]:[Vérif]])</f>
        <v>0.5</v>
      </c>
      <c r="F29" s="110"/>
      <c r="G29" s="16"/>
      <c r="H29" s="16"/>
      <c r="J29" s="16"/>
      <c r="K29" s="16"/>
      <c r="L29" s="16"/>
      <c r="M29" s="90">
        <v>0.5</v>
      </c>
      <c r="N29" s="16"/>
      <c r="O29" s="16"/>
      <c r="P29" s="16"/>
      <c r="Q29" s="16"/>
      <c r="R29" s="16"/>
      <c r="S29" s="16"/>
    </row>
    <row r="30" spans="1:19" ht="18.75" customHeight="1" x14ac:dyDescent="0.3">
      <c r="A30" s="88">
        <f t="shared" si="2"/>
        <v>43910</v>
      </c>
      <c r="B30" s="88">
        <f>Tableau1[[#This Row],[Date]]-WEEKDAY(Tableau1[[#This Row],[Date]],2)+1</f>
        <v>43906</v>
      </c>
      <c r="C30" s="87" t="str">
        <f t="shared" si="0"/>
        <v>mars 2020</v>
      </c>
      <c r="D30" s="109">
        <f>WEEKNUM(Tableau1[[#This Row],[Date]],2)</f>
        <v>12</v>
      </c>
      <c r="E30" s="16">
        <f>SUM(Tableau1[[#This Row],[APD]:[Vérif]])</f>
        <v>0</v>
      </c>
      <c r="F30" s="110"/>
      <c r="G30" s="16"/>
      <c r="H30" s="16"/>
      <c r="J30" s="16"/>
      <c r="K30" s="16"/>
      <c r="L30" s="16"/>
      <c r="M30" s="16"/>
      <c r="N30" s="16"/>
      <c r="O30" s="16"/>
      <c r="P30" s="16"/>
      <c r="Q30" s="16"/>
      <c r="R30" s="16"/>
      <c r="S30" s="16"/>
    </row>
    <row r="31" spans="1:19" ht="18.75" customHeight="1" x14ac:dyDescent="0.3">
      <c r="A31" s="88">
        <f t="shared" si="2"/>
        <v>43917</v>
      </c>
      <c r="B31" s="88">
        <f>Tableau1[[#This Row],[Date]]-WEEKDAY(Tableau1[[#This Row],[Date]],2)+1</f>
        <v>43913</v>
      </c>
      <c r="C31" s="87" t="str">
        <f t="shared" si="0"/>
        <v>mars 2020</v>
      </c>
      <c r="D31" s="109">
        <f>WEEKNUM(Tableau1[[#This Row],[Date]],2)</f>
        <v>13</v>
      </c>
      <c r="E31" s="16">
        <f>SUM(Tableau1[[#This Row],[APD]:[Vérif]])</f>
        <v>1</v>
      </c>
      <c r="F31" s="110"/>
      <c r="G31" s="16"/>
      <c r="H31" s="16"/>
      <c r="I31" s="16"/>
      <c r="J31" s="16"/>
      <c r="K31" s="16"/>
      <c r="L31" s="16"/>
      <c r="M31" s="90">
        <v>1</v>
      </c>
      <c r="N31" s="16"/>
      <c r="O31" s="16"/>
      <c r="P31" s="16"/>
      <c r="Q31" s="16"/>
      <c r="R31" s="16"/>
      <c r="S31" s="16"/>
    </row>
    <row r="32" spans="1:19" ht="18.75" customHeight="1" x14ac:dyDescent="0.3">
      <c r="A32" s="88">
        <f t="shared" si="2"/>
        <v>43924</v>
      </c>
      <c r="B32" s="88">
        <f>Tableau1[[#This Row],[Date]]-WEEKDAY(Tableau1[[#This Row],[Date]],2)+1</f>
        <v>43920</v>
      </c>
      <c r="C32" s="87" t="str">
        <f t="shared" si="0"/>
        <v>avr 2020</v>
      </c>
      <c r="D32" s="109">
        <f>WEEKNUM(Tableau1[[#This Row],[Date]],2)</f>
        <v>14</v>
      </c>
      <c r="E32" s="16">
        <f>SUM(Tableau1[[#This Row],[APD]:[Vérif]])</f>
        <v>0.5</v>
      </c>
      <c r="F32" s="110"/>
      <c r="G32" s="16"/>
      <c r="H32" s="16"/>
      <c r="I32" s="16"/>
      <c r="J32" s="16"/>
      <c r="K32" s="16"/>
      <c r="L32" s="16"/>
      <c r="M32" s="90">
        <v>0.5</v>
      </c>
      <c r="N32" s="16"/>
      <c r="O32" s="16"/>
      <c r="P32" s="16"/>
      <c r="Q32" s="16"/>
      <c r="R32" s="16"/>
      <c r="S32" s="16"/>
    </row>
    <row r="33" spans="1:19" ht="18.75" customHeight="1" x14ac:dyDescent="0.3">
      <c r="A33" s="88">
        <f t="shared" si="2"/>
        <v>43931</v>
      </c>
      <c r="B33" s="88">
        <f>Tableau1[[#This Row],[Date]]-WEEKDAY(Tableau1[[#This Row],[Date]],2)+1</f>
        <v>43927</v>
      </c>
      <c r="C33" s="87" t="str">
        <f t="shared" si="0"/>
        <v>avr 2020</v>
      </c>
      <c r="D33" s="109">
        <f>WEEKNUM(Tableau1[[#This Row],[Date]],2)</f>
        <v>15</v>
      </c>
      <c r="E33" s="16">
        <f>SUM(Tableau1[[#This Row],[APD]:[Vérif]])</f>
        <v>0</v>
      </c>
      <c r="F33" s="110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</row>
    <row r="34" spans="1:19" ht="18.75" customHeight="1" x14ac:dyDescent="0.3">
      <c r="A34" s="88">
        <f t="shared" si="2"/>
        <v>43938</v>
      </c>
      <c r="B34" s="88">
        <f>Tableau1[[#This Row],[Date]]-WEEKDAY(Tableau1[[#This Row],[Date]],2)+1</f>
        <v>43934</v>
      </c>
      <c r="C34" s="87" t="str">
        <f t="shared" ref="C34:C65" si="3">TEXT(A34,"mmm")&amp;" "&amp;YEAR(A34)</f>
        <v>avr 2020</v>
      </c>
      <c r="D34" s="109">
        <f>WEEKNUM(Tableau1[[#This Row],[Date]],2)</f>
        <v>16</v>
      </c>
      <c r="E34" s="16">
        <f>SUM(Tableau1[[#This Row],[APD]:[Vérif]])</f>
        <v>0</v>
      </c>
      <c r="F34" s="110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8.75" customHeight="1" x14ac:dyDescent="0.3">
      <c r="A35" s="88">
        <f t="shared" si="2"/>
        <v>43945</v>
      </c>
      <c r="B35" s="88">
        <f>Tableau1[[#This Row],[Date]]-WEEKDAY(Tableau1[[#This Row],[Date]],2)+1</f>
        <v>43941</v>
      </c>
      <c r="C35" s="87" t="str">
        <f t="shared" si="3"/>
        <v>avr 2020</v>
      </c>
      <c r="D35" s="109">
        <f>WEEKNUM(Tableau1[[#This Row],[Date]],2)</f>
        <v>17</v>
      </c>
      <c r="E35" s="16">
        <f>SUM(Tableau1[[#This Row],[APD]:[Vérif]])</f>
        <v>0</v>
      </c>
      <c r="F35" s="110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8.75" customHeight="1" x14ac:dyDescent="0.3">
      <c r="A36" s="88">
        <f t="shared" si="2"/>
        <v>43952</v>
      </c>
      <c r="B36" s="88">
        <f>Tableau1[[#This Row],[Date]]-WEEKDAY(Tableau1[[#This Row],[Date]],2)+1</f>
        <v>43948</v>
      </c>
      <c r="C36" s="87" t="str">
        <f t="shared" si="3"/>
        <v>mai 2020</v>
      </c>
      <c r="D36" s="109">
        <f>WEEKNUM(Tableau1[[#This Row],[Date]],2)</f>
        <v>18</v>
      </c>
      <c r="E36" s="16">
        <f>SUM(Tableau1[[#This Row],[APD]:[Vérif]])</f>
        <v>0</v>
      </c>
      <c r="F36" s="110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8.75" customHeight="1" x14ac:dyDescent="0.3">
      <c r="A37" s="88">
        <f t="shared" si="2"/>
        <v>43959</v>
      </c>
      <c r="B37" s="88">
        <f>Tableau1[[#This Row],[Date]]-WEEKDAY(Tableau1[[#This Row],[Date]],2)+1</f>
        <v>43955</v>
      </c>
      <c r="C37" s="87" t="str">
        <f t="shared" si="3"/>
        <v>mai 2020</v>
      </c>
      <c r="D37" s="109">
        <f>WEEKNUM(Tableau1[[#This Row],[Date]],2)</f>
        <v>19</v>
      </c>
      <c r="E37" s="16">
        <f>SUM(Tableau1[[#This Row],[APD]:[Vérif]])</f>
        <v>0</v>
      </c>
      <c r="F37" s="110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8.75" customHeight="1" x14ac:dyDescent="0.3">
      <c r="A38" s="88">
        <f t="shared" si="2"/>
        <v>43966</v>
      </c>
      <c r="B38" s="88">
        <f>Tableau1[[#This Row],[Date]]-WEEKDAY(Tableau1[[#This Row],[Date]],2)+1</f>
        <v>43962</v>
      </c>
      <c r="C38" s="87" t="str">
        <f t="shared" si="3"/>
        <v>mai 2020</v>
      </c>
      <c r="D38" s="109">
        <f>WEEKNUM(Tableau1[[#This Row],[Date]],2)</f>
        <v>20</v>
      </c>
      <c r="E38" s="16">
        <f>SUM(Tableau1[[#This Row],[APD]:[Vérif]])</f>
        <v>0</v>
      </c>
      <c r="F38" s="110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</row>
    <row r="39" spans="1:19" ht="18.75" customHeight="1" x14ac:dyDescent="0.3">
      <c r="A39" s="88">
        <f t="shared" si="2"/>
        <v>43973</v>
      </c>
      <c r="B39" s="88">
        <f>Tableau1[[#This Row],[Date]]-WEEKDAY(Tableau1[[#This Row],[Date]],2)+1</f>
        <v>43969</v>
      </c>
      <c r="C39" s="87" t="str">
        <f t="shared" si="3"/>
        <v>mai 2020</v>
      </c>
      <c r="D39" s="109">
        <f>WEEKNUM(Tableau1[[#This Row],[Date]],2)</f>
        <v>21</v>
      </c>
      <c r="E39" s="16">
        <f>SUM(Tableau1[[#This Row],[APD]:[Vérif]])</f>
        <v>0</v>
      </c>
      <c r="F39" s="110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8.75" customHeight="1" x14ac:dyDescent="0.3">
      <c r="A40" s="88">
        <f t="shared" si="2"/>
        <v>43980</v>
      </c>
      <c r="B40" s="88">
        <f>Tableau1[[#This Row],[Date]]-WEEKDAY(Tableau1[[#This Row],[Date]],2)+1</f>
        <v>43976</v>
      </c>
      <c r="C40" s="87" t="str">
        <f t="shared" si="3"/>
        <v>mai 2020</v>
      </c>
      <c r="D40" s="109">
        <f>WEEKNUM(Tableau1[[#This Row],[Date]],2)</f>
        <v>22</v>
      </c>
      <c r="E40" s="16">
        <f>SUM(Tableau1[[#This Row],[APD]:[Vérif]])</f>
        <v>0</v>
      </c>
      <c r="F40" s="110"/>
      <c r="G40" s="16"/>
      <c r="H40" s="16"/>
      <c r="I40" s="17" t="s">
        <v>14</v>
      </c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8.75" customHeight="1" x14ac:dyDescent="0.3">
      <c r="A41" s="88">
        <f t="shared" si="2"/>
        <v>43987</v>
      </c>
      <c r="B41" s="88">
        <f>Tableau1[[#This Row],[Date]]-WEEKDAY(Tableau1[[#This Row],[Date]],2)+1</f>
        <v>43983</v>
      </c>
      <c r="C41" s="87" t="str">
        <f t="shared" si="3"/>
        <v>juin 2020</v>
      </c>
      <c r="D41" s="109">
        <f>WEEKNUM(Tableau1[[#This Row],[Date]],2)</f>
        <v>23</v>
      </c>
      <c r="E41" s="16">
        <f>SUM(Tableau1[[#This Row],[APD]:[Vérif]])</f>
        <v>0</v>
      </c>
      <c r="F41" s="110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</row>
    <row r="42" spans="1:19" ht="18.75" customHeight="1" x14ac:dyDescent="0.3">
      <c r="A42" s="88">
        <f t="shared" si="2"/>
        <v>43994</v>
      </c>
      <c r="B42" s="88">
        <f>Tableau1[[#This Row],[Date]]-WEEKDAY(Tableau1[[#This Row],[Date]],2)+1</f>
        <v>43990</v>
      </c>
      <c r="C42" s="87" t="str">
        <f t="shared" si="3"/>
        <v>juin 2020</v>
      </c>
      <c r="D42" s="109">
        <f>WEEKNUM(Tableau1[[#This Row],[Date]],2)</f>
        <v>24</v>
      </c>
      <c r="E42" s="16">
        <f>SUM(Tableau1[[#This Row],[APD]:[Vérif]])</f>
        <v>0</v>
      </c>
      <c r="F42" s="110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8.75" customHeight="1" x14ac:dyDescent="0.3">
      <c r="A43" s="88">
        <f t="shared" si="2"/>
        <v>44001</v>
      </c>
      <c r="B43" s="88">
        <f>Tableau1[[#This Row],[Date]]-WEEKDAY(Tableau1[[#This Row],[Date]],2)+1</f>
        <v>43997</v>
      </c>
      <c r="C43" s="87" t="str">
        <f t="shared" si="3"/>
        <v>juin 2020</v>
      </c>
      <c r="D43" s="109">
        <f>WEEKNUM(Tableau1[[#This Row],[Date]],2)</f>
        <v>25</v>
      </c>
      <c r="E43" s="16">
        <f>SUM(Tableau1[[#This Row],[APD]:[Vérif]])</f>
        <v>0</v>
      </c>
      <c r="F43" s="110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</row>
    <row r="44" spans="1:19" ht="18.75" customHeight="1" x14ac:dyDescent="0.3">
      <c r="A44" s="88">
        <f t="shared" si="2"/>
        <v>44008</v>
      </c>
      <c r="B44" s="88">
        <f>Tableau1[[#This Row],[Date]]-WEEKDAY(Tableau1[[#This Row],[Date]],2)+1</f>
        <v>44004</v>
      </c>
      <c r="C44" s="87" t="str">
        <f t="shared" si="3"/>
        <v>juin 2020</v>
      </c>
      <c r="D44" s="109">
        <f>WEEKNUM(Tableau1[[#This Row],[Date]],2)</f>
        <v>26</v>
      </c>
      <c r="E44" s="16">
        <f>SUM(Tableau1[[#This Row],[APD]:[Vérif]])</f>
        <v>0</v>
      </c>
      <c r="F44" s="110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8.75" customHeight="1" x14ac:dyDescent="0.3">
      <c r="A45" s="88">
        <f t="shared" si="2"/>
        <v>44015</v>
      </c>
      <c r="B45" s="88">
        <f>Tableau1[[#This Row],[Date]]-WEEKDAY(Tableau1[[#This Row],[Date]],2)+1</f>
        <v>44011</v>
      </c>
      <c r="C45" s="87" t="str">
        <f t="shared" si="3"/>
        <v>juil 2020</v>
      </c>
      <c r="D45" s="109">
        <f>WEEKNUM(Tableau1[[#This Row],[Date]],2)</f>
        <v>27</v>
      </c>
      <c r="E45" s="16">
        <f>SUM(Tableau1[[#This Row],[APD]:[Vérif]])</f>
        <v>0</v>
      </c>
      <c r="F45" s="110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8.75" customHeight="1" x14ac:dyDescent="0.3">
      <c r="A46" s="88">
        <f t="shared" si="2"/>
        <v>44022</v>
      </c>
      <c r="B46" s="88">
        <f>Tableau1[[#This Row],[Date]]-WEEKDAY(Tableau1[[#This Row],[Date]],2)+1</f>
        <v>44018</v>
      </c>
      <c r="C46" s="87" t="str">
        <f t="shared" si="3"/>
        <v>juil 2020</v>
      </c>
      <c r="D46" s="109">
        <f>WEEKNUM(Tableau1[[#This Row],[Date]],2)</f>
        <v>28</v>
      </c>
      <c r="E46" s="16">
        <f>SUM(Tableau1[[#This Row],[APD]:[Vérif]])</f>
        <v>0</v>
      </c>
      <c r="F46" s="110"/>
      <c r="G46" s="16"/>
      <c r="H46" s="16"/>
      <c r="I46" s="18" t="s">
        <v>15</v>
      </c>
      <c r="J46" s="16"/>
      <c r="K46" s="16"/>
      <c r="L46" s="16"/>
      <c r="M46" s="16"/>
      <c r="N46" s="16"/>
      <c r="O46" s="16"/>
      <c r="P46" s="16"/>
      <c r="Q46" s="16"/>
      <c r="R46" s="16"/>
      <c r="S46" s="16"/>
    </row>
    <row r="47" spans="1:19" ht="18.75" customHeight="1" x14ac:dyDescent="0.3">
      <c r="A47" s="88">
        <f t="shared" si="2"/>
        <v>44029</v>
      </c>
      <c r="B47" s="88">
        <f>Tableau1[[#This Row],[Date]]-WEEKDAY(Tableau1[[#This Row],[Date]],2)+1</f>
        <v>44025</v>
      </c>
      <c r="C47" s="87" t="str">
        <f t="shared" si="3"/>
        <v>juil 2020</v>
      </c>
      <c r="D47" s="109">
        <f>WEEKNUM(Tableau1[[#This Row],[Date]],2)</f>
        <v>29</v>
      </c>
      <c r="E47" s="16">
        <f>SUM(Tableau1[[#This Row],[APD]:[Vérif]])</f>
        <v>0</v>
      </c>
      <c r="F47" s="110"/>
      <c r="G47" s="16"/>
      <c r="H47" s="16"/>
      <c r="I47" s="16" t="s">
        <v>16</v>
      </c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8.75" customHeight="1" x14ac:dyDescent="0.3">
      <c r="A48" s="88">
        <f t="shared" si="2"/>
        <v>44036</v>
      </c>
      <c r="B48" s="88">
        <f>Tableau1[[#This Row],[Date]]-WEEKDAY(Tableau1[[#This Row],[Date]],2)+1</f>
        <v>44032</v>
      </c>
      <c r="C48" s="87" t="str">
        <f t="shared" si="3"/>
        <v>juil 2020</v>
      </c>
      <c r="D48" s="109">
        <f>WEEKNUM(Tableau1[[#This Row],[Date]],2)</f>
        <v>30</v>
      </c>
      <c r="E48" s="16">
        <f>SUM(Tableau1[[#This Row],[APD]:[Vérif]])</f>
        <v>0</v>
      </c>
      <c r="F48" s="110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19" ht="18.75" customHeight="1" x14ac:dyDescent="0.3">
      <c r="A49" s="88">
        <f t="shared" si="2"/>
        <v>44043</v>
      </c>
      <c r="B49" s="88">
        <f>Tableau1[[#This Row],[Date]]-WEEKDAY(Tableau1[[#This Row],[Date]],2)+1</f>
        <v>44039</v>
      </c>
      <c r="C49" s="87" t="str">
        <f t="shared" si="3"/>
        <v>juil 2020</v>
      </c>
      <c r="D49" s="109">
        <f>WEEKNUM(Tableau1[[#This Row],[Date]],2)</f>
        <v>31</v>
      </c>
      <c r="E49" s="16">
        <f>SUM(Tableau1[[#This Row],[APD]:[Vérif]])</f>
        <v>0</v>
      </c>
      <c r="F49" s="110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19" ht="18.75" customHeight="1" x14ac:dyDescent="0.3">
      <c r="A50" s="88">
        <f t="shared" si="2"/>
        <v>44050</v>
      </c>
      <c r="B50" s="88">
        <f>Tableau1[[#This Row],[Date]]-WEEKDAY(Tableau1[[#This Row],[Date]],2)+1</f>
        <v>44046</v>
      </c>
      <c r="C50" s="87" t="str">
        <f t="shared" si="3"/>
        <v>août 2020</v>
      </c>
      <c r="D50" s="109">
        <f>WEEKNUM(Tableau1[[#This Row],[Date]],2)</f>
        <v>32</v>
      </c>
      <c r="E50" s="16">
        <f>SUM(Tableau1[[#This Row],[APD]:[Vérif]])</f>
        <v>0</v>
      </c>
      <c r="F50" s="110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19" ht="18.75" customHeight="1" x14ac:dyDescent="0.3">
      <c r="A51" s="88">
        <f t="shared" si="2"/>
        <v>44057</v>
      </c>
      <c r="B51" s="88">
        <f>Tableau1[[#This Row],[Date]]-WEEKDAY(Tableau1[[#This Row],[Date]],2)+1</f>
        <v>44053</v>
      </c>
      <c r="C51" s="87" t="str">
        <f t="shared" si="3"/>
        <v>août 2020</v>
      </c>
      <c r="D51" s="109">
        <f>WEEKNUM(Tableau1[[#This Row],[Date]],2)</f>
        <v>33</v>
      </c>
      <c r="E51" s="16">
        <f>SUM(Tableau1[[#This Row],[APD]:[Vérif]])</f>
        <v>0</v>
      </c>
      <c r="F51" s="110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</row>
    <row r="52" spans="1:19" ht="18.75" customHeight="1" x14ac:dyDescent="0.3">
      <c r="A52" s="88">
        <f t="shared" ref="A52:A83" si="4">A51+7</f>
        <v>44064</v>
      </c>
      <c r="B52" s="88">
        <f>Tableau1[[#This Row],[Date]]-WEEKDAY(Tableau1[[#This Row],[Date]],2)+1</f>
        <v>44060</v>
      </c>
      <c r="C52" s="87" t="str">
        <f t="shared" si="3"/>
        <v>août 2020</v>
      </c>
      <c r="D52" s="109">
        <f>WEEKNUM(Tableau1[[#This Row],[Date]],2)</f>
        <v>34</v>
      </c>
      <c r="E52" s="16">
        <f>SUM(Tableau1[[#This Row],[APD]:[Vérif]])</f>
        <v>0</v>
      </c>
      <c r="F52" s="110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</row>
    <row r="53" spans="1:19" ht="18.75" customHeight="1" x14ac:dyDescent="0.3">
      <c r="A53" s="88">
        <f t="shared" si="4"/>
        <v>44071</v>
      </c>
      <c r="B53" s="88">
        <f>Tableau1[[#This Row],[Date]]-WEEKDAY(Tableau1[[#This Row],[Date]],2)+1</f>
        <v>44067</v>
      </c>
      <c r="C53" s="87" t="str">
        <f t="shared" si="3"/>
        <v>août 2020</v>
      </c>
      <c r="D53" s="109">
        <f>WEEKNUM(Tableau1[[#This Row],[Date]],2)</f>
        <v>35</v>
      </c>
      <c r="E53" s="16">
        <f>SUM(Tableau1[[#This Row],[APD]:[Vérif]])</f>
        <v>0</v>
      </c>
      <c r="F53" s="110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</row>
    <row r="54" spans="1:19" ht="18.75" customHeight="1" x14ac:dyDescent="0.3">
      <c r="A54" s="88">
        <f t="shared" si="4"/>
        <v>44078</v>
      </c>
      <c r="B54" s="88">
        <f>Tableau1[[#This Row],[Date]]-WEEKDAY(Tableau1[[#This Row],[Date]],2)+1</f>
        <v>44074</v>
      </c>
      <c r="C54" s="87" t="str">
        <f t="shared" si="3"/>
        <v>sept 2020</v>
      </c>
      <c r="D54" s="109">
        <f>WEEKNUM(Tableau1[[#This Row],[Date]],2)</f>
        <v>36</v>
      </c>
      <c r="E54" s="16">
        <f>SUM(Tableau1[[#This Row],[APD]:[Vérif]])</f>
        <v>0</v>
      </c>
      <c r="F54" s="110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</row>
    <row r="55" spans="1:19" ht="18.75" customHeight="1" x14ac:dyDescent="0.3">
      <c r="A55" s="88">
        <f t="shared" si="4"/>
        <v>44085</v>
      </c>
      <c r="B55" s="88">
        <f>Tableau1[[#This Row],[Date]]-WEEKDAY(Tableau1[[#This Row],[Date]],2)+1</f>
        <v>44081</v>
      </c>
      <c r="C55" s="87" t="str">
        <f t="shared" si="3"/>
        <v>sept 2020</v>
      </c>
      <c r="D55" s="109">
        <f>WEEKNUM(Tableau1[[#This Row],[Date]],2)</f>
        <v>37</v>
      </c>
      <c r="E55" s="16">
        <f>SUM(Tableau1[[#This Row],[APD]:[Vérif]])</f>
        <v>0</v>
      </c>
      <c r="F55" s="110"/>
      <c r="G55" s="16"/>
      <c r="H55" s="16"/>
      <c r="I55" s="16" t="s">
        <v>17</v>
      </c>
      <c r="J55" s="16"/>
      <c r="K55" s="16"/>
      <c r="L55" s="16"/>
      <c r="M55" s="16"/>
      <c r="N55" s="16"/>
      <c r="O55" s="16"/>
      <c r="P55" s="16"/>
      <c r="Q55" s="16"/>
      <c r="R55" s="16"/>
      <c r="S55" s="16"/>
    </row>
    <row r="56" spans="1:19" ht="18.75" customHeight="1" x14ac:dyDescent="0.3">
      <c r="A56" s="88">
        <f t="shared" si="4"/>
        <v>44092</v>
      </c>
      <c r="B56" s="88">
        <f>Tableau1[[#This Row],[Date]]-WEEKDAY(Tableau1[[#This Row],[Date]],2)+1</f>
        <v>44088</v>
      </c>
      <c r="C56" s="87" t="str">
        <f t="shared" si="3"/>
        <v>sept 2020</v>
      </c>
      <c r="D56" s="109">
        <f>WEEKNUM(Tableau1[[#This Row],[Date]],2)</f>
        <v>38</v>
      </c>
      <c r="E56" s="16">
        <f>SUM(Tableau1[[#This Row],[APD]:[Vérif]])</f>
        <v>0</v>
      </c>
      <c r="F56" s="110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</row>
    <row r="57" spans="1:19" ht="18.75" customHeight="1" x14ac:dyDescent="0.3">
      <c r="A57" s="88">
        <f t="shared" si="4"/>
        <v>44099</v>
      </c>
      <c r="B57" s="88">
        <f>Tableau1[[#This Row],[Date]]-WEEKDAY(Tableau1[[#This Row],[Date]],2)+1</f>
        <v>44095</v>
      </c>
      <c r="C57" s="87" t="str">
        <f t="shared" si="3"/>
        <v>sept 2020</v>
      </c>
      <c r="D57" s="109">
        <f>WEEKNUM(Tableau1[[#This Row],[Date]],2)</f>
        <v>39</v>
      </c>
      <c r="E57" s="16">
        <f>SUM(Tableau1[[#This Row],[APD]:[Vérif]])</f>
        <v>0.5</v>
      </c>
      <c r="F57" s="110"/>
      <c r="G57" s="16"/>
      <c r="H57" s="16"/>
      <c r="I57" s="16"/>
      <c r="J57" s="16"/>
      <c r="K57" s="16"/>
      <c r="L57" s="16"/>
      <c r="M57" s="90">
        <v>0.5</v>
      </c>
      <c r="N57" s="16"/>
      <c r="O57" s="16"/>
      <c r="P57" s="16"/>
      <c r="Q57" s="16"/>
      <c r="R57" s="16"/>
      <c r="S57" s="16"/>
    </row>
    <row r="58" spans="1:19" ht="18.75" customHeight="1" x14ac:dyDescent="0.3">
      <c r="A58" s="88">
        <f t="shared" si="4"/>
        <v>44106</v>
      </c>
      <c r="B58" s="88">
        <f>Tableau1[[#This Row],[Date]]-WEEKDAY(Tableau1[[#This Row],[Date]],2)+1</f>
        <v>44102</v>
      </c>
      <c r="C58" s="87" t="str">
        <f t="shared" si="3"/>
        <v>oct 2020</v>
      </c>
      <c r="D58" s="109">
        <f>WEEKNUM(Tableau1[[#This Row],[Date]],2)</f>
        <v>40</v>
      </c>
      <c r="E58" s="16">
        <f>SUM(Tableau1[[#This Row],[APD]:[Vérif]])</f>
        <v>0</v>
      </c>
      <c r="F58" s="110"/>
      <c r="G58" s="16"/>
      <c r="H58" s="16"/>
      <c r="I58" s="16" t="s">
        <v>246</v>
      </c>
      <c r="J58" s="16"/>
      <c r="K58" s="16"/>
      <c r="L58" s="16"/>
      <c r="M58" s="16"/>
      <c r="N58" s="16"/>
      <c r="O58" s="16"/>
      <c r="P58" s="16"/>
      <c r="Q58" s="16"/>
      <c r="R58" s="16"/>
      <c r="S58" s="16"/>
    </row>
    <row r="59" spans="1:19" ht="18.75" customHeight="1" x14ac:dyDescent="0.3">
      <c r="A59" s="88">
        <f t="shared" si="4"/>
        <v>44113</v>
      </c>
      <c r="B59" s="88">
        <f>Tableau1[[#This Row],[Date]]-WEEKDAY(Tableau1[[#This Row],[Date]],2)+1</f>
        <v>44109</v>
      </c>
      <c r="C59" s="87" t="str">
        <f t="shared" si="3"/>
        <v>oct 2020</v>
      </c>
      <c r="D59" s="109">
        <f>WEEKNUM(Tableau1[[#This Row],[Date]],2)</f>
        <v>41</v>
      </c>
      <c r="E59" s="16">
        <f>SUM(Tableau1[[#This Row],[APD]:[Vérif]])</f>
        <v>0</v>
      </c>
      <c r="F59" s="110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</row>
    <row r="60" spans="1:19" ht="18.75" customHeight="1" x14ac:dyDescent="0.3">
      <c r="A60" s="88">
        <f t="shared" si="4"/>
        <v>44120</v>
      </c>
      <c r="B60" s="88">
        <f>Tableau1[[#This Row],[Date]]-WEEKDAY(Tableau1[[#This Row],[Date]],2)+1</f>
        <v>44116</v>
      </c>
      <c r="C60" s="87" t="str">
        <f t="shared" si="3"/>
        <v>oct 2020</v>
      </c>
      <c r="D60" s="109">
        <f>WEEKNUM(Tableau1[[#This Row],[Date]],2)</f>
        <v>42</v>
      </c>
      <c r="E60" s="16">
        <f>SUM(Tableau1[[#This Row],[APD]:[Vérif]])</f>
        <v>0</v>
      </c>
      <c r="F60" s="110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</row>
    <row r="61" spans="1:19" ht="18.75" customHeight="1" x14ac:dyDescent="0.3">
      <c r="A61" s="88">
        <f t="shared" si="4"/>
        <v>44127</v>
      </c>
      <c r="B61" s="88">
        <f>Tableau1[[#This Row],[Date]]-WEEKDAY(Tableau1[[#This Row],[Date]],2)+1</f>
        <v>44123</v>
      </c>
      <c r="C61" s="87" t="str">
        <f t="shared" si="3"/>
        <v>oct 2020</v>
      </c>
      <c r="D61" s="109">
        <f>WEEKNUM(Tableau1[[#This Row],[Date]],2)</f>
        <v>43</v>
      </c>
      <c r="E61" s="16">
        <f>SUM(Tableau1[[#This Row],[APD]:[Vérif]])</f>
        <v>1</v>
      </c>
      <c r="F61" s="110"/>
      <c r="G61" s="16"/>
      <c r="H61" s="16"/>
      <c r="I61" s="16"/>
      <c r="J61" s="16"/>
      <c r="K61" s="16"/>
      <c r="L61" s="16"/>
      <c r="M61" s="90">
        <v>1</v>
      </c>
      <c r="N61" s="16"/>
      <c r="O61" s="16"/>
      <c r="P61" s="16"/>
      <c r="Q61" s="16"/>
      <c r="R61" s="16"/>
      <c r="S61" s="16"/>
    </row>
    <row r="62" spans="1:19" ht="18.75" customHeight="1" x14ac:dyDescent="0.3">
      <c r="A62" s="88">
        <f t="shared" si="4"/>
        <v>44134</v>
      </c>
      <c r="B62" s="88">
        <f>Tableau1[[#This Row],[Date]]-WEEKDAY(Tableau1[[#This Row],[Date]],2)+1</f>
        <v>44130</v>
      </c>
      <c r="C62" s="87" t="str">
        <f t="shared" si="3"/>
        <v>oct 2020</v>
      </c>
      <c r="D62" s="109">
        <f>WEEKNUM(Tableau1[[#This Row],[Date]],2)</f>
        <v>44</v>
      </c>
      <c r="E62" s="16">
        <f>SUM(Tableau1[[#This Row],[APD]:[Vérif]])</f>
        <v>0.5</v>
      </c>
      <c r="F62" s="110"/>
      <c r="G62" s="16"/>
      <c r="H62" s="16"/>
      <c r="I62" s="16" t="s">
        <v>246</v>
      </c>
      <c r="J62" s="16"/>
      <c r="K62" s="16"/>
      <c r="L62" s="16"/>
      <c r="M62" s="90">
        <v>0.5</v>
      </c>
      <c r="N62" s="16"/>
      <c r="O62" s="16"/>
      <c r="P62" s="16"/>
      <c r="Q62" s="16"/>
      <c r="R62" s="16"/>
      <c r="S62" s="16"/>
    </row>
    <row r="63" spans="1:19" ht="18.75" customHeight="1" x14ac:dyDescent="0.3">
      <c r="A63" s="88">
        <f t="shared" si="4"/>
        <v>44141</v>
      </c>
      <c r="B63" s="88">
        <f>Tableau1[[#This Row],[Date]]-WEEKDAY(Tableau1[[#This Row],[Date]],2)+1</f>
        <v>44137</v>
      </c>
      <c r="C63" s="87" t="str">
        <f t="shared" si="3"/>
        <v>nov 2020</v>
      </c>
      <c r="D63" s="109">
        <f>WEEKNUM(Tableau1[[#This Row],[Date]],2)</f>
        <v>45</v>
      </c>
      <c r="E63" s="16">
        <f>SUM(Tableau1[[#This Row],[APD]:[Vérif]])</f>
        <v>0</v>
      </c>
      <c r="F63" s="110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</row>
    <row r="64" spans="1:19" ht="18.75" customHeight="1" x14ac:dyDescent="0.3">
      <c r="A64" s="88">
        <f t="shared" si="4"/>
        <v>44148</v>
      </c>
      <c r="B64" s="88">
        <f>Tableau1[[#This Row],[Date]]-WEEKDAY(Tableau1[[#This Row],[Date]],2)+1</f>
        <v>44144</v>
      </c>
      <c r="C64" s="87" t="str">
        <f t="shared" si="3"/>
        <v>nov 2020</v>
      </c>
      <c r="D64" s="109">
        <f>WEEKNUM(Tableau1[[#This Row],[Date]],2)</f>
        <v>46</v>
      </c>
      <c r="E64" s="16">
        <f>SUM(Tableau1[[#This Row],[APD]:[Vérif]])</f>
        <v>0.5</v>
      </c>
      <c r="F64" s="110"/>
      <c r="G64" s="16"/>
      <c r="H64" s="16"/>
      <c r="I64" s="16"/>
      <c r="J64" s="16"/>
      <c r="K64" s="16"/>
      <c r="L64" s="16"/>
      <c r="M64" s="90">
        <v>0.5</v>
      </c>
      <c r="N64" s="16"/>
      <c r="O64" s="16"/>
      <c r="P64" s="16"/>
      <c r="Q64" s="16"/>
      <c r="R64" s="16"/>
      <c r="S64" s="16"/>
    </row>
    <row r="65" spans="1:19" ht="18.75" customHeight="1" x14ac:dyDescent="0.3">
      <c r="A65" s="88">
        <f t="shared" si="4"/>
        <v>44155</v>
      </c>
      <c r="B65" s="88">
        <f>Tableau1[[#This Row],[Date]]-WEEKDAY(Tableau1[[#This Row],[Date]],2)+1</f>
        <v>44151</v>
      </c>
      <c r="C65" s="87" t="str">
        <f t="shared" si="3"/>
        <v>nov 2020</v>
      </c>
      <c r="D65" s="109">
        <f>WEEKNUM(Tableau1[[#This Row],[Date]],2)</f>
        <v>47</v>
      </c>
      <c r="E65" s="16">
        <f>SUM(Tableau1[[#This Row],[APD]:[Vérif]])</f>
        <v>0</v>
      </c>
      <c r="F65" s="110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</row>
    <row r="66" spans="1:19" ht="18.75" customHeight="1" x14ac:dyDescent="0.3">
      <c r="A66" s="88">
        <f t="shared" si="4"/>
        <v>44162</v>
      </c>
      <c r="B66" s="88">
        <f>Tableau1[[#This Row],[Date]]-WEEKDAY(Tableau1[[#This Row],[Date]],2)+1</f>
        <v>44158</v>
      </c>
      <c r="C66" s="87" t="str">
        <f t="shared" ref="C66:C97" si="5">TEXT(A66,"mmm")&amp;" "&amp;YEAR(A66)</f>
        <v>nov 2020</v>
      </c>
      <c r="D66" s="109">
        <f>WEEKNUM(Tableau1[[#This Row],[Date]],2)</f>
        <v>48</v>
      </c>
      <c r="E66" s="16">
        <f>SUM(Tableau1[[#This Row],[APD]:[Vérif]])</f>
        <v>0</v>
      </c>
      <c r="F66" s="110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</row>
    <row r="67" spans="1:19" ht="18.75" customHeight="1" x14ac:dyDescent="0.3">
      <c r="A67" s="88">
        <f t="shared" si="4"/>
        <v>44169</v>
      </c>
      <c r="B67" s="88">
        <f>Tableau1[[#This Row],[Date]]-WEEKDAY(Tableau1[[#This Row],[Date]],2)+1</f>
        <v>44165</v>
      </c>
      <c r="C67" s="87" t="str">
        <f t="shared" si="5"/>
        <v>déc 2020</v>
      </c>
      <c r="D67" s="109">
        <f>WEEKNUM(Tableau1[[#This Row],[Date]],2)</f>
        <v>49</v>
      </c>
      <c r="E67" s="16">
        <f>SUM(Tableau1[[#This Row],[APD]:[Vérif]])</f>
        <v>0</v>
      </c>
      <c r="F67" s="110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</row>
    <row r="68" spans="1:19" ht="18.75" customHeight="1" x14ac:dyDescent="0.3">
      <c r="A68" s="88">
        <f t="shared" si="4"/>
        <v>44176</v>
      </c>
      <c r="B68" s="88">
        <f>Tableau1[[#This Row],[Date]]-WEEKDAY(Tableau1[[#This Row],[Date]],2)+1</f>
        <v>44172</v>
      </c>
      <c r="C68" s="87" t="str">
        <f t="shared" si="5"/>
        <v>déc 2020</v>
      </c>
      <c r="D68" s="109">
        <f>WEEKNUM(Tableau1[[#This Row],[Date]],2)</f>
        <v>50</v>
      </c>
      <c r="E68" s="16">
        <f>SUM(Tableau1[[#This Row],[APD]:[Vérif]])</f>
        <v>0</v>
      </c>
      <c r="F68" s="110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</row>
    <row r="69" spans="1:19" ht="18.75" customHeight="1" x14ac:dyDescent="0.3">
      <c r="A69" s="88">
        <f t="shared" si="4"/>
        <v>44183</v>
      </c>
      <c r="B69" s="88">
        <f>Tableau1[[#This Row],[Date]]-WEEKDAY(Tableau1[[#This Row],[Date]],2)+1</f>
        <v>44179</v>
      </c>
      <c r="C69" s="87" t="str">
        <f t="shared" si="5"/>
        <v>déc 2020</v>
      </c>
      <c r="D69" s="109">
        <f>WEEKNUM(Tableau1[[#This Row],[Date]],2)</f>
        <v>51</v>
      </c>
      <c r="E69" s="16">
        <f>SUM(Tableau1[[#This Row],[APD]:[Vérif]])</f>
        <v>0</v>
      </c>
      <c r="F69" s="110"/>
      <c r="G69" s="16"/>
      <c r="H69" s="16"/>
      <c r="J69" s="16"/>
      <c r="K69" s="16"/>
      <c r="L69" s="16"/>
      <c r="M69" s="16"/>
      <c r="N69" s="16"/>
      <c r="O69" s="16"/>
      <c r="P69" s="16"/>
      <c r="Q69" s="16"/>
      <c r="R69" s="16"/>
      <c r="S69" s="16"/>
    </row>
    <row r="70" spans="1:19" ht="18.75" customHeight="1" x14ac:dyDescent="0.3">
      <c r="A70" s="88">
        <f t="shared" si="4"/>
        <v>44190</v>
      </c>
      <c r="B70" s="88">
        <f>Tableau1[[#This Row],[Date]]-WEEKDAY(Tableau1[[#This Row],[Date]],2)+1</f>
        <v>44186</v>
      </c>
      <c r="C70" s="87" t="str">
        <f t="shared" si="5"/>
        <v>déc 2020</v>
      </c>
      <c r="D70" s="109">
        <f>WEEKNUM(Tableau1[[#This Row],[Date]],2)</f>
        <v>52</v>
      </c>
      <c r="E70" s="16">
        <f>SUM(Tableau1[[#This Row],[APD]:[Vérif]])</f>
        <v>0</v>
      </c>
      <c r="F70" s="110"/>
      <c r="G70" s="16"/>
      <c r="H70" s="16"/>
      <c r="J70" s="16"/>
      <c r="K70" s="16"/>
      <c r="L70" s="16"/>
      <c r="M70" s="16"/>
      <c r="N70" s="16"/>
      <c r="O70" s="16"/>
      <c r="P70" s="16"/>
      <c r="Q70" s="16"/>
      <c r="R70" s="16"/>
      <c r="S70" s="16"/>
    </row>
    <row r="71" spans="1:19" ht="18.75" customHeight="1" x14ac:dyDescent="0.3">
      <c r="A71" s="88">
        <f t="shared" si="4"/>
        <v>44197</v>
      </c>
      <c r="B71" s="88">
        <f>Tableau1[[#This Row],[Date]]-WEEKDAY(Tableau1[[#This Row],[Date]],2)+1</f>
        <v>44193</v>
      </c>
      <c r="C71" s="87" t="str">
        <f t="shared" si="5"/>
        <v>janv 2021</v>
      </c>
      <c r="D71" s="109">
        <f>WEEKNUM(Tableau1[[#This Row],[Date]],2)</f>
        <v>1</v>
      </c>
      <c r="E71" s="16">
        <f>SUM(Tableau1[[#This Row],[APD]:[Vérif]])</f>
        <v>0</v>
      </c>
      <c r="F71" s="110"/>
      <c r="G71" s="16"/>
      <c r="H71" s="16"/>
      <c r="J71" s="16"/>
      <c r="K71" s="16"/>
      <c r="L71" s="16"/>
      <c r="M71" s="16"/>
      <c r="N71" s="16"/>
      <c r="O71" s="16"/>
      <c r="P71" s="16"/>
      <c r="Q71" s="16"/>
      <c r="R71" s="16"/>
      <c r="S71" s="16"/>
    </row>
    <row r="72" spans="1:19" ht="18.75" customHeight="1" x14ac:dyDescent="0.3">
      <c r="A72" s="88">
        <f t="shared" si="4"/>
        <v>44204</v>
      </c>
      <c r="B72" s="88">
        <f>Tableau1[[#This Row],[Date]]-WEEKDAY(Tableau1[[#This Row],[Date]],2)+1</f>
        <v>44200</v>
      </c>
      <c r="C72" s="87" t="str">
        <f t="shared" si="5"/>
        <v>janv 2021</v>
      </c>
      <c r="D72" s="109">
        <f>WEEKNUM(Tableau1[[#This Row],[Date]],2)</f>
        <v>2</v>
      </c>
      <c r="E72" s="16">
        <f>SUM(Tableau1[[#This Row],[APD]:[Vérif]])</f>
        <v>0</v>
      </c>
      <c r="F72" s="110"/>
      <c r="G72" s="16"/>
      <c r="H72" s="16"/>
      <c r="J72" s="16"/>
      <c r="K72" s="16"/>
      <c r="L72" s="16"/>
      <c r="M72" s="16"/>
      <c r="N72" s="16"/>
      <c r="O72" s="16"/>
      <c r="P72" s="16"/>
      <c r="Q72" s="16"/>
      <c r="R72" s="16"/>
      <c r="S72" s="16"/>
    </row>
    <row r="73" spans="1:19" ht="18.75" customHeight="1" x14ac:dyDescent="0.3">
      <c r="A73" s="88">
        <f t="shared" si="4"/>
        <v>44211</v>
      </c>
      <c r="B73" s="88">
        <f>Tableau1[[#This Row],[Date]]-WEEKDAY(Tableau1[[#This Row],[Date]],2)+1</f>
        <v>44207</v>
      </c>
      <c r="C73" s="87" t="str">
        <f t="shared" si="5"/>
        <v>janv 2021</v>
      </c>
      <c r="D73" s="109">
        <f>WEEKNUM(Tableau1[[#This Row],[Date]],2)</f>
        <v>3</v>
      </c>
      <c r="E73" s="16">
        <f>SUM(Tableau1[[#This Row],[APD]:[Vérif]])</f>
        <v>0</v>
      </c>
      <c r="F73" s="110"/>
      <c r="G73" s="16"/>
      <c r="H73" s="16"/>
      <c r="J73" s="16"/>
      <c r="K73" s="16"/>
      <c r="L73" s="16"/>
      <c r="M73" s="16"/>
      <c r="N73" s="16"/>
      <c r="O73" s="16"/>
      <c r="P73" s="16"/>
      <c r="Q73" s="16"/>
      <c r="R73" s="16"/>
      <c r="S73" s="16"/>
    </row>
    <row r="74" spans="1:19" ht="18.75" customHeight="1" x14ac:dyDescent="0.3">
      <c r="A74" s="88">
        <f t="shared" si="4"/>
        <v>44218</v>
      </c>
      <c r="B74" s="88">
        <f>Tableau1[[#This Row],[Date]]-WEEKDAY(Tableau1[[#This Row],[Date]],2)+1</f>
        <v>44214</v>
      </c>
      <c r="C74" s="87" t="str">
        <f t="shared" si="5"/>
        <v>janv 2021</v>
      </c>
      <c r="D74" s="109">
        <f>WEEKNUM(Tableau1[[#This Row],[Date]],2)</f>
        <v>4</v>
      </c>
      <c r="E74" s="16">
        <f>SUM(Tableau1[[#This Row],[APD]:[Vérif]])</f>
        <v>0</v>
      </c>
      <c r="F74" s="110"/>
      <c r="G74" s="16"/>
      <c r="H74" s="16"/>
      <c r="J74" s="16"/>
      <c r="K74" s="16"/>
      <c r="L74" s="16"/>
      <c r="M74" s="16"/>
      <c r="N74" s="16"/>
      <c r="O74" s="16"/>
      <c r="P74" s="16"/>
      <c r="Q74" s="16"/>
      <c r="R74" s="16"/>
      <c r="S74" s="16"/>
    </row>
    <row r="75" spans="1:19" ht="18.75" customHeight="1" x14ac:dyDescent="0.3">
      <c r="A75" s="88">
        <f t="shared" si="4"/>
        <v>44225</v>
      </c>
      <c r="B75" s="88">
        <f>Tableau1[[#This Row],[Date]]-WEEKDAY(Tableau1[[#This Row],[Date]],2)+1</f>
        <v>44221</v>
      </c>
      <c r="C75" s="87" t="str">
        <f t="shared" si="5"/>
        <v>janv 2021</v>
      </c>
      <c r="D75" s="109">
        <f>WEEKNUM(Tableau1[[#This Row],[Date]],2)</f>
        <v>5</v>
      </c>
      <c r="E75" s="16">
        <f>SUM(Tableau1[[#This Row],[APD]:[Vérif]])</f>
        <v>0</v>
      </c>
      <c r="F75" s="110"/>
      <c r="G75" s="16"/>
      <c r="H75" s="16"/>
      <c r="J75" s="16"/>
      <c r="K75" s="16"/>
      <c r="L75" s="16"/>
      <c r="M75" s="16"/>
      <c r="N75" s="16"/>
      <c r="O75" s="16"/>
      <c r="P75" s="16"/>
      <c r="Q75" s="16"/>
      <c r="R75" s="16"/>
      <c r="S75" s="16"/>
    </row>
    <row r="76" spans="1:19" ht="18.75" customHeight="1" x14ac:dyDescent="0.3">
      <c r="A76" s="88">
        <f t="shared" si="4"/>
        <v>44232</v>
      </c>
      <c r="B76" s="88">
        <f>Tableau1[[#This Row],[Date]]-WEEKDAY(Tableau1[[#This Row],[Date]],2)+1</f>
        <v>44228</v>
      </c>
      <c r="C76" s="87" t="str">
        <f t="shared" si="5"/>
        <v>févr 2021</v>
      </c>
      <c r="D76" s="109">
        <f>WEEKNUM(Tableau1[[#This Row],[Date]],2)</f>
        <v>6</v>
      </c>
      <c r="E76" s="16">
        <f>SUM(Tableau1[[#This Row],[APD]:[Vérif]])</f>
        <v>0</v>
      </c>
      <c r="F76" s="110"/>
      <c r="G76" s="16"/>
      <c r="H76" s="16"/>
      <c r="J76" s="16"/>
      <c r="K76" s="16"/>
      <c r="L76" s="16"/>
      <c r="M76" s="16"/>
      <c r="N76" s="16"/>
      <c r="O76" s="16"/>
      <c r="P76" s="16"/>
      <c r="Q76" s="16"/>
      <c r="R76" s="16"/>
      <c r="S76" s="16"/>
    </row>
    <row r="77" spans="1:19" ht="18.75" customHeight="1" x14ac:dyDescent="0.3">
      <c r="A77" s="88">
        <f t="shared" si="4"/>
        <v>44239</v>
      </c>
      <c r="B77" s="88">
        <f>Tableau1[[#This Row],[Date]]-WEEKDAY(Tableau1[[#This Row],[Date]],2)+1</f>
        <v>44235</v>
      </c>
      <c r="C77" s="87" t="str">
        <f t="shared" si="5"/>
        <v>févr 2021</v>
      </c>
      <c r="D77" s="109">
        <f>WEEKNUM(Tableau1[[#This Row],[Date]],2)</f>
        <v>7</v>
      </c>
      <c r="E77" s="16">
        <f>SUM(Tableau1[[#This Row],[APD]:[Vérif]])</f>
        <v>0</v>
      </c>
      <c r="F77" s="110"/>
      <c r="G77" s="16"/>
      <c r="H77" s="16"/>
      <c r="J77" s="16"/>
      <c r="K77" s="16"/>
      <c r="L77" s="16"/>
      <c r="M77" s="16"/>
      <c r="N77" s="16"/>
      <c r="O77" s="16"/>
      <c r="P77" s="16"/>
      <c r="Q77" s="16"/>
      <c r="R77" s="16"/>
      <c r="S77" s="16"/>
    </row>
    <row r="78" spans="1:19" ht="18.75" customHeight="1" x14ac:dyDescent="0.3">
      <c r="A78" s="88">
        <f t="shared" si="4"/>
        <v>44246</v>
      </c>
      <c r="B78" s="88">
        <f>Tableau1[[#This Row],[Date]]-WEEKDAY(Tableau1[[#This Row],[Date]],2)+1</f>
        <v>44242</v>
      </c>
      <c r="C78" s="87" t="str">
        <f t="shared" si="5"/>
        <v>févr 2021</v>
      </c>
      <c r="D78" s="109">
        <f>WEEKNUM(Tableau1[[#This Row],[Date]],2)</f>
        <v>8</v>
      </c>
      <c r="E78" s="16">
        <f>SUM(Tableau1[[#This Row],[APD]:[Vérif]])</f>
        <v>0</v>
      </c>
      <c r="F78" s="110"/>
      <c r="G78" s="16"/>
      <c r="H78" s="16"/>
      <c r="J78" s="16"/>
      <c r="K78" s="16"/>
      <c r="L78" s="16"/>
      <c r="M78" s="16"/>
      <c r="N78" s="16"/>
      <c r="O78" s="16"/>
      <c r="P78" s="16"/>
      <c r="Q78" s="16"/>
      <c r="R78" s="16"/>
      <c r="S78" s="16"/>
    </row>
    <row r="79" spans="1:19" ht="18.75" customHeight="1" x14ac:dyDescent="0.3">
      <c r="A79" s="88">
        <f t="shared" si="4"/>
        <v>44253</v>
      </c>
      <c r="B79" s="88">
        <f>Tableau1[[#This Row],[Date]]-WEEKDAY(Tableau1[[#This Row],[Date]],2)+1</f>
        <v>44249</v>
      </c>
      <c r="C79" s="87" t="str">
        <f t="shared" si="5"/>
        <v>févr 2021</v>
      </c>
      <c r="D79" s="109">
        <f>WEEKNUM(Tableau1[[#This Row],[Date]],2)</f>
        <v>9</v>
      </c>
      <c r="E79" s="16">
        <f>SUM(Tableau1[[#This Row],[APD]:[Vérif]])</f>
        <v>0</v>
      </c>
      <c r="F79" s="110"/>
      <c r="G79" s="16"/>
      <c r="H79" s="16"/>
      <c r="J79" s="16"/>
      <c r="K79" s="16"/>
      <c r="L79" s="16"/>
      <c r="M79" s="16"/>
      <c r="N79" s="16"/>
      <c r="O79" s="16"/>
      <c r="P79" s="16"/>
      <c r="Q79" s="16"/>
      <c r="R79" s="16"/>
      <c r="S79" s="16"/>
    </row>
    <row r="80" spans="1:19" ht="18.75" customHeight="1" x14ac:dyDescent="0.3">
      <c r="A80" s="88">
        <f t="shared" si="4"/>
        <v>44260</v>
      </c>
      <c r="B80" s="88">
        <f>Tableau1[[#This Row],[Date]]-WEEKDAY(Tableau1[[#This Row],[Date]],2)+1</f>
        <v>44256</v>
      </c>
      <c r="C80" s="87" t="str">
        <f t="shared" si="5"/>
        <v>mars 2021</v>
      </c>
      <c r="D80" s="109">
        <f>WEEKNUM(Tableau1[[#This Row],[Date]],2)</f>
        <v>10</v>
      </c>
      <c r="E80" s="16">
        <f>SUM(Tableau1[[#This Row],[APD]:[Vérif]])</f>
        <v>0</v>
      </c>
      <c r="F80" s="110"/>
      <c r="G80" s="16"/>
      <c r="H80" s="16"/>
      <c r="J80" s="16"/>
      <c r="K80" s="16"/>
      <c r="L80" s="16"/>
      <c r="M80" s="16"/>
      <c r="N80" s="16"/>
      <c r="O80" s="16"/>
      <c r="P80" s="16"/>
      <c r="Q80" s="16"/>
      <c r="R80" s="16"/>
      <c r="S80" s="16"/>
    </row>
    <row r="81" spans="1:19" ht="18.75" customHeight="1" x14ac:dyDescent="0.3">
      <c r="A81" s="88">
        <f t="shared" si="4"/>
        <v>44267</v>
      </c>
      <c r="B81" s="88">
        <f>Tableau1[[#This Row],[Date]]-WEEKDAY(Tableau1[[#This Row],[Date]],2)+1</f>
        <v>44263</v>
      </c>
      <c r="C81" s="87" t="str">
        <f t="shared" si="5"/>
        <v>mars 2021</v>
      </c>
      <c r="D81" s="109">
        <f>WEEKNUM(Tableau1[[#This Row],[Date]],2)</f>
        <v>11</v>
      </c>
      <c r="E81" s="16">
        <f>SUM(Tableau1[[#This Row],[APD]:[Vérif]])</f>
        <v>0</v>
      </c>
      <c r="F81" s="110"/>
      <c r="G81" s="16"/>
      <c r="H81" s="16"/>
      <c r="J81" s="16"/>
      <c r="K81" s="16"/>
      <c r="L81" s="16"/>
      <c r="M81" s="16"/>
      <c r="N81" s="16"/>
      <c r="O81" s="16"/>
      <c r="P81" s="16"/>
      <c r="Q81" s="16"/>
      <c r="R81" s="16"/>
      <c r="S81" s="16"/>
    </row>
    <row r="82" spans="1:19" ht="18.75" customHeight="1" x14ac:dyDescent="0.3">
      <c r="A82" s="88">
        <f t="shared" si="4"/>
        <v>44274</v>
      </c>
      <c r="B82" s="88">
        <f>Tableau1[[#This Row],[Date]]-WEEKDAY(Tableau1[[#This Row],[Date]],2)+1</f>
        <v>44270</v>
      </c>
      <c r="C82" s="87" t="str">
        <f t="shared" si="5"/>
        <v>mars 2021</v>
      </c>
      <c r="D82" s="109">
        <f>WEEKNUM(Tableau1[[#This Row],[Date]],2)</f>
        <v>12</v>
      </c>
      <c r="E82" s="16">
        <f>SUM(Tableau1[[#This Row],[APD]:[Vérif]])</f>
        <v>0</v>
      </c>
      <c r="F82" s="110"/>
      <c r="G82" s="16"/>
      <c r="H82" s="16"/>
      <c r="J82" s="16"/>
      <c r="K82" s="16"/>
      <c r="L82" s="16"/>
      <c r="M82" s="16"/>
      <c r="N82" s="16"/>
      <c r="O82" s="16"/>
      <c r="P82" s="16"/>
      <c r="Q82" s="16"/>
      <c r="R82" s="16"/>
      <c r="S82" s="16"/>
    </row>
    <row r="83" spans="1:19" ht="18.75" customHeight="1" x14ac:dyDescent="0.3">
      <c r="A83" s="88">
        <f t="shared" si="4"/>
        <v>44281</v>
      </c>
      <c r="B83" s="88">
        <f>Tableau1[[#This Row],[Date]]-WEEKDAY(Tableau1[[#This Row],[Date]],2)+1</f>
        <v>44277</v>
      </c>
      <c r="C83" s="87" t="str">
        <f t="shared" si="5"/>
        <v>mars 2021</v>
      </c>
      <c r="D83" s="109">
        <f>WEEKNUM(Tableau1[[#This Row],[Date]],2)</f>
        <v>13</v>
      </c>
      <c r="E83" s="16">
        <f>SUM(Tableau1[[#This Row],[APD]:[Vérif]])</f>
        <v>0</v>
      </c>
      <c r="F83" s="110"/>
      <c r="G83" s="16"/>
      <c r="H83" s="16"/>
      <c r="J83" s="16"/>
      <c r="K83" s="16"/>
      <c r="L83" s="16"/>
      <c r="M83" s="16"/>
      <c r="N83" s="16"/>
      <c r="O83" s="16"/>
      <c r="P83" s="16"/>
      <c r="Q83" s="16"/>
      <c r="R83" s="16"/>
      <c r="S83" s="16"/>
    </row>
    <row r="84" spans="1:19" ht="18.75" customHeight="1" x14ac:dyDescent="0.3">
      <c r="A84" s="88">
        <f t="shared" ref="A84:A115" si="6">A83+7</f>
        <v>44288</v>
      </c>
      <c r="B84" s="88">
        <f>Tableau1[[#This Row],[Date]]-WEEKDAY(Tableau1[[#This Row],[Date]],2)+1</f>
        <v>44284</v>
      </c>
      <c r="C84" s="87" t="str">
        <f t="shared" si="5"/>
        <v>avr 2021</v>
      </c>
      <c r="D84" s="109">
        <f>WEEKNUM(Tableau1[[#This Row],[Date]],2)</f>
        <v>14</v>
      </c>
      <c r="E84" s="16">
        <f>SUM(Tableau1[[#This Row],[APD]:[Vérif]])</f>
        <v>0</v>
      </c>
      <c r="F84" s="110"/>
      <c r="G84" s="16"/>
      <c r="H84" s="16"/>
      <c r="J84" s="16"/>
      <c r="K84" s="16"/>
      <c r="L84" s="16"/>
      <c r="M84" s="16"/>
      <c r="N84" s="16"/>
      <c r="O84" s="16"/>
      <c r="P84" s="16"/>
      <c r="Q84" s="16"/>
      <c r="R84" s="16"/>
      <c r="S84" s="16"/>
    </row>
    <row r="85" spans="1:19" ht="18.75" customHeight="1" x14ac:dyDescent="0.3">
      <c r="A85" s="88">
        <f t="shared" si="6"/>
        <v>44295</v>
      </c>
      <c r="B85" s="88">
        <f>Tableau1[[#This Row],[Date]]-WEEKDAY(Tableau1[[#This Row],[Date]],2)+1</f>
        <v>44291</v>
      </c>
      <c r="C85" s="87" t="str">
        <f t="shared" si="5"/>
        <v>avr 2021</v>
      </c>
      <c r="D85" s="109">
        <f>WEEKNUM(Tableau1[[#This Row],[Date]],2)</f>
        <v>15</v>
      </c>
      <c r="E85" s="16">
        <f>SUM(Tableau1[[#This Row],[APD]:[Vérif]])</f>
        <v>0</v>
      </c>
      <c r="F85" s="110"/>
      <c r="G85" s="16"/>
      <c r="H85" s="16"/>
      <c r="J85" s="16"/>
      <c r="K85" s="16"/>
      <c r="L85" s="16"/>
      <c r="M85" s="16"/>
      <c r="N85" s="16"/>
      <c r="O85" s="16"/>
      <c r="P85" s="16"/>
      <c r="Q85" s="16"/>
      <c r="R85" s="16"/>
      <c r="S85" s="16"/>
    </row>
    <row r="86" spans="1:19" ht="18.75" customHeight="1" x14ac:dyDescent="0.3">
      <c r="A86" s="88">
        <f t="shared" si="6"/>
        <v>44302</v>
      </c>
      <c r="B86" s="88">
        <f>Tableau1[[#This Row],[Date]]-WEEKDAY(Tableau1[[#This Row],[Date]],2)+1</f>
        <v>44298</v>
      </c>
      <c r="C86" s="87" t="str">
        <f t="shared" si="5"/>
        <v>avr 2021</v>
      </c>
      <c r="D86" s="109">
        <f>WEEKNUM(Tableau1[[#This Row],[Date]],2)</f>
        <v>16</v>
      </c>
      <c r="E86" s="16">
        <f>SUM(Tableau1[[#This Row],[APD]:[Vérif]])</f>
        <v>0</v>
      </c>
      <c r="F86" s="110"/>
      <c r="G86" s="16"/>
      <c r="H86" s="16"/>
      <c r="J86" s="16"/>
      <c r="K86" s="16"/>
      <c r="L86" s="16"/>
      <c r="M86" s="16"/>
      <c r="N86" s="16"/>
      <c r="O86" s="16"/>
      <c r="P86" s="16"/>
      <c r="Q86" s="16"/>
      <c r="R86" s="16"/>
      <c r="S86" s="16"/>
    </row>
    <row r="87" spans="1:19" ht="18.75" customHeight="1" x14ac:dyDescent="0.3">
      <c r="A87" s="88">
        <f t="shared" si="6"/>
        <v>44309</v>
      </c>
      <c r="B87" s="88">
        <f>Tableau1[[#This Row],[Date]]-WEEKDAY(Tableau1[[#This Row],[Date]],2)+1</f>
        <v>44305</v>
      </c>
      <c r="C87" s="87" t="str">
        <f t="shared" si="5"/>
        <v>avr 2021</v>
      </c>
      <c r="D87" s="109">
        <f>WEEKNUM(Tableau1[[#This Row],[Date]],2)</f>
        <v>17</v>
      </c>
      <c r="E87" s="16">
        <f>SUM(Tableau1[[#This Row],[APD]:[Vérif]])</f>
        <v>0</v>
      </c>
      <c r="F87" s="110"/>
      <c r="G87" s="16"/>
      <c r="H87" s="16"/>
      <c r="J87" s="16"/>
      <c r="K87" s="16"/>
      <c r="L87" s="16"/>
      <c r="M87" s="16"/>
      <c r="N87" s="16"/>
      <c r="O87" s="16"/>
      <c r="P87" s="16"/>
      <c r="Q87" s="16"/>
      <c r="R87" s="16"/>
      <c r="S87" s="16"/>
    </row>
    <row r="88" spans="1:19" ht="18.75" customHeight="1" x14ac:dyDescent="0.3">
      <c r="A88" s="88">
        <f t="shared" si="6"/>
        <v>44316</v>
      </c>
      <c r="B88" s="88">
        <f>Tableau1[[#This Row],[Date]]-WEEKDAY(Tableau1[[#This Row],[Date]],2)+1</f>
        <v>44312</v>
      </c>
      <c r="C88" s="87" t="str">
        <f t="shared" si="5"/>
        <v>avr 2021</v>
      </c>
      <c r="D88" s="109">
        <f>WEEKNUM(Tableau1[[#This Row],[Date]],2)</f>
        <v>18</v>
      </c>
      <c r="E88" s="16">
        <f>SUM(Tableau1[[#This Row],[APD]:[Vérif]])</f>
        <v>0</v>
      </c>
      <c r="F88" s="110"/>
      <c r="G88" s="16"/>
      <c r="H88" s="16"/>
      <c r="J88" s="16"/>
      <c r="K88" s="16"/>
      <c r="L88" s="16"/>
      <c r="M88" s="16"/>
      <c r="N88" s="16"/>
      <c r="O88" s="16"/>
      <c r="P88" s="16"/>
      <c r="Q88" s="16"/>
      <c r="R88" s="16"/>
      <c r="S88" s="16"/>
    </row>
    <row r="89" spans="1:19" ht="18.75" customHeight="1" x14ac:dyDescent="0.3">
      <c r="A89" s="88">
        <f t="shared" si="6"/>
        <v>44323</v>
      </c>
      <c r="B89" s="88">
        <f>Tableau1[[#This Row],[Date]]-WEEKDAY(Tableau1[[#This Row],[Date]],2)+1</f>
        <v>44319</v>
      </c>
      <c r="C89" s="87" t="str">
        <f t="shared" si="5"/>
        <v>mai 2021</v>
      </c>
      <c r="D89" s="109">
        <f>WEEKNUM(Tableau1[[#This Row],[Date]],2)</f>
        <v>19</v>
      </c>
      <c r="E89" s="16">
        <f>SUM(Tableau1[[#This Row],[APD]:[Vérif]])</f>
        <v>0</v>
      </c>
      <c r="F89" s="110"/>
      <c r="G89" s="16"/>
      <c r="H89" s="16"/>
      <c r="J89" s="16"/>
      <c r="K89" s="16"/>
      <c r="L89" s="16"/>
      <c r="M89" s="16"/>
      <c r="N89" s="16"/>
      <c r="O89" s="16"/>
      <c r="P89" s="16"/>
      <c r="Q89" s="16"/>
      <c r="R89" s="16"/>
      <c r="S89" s="16"/>
    </row>
    <row r="90" spans="1:19" ht="18.75" customHeight="1" x14ac:dyDescent="0.3">
      <c r="A90" s="88">
        <f t="shared" si="6"/>
        <v>44330</v>
      </c>
      <c r="B90" s="88">
        <f>Tableau1[[#This Row],[Date]]-WEEKDAY(Tableau1[[#This Row],[Date]],2)+1</f>
        <v>44326</v>
      </c>
      <c r="C90" s="87" t="str">
        <f t="shared" si="5"/>
        <v>mai 2021</v>
      </c>
      <c r="D90" s="109">
        <f>WEEKNUM(Tableau1[[#This Row],[Date]],2)</f>
        <v>20</v>
      </c>
      <c r="E90" s="16">
        <f>SUM(Tableau1[[#This Row],[APD]:[Vérif]])</f>
        <v>0</v>
      </c>
      <c r="F90" s="110"/>
      <c r="G90" s="16"/>
      <c r="H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  <row r="91" spans="1:19" ht="18.75" customHeight="1" x14ac:dyDescent="0.3">
      <c r="A91" s="88">
        <f t="shared" si="6"/>
        <v>44337</v>
      </c>
      <c r="B91" s="88">
        <f>Tableau1[[#This Row],[Date]]-WEEKDAY(Tableau1[[#This Row],[Date]],2)+1</f>
        <v>44333</v>
      </c>
      <c r="C91" s="87" t="str">
        <f t="shared" si="5"/>
        <v>mai 2021</v>
      </c>
      <c r="D91" s="109">
        <f>WEEKNUM(Tableau1[[#This Row],[Date]],2)</f>
        <v>21</v>
      </c>
      <c r="E91" s="16">
        <f>SUM(Tableau1[[#This Row],[APD]:[Vérif]])</f>
        <v>0</v>
      </c>
      <c r="F91" s="110"/>
      <c r="G91" s="16"/>
      <c r="H91" s="16"/>
      <c r="J91" s="16"/>
      <c r="K91" s="16"/>
      <c r="L91" s="16"/>
      <c r="M91" s="16"/>
      <c r="N91" s="16"/>
      <c r="O91" s="16"/>
      <c r="P91" s="16"/>
      <c r="Q91" s="16"/>
      <c r="R91" s="16"/>
      <c r="S91" s="16"/>
    </row>
    <row r="92" spans="1:19" ht="18.75" customHeight="1" x14ac:dyDescent="0.3">
      <c r="A92" s="88">
        <f t="shared" si="6"/>
        <v>44344</v>
      </c>
      <c r="B92" s="88">
        <f>Tableau1[[#This Row],[Date]]-WEEKDAY(Tableau1[[#This Row],[Date]],2)+1</f>
        <v>44340</v>
      </c>
      <c r="C92" s="87" t="str">
        <f t="shared" si="5"/>
        <v>mai 2021</v>
      </c>
      <c r="D92" s="109">
        <f>WEEKNUM(Tableau1[[#This Row],[Date]],2)</f>
        <v>22</v>
      </c>
      <c r="E92" s="16">
        <f>SUM(Tableau1[[#This Row],[APD]:[Vérif]])</f>
        <v>0</v>
      </c>
      <c r="F92" s="110"/>
      <c r="G92" s="16"/>
      <c r="H92" s="16"/>
      <c r="J92" s="16"/>
      <c r="K92" s="16"/>
      <c r="L92" s="16"/>
      <c r="M92" s="16"/>
      <c r="N92" s="16"/>
      <c r="O92" s="16"/>
      <c r="P92" s="16"/>
      <c r="Q92" s="16"/>
      <c r="R92" s="16"/>
      <c r="S92" s="16"/>
    </row>
    <row r="93" spans="1:19" ht="18.75" customHeight="1" x14ac:dyDescent="0.3">
      <c r="A93" s="88">
        <f t="shared" si="6"/>
        <v>44351</v>
      </c>
      <c r="B93" s="88">
        <f>Tableau1[[#This Row],[Date]]-WEEKDAY(Tableau1[[#This Row],[Date]],2)+1</f>
        <v>44347</v>
      </c>
      <c r="C93" s="87" t="str">
        <f t="shared" si="5"/>
        <v>juin 2021</v>
      </c>
      <c r="D93" s="109">
        <f>WEEKNUM(Tableau1[[#This Row],[Date]],2)</f>
        <v>23</v>
      </c>
      <c r="E93" s="16">
        <f>SUM(Tableau1[[#This Row],[APD]:[Vérif]])</f>
        <v>0</v>
      </c>
      <c r="F93" s="110"/>
      <c r="G93" s="16"/>
      <c r="H93" s="16"/>
      <c r="J93" s="16"/>
      <c r="K93" s="16"/>
      <c r="L93" s="16"/>
      <c r="M93" s="16"/>
      <c r="N93" s="16"/>
      <c r="O93" s="16"/>
      <c r="P93" s="16"/>
      <c r="Q93" s="16"/>
      <c r="R93" s="16"/>
      <c r="S93" s="16"/>
    </row>
    <row r="94" spans="1:19" ht="18.75" customHeight="1" x14ac:dyDescent="0.3">
      <c r="A94" s="88">
        <f t="shared" si="6"/>
        <v>44358</v>
      </c>
      <c r="B94" s="88">
        <f>Tableau1[[#This Row],[Date]]-WEEKDAY(Tableau1[[#This Row],[Date]],2)+1</f>
        <v>44354</v>
      </c>
      <c r="C94" s="87" t="str">
        <f t="shared" si="5"/>
        <v>juin 2021</v>
      </c>
      <c r="D94" s="109">
        <f>WEEKNUM(Tableau1[[#This Row],[Date]],2)</f>
        <v>24</v>
      </c>
      <c r="E94" s="16">
        <f>SUM(Tableau1[[#This Row],[APD]:[Vérif]])</f>
        <v>0</v>
      </c>
      <c r="F94" s="110"/>
      <c r="G94" s="16"/>
      <c r="H94" s="16"/>
      <c r="J94" s="16"/>
      <c r="K94" s="16"/>
      <c r="L94" s="16"/>
      <c r="M94" s="16"/>
      <c r="N94" s="16"/>
      <c r="O94" s="16"/>
      <c r="P94" s="16"/>
      <c r="Q94" s="16"/>
      <c r="R94" s="16"/>
      <c r="S94" s="16"/>
    </row>
    <row r="95" spans="1:19" ht="18.75" customHeight="1" x14ac:dyDescent="0.3">
      <c r="A95" s="88">
        <f t="shared" si="6"/>
        <v>44365</v>
      </c>
      <c r="B95" s="88">
        <f>Tableau1[[#This Row],[Date]]-WEEKDAY(Tableau1[[#This Row],[Date]],2)+1</f>
        <v>44361</v>
      </c>
      <c r="C95" s="87" t="str">
        <f t="shared" si="5"/>
        <v>juin 2021</v>
      </c>
      <c r="D95" s="109">
        <f>WEEKNUM(Tableau1[[#This Row],[Date]],2)</f>
        <v>25</v>
      </c>
      <c r="E95" s="16">
        <f>SUM(Tableau1[[#This Row],[APD]:[Vérif]])</f>
        <v>0</v>
      </c>
      <c r="F95" s="110"/>
      <c r="G95" s="16"/>
      <c r="H95" s="16"/>
      <c r="J95" s="16"/>
      <c r="K95" s="16"/>
      <c r="L95" s="16"/>
      <c r="M95" s="16"/>
      <c r="N95" s="16"/>
      <c r="O95" s="16"/>
      <c r="P95" s="16"/>
      <c r="Q95" s="16"/>
      <c r="R95" s="16"/>
      <c r="S95" s="16"/>
    </row>
    <row r="96" spans="1:19" ht="18.75" customHeight="1" x14ac:dyDescent="0.3">
      <c r="A96" s="88">
        <f t="shared" si="6"/>
        <v>44372</v>
      </c>
      <c r="B96" s="88">
        <f>Tableau1[[#This Row],[Date]]-WEEKDAY(Tableau1[[#This Row],[Date]],2)+1</f>
        <v>44368</v>
      </c>
      <c r="C96" s="87" t="str">
        <f t="shared" si="5"/>
        <v>juin 2021</v>
      </c>
      <c r="D96" s="109">
        <f>WEEKNUM(Tableau1[[#This Row],[Date]],2)</f>
        <v>26</v>
      </c>
      <c r="E96" s="16">
        <f>SUM(Tableau1[[#This Row],[APD]:[Vérif]])</f>
        <v>0</v>
      </c>
      <c r="F96" s="110"/>
      <c r="G96" s="16"/>
      <c r="H96" s="16"/>
      <c r="J96" s="16"/>
      <c r="K96" s="16"/>
      <c r="L96" s="16"/>
      <c r="M96" s="16"/>
      <c r="N96" s="16"/>
      <c r="O96" s="16"/>
      <c r="P96" s="16"/>
      <c r="Q96" s="16"/>
      <c r="R96" s="16"/>
      <c r="S96" s="16"/>
    </row>
    <row r="97" spans="1:19" ht="18.75" customHeight="1" x14ac:dyDescent="0.3">
      <c r="A97" s="88">
        <f t="shared" si="6"/>
        <v>44379</v>
      </c>
      <c r="B97" s="88">
        <f>Tableau1[[#This Row],[Date]]-WEEKDAY(Tableau1[[#This Row],[Date]],2)+1</f>
        <v>44375</v>
      </c>
      <c r="C97" s="87" t="str">
        <f t="shared" si="5"/>
        <v>juil 2021</v>
      </c>
      <c r="D97" s="109">
        <f>WEEKNUM(Tableau1[[#This Row],[Date]],2)</f>
        <v>27</v>
      </c>
      <c r="E97" s="16">
        <f>SUM(Tableau1[[#This Row],[APD]:[Vérif]])</f>
        <v>0</v>
      </c>
      <c r="F97" s="110"/>
      <c r="G97" s="16"/>
      <c r="H97" s="16"/>
      <c r="J97" s="16"/>
      <c r="K97" s="16"/>
      <c r="L97" s="16"/>
      <c r="M97" s="16"/>
      <c r="N97" s="16"/>
      <c r="O97" s="16"/>
      <c r="P97" s="16"/>
      <c r="Q97" s="16"/>
      <c r="R97" s="16"/>
      <c r="S97" s="16"/>
    </row>
    <row r="98" spans="1:19" ht="18.75" customHeight="1" x14ac:dyDescent="0.3">
      <c r="A98" s="88">
        <f t="shared" si="6"/>
        <v>44386</v>
      </c>
      <c r="B98" s="88">
        <f>Tableau1[[#This Row],[Date]]-WEEKDAY(Tableau1[[#This Row],[Date]],2)+1</f>
        <v>44382</v>
      </c>
      <c r="C98" s="87" t="str">
        <f t="shared" ref="C98:C129" si="7">TEXT(A98,"mmm")&amp;" "&amp;YEAR(A98)</f>
        <v>juil 2021</v>
      </c>
      <c r="D98" s="109">
        <f>WEEKNUM(Tableau1[[#This Row],[Date]],2)</f>
        <v>28</v>
      </c>
      <c r="E98" s="16">
        <f>SUM(Tableau1[[#This Row],[APD]:[Vérif]])</f>
        <v>0</v>
      </c>
      <c r="F98" s="110"/>
      <c r="G98" s="16"/>
      <c r="H98" s="16"/>
      <c r="J98" s="16"/>
      <c r="K98" s="16"/>
      <c r="L98" s="16"/>
      <c r="M98" s="16"/>
      <c r="N98" s="16"/>
      <c r="O98" s="16"/>
      <c r="P98" s="16"/>
      <c r="Q98" s="16"/>
      <c r="R98" s="16"/>
      <c r="S98" s="16"/>
    </row>
    <row r="99" spans="1:19" ht="18.75" customHeight="1" x14ac:dyDescent="0.3">
      <c r="A99" s="88">
        <f t="shared" si="6"/>
        <v>44393</v>
      </c>
      <c r="B99" s="88">
        <f>Tableau1[[#This Row],[Date]]-WEEKDAY(Tableau1[[#This Row],[Date]],2)+1</f>
        <v>44389</v>
      </c>
      <c r="C99" s="87" t="str">
        <f t="shared" si="7"/>
        <v>juil 2021</v>
      </c>
      <c r="D99" s="109">
        <f>WEEKNUM(Tableau1[[#This Row],[Date]],2)</f>
        <v>29</v>
      </c>
      <c r="E99" s="16">
        <f>SUM(Tableau1[[#This Row],[APD]:[Vérif]])</f>
        <v>0</v>
      </c>
      <c r="F99" s="110"/>
      <c r="G99" s="16"/>
      <c r="H99" s="16"/>
      <c r="J99" s="16"/>
      <c r="K99" s="16"/>
      <c r="L99" s="16"/>
      <c r="M99" s="16"/>
      <c r="N99" s="16"/>
      <c r="O99" s="16"/>
      <c r="P99" s="16"/>
      <c r="Q99" s="16"/>
      <c r="R99" s="16"/>
      <c r="S99" s="16"/>
    </row>
    <row r="100" spans="1:19" ht="18.75" customHeight="1" x14ac:dyDescent="0.3">
      <c r="A100" s="88">
        <f t="shared" si="6"/>
        <v>44400</v>
      </c>
      <c r="B100" s="88">
        <f>Tableau1[[#This Row],[Date]]-WEEKDAY(Tableau1[[#This Row],[Date]],2)+1</f>
        <v>44396</v>
      </c>
      <c r="C100" s="87" t="str">
        <f t="shared" si="7"/>
        <v>juil 2021</v>
      </c>
      <c r="D100" s="109">
        <f>WEEKNUM(Tableau1[[#This Row],[Date]],2)</f>
        <v>30</v>
      </c>
      <c r="E100" s="16">
        <f>SUM(Tableau1[[#This Row],[APD]:[Vérif]])</f>
        <v>0</v>
      </c>
      <c r="F100" s="110"/>
      <c r="G100" s="16"/>
      <c r="H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</row>
    <row r="101" spans="1:19" ht="18.75" customHeight="1" x14ac:dyDescent="0.3">
      <c r="A101" s="88">
        <f t="shared" si="6"/>
        <v>44407</v>
      </c>
      <c r="B101" s="88">
        <f>Tableau1[[#This Row],[Date]]-WEEKDAY(Tableau1[[#This Row],[Date]],2)+1</f>
        <v>44403</v>
      </c>
      <c r="C101" s="87" t="str">
        <f t="shared" si="7"/>
        <v>juil 2021</v>
      </c>
      <c r="D101" s="109">
        <f>WEEKNUM(Tableau1[[#This Row],[Date]],2)</f>
        <v>31</v>
      </c>
      <c r="E101" s="16">
        <f>SUM(Tableau1[[#This Row],[APD]:[Vérif]])</f>
        <v>0</v>
      </c>
      <c r="F101" s="110"/>
      <c r="G101" s="16"/>
      <c r="H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</row>
    <row r="102" spans="1:19" ht="18.75" customHeight="1" x14ac:dyDescent="0.3">
      <c r="A102" s="88">
        <f t="shared" si="6"/>
        <v>44414</v>
      </c>
      <c r="B102" s="88">
        <f>Tableau1[[#This Row],[Date]]-WEEKDAY(Tableau1[[#This Row],[Date]],2)+1</f>
        <v>44410</v>
      </c>
      <c r="C102" s="87" t="str">
        <f t="shared" si="7"/>
        <v>août 2021</v>
      </c>
      <c r="D102" s="109">
        <f>WEEKNUM(Tableau1[[#This Row],[Date]],2)</f>
        <v>32</v>
      </c>
      <c r="E102" s="16">
        <f>SUM(Tableau1[[#This Row],[APD]:[Vérif]])</f>
        <v>0</v>
      </c>
      <c r="F102" s="110"/>
      <c r="G102" s="16"/>
      <c r="H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</row>
    <row r="103" spans="1:19" ht="18.75" customHeight="1" x14ac:dyDescent="0.3">
      <c r="A103" s="88">
        <f t="shared" si="6"/>
        <v>44421</v>
      </c>
      <c r="B103" s="88">
        <f>Tableau1[[#This Row],[Date]]-WEEKDAY(Tableau1[[#This Row],[Date]],2)+1</f>
        <v>44417</v>
      </c>
      <c r="C103" s="87" t="str">
        <f t="shared" si="7"/>
        <v>août 2021</v>
      </c>
      <c r="D103" s="109">
        <f>WEEKNUM(Tableau1[[#This Row],[Date]],2)</f>
        <v>33</v>
      </c>
      <c r="E103" s="16">
        <f>SUM(Tableau1[[#This Row],[APD]:[Vérif]])</f>
        <v>0</v>
      </c>
      <c r="F103" s="110"/>
      <c r="G103" s="16"/>
      <c r="H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</row>
    <row r="104" spans="1:19" ht="18.75" customHeight="1" x14ac:dyDescent="0.3">
      <c r="A104" s="88">
        <f t="shared" si="6"/>
        <v>44428</v>
      </c>
      <c r="B104" s="88">
        <f>Tableau1[[#This Row],[Date]]-WEEKDAY(Tableau1[[#This Row],[Date]],2)+1</f>
        <v>44424</v>
      </c>
      <c r="C104" s="87" t="str">
        <f t="shared" si="7"/>
        <v>août 2021</v>
      </c>
      <c r="D104" s="109">
        <f>WEEKNUM(Tableau1[[#This Row],[Date]],2)</f>
        <v>34</v>
      </c>
      <c r="E104" s="16">
        <f>SUM(Tableau1[[#This Row],[APD]:[Vérif]])</f>
        <v>0</v>
      </c>
      <c r="F104" s="110"/>
      <c r="G104" s="16"/>
      <c r="H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</row>
    <row r="105" spans="1:19" ht="18.75" customHeight="1" x14ac:dyDescent="0.3">
      <c r="A105" s="88">
        <f t="shared" si="6"/>
        <v>44435</v>
      </c>
      <c r="B105" s="88">
        <f>Tableau1[[#This Row],[Date]]-WEEKDAY(Tableau1[[#This Row],[Date]],2)+1</f>
        <v>44431</v>
      </c>
      <c r="C105" s="87" t="str">
        <f t="shared" si="7"/>
        <v>août 2021</v>
      </c>
      <c r="D105" s="109">
        <f>WEEKNUM(Tableau1[[#This Row],[Date]],2)</f>
        <v>35</v>
      </c>
      <c r="E105" s="16">
        <f>SUM(Tableau1[[#This Row],[APD]:[Vérif]])</f>
        <v>0</v>
      </c>
      <c r="F105" s="110"/>
      <c r="G105" s="16"/>
      <c r="H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</row>
    <row r="106" spans="1:19" ht="18.75" customHeight="1" x14ac:dyDescent="0.3">
      <c r="A106" s="88">
        <f t="shared" si="6"/>
        <v>44442</v>
      </c>
      <c r="B106" s="88">
        <f>Tableau1[[#This Row],[Date]]-WEEKDAY(Tableau1[[#This Row],[Date]],2)+1</f>
        <v>44438</v>
      </c>
      <c r="C106" s="87" t="str">
        <f t="shared" si="7"/>
        <v>sept 2021</v>
      </c>
      <c r="D106" s="109">
        <f>WEEKNUM(Tableau1[[#This Row],[Date]],2)</f>
        <v>36</v>
      </c>
      <c r="E106" s="16">
        <f>SUM(Tableau1[[#This Row],[APD]:[Vérif]])</f>
        <v>0</v>
      </c>
      <c r="F106" s="110"/>
      <c r="G106" s="16"/>
      <c r="H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</row>
    <row r="107" spans="1:19" ht="18.75" customHeight="1" x14ac:dyDescent="0.3">
      <c r="A107" s="88">
        <f t="shared" si="6"/>
        <v>44449</v>
      </c>
      <c r="B107" s="88">
        <f>Tableau1[[#This Row],[Date]]-WEEKDAY(Tableau1[[#This Row],[Date]],2)+1</f>
        <v>44445</v>
      </c>
      <c r="C107" s="87" t="str">
        <f t="shared" si="7"/>
        <v>sept 2021</v>
      </c>
      <c r="D107" s="109">
        <f>WEEKNUM(Tableau1[[#This Row],[Date]],2)</f>
        <v>37</v>
      </c>
      <c r="E107" s="16">
        <f>SUM(Tableau1[[#This Row],[APD]:[Vérif]])</f>
        <v>0</v>
      </c>
      <c r="F107" s="110"/>
      <c r="G107" s="16"/>
      <c r="H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</row>
    <row r="108" spans="1:19" ht="18.75" customHeight="1" x14ac:dyDescent="0.3">
      <c r="A108" s="88">
        <f t="shared" si="6"/>
        <v>44456</v>
      </c>
      <c r="B108" s="88">
        <f>Tableau1[[#This Row],[Date]]-WEEKDAY(Tableau1[[#This Row],[Date]],2)+1</f>
        <v>44452</v>
      </c>
      <c r="C108" s="87" t="str">
        <f t="shared" si="7"/>
        <v>sept 2021</v>
      </c>
      <c r="D108" s="109">
        <f>WEEKNUM(Tableau1[[#This Row],[Date]],2)</f>
        <v>38</v>
      </c>
      <c r="E108" s="16">
        <f>SUM(Tableau1[[#This Row],[APD]:[Vérif]])</f>
        <v>0</v>
      </c>
      <c r="F108" s="110"/>
      <c r="G108" s="16"/>
      <c r="H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</row>
    <row r="109" spans="1:19" ht="18.75" customHeight="1" x14ac:dyDescent="0.3">
      <c r="A109" s="88">
        <f t="shared" si="6"/>
        <v>44463</v>
      </c>
      <c r="B109" s="88">
        <f>Tableau1[[#This Row],[Date]]-WEEKDAY(Tableau1[[#This Row],[Date]],2)+1</f>
        <v>44459</v>
      </c>
      <c r="C109" s="87" t="str">
        <f t="shared" si="7"/>
        <v>sept 2021</v>
      </c>
      <c r="D109" s="109">
        <f>WEEKNUM(Tableau1[[#This Row],[Date]],2)</f>
        <v>39</v>
      </c>
      <c r="E109" s="16">
        <f>SUM(Tableau1[[#This Row],[APD]:[Vérif]])</f>
        <v>0</v>
      </c>
      <c r="F109" s="110"/>
      <c r="G109" s="16"/>
      <c r="H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</row>
    <row r="110" spans="1:19" ht="18.75" customHeight="1" x14ac:dyDescent="0.3">
      <c r="A110" s="88">
        <f t="shared" si="6"/>
        <v>44470</v>
      </c>
      <c r="B110" s="88">
        <f>Tableau1[[#This Row],[Date]]-WEEKDAY(Tableau1[[#This Row],[Date]],2)+1</f>
        <v>44466</v>
      </c>
      <c r="C110" s="87" t="str">
        <f t="shared" si="7"/>
        <v>oct 2021</v>
      </c>
      <c r="D110" s="109">
        <f>WEEKNUM(Tableau1[[#This Row],[Date]],2)</f>
        <v>40</v>
      </c>
      <c r="E110" s="16">
        <f>SUM(Tableau1[[#This Row],[APD]:[Vérif]])</f>
        <v>0</v>
      </c>
      <c r="F110" s="110"/>
      <c r="G110" s="16"/>
      <c r="H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</row>
    <row r="111" spans="1:19" ht="18.75" customHeight="1" x14ac:dyDescent="0.3">
      <c r="A111" s="88">
        <f t="shared" si="6"/>
        <v>44477</v>
      </c>
      <c r="B111" s="88">
        <f>Tableau1[[#This Row],[Date]]-WEEKDAY(Tableau1[[#This Row],[Date]],2)+1</f>
        <v>44473</v>
      </c>
      <c r="C111" s="87" t="str">
        <f t="shared" si="7"/>
        <v>oct 2021</v>
      </c>
      <c r="D111" s="109">
        <f>WEEKNUM(Tableau1[[#This Row],[Date]],2)</f>
        <v>41</v>
      </c>
      <c r="E111" s="16">
        <f>SUM(Tableau1[[#This Row],[APD]:[Vérif]])</f>
        <v>0</v>
      </c>
      <c r="F111" s="110"/>
      <c r="G111" s="16"/>
      <c r="H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</row>
    <row r="112" spans="1:19" ht="18.75" customHeight="1" x14ac:dyDescent="0.3">
      <c r="A112" s="88">
        <f t="shared" si="6"/>
        <v>44484</v>
      </c>
      <c r="B112" s="88">
        <f>Tableau1[[#This Row],[Date]]-WEEKDAY(Tableau1[[#This Row],[Date]],2)+1</f>
        <v>44480</v>
      </c>
      <c r="C112" s="87" t="str">
        <f t="shared" si="7"/>
        <v>oct 2021</v>
      </c>
      <c r="D112" s="109">
        <f>WEEKNUM(Tableau1[[#This Row],[Date]],2)</f>
        <v>42</v>
      </c>
      <c r="E112" s="16">
        <f>SUM(Tableau1[[#This Row],[APD]:[Vérif]])</f>
        <v>0</v>
      </c>
      <c r="F112" s="110"/>
      <c r="G112" s="16"/>
      <c r="H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</row>
    <row r="113" spans="1:19" ht="18.75" customHeight="1" x14ac:dyDescent="0.3">
      <c r="A113" s="88">
        <f t="shared" si="6"/>
        <v>44491</v>
      </c>
      <c r="B113" s="88">
        <f>Tableau1[[#This Row],[Date]]-WEEKDAY(Tableau1[[#This Row],[Date]],2)+1</f>
        <v>44487</v>
      </c>
      <c r="C113" s="87" t="str">
        <f t="shared" si="7"/>
        <v>oct 2021</v>
      </c>
      <c r="D113" s="109">
        <f>WEEKNUM(Tableau1[[#This Row],[Date]],2)</f>
        <v>43</v>
      </c>
      <c r="E113" s="16">
        <f>SUM(Tableau1[[#This Row],[APD]:[Vérif]])</f>
        <v>0</v>
      </c>
      <c r="F113" s="110"/>
      <c r="G113" s="16"/>
      <c r="H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</row>
    <row r="114" spans="1:19" ht="18.75" customHeight="1" x14ac:dyDescent="0.3">
      <c r="A114" s="88">
        <f t="shared" si="6"/>
        <v>44498</v>
      </c>
      <c r="B114" s="88">
        <f>Tableau1[[#This Row],[Date]]-WEEKDAY(Tableau1[[#This Row],[Date]],2)+1</f>
        <v>44494</v>
      </c>
      <c r="C114" s="87" t="str">
        <f t="shared" si="7"/>
        <v>oct 2021</v>
      </c>
      <c r="D114" s="109">
        <f>WEEKNUM(Tableau1[[#This Row],[Date]],2)</f>
        <v>44</v>
      </c>
      <c r="E114" s="16">
        <f>SUM(Tableau1[[#This Row],[APD]:[Vérif]])</f>
        <v>0</v>
      </c>
      <c r="F114" s="110"/>
      <c r="G114" s="16"/>
      <c r="H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</row>
    <row r="115" spans="1:19" ht="18.75" customHeight="1" x14ac:dyDescent="0.3">
      <c r="A115" s="88">
        <f t="shared" si="6"/>
        <v>44505</v>
      </c>
      <c r="B115" s="88">
        <f>Tableau1[[#This Row],[Date]]-WEEKDAY(Tableau1[[#This Row],[Date]],2)+1</f>
        <v>44501</v>
      </c>
      <c r="C115" s="87" t="str">
        <f t="shared" si="7"/>
        <v>nov 2021</v>
      </c>
      <c r="D115" s="109">
        <f>WEEKNUM(Tableau1[[#This Row],[Date]],2)</f>
        <v>45</v>
      </c>
      <c r="E115" s="16">
        <f>SUM(Tableau1[[#This Row],[APD]:[Vérif]])</f>
        <v>0</v>
      </c>
      <c r="F115" s="110"/>
      <c r="G115" s="16"/>
      <c r="H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</row>
    <row r="116" spans="1:19" ht="18.75" customHeight="1" x14ac:dyDescent="0.3">
      <c r="A116" s="88">
        <f t="shared" ref="A116:A122" si="8">A115+7</f>
        <v>44512</v>
      </c>
      <c r="B116" s="88">
        <f>Tableau1[[#This Row],[Date]]-WEEKDAY(Tableau1[[#This Row],[Date]],2)+1</f>
        <v>44508</v>
      </c>
      <c r="C116" s="87" t="str">
        <f t="shared" si="7"/>
        <v>nov 2021</v>
      </c>
      <c r="D116" s="109">
        <f>WEEKNUM(Tableau1[[#This Row],[Date]],2)</f>
        <v>46</v>
      </c>
      <c r="E116" s="16">
        <f>SUM(Tableau1[[#This Row],[APD]:[Vérif]])</f>
        <v>0</v>
      </c>
      <c r="F116" s="110"/>
      <c r="G116" s="16"/>
      <c r="H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</row>
    <row r="117" spans="1:19" ht="18.75" customHeight="1" x14ac:dyDescent="0.3">
      <c r="A117" s="88">
        <f t="shared" si="8"/>
        <v>44519</v>
      </c>
      <c r="B117" s="88">
        <f>Tableau1[[#This Row],[Date]]-WEEKDAY(Tableau1[[#This Row],[Date]],2)+1</f>
        <v>44515</v>
      </c>
      <c r="C117" s="87" t="str">
        <f t="shared" si="7"/>
        <v>nov 2021</v>
      </c>
      <c r="D117" s="109">
        <f>WEEKNUM(Tableau1[[#This Row],[Date]],2)</f>
        <v>47</v>
      </c>
      <c r="E117" s="16">
        <f>SUM(Tableau1[[#This Row],[APD]:[Vérif]])</f>
        <v>0</v>
      </c>
      <c r="F117" s="110"/>
      <c r="G117" s="16"/>
      <c r="H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</row>
    <row r="118" spans="1:19" ht="18.75" customHeight="1" x14ac:dyDescent="0.3">
      <c r="A118" s="88">
        <f t="shared" si="8"/>
        <v>44526</v>
      </c>
      <c r="B118" s="88">
        <f>Tableau1[[#This Row],[Date]]-WEEKDAY(Tableau1[[#This Row],[Date]],2)+1</f>
        <v>44522</v>
      </c>
      <c r="C118" s="87" t="str">
        <f t="shared" si="7"/>
        <v>nov 2021</v>
      </c>
      <c r="D118" s="109">
        <f>WEEKNUM(Tableau1[[#This Row],[Date]],2)</f>
        <v>48</v>
      </c>
      <c r="E118" s="16">
        <f>SUM(Tableau1[[#This Row],[APD]:[Vérif]])</f>
        <v>0</v>
      </c>
      <c r="F118" s="110"/>
      <c r="G118" s="16"/>
      <c r="H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</row>
    <row r="119" spans="1:19" ht="18.75" customHeight="1" x14ac:dyDescent="0.3">
      <c r="A119" s="88">
        <f t="shared" si="8"/>
        <v>44533</v>
      </c>
      <c r="B119" s="88">
        <f>Tableau1[[#This Row],[Date]]-WEEKDAY(Tableau1[[#This Row],[Date]],2)+1</f>
        <v>44529</v>
      </c>
      <c r="C119" s="87" t="str">
        <f t="shared" si="7"/>
        <v>déc 2021</v>
      </c>
      <c r="D119" s="109">
        <f>WEEKNUM(Tableau1[[#This Row],[Date]],2)</f>
        <v>49</v>
      </c>
      <c r="E119" s="16">
        <f>SUM(Tableau1[[#This Row],[APD]:[Vérif]])</f>
        <v>0</v>
      </c>
      <c r="F119" s="110"/>
      <c r="G119" s="16"/>
      <c r="H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</row>
    <row r="120" spans="1:19" ht="18.75" customHeight="1" x14ac:dyDescent="0.3">
      <c r="A120" s="88">
        <f t="shared" si="8"/>
        <v>44540</v>
      </c>
      <c r="B120" s="88">
        <f>Tableau1[[#This Row],[Date]]-WEEKDAY(Tableau1[[#This Row],[Date]],2)+1</f>
        <v>44536</v>
      </c>
      <c r="C120" s="87" t="str">
        <f t="shared" si="7"/>
        <v>déc 2021</v>
      </c>
      <c r="D120" s="109">
        <f>WEEKNUM(Tableau1[[#This Row],[Date]],2)</f>
        <v>50</v>
      </c>
      <c r="E120" s="16">
        <f>SUM(Tableau1[[#This Row],[APD]:[Vérif]])</f>
        <v>0</v>
      </c>
      <c r="F120" s="110"/>
      <c r="G120" s="16"/>
      <c r="H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</row>
    <row r="121" spans="1:19" ht="18.75" customHeight="1" x14ac:dyDescent="0.3">
      <c r="A121" s="88">
        <f t="shared" si="8"/>
        <v>44547</v>
      </c>
      <c r="B121" s="88">
        <f>Tableau1[[#This Row],[Date]]-WEEKDAY(Tableau1[[#This Row],[Date]],2)+1</f>
        <v>44543</v>
      </c>
      <c r="C121" s="87" t="str">
        <f t="shared" si="7"/>
        <v>déc 2021</v>
      </c>
      <c r="D121" s="109">
        <f>WEEKNUM(Tableau1[[#This Row],[Date]],2)</f>
        <v>51</v>
      </c>
      <c r="E121" s="16">
        <f>SUM(Tableau1[[#This Row],[APD]:[Vérif]])</f>
        <v>0</v>
      </c>
      <c r="F121" s="110"/>
      <c r="G121" s="16"/>
      <c r="H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</row>
    <row r="122" spans="1:19" ht="18.75" customHeight="1" x14ac:dyDescent="0.3">
      <c r="A122" s="88">
        <f t="shared" si="8"/>
        <v>44554</v>
      </c>
      <c r="B122" s="88">
        <f>Tableau1[[#This Row],[Date]]-WEEKDAY(Tableau1[[#This Row],[Date]],2)+1</f>
        <v>44550</v>
      </c>
      <c r="C122" s="87" t="str">
        <f t="shared" si="7"/>
        <v>déc 2021</v>
      </c>
      <c r="D122" s="109">
        <f>WEEKNUM(Tableau1[[#This Row],[Date]],2)</f>
        <v>52</v>
      </c>
      <c r="E122" s="16">
        <f>SUM(Tableau1[[#This Row],[APD]:[Vérif]])</f>
        <v>0</v>
      </c>
      <c r="F122" s="110"/>
      <c r="G122" s="16"/>
      <c r="H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</row>
    <row r="123" spans="1:19" ht="18.75" customHeight="1" x14ac:dyDescent="0.3">
      <c r="A123" s="88">
        <v>44562</v>
      </c>
      <c r="B123" s="88">
        <f>Tableau1[[#This Row],[Date]]-WEEKDAY(Tableau1[[#This Row],[Date]],2)+1</f>
        <v>44557</v>
      </c>
      <c r="C123" s="87" t="str">
        <f t="shared" si="7"/>
        <v>janv 2022</v>
      </c>
      <c r="D123" s="109">
        <f>WEEKNUM(Tableau1[[#This Row],[Date]],2)</f>
        <v>1</v>
      </c>
      <c r="E123" s="16">
        <f>SUM(Tableau1[[#This Row],[APD]:[Vérif]])</f>
        <v>0</v>
      </c>
      <c r="F123" s="110"/>
      <c r="G123" s="16"/>
      <c r="H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</row>
    <row r="124" spans="1:19" ht="18.75" customHeight="1" x14ac:dyDescent="0.3">
      <c r="A124" s="88">
        <f t="shared" ref="A124:A155" si="9">A123+7</f>
        <v>44569</v>
      </c>
      <c r="B124" s="88">
        <f>Tableau1[[#This Row],[Date]]-WEEKDAY(Tableau1[[#This Row],[Date]],2)+1</f>
        <v>44564</v>
      </c>
      <c r="C124" s="87" t="str">
        <f t="shared" si="7"/>
        <v>janv 2022</v>
      </c>
      <c r="D124" s="109">
        <f>WEEKNUM(Tableau1[[#This Row],[Date]],2)</f>
        <v>2</v>
      </c>
      <c r="E124" s="16">
        <f>SUM(Tableau1[[#This Row],[APD]:[Vérif]])</f>
        <v>0</v>
      </c>
      <c r="F124" s="110"/>
      <c r="G124" s="16"/>
      <c r="H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</row>
    <row r="125" spans="1:19" ht="18.75" customHeight="1" x14ac:dyDescent="0.3">
      <c r="A125" s="88">
        <f t="shared" si="9"/>
        <v>44576</v>
      </c>
      <c r="B125" s="88">
        <f>Tableau1[[#This Row],[Date]]-WEEKDAY(Tableau1[[#This Row],[Date]],2)+1</f>
        <v>44571</v>
      </c>
      <c r="C125" s="87" t="str">
        <f t="shared" si="7"/>
        <v>janv 2022</v>
      </c>
      <c r="D125" s="109">
        <f>WEEKNUM(Tableau1[[#This Row],[Date]],2)</f>
        <v>3</v>
      </c>
      <c r="E125" s="16">
        <f>SUM(Tableau1[[#This Row],[APD]:[Vérif]])</f>
        <v>0</v>
      </c>
      <c r="F125" s="110"/>
      <c r="G125" s="16"/>
      <c r="H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</row>
    <row r="126" spans="1:19" ht="18.75" customHeight="1" x14ac:dyDescent="0.3">
      <c r="A126" s="88">
        <f t="shared" si="9"/>
        <v>44583</v>
      </c>
      <c r="B126" s="88">
        <f>Tableau1[[#This Row],[Date]]-WEEKDAY(Tableau1[[#This Row],[Date]],2)+1</f>
        <v>44578</v>
      </c>
      <c r="C126" s="87" t="str">
        <f t="shared" si="7"/>
        <v>janv 2022</v>
      </c>
      <c r="D126" s="109">
        <f>WEEKNUM(Tableau1[[#This Row],[Date]],2)</f>
        <v>4</v>
      </c>
      <c r="E126" s="16">
        <f>SUM(Tableau1[[#This Row],[APD]:[Vérif]])</f>
        <v>0</v>
      </c>
      <c r="F126" s="110"/>
      <c r="G126" s="16"/>
      <c r="H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</row>
    <row r="127" spans="1:19" ht="18.75" customHeight="1" x14ac:dyDescent="0.3">
      <c r="A127" s="88">
        <f t="shared" si="9"/>
        <v>44590</v>
      </c>
      <c r="B127" s="88">
        <f>Tableau1[[#This Row],[Date]]-WEEKDAY(Tableau1[[#This Row],[Date]],2)+1</f>
        <v>44585</v>
      </c>
      <c r="C127" s="87" t="str">
        <f t="shared" si="7"/>
        <v>janv 2022</v>
      </c>
      <c r="D127" s="109">
        <f>WEEKNUM(Tableau1[[#This Row],[Date]],2)</f>
        <v>5</v>
      </c>
      <c r="E127" s="16">
        <f>SUM(Tableau1[[#This Row],[APD]:[Vérif]])</f>
        <v>0</v>
      </c>
      <c r="F127" s="110"/>
      <c r="G127" s="16"/>
      <c r="H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</row>
    <row r="128" spans="1:19" ht="18.75" customHeight="1" x14ac:dyDescent="0.3">
      <c r="A128" s="88">
        <f t="shared" si="9"/>
        <v>44597</v>
      </c>
      <c r="B128" s="88">
        <f>Tableau1[[#This Row],[Date]]-WEEKDAY(Tableau1[[#This Row],[Date]],2)+1</f>
        <v>44592</v>
      </c>
      <c r="C128" s="87" t="str">
        <f t="shared" si="7"/>
        <v>févr 2022</v>
      </c>
      <c r="D128" s="109">
        <f>WEEKNUM(Tableau1[[#This Row],[Date]],2)</f>
        <v>6</v>
      </c>
      <c r="E128" s="16">
        <f>SUM(Tableau1[[#This Row],[APD]:[Vérif]])</f>
        <v>0</v>
      </c>
      <c r="F128" s="110"/>
      <c r="G128" s="16"/>
      <c r="H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</row>
    <row r="129" spans="1:19" ht="18.75" customHeight="1" x14ac:dyDescent="0.3">
      <c r="A129" s="88">
        <f t="shared" si="9"/>
        <v>44604</v>
      </c>
      <c r="B129" s="88">
        <f>Tableau1[[#This Row],[Date]]-WEEKDAY(Tableau1[[#This Row],[Date]],2)+1</f>
        <v>44599</v>
      </c>
      <c r="C129" s="87" t="str">
        <f t="shared" si="7"/>
        <v>févr 2022</v>
      </c>
      <c r="D129" s="109">
        <f>WEEKNUM(Tableau1[[#This Row],[Date]],2)</f>
        <v>7</v>
      </c>
      <c r="E129" s="16">
        <f>SUM(Tableau1[[#This Row],[APD]:[Vérif]])</f>
        <v>0</v>
      </c>
      <c r="F129" s="110"/>
      <c r="G129" s="16"/>
      <c r="H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</row>
    <row r="130" spans="1:19" ht="18.75" customHeight="1" x14ac:dyDescent="0.3">
      <c r="A130" s="88">
        <f t="shared" si="9"/>
        <v>44611</v>
      </c>
      <c r="B130" s="88">
        <f>Tableau1[[#This Row],[Date]]-WEEKDAY(Tableau1[[#This Row],[Date]],2)+1</f>
        <v>44606</v>
      </c>
      <c r="C130" s="87" t="str">
        <f t="shared" ref="C130:C161" si="10">TEXT(A130,"mmm")&amp;" "&amp;YEAR(A130)</f>
        <v>févr 2022</v>
      </c>
      <c r="D130" s="109">
        <f>WEEKNUM(Tableau1[[#This Row],[Date]],2)</f>
        <v>8</v>
      </c>
      <c r="E130" s="16">
        <f>SUM(Tableau1[[#This Row],[APD]:[Vérif]])</f>
        <v>0</v>
      </c>
      <c r="F130" s="110"/>
      <c r="G130" s="16"/>
      <c r="H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</row>
    <row r="131" spans="1:19" ht="18.75" customHeight="1" x14ac:dyDescent="0.3">
      <c r="A131" s="88">
        <f t="shared" si="9"/>
        <v>44618</v>
      </c>
      <c r="B131" s="88">
        <f>Tableau1[[#This Row],[Date]]-WEEKDAY(Tableau1[[#This Row],[Date]],2)+1</f>
        <v>44613</v>
      </c>
      <c r="C131" s="87" t="str">
        <f t="shared" si="10"/>
        <v>févr 2022</v>
      </c>
      <c r="D131" s="109">
        <f>WEEKNUM(Tableau1[[#This Row],[Date]],2)</f>
        <v>9</v>
      </c>
      <c r="E131" s="16">
        <f>SUM(Tableau1[[#This Row],[APD]:[Vérif]])</f>
        <v>0</v>
      </c>
      <c r="F131" s="110"/>
      <c r="G131" s="16"/>
      <c r="H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</row>
    <row r="132" spans="1:19" ht="18.75" customHeight="1" x14ac:dyDescent="0.3">
      <c r="A132" s="88">
        <f t="shared" si="9"/>
        <v>44625</v>
      </c>
      <c r="B132" s="88">
        <f>Tableau1[[#This Row],[Date]]-WEEKDAY(Tableau1[[#This Row],[Date]],2)+1</f>
        <v>44620</v>
      </c>
      <c r="C132" s="87" t="str">
        <f t="shared" si="10"/>
        <v>mars 2022</v>
      </c>
      <c r="D132" s="109">
        <f>WEEKNUM(Tableau1[[#This Row],[Date]],2)</f>
        <v>10</v>
      </c>
      <c r="E132" s="16">
        <f>SUM(Tableau1[[#This Row],[APD]:[Vérif]])</f>
        <v>0</v>
      </c>
      <c r="F132" s="110"/>
      <c r="G132" s="16"/>
      <c r="H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</row>
    <row r="133" spans="1:19" ht="18.75" customHeight="1" x14ac:dyDescent="0.3">
      <c r="A133" s="88">
        <f t="shared" si="9"/>
        <v>44632</v>
      </c>
      <c r="B133" s="88">
        <f>Tableau1[[#This Row],[Date]]-WEEKDAY(Tableau1[[#This Row],[Date]],2)+1</f>
        <v>44627</v>
      </c>
      <c r="C133" s="87" t="str">
        <f t="shared" si="10"/>
        <v>mars 2022</v>
      </c>
      <c r="D133" s="109">
        <f>WEEKNUM(Tableau1[[#This Row],[Date]],2)</f>
        <v>11</v>
      </c>
      <c r="E133" s="16">
        <f>SUM(Tableau1[[#This Row],[APD]:[Vérif]])</f>
        <v>0</v>
      </c>
      <c r="F133" s="110"/>
      <c r="G133" s="16"/>
      <c r="H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</row>
    <row r="134" spans="1:19" ht="18.75" customHeight="1" x14ac:dyDescent="0.3">
      <c r="A134" s="88">
        <f t="shared" si="9"/>
        <v>44639</v>
      </c>
      <c r="B134" s="88">
        <f>Tableau1[[#This Row],[Date]]-WEEKDAY(Tableau1[[#This Row],[Date]],2)+1</f>
        <v>44634</v>
      </c>
      <c r="C134" s="87" t="str">
        <f t="shared" si="10"/>
        <v>mars 2022</v>
      </c>
      <c r="D134" s="109">
        <f>WEEKNUM(Tableau1[[#This Row],[Date]],2)</f>
        <v>12</v>
      </c>
      <c r="E134" s="16">
        <f>SUM(Tableau1[[#This Row],[APD]:[Vérif]])</f>
        <v>0</v>
      </c>
      <c r="F134" s="110"/>
      <c r="G134" s="16"/>
      <c r="H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</row>
    <row r="135" spans="1:19" ht="18.75" customHeight="1" x14ac:dyDescent="0.3">
      <c r="A135" s="88">
        <f t="shared" si="9"/>
        <v>44646</v>
      </c>
      <c r="B135" s="88">
        <f>Tableau1[[#This Row],[Date]]-WEEKDAY(Tableau1[[#This Row],[Date]],2)+1</f>
        <v>44641</v>
      </c>
      <c r="C135" s="87" t="str">
        <f t="shared" si="10"/>
        <v>mars 2022</v>
      </c>
      <c r="D135" s="109">
        <f>WEEKNUM(Tableau1[[#This Row],[Date]],2)</f>
        <v>13</v>
      </c>
      <c r="E135" s="16">
        <f>SUM(Tableau1[[#This Row],[APD]:[Vérif]])</f>
        <v>0</v>
      </c>
      <c r="F135" s="110"/>
      <c r="G135" s="16"/>
      <c r="H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</row>
    <row r="136" spans="1:19" ht="18.75" customHeight="1" x14ac:dyDescent="0.3">
      <c r="A136" s="88">
        <f t="shared" si="9"/>
        <v>44653</v>
      </c>
      <c r="B136" s="88">
        <f>Tableau1[[#This Row],[Date]]-WEEKDAY(Tableau1[[#This Row],[Date]],2)+1</f>
        <v>44648</v>
      </c>
      <c r="C136" s="87" t="str">
        <f t="shared" si="10"/>
        <v>avr 2022</v>
      </c>
      <c r="D136" s="109">
        <f>WEEKNUM(Tableau1[[#This Row],[Date]],2)</f>
        <v>14</v>
      </c>
      <c r="E136" s="16">
        <f>SUM(Tableau1[[#This Row],[APD]:[Vérif]])</f>
        <v>0</v>
      </c>
      <c r="F136" s="110"/>
      <c r="G136" s="16"/>
      <c r="H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</row>
    <row r="137" spans="1:19" ht="18.75" customHeight="1" x14ac:dyDescent="0.3">
      <c r="A137" s="88">
        <f t="shared" si="9"/>
        <v>44660</v>
      </c>
      <c r="B137" s="88">
        <f>Tableau1[[#This Row],[Date]]-WEEKDAY(Tableau1[[#This Row],[Date]],2)+1</f>
        <v>44655</v>
      </c>
      <c r="C137" s="87" t="str">
        <f t="shared" si="10"/>
        <v>avr 2022</v>
      </c>
      <c r="D137" s="109">
        <f>WEEKNUM(Tableau1[[#This Row],[Date]],2)</f>
        <v>15</v>
      </c>
      <c r="E137" s="16">
        <f>SUM(Tableau1[[#This Row],[APD]:[Vérif]])</f>
        <v>0</v>
      </c>
      <c r="F137" s="110"/>
      <c r="G137" s="16"/>
      <c r="H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</row>
    <row r="138" spans="1:19" ht="18.75" customHeight="1" x14ac:dyDescent="0.3">
      <c r="A138" s="88">
        <f t="shared" si="9"/>
        <v>44667</v>
      </c>
      <c r="B138" s="88">
        <f>Tableau1[[#This Row],[Date]]-WEEKDAY(Tableau1[[#This Row],[Date]],2)+1</f>
        <v>44662</v>
      </c>
      <c r="C138" s="87" t="str">
        <f t="shared" si="10"/>
        <v>avr 2022</v>
      </c>
      <c r="D138" s="109">
        <f>WEEKNUM(Tableau1[[#This Row],[Date]],2)</f>
        <v>16</v>
      </c>
      <c r="E138" s="16">
        <f>SUM(Tableau1[[#This Row],[APD]:[Vérif]])</f>
        <v>0</v>
      </c>
      <c r="F138" s="110"/>
      <c r="G138" s="16"/>
      <c r="H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</row>
    <row r="139" spans="1:19" ht="18.75" customHeight="1" x14ac:dyDescent="0.3">
      <c r="A139" s="88">
        <f t="shared" si="9"/>
        <v>44674</v>
      </c>
      <c r="B139" s="88">
        <f>Tableau1[[#This Row],[Date]]-WEEKDAY(Tableau1[[#This Row],[Date]],2)+1</f>
        <v>44669</v>
      </c>
      <c r="C139" s="87" t="str">
        <f t="shared" si="10"/>
        <v>avr 2022</v>
      </c>
      <c r="D139" s="109">
        <f>WEEKNUM(Tableau1[[#This Row],[Date]],2)</f>
        <v>17</v>
      </c>
      <c r="E139" s="16">
        <f>SUM(Tableau1[[#This Row],[APD]:[Vérif]])</f>
        <v>0</v>
      </c>
      <c r="F139" s="110"/>
      <c r="G139" s="16"/>
      <c r="H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</row>
    <row r="140" spans="1:19" ht="18.75" customHeight="1" x14ac:dyDescent="0.3">
      <c r="A140" s="88">
        <f t="shared" si="9"/>
        <v>44681</v>
      </c>
      <c r="B140" s="88">
        <f>Tableau1[[#This Row],[Date]]-WEEKDAY(Tableau1[[#This Row],[Date]],2)+1</f>
        <v>44676</v>
      </c>
      <c r="C140" s="87" t="str">
        <f t="shared" si="10"/>
        <v>avr 2022</v>
      </c>
      <c r="D140" s="109">
        <f>WEEKNUM(Tableau1[[#This Row],[Date]],2)</f>
        <v>18</v>
      </c>
      <c r="E140" s="16">
        <f>SUM(Tableau1[[#This Row],[APD]:[Vérif]])</f>
        <v>0</v>
      </c>
      <c r="F140" s="110"/>
      <c r="G140" s="16"/>
      <c r="H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</row>
    <row r="141" spans="1:19" ht="18.75" customHeight="1" x14ac:dyDescent="0.3">
      <c r="A141" s="88">
        <f t="shared" si="9"/>
        <v>44688</v>
      </c>
      <c r="B141" s="88">
        <f>Tableau1[[#This Row],[Date]]-WEEKDAY(Tableau1[[#This Row],[Date]],2)+1</f>
        <v>44683</v>
      </c>
      <c r="C141" s="87" t="str">
        <f t="shared" si="10"/>
        <v>mai 2022</v>
      </c>
      <c r="D141" s="109">
        <f>WEEKNUM(Tableau1[[#This Row],[Date]],2)</f>
        <v>19</v>
      </c>
      <c r="E141" s="16">
        <f>SUM(Tableau1[[#This Row],[APD]:[Vérif]])</f>
        <v>0</v>
      </c>
      <c r="F141" s="110"/>
      <c r="G141" s="16"/>
      <c r="H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</row>
    <row r="142" spans="1:19" ht="18.75" customHeight="1" x14ac:dyDescent="0.3">
      <c r="A142" s="88">
        <f t="shared" si="9"/>
        <v>44695</v>
      </c>
      <c r="B142" s="88">
        <f>Tableau1[[#This Row],[Date]]-WEEKDAY(Tableau1[[#This Row],[Date]],2)+1</f>
        <v>44690</v>
      </c>
      <c r="C142" s="87" t="str">
        <f t="shared" si="10"/>
        <v>mai 2022</v>
      </c>
      <c r="D142" s="109">
        <f>WEEKNUM(Tableau1[[#This Row],[Date]],2)</f>
        <v>20</v>
      </c>
      <c r="E142" s="16">
        <f>SUM(Tableau1[[#This Row],[APD]:[Vérif]])</f>
        <v>0</v>
      </c>
      <c r="F142" s="110"/>
      <c r="G142" s="16"/>
      <c r="H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</row>
    <row r="143" spans="1:19" ht="18.75" customHeight="1" x14ac:dyDescent="0.3">
      <c r="A143" s="88">
        <f t="shared" si="9"/>
        <v>44702</v>
      </c>
      <c r="B143" s="88">
        <f>Tableau1[[#This Row],[Date]]-WEEKDAY(Tableau1[[#This Row],[Date]],2)+1</f>
        <v>44697</v>
      </c>
      <c r="C143" s="87" t="str">
        <f t="shared" si="10"/>
        <v>mai 2022</v>
      </c>
      <c r="D143" s="109">
        <f>WEEKNUM(Tableau1[[#This Row],[Date]],2)</f>
        <v>21</v>
      </c>
      <c r="E143" s="16">
        <f>SUM(Tableau1[[#This Row],[APD]:[Vérif]])</f>
        <v>0</v>
      </c>
      <c r="F143" s="110"/>
      <c r="G143" s="16"/>
      <c r="H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</row>
    <row r="144" spans="1:19" ht="18.75" customHeight="1" x14ac:dyDescent="0.3">
      <c r="A144" s="88">
        <f t="shared" si="9"/>
        <v>44709</v>
      </c>
      <c r="B144" s="88">
        <f>Tableau1[[#This Row],[Date]]-WEEKDAY(Tableau1[[#This Row],[Date]],2)+1</f>
        <v>44704</v>
      </c>
      <c r="C144" s="87" t="str">
        <f t="shared" si="10"/>
        <v>mai 2022</v>
      </c>
      <c r="D144" s="109">
        <f>WEEKNUM(Tableau1[[#This Row],[Date]],2)</f>
        <v>22</v>
      </c>
      <c r="E144" s="16">
        <f>SUM(Tableau1[[#This Row],[APD]:[Vérif]])</f>
        <v>0</v>
      </c>
      <c r="F144" s="110"/>
      <c r="G144" s="16"/>
      <c r="H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</row>
    <row r="145" spans="1:19" ht="18.75" customHeight="1" x14ac:dyDescent="0.3">
      <c r="A145" s="88">
        <f t="shared" si="9"/>
        <v>44716</v>
      </c>
      <c r="B145" s="88">
        <f>Tableau1[[#This Row],[Date]]-WEEKDAY(Tableau1[[#This Row],[Date]],2)+1</f>
        <v>44711</v>
      </c>
      <c r="C145" s="87" t="str">
        <f t="shared" si="10"/>
        <v>juin 2022</v>
      </c>
      <c r="D145" s="109">
        <f>WEEKNUM(Tableau1[[#This Row],[Date]],2)</f>
        <v>23</v>
      </c>
      <c r="E145" s="16">
        <f>SUM(Tableau1[[#This Row],[APD]:[Vérif]])</f>
        <v>0</v>
      </c>
      <c r="F145" s="110"/>
      <c r="G145" s="16"/>
      <c r="H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</row>
    <row r="146" spans="1:19" ht="18.75" customHeight="1" x14ac:dyDescent="0.3">
      <c r="A146" s="88">
        <f t="shared" si="9"/>
        <v>44723</v>
      </c>
      <c r="B146" s="88">
        <f>Tableau1[[#This Row],[Date]]-WEEKDAY(Tableau1[[#This Row],[Date]],2)+1</f>
        <v>44718</v>
      </c>
      <c r="C146" s="87" t="str">
        <f t="shared" si="10"/>
        <v>juin 2022</v>
      </c>
      <c r="D146" s="109">
        <f>WEEKNUM(Tableau1[[#This Row],[Date]],2)</f>
        <v>24</v>
      </c>
      <c r="E146" s="16">
        <f>SUM(Tableau1[[#This Row],[APD]:[Vérif]])</f>
        <v>0</v>
      </c>
      <c r="F146" s="110"/>
      <c r="G146" s="16"/>
      <c r="H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</row>
    <row r="147" spans="1:19" ht="18.75" customHeight="1" x14ac:dyDescent="0.3">
      <c r="A147" s="88">
        <f t="shared" si="9"/>
        <v>44730</v>
      </c>
      <c r="B147" s="88">
        <f>Tableau1[[#This Row],[Date]]-WEEKDAY(Tableau1[[#This Row],[Date]],2)+1</f>
        <v>44725</v>
      </c>
      <c r="C147" s="87" t="str">
        <f t="shared" si="10"/>
        <v>juin 2022</v>
      </c>
      <c r="D147" s="109">
        <f>WEEKNUM(Tableau1[[#This Row],[Date]],2)</f>
        <v>25</v>
      </c>
      <c r="E147" s="16">
        <f>SUM(Tableau1[[#This Row],[APD]:[Vérif]])</f>
        <v>0</v>
      </c>
      <c r="F147" s="110"/>
      <c r="G147" s="16"/>
      <c r="H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</row>
    <row r="148" spans="1:19" ht="18.75" customHeight="1" x14ac:dyDescent="0.3">
      <c r="A148" s="88">
        <f t="shared" si="9"/>
        <v>44737</v>
      </c>
      <c r="B148" s="88">
        <f>Tableau1[[#This Row],[Date]]-WEEKDAY(Tableau1[[#This Row],[Date]],2)+1</f>
        <v>44732</v>
      </c>
      <c r="C148" s="87" t="str">
        <f t="shared" si="10"/>
        <v>juin 2022</v>
      </c>
      <c r="D148" s="109">
        <f>WEEKNUM(Tableau1[[#This Row],[Date]],2)</f>
        <v>26</v>
      </c>
      <c r="E148" s="16">
        <f>SUM(Tableau1[[#This Row],[APD]:[Vérif]])</f>
        <v>0</v>
      </c>
      <c r="F148" s="110"/>
      <c r="G148" s="16"/>
      <c r="H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</row>
    <row r="149" spans="1:19" ht="18.75" customHeight="1" x14ac:dyDescent="0.3">
      <c r="A149" s="88">
        <f t="shared" si="9"/>
        <v>44744</v>
      </c>
      <c r="B149" s="88">
        <f>Tableau1[[#This Row],[Date]]-WEEKDAY(Tableau1[[#This Row],[Date]],2)+1</f>
        <v>44739</v>
      </c>
      <c r="C149" s="87" t="str">
        <f t="shared" si="10"/>
        <v>juil 2022</v>
      </c>
      <c r="D149" s="109">
        <f>WEEKNUM(Tableau1[[#This Row],[Date]],2)</f>
        <v>27</v>
      </c>
      <c r="E149" s="16">
        <f>SUM(Tableau1[[#This Row],[APD]:[Vérif]])</f>
        <v>0</v>
      </c>
      <c r="F149" s="110"/>
      <c r="G149" s="16"/>
      <c r="H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</row>
    <row r="150" spans="1:19" ht="18.75" customHeight="1" x14ac:dyDescent="0.3">
      <c r="A150" s="88">
        <f t="shared" si="9"/>
        <v>44751</v>
      </c>
      <c r="B150" s="88">
        <f>Tableau1[[#This Row],[Date]]-WEEKDAY(Tableau1[[#This Row],[Date]],2)+1</f>
        <v>44746</v>
      </c>
      <c r="C150" s="87" t="str">
        <f t="shared" si="10"/>
        <v>juil 2022</v>
      </c>
      <c r="D150" s="109">
        <f>WEEKNUM(Tableau1[[#This Row],[Date]],2)</f>
        <v>28</v>
      </c>
      <c r="E150" s="16">
        <f>SUM(Tableau1[[#This Row],[APD]:[Vérif]])</f>
        <v>0</v>
      </c>
      <c r="F150" s="110"/>
      <c r="G150" s="16"/>
      <c r="H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</row>
    <row r="151" spans="1:19" ht="18.75" customHeight="1" x14ac:dyDescent="0.3">
      <c r="A151" s="88">
        <f t="shared" si="9"/>
        <v>44758</v>
      </c>
      <c r="B151" s="88">
        <f>Tableau1[[#This Row],[Date]]-WEEKDAY(Tableau1[[#This Row],[Date]],2)+1</f>
        <v>44753</v>
      </c>
      <c r="C151" s="87" t="str">
        <f t="shared" si="10"/>
        <v>juil 2022</v>
      </c>
      <c r="D151" s="109">
        <f>WEEKNUM(Tableau1[[#This Row],[Date]],2)</f>
        <v>29</v>
      </c>
      <c r="E151" s="16">
        <f>SUM(Tableau1[[#This Row],[APD]:[Vérif]])</f>
        <v>0</v>
      </c>
      <c r="F151" s="110"/>
      <c r="G151" s="16"/>
      <c r="H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</row>
    <row r="152" spans="1:19" ht="18.75" customHeight="1" x14ac:dyDescent="0.3">
      <c r="A152" s="88">
        <f t="shared" si="9"/>
        <v>44765</v>
      </c>
      <c r="B152" s="88">
        <f>Tableau1[[#This Row],[Date]]-WEEKDAY(Tableau1[[#This Row],[Date]],2)+1</f>
        <v>44760</v>
      </c>
      <c r="C152" s="87" t="str">
        <f t="shared" si="10"/>
        <v>juil 2022</v>
      </c>
      <c r="D152" s="109">
        <f>WEEKNUM(Tableau1[[#This Row],[Date]],2)</f>
        <v>30</v>
      </c>
      <c r="E152" s="16">
        <f>SUM(Tableau1[[#This Row],[APD]:[Vérif]])</f>
        <v>0</v>
      </c>
      <c r="F152" s="110"/>
      <c r="G152" s="16"/>
      <c r="H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</row>
    <row r="153" spans="1:19" ht="18.75" customHeight="1" x14ac:dyDescent="0.3">
      <c r="A153" s="88">
        <f t="shared" si="9"/>
        <v>44772</v>
      </c>
      <c r="B153" s="88">
        <f>Tableau1[[#This Row],[Date]]-WEEKDAY(Tableau1[[#This Row],[Date]],2)+1</f>
        <v>44767</v>
      </c>
      <c r="C153" s="87" t="str">
        <f t="shared" si="10"/>
        <v>juil 2022</v>
      </c>
      <c r="D153" s="109">
        <f>WEEKNUM(Tableau1[[#This Row],[Date]],2)</f>
        <v>31</v>
      </c>
      <c r="E153" s="16">
        <f>SUM(Tableau1[[#This Row],[APD]:[Vérif]])</f>
        <v>0</v>
      </c>
      <c r="F153" s="110"/>
      <c r="G153" s="16"/>
      <c r="H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</row>
    <row r="154" spans="1:19" ht="18.75" customHeight="1" x14ac:dyDescent="0.3">
      <c r="A154" s="88">
        <f t="shared" si="9"/>
        <v>44779</v>
      </c>
      <c r="B154" s="88">
        <f>Tableau1[[#This Row],[Date]]-WEEKDAY(Tableau1[[#This Row],[Date]],2)+1</f>
        <v>44774</v>
      </c>
      <c r="C154" s="87" t="str">
        <f t="shared" si="10"/>
        <v>août 2022</v>
      </c>
      <c r="D154" s="109">
        <f>WEEKNUM(Tableau1[[#This Row],[Date]],2)</f>
        <v>32</v>
      </c>
      <c r="E154" s="16">
        <f>SUM(Tableau1[[#This Row],[APD]:[Vérif]])</f>
        <v>0</v>
      </c>
      <c r="F154" s="110"/>
      <c r="G154" s="16"/>
      <c r="H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</row>
    <row r="155" spans="1:19" ht="18.75" customHeight="1" x14ac:dyDescent="0.3">
      <c r="A155" s="88">
        <f t="shared" si="9"/>
        <v>44786</v>
      </c>
      <c r="B155" s="88">
        <f>Tableau1[[#This Row],[Date]]-WEEKDAY(Tableau1[[#This Row],[Date]],2)+1</f>
        <v>44781</v>
      </c>
      <c r="C155" s="87" t="str">
        <f t="shared" si="10"/>
        <v>août 2022</v>
      </c>
      <c r="D155" s="109">
        <f>WEEKNUM(Tableau1[[#This Row],[Date]],2)</f>
        <v>33</v>
      </c>
      <c r="E155" s="16">
        <f>SUM(Tableau1[[#This Row],[APD]:[Vérif]])</f>
        <v>0</v>
      </c>
      <c r="F155" s="110"/>
      <c r="G155" s="16"/>
      <c r="H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</row>
    <row r="156" spans="1:19" ht="18.75" customHeight="1" x14ac:dyDescent="0.3">
      <c r="A156" s="88">
        <f t="shared" ref="A156:A174" si="11">A155+7</f>
        <v>44793</v>
      </c>
      <c r="B156" s="88">
        <f>Tableau1[[#This Row],[Date]]-WEEKDAY(Tableau1[[#This Row],[Date]],2)+1</f>
        <v>44788</v>
      </c>
      <c r="C156" s="87" t="str">
        <f t="shared" si="10"/>
        <v>août 2022</v>
      </c>
      <c r="D156" s="109">
        <f>WEEKNUM(Tableau1[[#This Row],[Date]],2)</f>
        <v>34</v>
      </c>
      <c r="E156" s="16">
        <f>SUM(Tableau1[[#This Row],[APD]:[Vérif]])</f>
        <v>0</v>
      </c>
      <c r="F156" s="110"/>
      <c r="G156" s="16"/>
      <c r="H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</row>
    <row r="157" spans="1:19" ht="18.75" customHeight="1" x14ac:dyDescent="0.3">
      <c r="A157" s="88">
        <f t="shared" si="11"/>
        <v>44800</v>
      </c>
      <c r="B157" s="88">
        <f>Tableau1[[#This Row],[Date]]-WEEKDAY(Tableau1[[#This Row],[Date]],2)+1</f>
        <v>44795</v>
      </c>
      <c r="C157" s="87" t="str">
        <f t="shared" si="10"/>
        <v>août 2022</v>
      </c>
      <c r="D157" s="109">
        <f>WEEKNUM(Tableau1[[#This Row],[Date]],2)</f>
        <v>35</v>
      </c>
      <c r="E157" s="16">
        <f>SUM(Tableau1[[#This Row],[APD]:[Vérif]])</f>
        <v>0</v>
      </c>
      <c r="F157" s="110"/>
      <c r="G157" s="16"/>
      <c r="H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</row>
    <row r="158" spans="1:19" ht="18.75" customHeight="1" x14ac:dyDescent="0.3">
      <c r="A158" s="88">
        <f t="shared" si="11"/>
        <v>44807</v>
      </c>
      <c r="B158" s="88">
        <f>Tableau1[[#This Row],[Date]]-WEEKDAY(Tableau1[[#This Row],[Date]],2)+1</f>
        <v>44802</v>
      </c>
      <c r="C158" s="87" t="str">
        <f t="shared" si="10"/>
        <v>sept 2022</v>
      </c>
      <c r="D158" s="109">
        <f>WEEKNUM(Tableau1[[#This Row],[Date]],2)</f>
        <v>36</v>
      </c>
      <c r="E158" s="16">
        <f>SUM(Tableau1[[#This Row],[APD]:[Vérif]])</f>
        <v>0</v>
      </c>
      <c r="F158" s="110"/>
      <c r="G158" s="16"/>
      <c r="H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</row>
    <row r="159" spans="1:19" ht="18.75" customHeight="1" x14ac:dyDescent="0.3">
      <c r="A159" s="88">
        <f t="shared" si="11"/>
        <v>44814</v>
      </c>
      <c r="B159" s="88">
        <f>Tableau1[[#This Row],[Date]]-WEEKDAY(Tableau1[[#This Row],[Date]],2)+1</f>
        <v>44809</v>
      </c>
      <c r="C159" s="87" t="str">
        <f t="shared" si="10"/>
        <v>sept 2022</v>
      </c>
      <c r="D159" s="109">
        <f>WEEKNUM(Tableau1[[#This Row],[Date]],2)</f>
        <v>37</v>
      </c>
      <c r="E159" s="16">
        <f>SUM(Tableau1[[#This Row],[APD]:[Vérif]])</f>
        <v>0</v>
      </c>
      <c r="F159" s="110"/>
      <c r="G159" s="16"/>
      <c r="H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</row>
    <row r="160" spans="1:19" ht="18.75" customHeight="1" x14ac:dyDescent="0.3">
      <c r="A160" s="88">
        <f t="shared" si="11"/>
        <v>44821</v>
      </c>
      <c r="B160" s="88">
        <f>Tableau1[[#This Row],[Date]]-WEEKDAY(Tableau1[[#This Row],[Date]],2)+1</f>
        <v>44816</v>
      </c>
      <c r="C160" s="87" t="str">
        <f t="shared" si="10"/>
        <v>sept 2022</v>
      </c>
      <c r="D160" s="109">
        <f>WEEKNUM(Tableau1[[#This Row],[Date]],2)</f>
        <v>38</v>
      </c>
      <c r="E160" s="16">
        <f>SUM(Tableau1[[#This Row],[APD]:[Vérif]])</f>
        <v>0</v>
      </c>
      <c r="F160" s="110"/>
      <c r="G160" s="16"/>
      <c r="H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</row>
    <row r="161" spans="1:19" ht="18.75" customHeight="1" x14ac:dyDescent="0.3">
      <c r="A161" s="88">
        <f t="shared" si="11"/>
        <v>44828</v>
      </c>
      <c r="B161" s="88">
        <f>Tableau1[[#This Row],[Date]]-WEEKDAY(Tableau1[[#This Row],[Date]],2)+1</f>
        <v>44823</v>
      </c>
      <c r="C161" s="87" t="str">
        <f t="shared" si="10"/>
        <v>sept 2022</v>
      </c>
      <c r="D161" s="109">
        <f>WEEKNUM(Tableau1[[#This Row],[Date]],2)</f>
        <v>39</v>
      </c>
      <c r="E161" s="16">
        <f>SUM(Tableau1[[#This Row],[APD]:[Vérif]])</f>
        <v>0</v>
      </c>
      <c r="F161" s="110"/>
      <c r="G161" s="16"/>
      <c r="H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</row>
    <row r="162" spans="1:19" ht="18.75" customHeight="1" x14ac:dyDescent="0.3">
      <c r="A162" s="88">
        <f t="shared" si="11"/>
        <v>44835</v>
      </c>
      <c r="B162" s="88">
        <f>Tableau1[[#This Row],[Date]]-WEEKDAY(Tableau1[[#This Row],[Date]],2)+1</f>
        <v>44830</v>
      </c>
      <c r="C162" s="87" t="str">
        <f t="shared" ref="C162:C182" si="12">TEXT(A162,"mmm")&amp;" "&amp;YEAR(A162)</f>
        <v>oct 2022</v>
      </c>
      <c r="D162" s="109">
        <f>WEEKNUM(Tableau1[[#This Row],[Date]],2)</f>
        <v>40</v>
      </c>
      <c r="E162" s="16">
        <f>SUM(Tableau1[[#This Row],[APD]:[Vérif]])</f>
        <v>0</v>
      </c>
      <c r="F162" s="110"/>
      <c r="G162" s="16"/>
      <c r="H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</row>
    <row r="163" spans="1:19" ht="18.75" customHeight="1" x14ac:dyDescent="0.3">
      <c r="A163" s="88">
        <f t="shared" si="11"/>
        <v>44842</v>
      </c>
      <c r="B163" s="88">
        <f>Tableau1[[#This Row],[Date]]-WEEKDAY(Tableau1[[#This Row],[Date]],2)+1</f>
        <v>44837</v>
      </c>
      <c r="C163" s="87" t="str">
        <f t="shared" si="12"/>
        <v>oct 2022</v>
      </c>
      <c r="D163" s="109">
        <f>WEEKNUM(Tableau1[[#This Row],[Date]],2)</f>
        <v>41</v>
      </c>
      <c r="E163" s="16">
        <f>SUM(Tableau1[[#This Row],[APD]:[Vérif]])</f>
        <v>0</v>
      </c>
      <c r="F163" s="110"/>
      <c r="G163" s="16"/>
      <c r="H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</row>
    <row r="164" spans="1:19" ht="18.75" customHeight="1" x14ac:dyDescent="0.3">
      <c r="A164" s="88">
        <f t="shared" si="11"/>
        <v>44849</v>
      </c>
      <c r="B164" s="88">
        <f>Tableau1[[#This Row],[Date]]-WEEKDAY(Tableau1[[#This Row],[Date]],2)+1</f>
        <v>44844</v>
      </c>
      <c r="C164" s="87" t="str">
        <f t="shared" si="12"/>
        <v>oct 2022</v>
      </c>
      <c r="D164" s="109">
        <f>WEEKNUM(Tableau1[[#This Row],[Date]],2)</f>
        <v>42</v>
      </c>
      <c r="E164" s="16">
        <f>SUM(Tableau1[[#This Row],[APD]:[Vérif]])</f>
        <v>0</v>
      </c>
      <c r="F164" s="110"/>
      <c r="G164" s="16"/>
      <c r="H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</row>
    <row r="165" spans="1:19" ht="18.75" customHeight="1" x14ac:dyDescent="0.3">
      <c r="A165" s="88">
        <f t="shared" si="11"/>
        <v>44856</v>
      </c>
      <c r="B165" s="88">
        <f>Tableau1[[#This Row],[Date]]-WEEKDAY(Tableau1[[#This Row],[Date]],2)+1</f>
        <v>44851</v>
      </c>
      <c r="C165" s="87" t="str">
        <f t="shared" si="12"/>
        <v>oct 2022</v>
      </c>
      <c r="D165" s="109">
        <f>WEEKNUM(Tableau1[[#This Row],[Date]],2)</f>
        <v>43</v>
      </c>
      <c r="E165" s="16">
        <f>SUM(Tableau1[[#This Row],[APD]:[Vérif]])</f>
        <v>0</v>
      </c>
      <c r="F165" s="110"/>
      <c r="G165" s="16"/>
      <c r="H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</row>
    <row r="166" spans="1:19" ht="18.75" customHeight="1" x14ac:dyDescent="0.3">
      <c r="A166" s="88">
        <f t="shared" si="11"/>
        <v>44863</v>
      </c>
      <c r="B166" s="88">
        <f>Tableau1[[#This Row],[Date]]-WEEKDAY(Tableau1[[#This Row],[Date]],2)+1</f>
        <v>44858</v>
      </c>
      <c r="C166" s="87" t="str">
        <f t="shared" si="12"/>
        <v>oct 2022</v>
      </c>
      <c r="D166" s="109">
        <f>WEEKNUM(Tableau1[[#This Row],[Date]],2)</f>
        <v>44</v>
      </c>
      <c r="E166" s="16">
        <f>SUM(Tableau1[[#This Row],[APD]:[Vérif]])</f>
        <v>0</v>
      </c>
      <c r="F166" s="110"/>
      <c r="G166" s="16"/>
      <c r="H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</row>
    <row r="167" spans="1:19" ht="18.75" customHeight="1" x14ac:dyDescent="0.3">
      <c r="A167" s="88">
        <f t="shared" si="11"/>
        <v>44870</v>
      </c>
      <c r="B167" s="88">
        <f>Tableau1[[#This Row],[Date]]-WEEKDAY(Tableau1[[#This Row],[Date]],2)+1</f>
        <v>44865</v>
      </c>
      <c r="C167" s="87" t="str">
        <f t="shared" si="12"/>
        <v>nov 2022</v>
      </c>
      <c r="D167" s="109">
        <f>WEEKNUM(Tableau1[[#This Row],[Date]],2)</f>
        <v>45</v>
      </c>
      <c r="E167" s="16">
        <f>SUM(Tableau1[[#This Row],[APD]:[Vérif]])</f>
        <v>0</v>
      </c>
      <c r="F167" s="110"/>
      <c r="G167" s="16"/>
      <c r="H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</row>
    <row r="168" spans="1:19" ht="18.75" customHeight="1" x14ac:dyDescent="0.3">
      <c r="A168" s="88">
        <f t="shared" si="11"/>
        <v>44877</v>
      </c>
      <c r="B168" s="88">
        <f>Tableau1[[#This Row],[Date]]-WEEKDAY(Tableau1[[#This Row],[Date]],2)+1</f>
        <v>44872</v>
      </c>
      <c r="C168" s="87" t="str">
        <f t="shared" si="12"/>
        <v>nov 2022</v>
      </c>
      <c r="D168" s="109">
        <f>WEEKNUM(Tableau1[[#This Row],[Date]],2)</f>
        <v>46</v>
      </c>
      <c r="E168" s="16">
        <f>SUM(Tableau1[[#This Row],[APD]:[Vérif]])</f>
        <v>0</v>
      </c>
      <c r="F168" s="110"/>
      <c r="G168" s="16"/>
      <c r="H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</row>
    <row r="169" spans="1:19" ht="18.75" customHeight="1" x14ac:dyDescent="0.3">
      <c r="A169" s="88">
        <f t="shared" si="11"/>
        <v>44884</v>
      </c>
      <c r="B169" s="88">
        <f>Tableau1[[#This Row],[Date]]-WEEKDAY(Tableau1[[#This Row],[Date]],2)+1</f>
        <v>44879</v>
      </c>
      <c r="C169" s="87" t="str">
        <f t="shared" si="12"/>
        <v>nov 2022</v>
      </c>
      <c r="D169" s="109">
        <f>WEEKNUM(Tableau1[[#This Row],[Date]],2)</f>
        <v>47</v>
      </c>
      <c r="E169" s="16">
        <f>SUM(Tableau1[[#This Row],[APD]:[Vérif]])</f>
        <v>0</v>
      </c>
      <c r="F169" s="110"/>
      <c r="G169" s="16"/>
      <c r="H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</row>
    <row r="170" spans="1:19" ht="18.75" customHeight="1" x14ac:dyDescent="0.3">
      <c r="A170" s="88">
        <f t="shared" si="11"/>
        <v>44891</v>
      </c>
      <c r="B170" s="88">
        <f>Tableau1[[#This Row],[Date]]-WEEKDAY(Tableau1[[#This Row],[Date]],2)+1</f>
        <v>44886</v>
      </c>
      <c r="C170" s="87" t="str">
        <f t="shared" si="12"/>
        <v>nov 2022</v>
      </c>
      <c r="D170" s="109">
        <f>WEEKNUM(Tableau1[[#This Row],[Date]],2)</f>
        <v>48</v>
      </c>
      <c r="E170" s="16">
        <f>SUM(Tableau1[[#This Row],[APD]:[Vérif]])</f>
        <v>0</v>
      </c>
      <c r="F170" s="110"/>
      <c r="G170" s="16"/>
      <c r="H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</row>
    <row r="171" spans="1:19" ht="18.75" customHeight="1" x14ac:dyDescent="0.3">
      <c r="A171" s="88">
        <f t="shared" si="11"/>
        <v>44898</v>
      </c>
      <c r="B171" s="88">
        <f>Tableau1[[#This Row],[Date]]-WEEKDAY(Tableau1[[#This Row],[Date]],2)+1</f>
        <v>44893</v>
      </c>
      <c r="C171" s="87" t="str">
        <f t="shared" si="12"/>
        <v>déc 2022</v>
      </c>
      <c r="D171" s="109">
        <f>WEEKNUM(Tableau1[[#This Row],[Date]],2)</f>
        <v>49</v>
      </c>
      <c r="E171" s="16">
        <f>SUM(Tableau1[[#This Row],[APD]:[Vérif]])</f>
        <v>0</v>
      </c>
      <c r="F171" s="110"/>
      <c r="G171" s="16"/>
      <c r="H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</row>
    <row r="172" spans="1:19" ht="18.75" customHeight="1" x14ac:dyDescent="0.3">
      <c r="A172" s="88">
        <f t="shared" si="11"/>
        <v>44905</v>
      </c>
      <c r="B172" s="88">
        <f>Tableau1[[#This Row],[Date]]-WEEKDAY(Tableau1[[#This Row],[Date]],2)+1</f>
        <v>44900</v>
      </c>
      <c r="C172" s="87" t="str">
        <f t="shared" si="12"/>
        <v>déc 2022</v>
      </c>
      <c r="D172" s="109">
        <f>WEEKNUM(Tableau1[[#This Row],[Date]],2)</f>
        <v>50</v>
      </c>
      <c r="E172" s="16">
        <f>SUM(Tableau1[[#This Row],[APD]:[Vérif]])</f>
        <v>0</v>
      </c>
      <c r="F172" s="110"/>
      <c r="G172" s="16"/>
      <c r="H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</row>
    <row r="173" spans="1:19" ht="18.75" customHeight="1" x14ac:dyDescent="0.3">
      <c r="A173" s="88">
        <f t="shared" si="11"/>
        <v>44912</v>
      </c>
      <c r="B173" s="88">
        <f>Tableau1[[#This Row],[Date]]-WEEKDAY(Tableau1[[#This Row],[Date]],2)+1</f>
        <v>44907</v>
      </c>
      <c r="C173" s="87" t="str">
        <f t="shared" si="12"/>
        <v>déc 2022</v>
      </c>
      <c r="D173" s="109">
        <f>WEEKNUM(Tableau1[[#This Row],[Date]],2)</f>
        <v>51</v>
      </c>
      <c r="E173" s="16">
        <f>SUM(Tableau1[[#This Row],[APD]:[Vérif]])</f>
        <v>0</v>
      </c>
      <c r="F173" s="110"/>
      <c r="G173" s="16"/>
      <c r="H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</row>
    <row r="174" spans="1:19" ht="18.75" customHeight="1" x14ac:dyDescent="0.3">
      <c r="A174" s="88">
        <f t="shared" si="11"/>
        <v>44919</v>
      </c>
      <c r="B174" s="88">
        <f>Tableau1[[#This Row],[Date]]-WEEKDAY(Tableau1[[#This Row],[Date]],2)+1</f>
        <v>44914</v>
      </c>
      <c r="C174" s="87" t="str">
        <f t="shared" si="12"/>
        <v>déc 2022</v>
      </c>
      <c r="D174" s="109">
        <f>WEEKNUM(Tableau1[[#This Row],[Date]],2)</f>
        <v>52</v>
      </c>
      <c r="E174" s="16">
        <f>SUM(Tableau1[[#This Row],[APD]:[Vérif]])</f>
        <v>0</v>
      </c>
      <c r="F174" s="110"/>
      <c r="G174" s="16"/>
      <c r="H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</row>
    <row r="175" spans="1:19" ht="18.75" customHeight="1" x14ac:dyDescent="0.3">
      <c r="A175" s="88">
        <v>44564</v>
      </c>
      <c r="B175" s="88">
        <f>Tableau1[[#This Row],[Date]]-WEEKDAY(Tableau1[[#This Row],[Date]],2)+1</f>
        <v>44564</v>
      </c>
      <c r="C175" s="87" t="str">
        <f t="shared" si="12"/>
        <v>janv 2022</v>
      </c>
      <c r="D175" s="109">
        <f>WEEKNUM(Tableau1[[#This Row],[Date]],2)</f>
        <v>2</v>
      </c>
      <c r="E175" s="16">
        <f>SUM(Tableau1[[#This Row],[APD]:[Vérif]])</f>
        <v>0</v>
      </c>
      <c r="F175" s="110"/>
      <c r="G175" s="16"/>
      <c r="H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</row>
    <row r="176" spans="1:19" ht="18.75" customHeight="1" x14ac:dyDescent="0.3">
      <c r="A176" s="88">
        <f t="shared" ref="A176:A182" si="13">A175+7</f>
        <v>44571</v>
      </c>
      <c r="B176" s="88">
        <f>Tableau1[[#This Row],[Date]]-WEEKDAY(Tableau1[[#This Row],[Date]],2)+1</f>
        <v>44571</v>
      </c>
      <c r="C176" s="87" t="str">
        <f t="shared" si="12"/>
        <v>janv 2022</v>
      </c>
      <c r="D176" s="109">
        <f>WEEKNUM(Tableau1[[#This Row],[Date]],2)</f>
        <v>3</v>
      </c>
      <c r="E176" s="16">
        <f>SUM(Tableau1[[#This Row],[APD]:[Vérif]])</f>
        <v>0</v>
      </c>
      <c r="F176" s="110"/>
      <c r="G176" s="16"/>
      <c r="H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</row>
    <row r="177" spans="1:19" ht="18.75" customHeight="1" x14ac:dyDescent="0.3">
      <c r="A177" s="88">
        <f t="shared" si="13"/>
        <v>44578</v>
      </c>
      <c r="B177" s="88">
        <f>Tableau1[[#This Row],[Date]]-WEEKDAY(Tableau1[[#This Row],[Date]],2)+1</f>
        <v>44578</v>
      </c>
      <c r="C177" s="87" t="str">
        <f t="shared" si="12"/>
        <v>janv 2022</v>
      </c>
      <c r="D177" s="109">
        <f>WEEKNUM(Tableau1[[#This Row],[Date]],2)</f>
        <v>4</v>
      </c>
      <c r="E177" s="16">
        <f>SUM(Tableau1[[#This Row],[APD]:[Vérif]])</f>
        <v>0</v>
      </c>
      <c r="F177" s="110"/>
      <c r="G177" s="16"/>
      <c r="H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</row>
    <row r="178" spans="1:19" ht="18.75" customHeight="1" x14ac:dyDescent="0.3">
      <c r="A178" s="88">
        <f t="shared" si="13"/>
        <v>44585</v>
      </c>
      <c r="B178" s="88">
        <f>Tableau1[[#This Row],[Date]]-WEEKDAY(Tableau1[[#This Row],[Date]],2)+1</f>
        <v>44585</v>
      </c>
      <c r="C178" s="87" t="str">
        <f t="shared" si="12"/>
        <v>janv 2022</v>
      </c>
      <c r="D178" s="109">
        <f>WEEKNUM(Tableau1[[#This Row],[Date]],2)</f>
        <v>5</v>
      </c>
      <c r="E178" s="16">
        <f>SUM(Tableau1[[#This Row],[APD]:[Vérif]])</f>
        <v>0</v>
      </c>
      <c r="F178" s="110"/>
      <c r="G178" s="16"/>
      <c r="H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</row>
    <row r="179" spans="1:19" ht="18.75" customHeight="1" x14ac:dyDescent="0.3">
      <c r="A179" s="88">
        <f t="shared" si="13"/>
        <v>44592</v>
      </c>
      <c r="B179" s="88">
        <f>Tableau1[[#This Row],[Date]]-WEEKDAY(Tableau1[[#This Row],[Date]],2)+1</f>
        <v>44592</v>
      </c>
      <c r="C179" s="87" t="str">
        <f t="shared" si="12"/>
        <v>janv 2022</v>
      </c>
      <c r="D179" s="109">
        <f>WEEKNUM(Tableau1[[#This Row],[Date]],2)</f>
        <v>6</v>
      </c>
      <c r="E179" s="16">
        <f>SUM(Tableau1[[#This Row],[APD]:[Vérif]])</f>
        <v>0</v>
      </c>
      <c r="F179" s="110"/>
      <c r="G179" s="16"/>
      <c r="H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</row>
    <row r="180" spans="1:19" ht="18.75" customHeight="1" x14ac:dyDescent="0.3">
      <c r="A180" s="88">
        <f t="shared" si="13"/>
        <v>44599</v>
      </c>
      <c r="B180" s="88">
        <f>Tableau1[[#This Row],[Date]]-WEEKDAY(Tableau1[[#This Row],[Date]],2)+1</f>
        <v>44599</v>
      </c>
      <c r="C180" s="87" t="str">
        <f t="shared" si="12"/>
        <v>févr 2022</v>
      </c>
      <c r="D180" s="109">
        <f>WEEKNUM(Tableau1[[#This Row],[Date]],2)</f>
        <v>7</v>
      </c>
      <c r="E180" s="16">
        <f>SUM(Tableau1[[#This Row],[APD]:[Vérif]])</f>
        <v>0</v>
      </c>
      <c r="F180" s="110"/>
      <c r="G180" s="16"/>
      <c r="H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</row>
    <row r="181" spans="1:19" ht="18.75" customHeight="1" x14ac:dyDescent="0.3">
      <c r="A181" s="88">
        <f t="shared" si="13"/>
        <v>44606</v>
      </c>
      <c r="B181" s="88">
        <f>Tableau1[[#This Row],[Date]]-WEEKDAY(Tableau1[[#This Row],[Date]],2)+1</f>
        <v>44606</v>
      </c>
      <c r="C181" s="87" t="str">
        <f t="shared" si="12"/>
        <v>févr 2022</v>
      </c>
      <c r="D181" s="109">
        <f>WEEKNUM(Tableau1[[#This Row],[Date]],2)</f>
        <v>8</v>
      </c>
      <c r="E181" s="16">
        <f>SUM(Tableau1[[#This Row],[APD]:[Vérif]])</f>
        <v>0</v>
      </c>
      <c r="F181" s="110"/>
      <c r="G181" s="16"/>
      <c r="H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</row>
    <row r="182" spans="1:19" ht="18.75" customHeight="1" x14ac:dyDescent="0.3">
      <c r="A182" s="88">
        <f t="shared" si="13"/>
        <v>44613</v>
      </c>
      <c r="B182" s="88">
        <f>Tableau1[[#This Row],[Date]]-WEEKDAY(Tableau1[[#This Row],[Date]],2)+1</f>
        <v>44613</v>
      </c>
      <c r="C182" s="87" t="str">
        <f t="shared" si="12"/>
        <v>févr 2022</v>
      </c>
      <c r="D182" s="109">
        <f>WEEKNUM(Tableau1[[#This Row],[Date]],2)</f>
        <v>9</v>
      </c>
      <c r="E182" s="16">
        <f>SUM(Tableau1[[#This Row],[APD]:[Vérif]])</f>
        <v>0</v>
      </c>
      <c r="F182" s="110"/>
      <c r="G182" s="16"/>
      <c r="H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</row>
  </sheetData>
  <printOptions horizontalCentered="1"/>
  <pageMargins left="0.27559055118110237" right="0.27559055118110237" top="0.74803149606299213" bottom="0.39370078740157483" header="0.31496062992125984" footer="0"/>
  <pageSetup paperSize="9" scale="73" fitToHeight="21" orientation="portrait" r:id="rId1"/>
  <headerFooter alignWithMargins="0">
    <oddHeader>&amp;R&amp;"Arial,Gras"&amp;11&amp;D</oddHeader>
    <oddFooter>Page &amp;P de &amp;N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  <pageSetUpPr fitToPage="1"/>
  </sheetPr>
  <dimension ref="A1:K182"/>
  <sheetViews>
    <sheetView showZeros="0" tabSelected="1" zoomScale="85" zoomScaleNormal="85" workbookViewId="0">
      <selection activeCell="I12" sqref="I12"/>
    </sheetView>
  </sheetViews>
  <sheetFormatPr baseColWidth="10" defaultRowHeight="18.75" customHeight="1" x14ac:dyDescent="0.3"/>
  <cols>
    <col min="1" max="1" width="9.21875" style="14" bestFit="1" customWidth="1"/>
    <col min="2" max="2" width="10.6640625" style="14" bestFit="1" customWidth="1"/>
    <col min="3" max="3" width="9.21875" style="14" bestFit="1" customWidth="1"/>
    <col min="4" max="4" width="5.21875" style="14" bestFit="1" customWidth="1"/>
    <col min="5" max="8" width="20.5546875" style="14" customWidth="1"/>
    <col min="9" max="9" width="18.5546875" style="14" bestFit="1" customWidth="1"/>
    <col min="10" max="10" width="8.109375" style="14" customWidth="1"/>
    <col min="11" max="135" width="8.6640625" style="4" bestFit="1" customWidth="1"/>
    <col min="136" max="373" width="11.5546875" style="4"/>
    <col min="374" max="374" width="37" style="4" bestFit="1" customWidth="1"/>
    <col min="375" max="375" width="27.109375" style="4" bestFit="1" customWidth="1"/>
    <col min="376" max="376" width="61.33203125" style="4" customWidth="1"/>
    <col min="377" max="377" width="11.5546875" style="4" customWidth="1"/>
    <col min="378" max="629" width="11.5546875" style="4"/>
    <col min="630" max="630" width="37" style="4" bestFit="1" customWidth="1"/>
    <col min="631" max="631" width="27.109375" style="4" bestFit="1" customWidth="1"/>
    <col min="632" max="632" width="61.33203125" style="4" customWidth="1"/>
    <col min="633" max="633" width="11.5546875" style="4" customWidth="1"/>
    <col min="634" max="885" width="11.5546875" style="4"/>
    <col min="886" max="886" width="37" style="4" bestFit="1" customWidth="1"/>
    <col min="887" max="887" width="27.109375" style="4" bestFit="1" customWidth="1"/>
    <col min="888" max="888" width="61.33203125" style="4" customWidth="1"/>
    <col min="889" max="889" width="11.5546875" style="4" customWidth="1"/>
    <col min="890" max="1141" width="11.5546875" style="4"/>
    <col min="1142" max="1142" width="37" style="4" bestFit="1" customWidth="1"/>
    <col min="1143" max="1143" width="27.109375" style="4" bestFit="1" customWidth="1"/>
    <col min="1144" max="1144" width="61.33203125" style="4" customWidth="1"/>
    <col min="1145" max="1145" width="11.5546875" style="4" customWidth="1"/>
    <col min="1146" max="1397" width="11.5546875" style="4"/>
    <col min="1398" max="1398" width="37" style="4" bestFit="1" customWidth="1"/>
    <col min="1399" max="1399" width="27.109375" style="4" bestFit="1" customWidth="1"/>
    <col min="1400" max="1400" width="61.33203125" style="4" customWidth="1"/>
    <col min="1401" max="1401" width="11.5546875" style="4" customWidth="1"/>
    <col min="1402" max="1653" width="11.5546875" style="4"/>
    <col min="1654" max="1654" width="37" style="4" bestFit="1" customWidth="1"/>
    <col min="1655" max="1655" width="27.109375" style="4" bestFit="1" customWidth="1"/>
    <col min="1656" max="1656" width="61.33203125" style="4" customWidth="1"/>
    <col min="1657" max="1657" width="11.5546875" style="4" customWidth="1"/>
    <col min="1658" max="1909" width="11.5546875" style="4"/>
    <col min="1910" max="1910" width="37" style="4" bestFit="1" customWidth="1"/>
    <col min="1911" max="1911" width="27.109375" style="4" bestFit="1" customWidth="1"/>
    <col min="1912" max="1912" width="61.33203125" style="4" customWidth="1"/>
    <col min="1913" max="1913" width="11.5546875" style="4" customWidth="1"/>
    <col min="1914" max="2165" width="11.5546875" style="4"/>
    <col min="2166" max="2166" width="37" style="4" bestFit="1" customWidth="1"/>
    <col min="2167" max="2167" width="27.109375" style="4" bestFit="1" customWidth="1"/>
    <col min="2168" max="2168" width="61.33203125" style="4" customWidth="1"/>
    <col min="2169" max="2169" width="11.5546875" style="4" customWidth="1"/>
    <col min="2170" max="2421" width="11.5546875" style="4"/>
    <col min="2422" max="2422" width="37" style="4" bestFit="1" customWidth="1"/>
    <col min="2423" max="2423" width="27.109375" style="4" bestFit="1" customWidth="1"/>
    <col min="2424" max="2424" width="61.33203125" style="4" customWidth="1"/>
    <col min="2425" max="2425" width="11.5546875" style="4" customWidth="1"/>
    <col min="2426" max="2677" width="11.5546875" style="4"/>
    <col min="2678" max="2678" width="37" style="4" bestFit="1" customWidth="1"/>
    <col min="2679" max="2679" width="27.109375" style="4" bestFit="1" customWidth="1"/>
    <col min="2680" max="2680" width="61.33203125" style="4" customWidth="1"/>
    <col min="2681" max="2681" width="11.5546875" style="4" customWidth="1"/>
    <col min="2682" max="2933" width="11.5546875" style="4"/>
    <col min="2934" max="2934" width="37" style="4" bestFit="1" customWidth="1"/>
    <col min="2935" max="2935" width="27.109375" style="4" bestFit="1" customWidth="1"/>
    <col min="2936" max="2936" width="61.33203125" style="4" customWidth="1"/>
    <col min="2937" max="2937" width="11.5546875" style="4" customWidth="1"/>
    <col min="2938" max="3189" width="11.5546875" style="4"/>
    <col min="3190" max="3190" width="37" style="4" bestFit="1" customWidth="1"/>
    <col min="3191" max="3191" width="27.109375" style="4" bestFit="1" customWidth="1"/>
    <col min="3192" max="3192" width="61.33203125" style="4" customWidth="1"/>
    <col min="3193" max="3193" width="11.5546875" style="4" customWidth="1"/>
    <col min="3194" max="3445" width="11.5546875" style="4"/>
    <col min="3446" max="3446" width="37" style="4" bestFit="1" customWidth="1"/>
    <col min="3447" max="3447" width="27.109375" style="4" bestFit="1" customWidth="1"/>
    <col min="3448" max="3448" width="61.33203125" style="4" customWidth="1"/>
    <col min="3449" max="3449" width="11.5546875" style="4" customWidth="1"/>
    <col min="3450" max="3701" width="11.5546875" style="4"/>
    <col min="3702" max="3702" width="37" style="4" bestFit="1" customWidth="1"/>
    <col min="3703" max="3703" width="27.109375" style="4" bestFit="1" customWidth="1"/>
    <col min="3704" max="3704" width="61.33203125" style="4" customWidth="1"/>
    <col min="3705" max="3705" width="11.5546875" style="4" customWidth="1"/>
    <col min="3706" max="3957" width="11.5546875" style="4"/>
    <col min="3958" max="3958" width="37" style="4" bestFit="1" customWidth="1"/>
    <col min="3959" max="3959" width="27.109375" style="4" bestFit="1" customWidth="1"/>
    <col min="3960" max="3960" width="61.33203125" style="4" customWidth="1"/>
    <col min="3961" max="3961" width="11.5546875" style="4" customWidth="1"/>
    <col min="3962" max="4213" width="11.5546875" style="4"/>
    <col min="4214" max="4214" width="37" style="4" bestFit="1" customWidth="1"/>
    <col min="4215" max="4215" width="27.109375" style="4" bestFit="1" customWidth="1"/>
    <col min="4216" max="4216" width="61.33203125" style="4" customWidth="1"/>
    <col min="4217" max="4217" width="11.5546875" style="4" customWidth="1"/>
    <col min="4218" max="4469" width="11.5546875" style="4"/>
    <col min="4470" max="4470" width="37" style="4" bestFit="1" customWidth="1"/>
    <col min="4471" max="4471" width="27.109375" style="4" bestFit="1" customWidth="1"/>
    <col min="4472" max="4472" width="61.33203125" style="4" customWidth="1"/>
    <col min="4473" max="4473" width="11.5546875" style="4" customWidth="1"/>
    <col min="4474" max="4725" width="11.5546875" style="4"/>
    <col min="4726" max="4726" width="37" style="4" bestFit="1" customWidth="1"/>
    <col min="4727" max="4727" width="27.109375" style="4" bestFit="1" customWidth="1"/>
    <col min="4728" max="4728" width="61.33203125" style="4" customWidth="1"/>
    <col min="4729" max="4729" width="11.5546875" style="4" customWidth="1"/>
    <col min="4730" max="4981" width="11.5546875" style="4"/>
    <col min="4982" max="4982" width="37" style="4" bestFit="1" customWidth="1"/>
    <col min="4983" max="4983" width="27.109375" style="4" bestFit="1" customWidth="1"/>
    <col min="4984" max="4984" width="61.33203125" style="4" customWidth="1"/>
    <col min="4985" max="4985" width="11.5546875" style="4" customWidth="1"/>
    <col min="4986" max="5237" width="11.5546875" style="4"/>
    <col min="5238" max="5238" width="37" style="4" bestFit="1" customWidth="1"/>
    <col min="5239" max="5239" width="27.109375" style="4" bestFit="1" customWidth="1"/>
    <col min="5240" max="5240" width="61.33203125" style="4" customWidth="1"/>
    <col min="5241" max="5241" width="11.5546875" style="4" customWidth="1"/>
    <col min="5242" max="5493" width="11.5546875" style="4"/>
    <col min="5494" max="5494" width="37" style="4" bestFit="1" customWidth="1"/>
    <col min="5495" max="5495" width="27.109375" style="4" bestFit="1" customWidth="1"/>
    <col min="5496" max="5496" width="61.33203125" style="4" customWidth="1"/>
    <col min="5497" max="5497" width="11.5546875" style="4" customWidth="1"/>
    <col min="5498" max="5749" width="11.5546875" style="4"/>
    <col min="5750" max="5750" width="37" style="4" bestFit="1" customWidth="1"/>
    <col min="5751" max="5751" width="27.109375" style="4" bestFit="1" customWidth="1"/>
    <col min="5752" max="5752" width="61.33203125" style="4" customWidth="1"/>
    <col min="5753" max="5753" width="11.5546875" style="4" customWidth="1"/>
    <col min="5754" max="6005" width="11.5546875" style="4"/>
    <col min="6006" max="6006" width="37" style="4" bestFit="1" customWidth="1"/>
    <col min="6007" max="6007" width="27.109375" style="4" bestFit="1" customWidth="1"/>
    <col min="6008" max="6008" width="61.33203125" style="4" customWidth="1"/>
    <col min="6009" max="6009" width="11.5546875" style="4" customWidth="1"/>
    <col min="6010" max="6261" width="11.5546875" style="4"/>
    <col min="6262" max="6262" width="37" style="4" bestFit="1" customWidth="1"/>
    <col min="6263" max="6263" width="27.109375" style="4" bestFit="1" customWidth="1"/>
    <col min="6264" max="6264" width="61.33203125" style="4" customWidth="1"/>
    <col min="6265" max="6265" width="11.5546875" style="4" customWidth="1"/>
    <col min="6266" max="6517" width="11.5546875" style="4"/>
    <col min="6518" max="6518" width="37" style="4" bestFit="1" customWidth="1"/>
    <col min="6519" max="6519" width="27.109375" style="4" bestFit="1" customWidth="1"/>
    <col min="6520" max="6520" width="61.33203125" style="4" customWidth="1"/>
    <col min="6521" max="6521" width="11.5546875" style="4" customWidth="1"/>
    <col min="6522" max="6773" width="11.5546875" style="4"/>
    <col min="6774" max="6774" width="37" style="4" bestFit="1" customWidth="1"/>
    <col min="6775" max="6775" width="27.109375" style="4" bestFit="1" customWidth="1"/>
    <col min="6776" max="6776" width="61.33203125" style="4" customWidth="1"/>
    <col min="6777" max="6777" width="11.5546875" style="4" customWidth="1"/>
    <col min="6778" max="7029" width="11.5546875" style="4"/>
    <col min="7030" max="7030" width="37" style="4" bestFit="1" customWidth="1"/>
    <col min="7031" max="7031" width="27.109375" style="4" bestFit="1" customWidth="1"/>
    <col min="7032" max="7032" width="61.33203125" style="4" customWidth="1"/>
    <col min="7033" max="7033" width="11.5546875" style="4" customWidth="1"/>
    <col min="7034" max="7285" width="11.5546875" style="4"/>
    <col min="7286" max="7286" width="37" style="4" bestFit="1" customWidth="1"/>
    <col min="7287" max="7287" width="27.109375" style="4" bestFit="1" customWidth="1"/>
    <col min="7288" max="7288" width="61.33203125" style="4" customWidth="1"/>
    <col min="7289" max="7289" width="11.5546875" style="4" customWidth="1"/>
    <col min="7290" max="7541" width="11.5546875" style="4"/>
    <col min="7542" max="7542" width="37" style="4" bestFit="1" customWidth="1"/>
    <col min="7543" max="7543" width="27.109375" style="4" bestFit="1" customWidth="1"/>
    <col min="7544" max="7544" width="61.33203125" style="4" customWidth="1"/>
    <col min="7545" max="7545" width="11.5546875" style="4" customWidth="1"/>
    <col min="7546" max="7797" width="11.5546875" style="4"/>
    <col min="7798" max="7798" width="37" style="4" bestFit="1" customWidth="1"/>
    <col min="7799" max="7799" width="27.109375" style="4" bestFit="1" customWidth="1"/>
    <col min="7800" max="7800" width="61.33203125" style="4" customWidth="1"/>
    <col min="7801" max="7801" width="11.5546875" style="4" customWidth="1"/>
    <col min="7802" max="8053" width="11.5546875" style="4"/>
    <col min="8054" max="8054" width="37" style="4" bestFit="1" customWidth="1"/>
    <col min="8055" max="8055" width="27.109375" style="4" bestFit="1" customWidth="1"/>
    <col min="8056" max="8056" width="61.33203125" style="4" customWidth="1"/>
    <col min="8057" max="8057" width="11.5546875" style="4" customWidth="1"/>
    <col min="8058" max="8309" width="11.5546875" style="4"/>
    <col min="8310" max="8310" width="37" style="4" bestFit="1" customWidth="1"/>
    <col min="8311" max="8311" width="27.109375" style="4" bestFit="1" customWidth="1"/>
    <col min="8312" max="8312" width="61.33203125" style="4" customWidth="1"/>
    <col min="8313" max="8313" width="11.5546875" style="4" customWidth="1"/>
    <col min="8314" max="8565" width="11.5546875" style="4"/>
    <col min="8566" max="8566" width="37" style="4" bestFit="1" customWidth="1"/>
    <col min="8567" max="8567" width="27.109375" style="4" bestFit="1" customWidth="1"/>
    <col min="8568" max="8568" width="61.33203125" style="4" customWidth="1"/>
    <col min="8569" max="8569" width="11.5546875" style="4" customWidth="1"/>
    <col min="8570" max="8821" width="11.5546875" style="4"/>
    <col min="8822" max="8822" width="37" style="4" bestFit="1" customWidth="1"/>
    <col min="8823" max="8823" width="27.109375" style="4" bestFit="1" customWidth="1"/>
    <col min="8824" max="8824" width="61.33203125" style="4" customWidth="1"/>
    <col min="8825" max="8825" width="11.5546875" style="4" customWidth="1"/>
    <col min="8826" max="9077" width="11.5546875" style="4"/>
    <col min="9078" max="9078" width="37" style="4" bestFit="1" customWidth="1"/>
    <col min="9079" max="9079" width="27.109375" style="4" bestFit="1" customWidth="1"/>
    <col min="9080" max="9080" width="61.33203125" style="4" customWidth="1"/>
    <col min="9081" max="9081" width="11.5546875" style="4" customWidth="1"/>
    <col min="9082" max="9333" width="11.5546875" style="4"/>
    <col min="9334" max="9334" width="37" style="4" bestFit="1" customWidth="1"/>
    <col min="9335" max="9335" width="27.109375" style="4" bestFit="1" customWidth="1"/>
    <col min="9336" max="9336" width="61.33203125" style="4" customWidth="1"/>
    <col min="9337" max="9337" width="11.5546875" style="4" customWidth="1"/>
    <col min="9338" max="9589" width="11.5546875" style="4"/>
    <col min="9590" max="9590" width="37" style="4" bestFit="1" customWidth="1"/>
    <col min="9591" max="9591" width="27.109375" style="4" bestFit="1" customWidth="1"/>
    <col min="9592" max="9592" width="61.33203125" style="4" customWidth="1"/>
    <col min="9593" max="9593" width="11.5546875" style="4" customWidth="1"/>
    <col min="9594" max="9845" width="11.5546875" style="4"/>
    <col min="9846" max="9846" width="37" style="4" bestFit="1" customWidth="1"/>
    <col min="9847" max="9847" width="27.109375" style="4" bestFit="1" customWidth="1"/>
    <col min="9848" max="9848" width="61.33203125" style="4" customWidth="1"/>
    <col min="9849" max="9849" width="11.5546875" style="4" customWidth="1"/>
    <col min="9850" max="10101" width="11.5546875" style="4"/>
    <col min="10102" max="10102" width="37" style="4" bestFit="1" customWidth="1"/>
    <col min="10103" max="10103" width="27.109375" style="4" bestFit="1" customWidth="1"/>
    <col min="10104" max="10104" width="61.33203125" style="4" customWidth="1"/>
    <col min="10105" max="10105" width="11.5546875" style="4" customWidth="1"/>
    <col min="10106" max="10357" width="11.5546875" style="4"/>
    <col min="10358" max="10358" width="37" style="4" bestFit="1" customWidth="1"/>
    <col min="10359" max="10359" width="27.109375" style="4" bestFit="1" customWidth="1"/>
    <col min="10360" max="10360" width="61.33203125" style="4" customWidth="1"/>
    <col min="10361" max="10361" width="11.5546875" style="4" customWidth="1"/>
    <col min="10362" max="10613" width="11.5546875" style="4"/>
    <col min="10614" max="10614" width="37" style="4" bestFit="1" customWidth="1"/>
    <col min="10615" max="10615" width="27.109375" style="4" bestFit="1" customWidth="1"/>
    <col min="10616" max="10616" width="61.33203125" style="4" customWidth="1"/>
    <col min="10617" max="10617" width="11.5546875" style="4" customWidth="1"/>
    <col min="10618" max="10869" width="11.5546875" style="4"/>
    <col min="10870" max="10870" width="37" style="4" bestFit="1" customWidth="1"/>
    <col min="10871" max="10871" width="27.109375" style="4" bestFit="1" customWidth="1"/>
    <col min="10872" max="10872" width="61.33203125" style="4" customWidth="1"/>
    <col min="10873" max="10873" width="11.5546875" style="4" customWidth="1"/>
    <col min="10874" max="11125" width="11.5546875" style="4"/>
    <col min="11126" max="11126" width="37" style="4" bestFit="1" customWidth="1"/>
    <col min="11127" max="11127" width="27.109375" style="4" bestFit="1" customWidth="1"/>
    <col min="11128" max="11128" width="61.33203125" style="4" customWidth="1"/>
    <col min="11129" max="11129" width="11.5546875" style="4" customWidth="1"/>
    <col min="11130" max="11381" width="11.5546875" style="4"/>
    <col min="11382" max="11382" width="37" style="4" bestFit="1" customWidth="1"/>
    <col min="11383" max="11383" width="27.109375" style="4" bestFit="1" customWidth="1"/>
    <col min="11384" max="11384" width="61.33203125" style="4" customWidth="1"/>
    <col min="11385" max="11385" width="11.5546875" style="4" customWidth="1"/>
    <col min="11386" max="11637" width="11.5546875" style="4"/>
    <col min="11638" max="11638" width="37" style="4" bestFit="1" customWidth="1"/>
    <col min="11639" max="11639" width="27.109375" style="4" bestFit="1" customWidth="1"/>
    <col min="11640" max="11640" width="61.33203125" style="4" customWidth="1"/>
    <col min="11641" max="11641" width="11.5546875" style="4" customWidth="1"/>
    <col min="11642" max="11893" width="11.5546875" style="4"/>
    <col min="11894" max="11894" width="37" style="4" bestFit="1" customWidth="1"/>
    <col min="11895" max="11895" width="27.109375" style="4" bestFit="1" customWidth="1"/>
    <col min="11896" max="11896" width="61.33203125" style="4" customWidth="1"/>
    <col min="11897" max="11897" width="11.5546875" style="4" customWidth="1"/>
    <col min="11898" max="12149" width="11.5546875" style="4"/>
    <col min="12150" max="12150" width="37" style="4" bestFit="1" customWidth="1"/>
    <col min="12151" max="12151" width="27.109375" style="4" bestFit="1" customWidth="1"/>
    <col min="12152" max="12152" width="61.33203125" style="4" customWidth="1"/>
    <col min="12153" max="12153" width="11.5546875" style="4" customWidth="1"/>
    <col min="12154" max="12405" width="11.5546875" style="4"/>
    <col min="12406" max="12406" width="37" style="4" bestFit="1" customWidth="1"/>
    <col min="12407" max="12407" width="27.109375" style="4" bestFit="1" customWidth="1"/>
    <col min="12408" max="12408" width="61.33203125" style="4" customWidth="1"/>
    <col min="12409" max="12409" width="11.5546875" style="4" customWidth="1"/>
    <col min="12410" max="12661" width="11.5546875" style="4"/>
    <col min="12662" max="12662" width="37" style="4" bestFit="1" customWidth="1"/>
    <col min="12663" max="12663" width="27.109375" style="4" bestFit="1" customWidth="1"/>
    <col min="12664" max="12664" width="61.33203125" style="4" customWidth="1"/>
    <col min="12665" max="12665" width="11.5546875" style="4" customWidth="1"/>
    <col min="12666" max="12917" width="11.5546875" style="4"/>
    <col min="12918" max="12918" width="37" style="4" bestFit="1" customWidth="1"/>
    <col min="12919" max="12919" width="27.109375" style="4" bestFit="1" customWidth="1"/>
    <col min="12920" max="12920" width="61.33203125" style="4" customWidth="1"/>
    <col min="12921" max="12921" width="11.5546875" style="4" customWidth="1"/>
    <col min="12922" max="13173" width="11.5546875" style="4"/>
    <col min="13174" max="13174" width="37" style="4" bestFit="1" customWidth="1"/>
    <col min="13175" max="13175" width="27.109375" style="4" bestFit="1" customWidth="1"/>
    <col min="13176" max="13176" width="61.33203125" style="4" customWidth="1"/>
    <col min="13177" max="13177" width="11.5546875" style="4" customWidth="1"/>
    <col min="13178" max="13429" width="11.5546875" style="4"/>
    <col min="13430" max="13430" width="37" style="4" bestFit="1" customWidth="1"/>
    <col min="13431" max="13431" width="27.109375" style="4" bestFit="1" customWidth="1"/>
    <col min="13432" max="13432" width="61.33203125" style="4" customWidth="1"/>
    <col min="13433" max="13433" width="11.5546875" style="4" customWidth="1"/>
    <col min="13434" max="13685" width="11.5546875" style="4"/>
    <col min="13686" max="13686" width="37" style="4" bestFit="1" customWidth="1"/>
    <col min="13687" max="13687" width="27.109375" style="4" bestFit="1" customWidth="1"/>
    <col min="13688" max="13688" width="61.33203125" style="4" customWidth="1"/>
    <col min="13689" max="13689" width="11.5546875" style="4" customWidth="1"/>
    <col min="13690" max="13941" width="11.5546875" style="4"/>
    <col min="13942" max="13942" width="37" style="4" bestFit="1" customWidth="1"/>
    <col min="13943" max="13943" width="27.109375" style="4" bestFit="1" customWidth="1"/>
    <col min="13944" max="13944" width="61.33203125" style="4" customWidth="1"/>
    <col min="13945" max="13945" width="11.5546875" style="4" customWidth="1"/>
    <col min="13946" max="14197" width="11.5546875" style="4"/>
    <col min="14198" max="14198" width="37" style="4" bestFit="1" customWidth="1"/>
    <col min="14199" max="14199" width="27.109375" style="4" bestFit="1" customWidth="1"/>
    <col min="14200" max="14200" width="61.33203125" style="4" customWidth="1"/>
    <col min="14201" max="14201" width="11.5546875" style="4" customWidth="1"/>
    <col min="14202" max="14453" width="11.5546875" style="4"/>
    <col min="14454" max="14454" width="37" style="4" bestFit="1" customWidth="1"/>
    <col min="14455" max="14455" width="27.109375" style="4" bestFit="1" customWidth="1"/>
    <col min="14456" max="14456" width="61.33203125" style="4" customWidth="1"/>
    <col min="14457" max="14457" width="11.5546875" style="4" customWidth="1"/>
    <col min="14458" max="14709" width="11.5546875" style="4"/>
    <col min="14710" max="14710" width="37" style="4" bestFit="1" customWidth="1"/>
    <col min="14711" max="14711" width="27.109375" style="4" bestFit="1" customWidth="1"/>
    <col min="14712" max="14712" width="61.33203125" style="4" customWidth="1"/>
    <col min="14713" max="14713" width="11.5546875" style="4" customWidth="1"/>
    <col min="14714" max="14965" width="11.5546875" style="4"/>
    <col min="14966" max="14966" width="37" style="4" bestFit="1" customWidth="1"/>
    <col min="14967" max="14967" width="27.109375" style="4" bestFit="1" customWidth="1"/>
    <col min="14968" max="14968" width="61.33203125" style="4" customWidth="1"/>
    <col min="14969" max="14969" width="11.5546875" style="4" customWidth="1"/>
    <col min="14970" max="15221" width="11.5546875" style="4"/>
    <col min="15222" max="15222" width="37" style="4" bestFit="1" customWidth="1"/>
    <col min="15223" max="15223" width="27.109375" style="4" bestFit="1" customWidth="1"/>
    <col min="15224" max="15224" width="61.33203125" style="4" customWidth="1"/>
    <col min="15225" max="15225" width="11.5546875" style="4" customWidth="1"/>
    <col min="15226" max="15477" width="11.5546875" style="4"/>
    <col min="15478" max="15478" width="37" style="4" bestFit="1" customWidth="1"/>
    <col min="15479" max="15479" width="27.109375" style="4" bestFit="1" customWidth="1"/>
    <col min="15480" max="15480" width="61.33203125" style="4" customWidth="1"/>
    <col min="15481" max="15481" width="11.5546875" style="4" customWidth="1"/>
    <col min="15482" max="15733" width="11.5546875" style="4"/>
    <col min="15734" max="15734" width="37" style="4" bestFit="1" customWidth="1"/>
    <col min="15735" max="15735" width="27.109375" style="4" bestFit="1" customWidth="1"/>
    <col min="15736" max="15736" width="61.33203125" style="4" customWidth="1"/>
    <col min="15737" max="15737" width="11.5546875" style="4" customWidth="1"/>
    <col min="15738" max="15989" width="11.5546875" style="4"/>
    <col min="15990" max="15990" width="37" style="4" bestFit="1" customWidth="1"/>
    <col min="15991" max="15991" width="27.109375" style="4" bestFit="1" customWidth="1"/>
    <col min="15992" max="15992" width="61.33203125" style="4" customWidth="1"/>
    <col min="15993" max="15993" width="11.5546875" style="4" customWidth="1"/>
    <col min="15994" max="16384" width="11.5546875" style="4"/>
  </cols>
  <sheetData>
    <row r="1" spans="1:11" ht="18.75" customHeight="1" x14ac:dyDescent="0.3">
      <c r="A1" s="76" t="s">
        <v>251</v>
      </c>
      <c r="B1" s="77" t="s">
        <v>250</v>
      </c>
      <c r="C1" s="77" t="s">
        <v>247</v>
      </c>
      <c r="D1" s="77" t="s">
        <v>248</v>
      </c>
      <c r="E1" s="50" t="s">
        <v>252</v>
      </c>
      <c r="F1" s="50" t="s">
        <v>253</v>
      </c>
      <c r="G1" s="50" t="s">
        <v>254</v>
      </c>
      <c r="H1" s="50" t="s">
        <v>257</v>
      </c>
      <c r="I1" s="78" t="s">
        <v>1</v>
      </c>
      <c r="J1" s="79" t="s">
        <v>255</v>
      </c>
      <c r="K1" s="4" t="s">
        <v>256</v>
      </c>
    </row>
    <row r="2" spans="1:11" ht="18.75" customHeight="1" x14ac:dyDescent="0.3">
      <c r="A2" s="87">
        <v>43709</v>
      </c>
      <c r="B2" s="88">
        <f>Tableau13[[#This Row],[Date]]-WEEKDAY(Tableau13[[#This Row],[Date]],2)+1</f>
        <v>43703</v>
      </c>
      <c r="C2" s="87" t="str">
        <f t="shared" ref="C2:C65" si="0">TEXT(A2,"mmm")&amp;" "&amp;YEAR(A2)</f>
        <v>sept 2019</v>
      </c>
      <c r="D2" s="109">
        <f>WEEKNUM(Tableau13[[#This Row],[Date]],2)</f>
        <v>35</v>
      </c>
      <c r="E2" s="110">
        <v>1827</v>
      </c>
      <c r="F2" s="16"/>
      <c r="G2" s="16"/>
      <c r="H2" s="16"/>
      <c r="J2" s="16"/>
      <c r="K2" s="113"/>
    </row>
    <row r="3" spans="1:11" ht="18.75" customHeight="1" x14ac:dyDescent="0.3">
      <c r="A3" s="88">
        <v>43710</v>
      </c>
      <c r="B3" s="88">
        <f>Tableau13[[#This Row],[Date]]-WEEKDAY(Tableau13[[#This Row],[Date]],2)+1</f>
        <v>43710</v>
      </c>
      <c r="C3" s="87" t="str">
        <f t="shared" si="0"/>
        <v>sept 2019</v>
      </c>
      <c r="D3" s="109">
        <f>WEEKNUM(Tableau13[[#This Row],[Date]],2)</f>
        <v>36</v>
      </c>
      <c r="E3" s="110">
        <v>1827</v>
      </c>
      <c r="F3" s="16"/>
      <c r="G3" s="16"/>
      <c r="H3" s="16"/>
      <c r="J3" s="16"/>
      <c r="K3" s="113"/>
    </row>
    <row r="4" spans="1:11" ht="18.75" customHeight="1" x14ac:dyDescent="0.3">
      <c r="A4" s="88">
        <v>43711</v>
      </c>
      <c r="B4" s="88">
        <f>Tableau13[[#This Row],[Date]]-WEEKDAY(Tableau13[[#This Row],[Date]],2)+1</f>
        <v>43710</v>
      </c>
      <c r="C4" s="87" t="str">
        <f t="shared" si="0"/>
        <v>sept 2019</v>
      </c>
      <c r="D4" s="109">
        <f>WEEKNUM(Tableau13[[#This Row],[Date]],2)</f>
        <v>36</v>
      </c>
      <c r="E4" s="110">
        <v>1827</v>
      </c>
      <c r="F4" s="16"/>
      <c r="G4" s="16"/>
      <c r="H4" s="16"/>
      <c r="J4" s="16"/>
      <c r="K4" s="113"/>
    </row>
    <row r="5" spans="1:11" ht="18.75" customHeight="1" x14ac:dyDescent="0.3">
      <c r="A5" s="88">
        <v>43712</v>
      </c>
      <c r="B5" s="88">
        <f>Tableau13[[#This Row],[Date]]-WEEKDAY(Tableau13[[#This Row],[Date]],2)+1</f>
        <v>43710</v>
      </c>
      <c r="C5" s="87" t="str">
        <f t="shared" si="0"/>
        <v>sept 2019</v>
      </c>
      <c r="D5" s="109">
        <f>WEEKNUM(Tableau13[[#This Row],[Date]],2)</f>
        <v>36</v>
      </c>
      <c r="E5" s="110">
        <v>1827</v>
      </c>
      <c r="F5" s="16"/>
      <c r="G5" s="16"/>
      <c r="H5" s="16"/>
      <c r="J5" s="16"/>
      <c r="K5" s="113"/>
    </row>
    <row r="6" spans="1:11" ht="18.75" customHeight="1" x14ac:dyDescent="0.3">
      <c r="A6" s="88">
        <v>43713</v>
      </c>
      <c r="B6" s="88">
        <f>Tableau13[[#This Row],[Date]]-WEEKDAY(Tableau13[[#This Row],[Date]],2)+1</f>
        <v>43710</v>
      </c>
      <c r="C6" s="87" t="str">
        <f t="shared" si="0"/>
        <v>sept 2019</v>
      </c>
      <c r="D6" s="109">
        <f>WEEKNUM(Tableau13[[#This Row],[Date]],2)</f>
        <v>36</v>
      </c>
      <c r="E6" s="110">
        <v>1814</v>
      </c>
      <c r="F6" s="16"/>
      <c r="G6" s="16"/>
      <c r="H6" s="16"/>
      <c r="J6" s="16"/>
      <c r="K6" s="113"/>
    </row>
    <row r="7" spans="1:11" ht="18.75" customHeight="1" x14ac:dyDescent="0.3">
      <c r="A7" s="88">
        <v>43714</v>
      </c>
      <c r="B7" s="88">
        <f>Tableau13[[#This Row],[Date]]-WEEKDAY(Tableau13[[#This Row],[Date]],2)+1</f>
        <v>43710</v>
      </c>
      <c r="C7" s="87" t="str">
        <f t="shared" si="0"/>
        <v>sept 2019</v>
      </c>
      <c r="D7" s="109">
        <f>WEEKNUM(Tableau13[[#This Row],[Date]],2)</f>
        <v>36</v>
      </c>
      <c r="E7" s="110">
        <v>1812</v>
      </c>
      <c r="F7" s="16"/>
      <c r="G7" s="16"/>
      <c r="H7" s="16"/>
      <c r="I7" s="55" t="s">
        <v>244</v>
      </c>
      <c r="J7" s="16"/>
      <c r="K7" s="113"/>
    </row>
    <row r="8" spans="1:11" ht="18.75" customHeight="1" x14ac:dyDescent="0.3">
      <c r="A8" s="88">
        <v>43715</v>
      </c>
      <c r="B8" s="88">
        <f>Tableau13[[#This Row],[Date]]-WEEKDAY(Tableau13[[#This Row],[Date]],2)+1</f>
        <v>43710</v>
      </c>
      <c r="C8" s="87" t="str">
        <f t="shared" si="0"/>
        <v>sept 2019</v>
      </c>
      <c r="D8" s="109">
        <f>WEEKNUM(Tableau13[[#This Row],[Date]],2)</f>
        <v>36</v>
      </c>
      <c r="E8" s="110">
        <v>1814</v>
      </c>
      <c r="F8" s="16"/>
      <c r="G8" s="16"/>
      <c r="H8" s="16"/>
      <c r="J8" s="16"/>
      <c r="K8" s="113"/>
    </row>
    <row r="9" spans="1:11" ht="18.75" customHeight="1" x14ac:dyDescent="0.3">
      <c r="A9" s="88">
        <v>43716</v>
      </c>
      <c r="B9" s="88">
        <f>Tableau13[[#This Row],[Date]]-WEEKDAY(Tableau13[[#This Row],[Date]],2)+1</f>
        <v>43710</v>
      </c>
      <c r="C9" s="87" t="str">
        <f t="shared" si="0"/>
        <v>sept 2019</v>
      </c>
      <c r="D9" s="109">
        <f>WEEKNUM(Tableau13[[#This Row],[Date]],2)</f>
        <v>36</v>
      </c>
      <c r="E9" s="111">
        <v>1827</v>
      </c>
      <c r="F9" s="89"/>
      <c r="G9" s="89"/>
      <c r="H9" s="89"/>
      <c r="J9" s="16"/>
      <c r="K9" s="113"/>
    </row>
    <row r="10" spans="1:11" ht="18.75" customHeight="1" x14ac:dyDescent="0.3">
      <c r="A10" s="88">
        <f t="shared" ref="A10:A18" si="1">A9+7</f>
        <v>43723</v>
      </c>
      <c r="B10" s="88">
        <f>Tableau13[[#This Row],[Date]]-WEEKDAY(Tableau13[[#This Row],[Date]],2)+1</f>
        <v>43717</v>
      </c>
      <c r="C10" s="87" t="str">
        <f t="shared" si="0"/>
        <v>sept 2019</v>
      </c>
      <c r="D10" s="109">
        <f>WEEKNUM(Tableau13[[#This Row],[Date]],2)</f>
        <v>37</v>
      </c>
      <c r="E10" s="110"/>
      <c r="F10" s="16"/>
      <c r="G10" s="16"/>
      <c r="H10" s="16"/>
      <c r="J10" s="16"/>
      <c r="K10" s="113"/>
    </row>
    <row r="11" spans="1:11" ht="18.75" customHeight="1" x14ac:dyDescent="0.3">
      <c r="A11" s="88">
        <f t="shared" si="1"/>
        <v>43730</v>
      </c>
      <c r="B11" s="88">
        <f>Tableau13[[#This Row],[Date]]-WEEKDAY(Tableau13[[#This Row],[Date]],2)+1</f>
        <v>43724</v>
      </c>
      <c r="C11" s="87" t="str">
        <f t="shared" si="0"/>
        <v>sept 2019</v>
      </c>
      <c r="D11" s="109">
        <f>WEEKNUM(Tableau13[[#This Row],[Date]],2)</f>
        <v>38</v>
      </c>
      <c r="E11" s="110"/>
      <c r="F11" s="16"/>
      <c r="G11" s="16"/>
      <c r="H11" s="16"/>
      <c r="J11" s="16"/>
      <c r="K11" s="113"/>
    </row>
    <row r="12" spans="1:11" ht="18.75" customHeight="1" x14ac:dyDescent="0.3">
      <c r="A12" s="88">
        <f t="shared" si="1"/>
        <v>43737</v>
      </c>
      <c r="B12" s="88">
        <f>Tableau13[[#This Row],[Date]]-WEEKDAY(Tableau13[[#This Row],[Date]],2)+1</f>
        <v>43731</v>
      </c>
      <c r="C12" s="87" t="str">
        <f t="shared" si="0"/>
        <v>sept 2019</v>
      </c>
      <c r="D12" s="109">
        <f>WEEKNUM(Tableau13[[#This Row],[Date]],2)</f>
        <v>39</v>
      </c>
      <c r="E12" s="110"/>
      <c r="F12" s="16"/>
      <c r="G12" s="16"/>
      <c r="H12" s="16"/>
      <c r="J12" s="16"/>
      <c r="K12" s="113"/>
    </row>
    <row r="13" spans="1:11" ht="18.75" customHeight="1" x14ac:dyDescent="0.3">
      <c r="A13" s="88">
        <f t="shared" si="1"/>
        <v>43744</v>
      </c>
      <c r="B13" s="88">
        <f>Tableau13[[#This Row],[Date]]-WEEKDAY(Tableau13[[#This Row],[Date]],2)+1</f>
        <v>43738</v>
      </c>
      <c r="C13" s="87" t="str">
        <f t="shared" si="0"/>
        <v>oct 2019</v>
      </c>
      <c r="D13" s="109">
        <f>WEEKNUM(Tableau13[[#This Row],[Date]],2)</f>
        <v>40</v>
      </c>
      <c r="E13" s="110"/>
      <c r="F13" s="16"/>
      <c r="G13" s="16"/>
      <c r="H13" s="16"/>
      <c r="J13" s="16"/>
      <c r="K13" s="113"/>
    </row>
    <row r="14" spans="1:11" ht="18.75" customHeight="1" x14ac:dyDescent="0.3">
      <c r="A14" s="88">
        <f t="shared" si="1"/>
        <v>43751</v>
      </c>
      <c r="B14" s="88">
        <f>Tableau13[[#This Row],[Date]]-WEEKDAY(Tableau13[[#This Row],[Date]],2)+1</f>
        <v>43745</v>
      </c>
      <c r="C14" s="87" t="str">
        <f t="shared" si="0"/>
        <v>oct 2019</v>
      </c>
      <c r="D14" s="109">
        <f>WEEKNUM(Tableau13[[#This Row],[Date]],2)</f>
        <v>41</v>
      </c>
      <c r="E14" s="110"/>
      <c r="F14" s="16"/>
      <c r="G14" s="16"/>
      <c r="H14" s="16"/>
      <c r="J14" s="16"/>
      <c r="K14" s="113"/>
    </row>
    <row r="15" spans="1:11" ht="18.75" customHeight="1" x14ac:dyDescent="0.3">
      <c r="A15" s="88">
        <f t="shared" si="1"/>
        <v>43758</v>
      </c>
      <c r="B15" s="88">
        <f>Tableau13[[#This Row],[Date]]-WEEKDAY(Tableau13[[#This Row],[Date]],2)+1</f>
        <v>43752</v>
      </c>
      <c r="C15" s="87" t="str">
        <f t="shared" si="0"/>
        <v>oct 2019</v>
      </c>
      <c r="D15" s="109">
        <f>WEEKNUM(Tableau13[[#This Row],[Date]],2)</f>
        <v>42</v>
      </c>
      <c r="E15" s="110"/>
      <c r="F15" s="16"/>
      <c r="G15" s="16"/>
      <c r="H15" s="16"/>
      <c r="J15" s="16"/>
      <c r="K15" s="113"/>
    </row>
    <row r="16" spans="1:11" ht="18.75" customHeight="1" x14ac:dyDescent="0.3">
      <c r="A16" s="88">
        <f t="shared" si="1"/>
        <v>43765</v>
      </c>
      <c r="B16" s="88">
        <f>Tableau13[[#This Row],[Date]]-WEEKDAY(Tableau13[[#This Row],[Date]],2)+1</f>
        <v>43759</v>
      </c>
      <c r="C16" s="87" t="str">
        <f t="shared" si="0"/>
        <v>oct 2019</v>
      </c>
      <c r="D16" s="109">
        <f>WEEKNUM(Tableau13[[#This Row],[Date]],2)</f>
        <v>43</v>
      </c>
      <c r="E16" s="110"/>
      <c r="F16" s="16"/>
      <c r="G16" s="16"/>
      <c r="H16" s="16"/>
      <c r="J16" s="16"/>
      <c r="K16" s="113"/>
    </row>
    <row r="17" spans="1:11" ht="18.75" customHeight="1" x14ac:dyDescent="0.3">
      <c r="A17" s="88">
        <f t="shared" si="1"/>
        <v>43772</v>
      </c>
      <c r="B17" s="88">
        <f>Tableau13[[#This Row],[Date]]-WEEKDAY(Tableau13[[#This Row],[Date]],2)+1</f>
        <v>43766</v>
      </c>
      <c r="C17" s="87" t="str">
        <f t="shared" si="0"/>
        <v>nov 2019</v>
      </c>
      <c r="D17" s="109">
        <f>WEEKNUM(Tableau13[[#This Row],[Date]],2)</f>
        <v>44</v>
      </c>
      <c r="E17" s="110"/>
      <c r="F17" s="16"/>
      <c r="G17" s="16"/>
      <c r="H17" s="16"/>
      <c r="J17" s="16"/>
      <c r="K17" s="113"/>
    </row>
    <row r="18" spans="1:11" ht="18.75" customHeight="1" x14ac:dyDescent="0.3">
      <c r="A18" s="88">
        <f t="shared" si="1"/>
        <v>43779</v>
      </c>
      <c r="B18" s="88">
        <f>Tableau13[[#This Row],[Date]]-WEEKDAY(Tableau13[[#This Row],[Date]],2)+1</f>
        <v>43773</v>
      </c>
      <c r="C18" s="87" t="str">
        <f t="shared" si="0"/>
        <v>nov 2019</v>
      </c>
      <c r="D18" s="109">
        <f>WEEKNUM(Tableau13[[#This Row],[Date]],2)</f>
        <v>45</v>
      </c>
      <c r="E18" s="110"/>
      <c r="F18" s="16"/>
      <c r="G18" s="16"/>
      <c r="H18" s="16"/>
      <c r="J18" s="16"/>
      <c r="K18" s="113"/>
    </row>
    <row r="19" spans="1:11" ht="18.75" customHeight="1" x14ac:dyDescent="0.3">
      <c r="A19" s="88">
        <v>43833</v>
      </c>
      <c r="B19" s="88">
        <f>Tableau13[[#This Row],[Date]]-WEEKDAY(Tableau13[[#This Row],[Date]],2)+1</f>
        <v>43829</v>
      </c>
      <c r="C19" s="87" t="str">
        <f t="shared" si="0"/>
        <v>janv 2020</v>
      </c>
      <c r="D19" s="109">
        <f>WEEKNUM(Tableau13[[#This Row],[Date]],2)</f>
        <v>1</v>
      </c>
      <c r="E19" s="110"/>
      <c r="F19" s="16"/>
      <c r="G19" s="16"/>
      <c r="H19" s="16"/>
      <c r="J19" s="16"/>
      <c r="K19" s="113"/>
    </row>
    <row r="20" spans="1:11" ht="18.75" customHeight="1" x14ac:dyDescent="0.3">
      <c r="A20" s="88">
        <f t="shared" ref="A20:A83" si="2">A19+7</f>
        <v>43840</v>
      </c>
      <c r="B20" s="88">
        <f>Tableau13[[#This Row],[Date]]-WEEKDAY(Tableau13[[#This Row],[Date]],2)+1</f>
        <v>43836</v>
      </c>
      <c r="C20" s="87" t="str">
        <f t="shared" si="0"/>
        <v>janv 2020</v>
      </c>
      <c r="D20" s="109">
        <f>WEEKNUM(Tableau13[[#This Row],[Date]],2)</f>
        <v>2</v>
      </c>
      <c r="E20" s="110"/>
      <c r="F20" s="16"/>
      <c r="G20" s="16"/>
      <c r="H20" s="16"/>
      <c r="J20" s="16"/>
      <c r="K20" s="113"/>
    </row>
    <row r="21" spans="1:11" ht="18.75" customHeight="1" x14ac:dyDescent="0.3">
      <c r="A21" s="88">
        <f t="shared" si="2"/>
        <v>43847</v>
      </c>
      <c r="B21" s="88">
        <f>Tableau13[[#This Row],[Date]]-WEEKDAY(Tableau13[[#This Row],[Date]],2)+1</f>
        <v>43843</v>
      </c>
      <c r="C21" s="87" t="str">
        <f t="shared" si="0"/>
        <v>janv 2020</v>
      </c>
      <c r="D21" s="109">
        <f>WEEKNUM(Tableau13[[#This Row],[Date]],2)</f>
        <v>3</v>
      </c>
      <c r="E21" s="110"/>
      <c r="F21" s="16"/>
      <c r="G21" s="16"/>
      <c r="H21" s="16"/>
      <c r="J21" s="16"/>
      <c r="K21" s="113"/>
    </row>
    <row r="22" spans="1:11" ht="18.75" customHeight="1" x14ac:dyDescent="0.3">
      <c r="A22" s="88">
        <f t="shared" si="2"/>
        <v>43854</v>
      </c>
      <c r="B22" s="88">
        <f>Tableau13[[#This Row],[Date]]-WEEKDAY(Tableau13[[#This Row],[Date]],2)+1</f>
        <v>43850</v>
      </c>
      <c r="C22" s="87" t="str">
        <f t="shared" si="0"/>
        <v>janv 2020</v>
      </c>
      <c r="D22" s="109">
        <f>WEEKNUM(Tableau13[[#This Row],[Date]],2)</f>
        <v>4</v>
      </c>
      <c r="E22" s="110"/>
      <c r="F22" s="16"/>
      <c r="G22" s="16"/>
      <c r="H22" s="16"/>
      <c r="J22" s="16"/>
      <c r="K22" s="113"/>
    </row>
    <row r="23" spans="1:11" ht="18.75" customHeight="1" x14ac:dyDescent="0.3">
      <c r="A23" s="88">
        <f t="shared" si="2"/>
        <v>43861</v>
      </c>
      <c r="B23" s="88">
        <f>Tableau13[[#This Row],[Date]]-WEEKDAY(Tableau13[[#This Row],[Date]],2)+1</f>
        <v>43857</v>
      </c>
      <c r="C23" s="87" t="str">
        <f t="shared" si="0"/>
        <v>janv 2020</v>
      </c>
      <c r="D23" s="109">
        <f>WEEKNUM(Tableau13[[#This Row],[Date]],2)</f>
        <v>5</v>
      </c>
      <c r="E23" s="110"/>
      <c r="F23" s="16"/>
      <c r="G23" s="16"/>
      <c r="H23" s="16"/>
      <c r="J23" s="16"/>
      <c r="K23" s="113"/>
    </row>
    <row r="24" spans="1:11" ht="18.75" customHeight="1" x14ac:dyDescent="0.3">
      <c r="A24" s="88">
        <f t="shared" si="2"/>
        <v>43868</v>
      </c>
      <c r="B24" s="88">
        <f>Tableau13[[#This Row],[Date]]-WEEKDAY(Tableau13[[#This Row],[Date]],2)+1</f>
        <v>43864</v>
      </c>
      <c r="C24" s="87" t="str">
        <f t="shared" si="0"/>
        <v>févr 2020</v>
      </c>
      <c r="D24" s="109">
        <f>WEEKNUM(Tableau13[[#This Row],[Date]],2)</f>
        <v>6</v>
      </c>
      <c r="E24" s="110"/>
      <c r="F24" s="16"/>
      <c r="G24" s="16"/>
      <c r="H24" s="16"/>
      <c r="J24" s="16"/>
      <c r="K24" s="113"/>
    </row>
    <row r="25" spans="1:11" ht="18.75" customHeight="1" x14ac:dyDescent="0.3">
      <c r="A25" s="88">
        <f t="shared" si="2"/>
        <v>43875</v>
      </c>
      <c r="B25" s="88">
        <f>Tableau13[[#This Row],[Date]]-WEEKDAY(Tableau13[[#This Row],[Date]],2)+1</f>
        <v>43871</v>
      </c>
      <c r="C25" s="87" t="str">
        <f t="shared" si="0"/>
        <v>févr 2020</v>
      </c>
      <c r="D25" s="109">
        <f>WEEKNUM(Tableau13[[#This Row],[Date]],2)</f>
        <v>7</v>
      </c>
      <c r="E25" s="110"/>
      <c r="F25" s="16"/>
      <c r="G25" s="16"/>
      <c r="H25" s="16"/>
      <c r="J25" s="16"/>
      <c r="K25" s="113"/>
    </row>
    <row r="26" spans="1:11" ht="18.75" customHeight="1" x14ac:dyDescent="0.3">
      <c r="A26" s="88">
        <f t="shared" si="2"/>
        <v>43882</v>
      </c>
      <c r="B26" s="88">
        <f>Tableau13[[#This Row],[Date]]-WEEKDAY(Tableau13[[#This Row],[Date]],2)+1</f>
        <v>43878</v>
      </c>
      <c r="C26" s="87" t="str">
        <f t="shared" si="0"/>
        <v>févr 2020</v>
      </c>
      <c r="D26" s="109">
        <f>WEEKNUM(Tableau13[[#This Row],[Date]],2)</f>
        <v>8</v>
      </c>
      <c r="E26" s="110"/>
      <c r="F26" s="16"/>
      <c r="G26" s="16"/>
      <c r="H26" s="16"/>
      <c r="J26" s="16"/>
      <c r="K26" s="113"/>
    </row>
    <row r="27" spans="1:11" ht="18.75" customHeight="1" x14ac:dyDescent="0.3">
      <c r="A27" s="88">
        <f t="shared" si="2"/>
        <v>43889</v>
      </c>
      <c r="B27" s="88">
        <f>Tableau13[[#This Row],[Date]]-WEEKDAY(Tableau13[[#This Row],[Date]],2)+1</f>
        <v>43885</v>
      </c>
      <c r="C27" s="87" t="str">
        <f t="shared" si="0"/>
        <v>févr 2020</v>
      </c>
      <c r="D27" s="109">
        <f>WEEKNUM(Tableau13[[#This Row],[Date]],2)</f>
        <v>9</v>
      </c>
      <c r="E27" s="110"/>
      <c r="F27" s="16"/>
      <c r="G27" s="16"/>
      <c r="H27" s="16"/>
      <c r="J27" s="16"/>
      <c r="K27" s="113"/>
    </row>
    <row r="28" spans="1:11" ht="18.75" customHeight="1" x14ac:dyDescent="0.3">
      <c r="A28" s="88">
        <f t="shared" si="2"/>
        <v>43896</v>
      </c>
      <c r="B28" s="88">
        <f>Tableau13[[#This Row],[Date]]-WEEKDAY(Tableau13[[#This Row],[Date]],2)+1</f>
        <v>43892</v>
      </c>
      <c r="C28" s="87" t="str">
        <f t="shared" si="0"/>
        <v>mars 2020</v>
      </c>
      <c r="D28" s="109">
        <f>WEEKNUM(Tableau13[[#This Row],[Date]],2)</f>
        <v>10</v>
      </c>
      <c r="E28" s="110"/>
      <c r="F28" s="16"/>
      <c r="G28" s="16"/>
      <c r="H28" s="16"/>
      <c r="J28" s="16"/>
      <c r="K28" s="113"/>
    </row>
    <row r="29" spans="1:11" ht="18.75" customHeight="1" x14ac:dyDescent="0.3">
      <c r="A29" s="88">
        <f t="shared" si="2"/>
        <v>43903</v>
      </c>
      <c r="B29" s="88">
        <f>Tableau13[[#This Row],[Date]]-WEEKDAY(Tableau13[[#This Row],[Date]],2)+1</f>
        <v>43899</v>
      </c>
      <c r="C29" s="87" t="str">
        <f t="shared" si="0"/>
        <v>mars 2020</v>
      </c>
      <c r="D29" s="109">
        <f>WEEKNUM(Tableau13[[#This Row],[Date]],2)</f>
        <v>11</v>
      </c>
      <c r="E29" s="110"/>
      <c r="F29" s="16"/>
      <c r="G29" s="16"/>
      <c r="H29" s="16"/>
      <c r="J29" s="16"/>
      <c r="K29" s="113"/>
    </row>
    <row r="30" spans="1:11" ht="18.75" customHeight="1" x14ac:dyDescent="0.3">
      <c r="A30" s="88">
        <f t="shared" si="2"/>
        <v>43910</v>
      </c>
      <c r="B30" s="88">
        <f>Tableau13[[#This Row],[Date]]-WEEKDAY(Tableau13[[#This Row],[Date]],2)+1</f>
        <v>43906</v>
      </c>
      <c r="C30" s="87" t="str">
        <f t="shared" si="0"/>
        <v>mars 2020</v>
      </c>
      <c r="D30" s="109">
        <f>WEEKNUM(Tableau13[[#This Row],[Date]],2)</f>
        <v>12</v>
      </c>
      <c r="E30" s="110"/>
      <c r="F30" s="16"/>
      <c r="G30" s="16"/>
      <c r="H30" s="16"/>
      <c r="J30" s="16"/>
      <c r="K30" s="113"/>
    </row>
    <row r="31" spans="1:11" ht="18.75" customHeight="1" x14ac:dyDescent="0.3">
      <c r="A31" s="88">
        <f t="shared" si="2"/>
        <v>43917</v>
      </c>
      <c r="B31" s="88">
        <f>Tableau13[[#This Row],[Date]]-WEEKDAY(Tableau13[[#This Row],[Date]],2)+1</f>
        <v>43913</v>
      </c>
      <c r="C31" s="87" t="str">
        <f t="shared" si="0"/>
        <v>mars 2020</v>
      </c>
      <c r="D31" s="109">
        <f>WEEKNUM(Tableau13[[#This Row],[Date]],2)</f>
        <v>13</v>
      </c>
      <c r="E31" s="110"/>
      <c r="F31" s="16"/>
      <c r="G31" s="16"/>
      <c r="H31" s="16"/>
      <c r="I31" s="16"/>
      <c r="J31" s="16"/>
      <c r="K31" s="113"/>
    </row>
    <row r="32" spans="1:11" ht="18.75" customHeight="1" x14ac:dyDescent="0.3">
      <c r="A32" s="88">
        <f t="shared" si="2"/>
        <v>43924</v>
      </c>
      <c r="B32" s="88">
        <f>Tableau13[[#This Row],[Date]]-WEEKDAY(Tableau13[[#This Row],[Date]],2)+1</f>
        <v>43920</v>
      </c>
      <c r="C32" s="87" t="str">
        <f t="shared" si="0"/>
        <v>avr 2020</v>
      </c>
      <c r="D32" s="109">
        <f>WEEKNUM(Tableau13[[#This Row],[Date]],2)</f>
        <v>14</v>
      </c>
      <c r="E32" s="110"/>
      <c r="F32" s="16"/>
      <c r="G32" s="16"/>
      <c r="H32" s="16"/>
      <c r="I32" s="16"/>
      <c r="J32" s="16"/>
      <c r="K32" s="113"/>
    </row>
    <row r="33" spans="1:11" ht="18.75" customHeight="1" x14ac:dyDescent="0.3">
      <c r="A33" s="88">
        <f t="shared" si="2"/>
        <v>43931</v>
      </c>
      <c r="B33" s="88">
        <f>Tableau13[[#This Row],[Date]]-WEEKDAY(Tableau13[[#This Row],[Date]],2)+1</f>
        <v>43927</v>
      </c>
      <c r="C33" s="87" t="str">
        <f t="shared" si="0"/>
        <v>avr 2020</v>
      </c>
      <c r="D33" s="109">
        <f>WEEKNUM(Tableau13[[#This Row],[Date]],2)</f>
        <v>15</v>
      </c>
      <c r="E33" s="110"/>
      <c r="F33" s="16"/>
      <c r="G33" s="16"/>
      <c r="H33" s="16"/>
      <c r="I33" s="16"/>
      <c r="J33" s="16"/>
      <c r="K33" s="113"/>
    </row>
    <row r="34" spans="1:11" ht="18.75" customHeight="1" x14ac:dyDescent="0.3">
      <c r="A34" s="88">
        <f t="shared" si="2"/>
        <v>43938</v>
      </c>
      <c r="B34" s="88">
        <f>Tableau13[[#This Row],[Date]]-WEEKDAY(Tableau13[[#This Row],[Date]],2)+1</f>
        <v>43934</v>
      </c>
      <c r="C34" s="87" t="str">
        <f t="shared" si="0"/>
        <v>avr 2020</v>
      </c>
      <c r="D34" s="109">
        <f>WEEKNUM(Tableau13[[#This Row],[Date]],2)</f>
        <v>16</v>
      </c>
      <c r="E34" s="110"/>
      <c r="F34" s="16"/>
      <c r="G34" s="16"/>
      <c r="H34" s="16"/>
      <c r="I34" s="16"/>
      <c r="J34" s="16"/>
      <c r="K34" s="113"/>
    </row>
    <row r="35" spans="1:11" ht="18.75" customHeight="1" x14ac:dyDescent="0.3">
      <c r="A35" s="88">
        <f t="shared" si="2"/>
        <v>43945</v>
      </c>
      <c r="B35" s="88">
        <f>Tableau13[[#This Row],[Date]]-WEEKDAY(Tableau13[[#This Row],[Date]],2)+1</f>
        <v>43941</v>
      </c>
      <c r="C35" s="87" t="str">
        <f t="shared" si="0"/>
        <v>avr 2020</v>
      </c>
      <c r="D35" s="109">
        <f>WEEKNUM(Tableau13[[#This Row],[Date]],2)</f>
        <v>17</v>
      </c>
      <c r="E35" s="110"/>
      <c r="F35" s="16"/>
      <c r="G35" s="16"/>
      <c r="H35" s="16"/>
      <c r="I35" s="16"/>
      <c r="J35" s="16"/>
      <c r="K35" s="113"/>
    </row>
    <row r="36" spans="1:11" ht="18.75" customHeight="1" x14ac:dyDescent="0.3">
      <c r="A36" s="88">
        <f t="shared" si="2"/>
        <v>43952</v>
      </c>
      <c r="B36" s="88">
        <f>Tableau13[[#This Row],[Date]]-WEEKDAY(Tableau13[[#This Row],[Date]],2)+1</f>
        <v>43948</v>
      </c>
      <c r="C36" s="87" t="str">
        <f t="shared" si="0"/>
        <v>mai 2020</v>
      </c>
      <c r="D36" s="109">
        <f>WEEKNUM(Tableau13[[#This Row],[Date]],2)</f>
        <v>18</v>
      </c>
      <c r="E36" s="110"/>
      <c r="F36" s="16"/>
      <c r="G36" s="16"/>
      <c r="H36" s="16"/>
      <c r="I36" s="16"/>
      <c r="J36" s="16"/>
      <c r="K36" s="113"/>
    </row>
    <row r="37" spans="1:11" ht="18.75" customHeight="1" x14ac:dyDescent="0.3">
      <c r="A37" s="88">
        <f t="shared" si="2"/>
        <v>43959</v>
      </c>
      <c r="B37" s="88">
        <f>Tableau13[[#This Row],[Date]]-WEEKDAY(Tableau13[[#This Row],[Date]],2)+1</f>
        <v>43955</v>
      </c>
      <c r="C37" s="87" t="str">
        <f t="shared" si="0"/>
        <v>mai 2020</v>
      </c>
      <c r="D37" s="109">
        <f>WEEKNUM(Tableau13[[#This Row],[Date]],2)</f>
        <v>19</v>
      </c>
      <c r="E37" s="110"/>
      <c r="F37" s="16"/>
      <c r="G37" s="16"/>
      <c r="H37" s="16"/>
      <c r="I37" s="16"/>
      <c r="J37" s="16"/>
      <c r="K37" s="113"/>
    </row>
    <row r="38" spans="1:11" ht="18.75" customHeight="1" x14ac:dyDescent="0.3">
      <c r="A38" s="88">
        <f t="shared" si="2"/>
        <v>43966</v>
      </c>
      <c r="B38" s="88">
        <f>Tableau13[[#This Row],[Date]]-WEEKDAY(Tableau13[[#This Row],[Date]],2)+1</f>
        <v>43962</v>
      </c>
      <c r="C38" s="87" t="str">
        <f t="shared" si="0"/>
        <v>mai 2020</v>
      </c>
      <c r="D38" s="109">
        <f>WEEKNUM(Tableau13[[#This Row],[Date]],2)</f>
        <v>20</v>
      </c>
      <c r="E38" s="110"/>
      <c r="F38" s="16"/>
      <c r="G38" s="16"/>
      <c r="H38" s="16"/>
      <c r="I38" s="16"/>
      <c r="J38" s="16"/>
      <c r="K38" s="113"/>
    </row>
    <row r="39" spans="1:11" ht="18.75" customHeight="1" x14ac:dyDescent="0.3">
      <c r="A39" s="88">
        <f t="shared" si="2"/>
        <v>43973</v>
      </c>
      <c r="B39" s="88">
        <f>Tableau13[[#This Row],[Date]]-WEEKDAY(Tableau13[[#This Row],[Date]],2)+1</f>
        <v>43969</v>
      </c>
      <c r="C39" s="87" t="str">
        <f t="shared" si="0"/>
        <v>mai 2020</v>
      </c>
      <c r="D39" s="109">
        <f>WEEKNUM(Tableau13[[#This Row],[Date]],2)</f>
        <v>21</v>
      </c>
      <c r="E39" s="110"/>
      <c r="F39" s="16"/>
      <c r="G39" s="16"/>
      <c r="H39" s="16"/>
      <c r="I39" s="16"/>
      <c r="J39" s="16"/>
      <c r="K39" s="113"/>
    </row>
    <row r="40" spans="1:11" ht="18.75" customHeight="1" x14ac:dyDescent="0.3">
      <c r="A40" s="88">
        <f t="shared" si="2"/>
        <v>43980</v>
      </c>
      <c r="B40" s="88">
        <f>Tableau13[[#This Row],[Date]]-WEEKDAY(Tableau13[[#This Row],[Date]],2)+1</f>
        <v>43976</v>
      </c>
      <c r="C40" s="87" t="str">
        <f t="shared" si="0"/>
        <v>mai 2020</v>
      </c>
      <c r="D40" s="109">
        <f>WEEKNUM(Tableau13[[#This Row],[Date]],2)</f>
        <v>22</v>
      </c>
      <c r="E40" s="110"/>
      <c r="F40" s="16"/>
      <c r="G40" s="16"/>
      <c r="H40" s="16"/>
      <c r="I40" s="17" t="s">
        <v>14</v>
      </c>
      <c r="J40" s="16"/>
      <c r="K40" s="113"/>
    </row>
    <row r="41" spans="1:11" ht="18.75" customHeight="1" x14ac:dyDescent="0.3">
      <c r="A41" s="88">
        <f t="shared" si="2"/>
        <v>43987</v>
      </c>
      <c r="B41" s="88">
        <f>Tableau13[[#This Row],[Date]]-WEEKDAY(Tableau13[[#This Row],[Date]],2)+1</f>
        <v>43983</v>
      </c>
      <c r="C41" s="87" t="str">
        <f t="shared" si="0"/>
        <v>juin 2020</v>
      </c>
      <c r="D41" s="109">
        <f>WEEKNUM(Tableau13[[#This Row],[Date]],2)</f>
        <v>23</v>
      </c>
      <c r="E41" s="110"/>
      <c r="F41" s="16"/>
      <c r="G41" s="16"/>
      <c r="H41" s="16"/>
      <c r="I41" s="16"/>
      <c r="J41" s="16"/>
      <c r="K41" s="113"/>
    </row>
    <row r="42" spans="1:11" ht="18.75" customHeight="1" x14ac:dyDescent="0.3">
      <c r="A42" s="88">
        <f t="shared" si="2"/>
        <v>43994</v>
      </c>
      <c r="B42" s="88">
        <f>Tableau13[[#This Row],[Date]]-WEEKDAY(Tableau13[[#This Row],[Date]],2)+1</f>
        <v>43990</v>
      </c>
      <c r="C42" s="87" t="str">
        <f t="shared" si="0"/>
        <v>juin 2020</v>
      </c>
      <c r="D42" s="109">
        <f>WEEKNUM(Tableau13[[#This Row],[Date]],2)</f>
        <v>24</v>
      </c>
      <c r="E42" s="110"/>
      <c r="F42" s="16"/>
      <c r="G42" s="16"/>
      <c r="H42" s="16"/>
      <c r="I42" s="16"/>
      <c r="J42" s="16"/>
      <c r="K42" s="113"/>
    </row>
    <row r="43" spans="1:11" ht="18.75" customHeight="1" x14ac:dyDescent="0.3">
      <c r="A43" s="88">
        <f t="shared" si="2"/>
        <v>44001</v>
      </c>
      <c r="B43" s="88">
        <f>Tableau13[[#This Row],[Date]]-WEEKDAY(Tableau13[[#This Row],[Date]],2)+1</f>
        <v>43997</v>
      </c>
      <c r="C43" s="87" t="str">
        <f t="shared" si="0"/>
        <v>juin 2020</v>
      </c>
      <c r="D43" s="109">
        <f>WEEKNUM(Tableau13[[#This Row],[Date]],2)</f>
        <v>25</v>
      </c>
      <c r="E43" s="110"/>
      <c r="F43" s="16"/>
      <c r="G43" s="16"/>
      <c r="H43" s="16"/>
      <c r="I43" s="16"/>
      <c r="J43" s="16"/>
      <c r="K43" s="113"/>
    </row>
    <row r="44" spans="1:11" ht="18.75" customHeight="1" x14ac:dyDescent="0.3">
      <c r="A44" s="88">
        <f t="shared" si="2"/>
        <v>44008</v>
      </c>
      <c r="B44" s="88">
        <f>Tableau13[[#This Row],[Date]]-WEEKDAY(Tableau13[[#This Row],[Date]],2)+1</f>
        <v>44004</v>
      </c>
      <c r="C44" s="87" t="str">
        <f t="shared" si="0"/>
        <v>juin 2020</v>
      </c>
      <c r="D44" s="109">
        <f>WEEKNUM(Tableau13[[#This Row],[Date]],2)</f>
        <v>26</v>
      </c>
      <c r="E44" s="110"/>
      <c r="F44" s="16"/>
      <c r="G44" s="16"/>
      <c r="H44" s="16"/>
      <c r="I44" s="16"/>
      <c r="J44" s="16"/>
      <c r="K44" s="113"/>
    </row>
    <row r="45" spans="1:11" ht="18.75" customHeight="1" x14ac:dyDescent="0.3">
      <c r="A45" s="88">
        <f t="shared" si="2"/>
        <v>44015</v>
      </c>
      <c r="B45" s="88">
        <f>Tableau13[[#This Row],[Date]]-WEEKDAY(Tableau13[[#This Row],[Date]],2)+1</f>
        <v>44011</v>
      </c>
      <c r="C45" s="87" t="str">
        <f t="shared" si="0"/>
        <v>juil 2020</v>
      </c>
      <c r="D45" s="109">
        <f>WEEKNUM(Tableau13[[#This Row],[Date]],2)</f>
        <v>27</v>
      </c>
      <c r="E45" s="110"/>
      <c r="F45" s="16"/>
      <c r="G45" s="16"/>
      <c r="H45" s="16"/>
      <c r="I45" s="16"/>
      <c r="J45" s="16"/>
      <c r="K45" s="113"/>
    </row>
    <row r="46" spans="1:11" ht="18.75" customHeight="1" x14ac:dyDescent="0.3">
      <c r="A46" s="88">
        <f t="shared" si="2"/>
        <v>44022</v>
      </c>
      <c r="B46" s="88">
        <f>Tableau13[[#This Row],[Date]]-WEEKDAY(Tableau13[[#This Row],[Date]],2)+1</f>
        <v>44018</v>
      </c>
      <c r="C46" s="87" t="str">
        <f t="shared" si="0"/>
        <v>juil 2020</v>
      </c>
      <c r="D46" s="109">
        <f>WEEKNUM(Tableau13[[#This Row],[Date]],2)</f>
        <v>28</v>
      </c>
      <c r="E46" s="110"/>
      <c r="F46" s="16"/>
      <c r="G46" s="16"/>
      <c r="H46" s="16"/>
      <c r="I46" s="18" t="s">
        <v>15</v>
      </c>
      <c r="J46" s="16"/>
      <c r="K46" s="113"/>
    </row>
    <row r="47" spans="1:11" ht="18.75" customHeight="1" x14ac:dyDescent="0.3">
      <c r="A47" s="88">
        <f t="shared" si="2"/>
        <v>44029</v>
      </c>
      <c r="B47" s="88">
        <f>Tableau13[[#This Row],[Date]]-WEEKDAY(Tableau13[[#This Row],[Date]],2)+1</f>
        <v>44025</v>
      </c>
      <c r="C47" s="87" t="str">
        <f t="shared" si="0"/>
        <v>juil 2020</v>
      </c>
      <c r="D47" s="109">
        <f>WEEKNUM(Tableau13[[#This Row],[Date]],2)</f>
        <v>29</v>
      </c>
      <c r="E47" s="110"/>
      <c r="F47" s="16"/>
      <c r="G47" s="16"/>
      <c r="H47" s="16"/>
      <c r="I47" s="16" t="s">
        <v>16</v>
      </c>
      <c r="J47" s="16"/>
      <c r="K47" s="113"/>
    </row>
    <row r="48" spans="1:11" ht="18.75" customHeight="1" x14ac:dyDescent="0.3">
      <c r="A48" s="88">
        <f t="shared" si="2"/>
        <v>44036</v>
      </c>
      <c r="B48" s="88">
        <f>Tableau13[[#This Row],[Date]]-WEEKDAY(Tableau13[[#This Row],[Date]],2)+1</f>
        <v>44032</v>
      </c>
      <c r="C48" s="87" t="str">
        <f t="shared" si="0"/>
        <v>juil 2020</v>
      </c>
      <c r="D48" s="109">
        <f>WEEKNUM(Tableau13[[#This Row],[Date]],2)</f>
        <v>30</v>
      </c>
      <c r="E48" s="110"/>
      <c r="F48" s="16"/>
      <c r="G48" s="16"/>
      <c r="H48" s="16"/>
      <c r="I48" s="16"/>
      <c r="J48" s="16"/>
      <c r="K48" s="113"/>
    </row>
    <row r="49" spans="1:11" ht="18.75" customHeight="1" x14ac:dyDescent="0.3">
      <c r="A49" s="88">
        <f t="shared" si="2"/>
        <v>44043</v>
      </c>
      <c r="B49" s="88">
        <f>Tableau13[[#This Row],[Date]]-WEEKDAY(Tableau13[[#This Row],[Date]],2)+1</f>
        <v>44039</v>
      </c>
      <c r="C49" s="87" t="str">
        <f t="shared" si="0"/>
        <v>juil 2020</v>
      </c>
      <c r="D49" s="109">
        <f>WEEKNUM(Tableau13[[#This Row],[Date]],2)</f>
        <v>31</v>
      </c>
      <c r="E49" s="110"/>
      <c r="F49" s="16"/>
      <c r="G49" s="16"/>
      <c r="H49" s="16"/>
      <c r="I49" s="16"/>
      <c r="J49" s="16"/>
      <c r="K49" s="113"/>
    </row>
    <row r="50" spans="1:11" ht="18.75" customHeight="1" x14ac:dyDescent="0.3">
      <c r="A50" s="88">
        <f t="shared" si="2"/>
        <v>44050</v>
      </c>
      <c r="B50" s="88">
        <f>Tableau13[[#This Row],[Date]]-WEEKDAY(Tableau13[[#This Row],[Date]],2)+1</f>
        <v>44046</v>
      </c>
      <c r="C50" s="87" t="str">
        <f t="shared" si="0"/>
        <v>août 2020</v>
      </c>
      <c r="D50" s="109">
        <f>WEEKNUM(Tableau13[[#This Row],[Date]],2)</f>
        <v>32</v>
      </c>
      <c r="E50" s="110"/>
      <c r="F50" s="16"/>
      <c r="G50" s="16"/>
      <c r="H50" s="16"/>
      <c r="I50" s="16"/>
      <c r="J50" s="16"/>
      <c r="K50" s="113"/>
    </row>
    <row r="51" spans="1:11" ht="18.75" customHeight="1" x14ac:dyDescent="0.3">
      <c r="A51" s="88">
        <f t="shared" si="2"/>
        <v>44057</v>
      </c>
      <c r="B51" s="88">
        <f>Tableau13[[#This Row],[Date]]-WEEKDAY(Tableau13[[#This Row],[Date]],2)+1</f>
        <v>44053</v>
      </c>
      <c r="C51" s="87" t="str">
        <f t="shared" si="0"/>
        <v>août 2020</v>
      </c>
      <c r="D51" s="109">
        <f>WEEKNUM(Tableau13[[#This Row],[Date]],2)</f>
        <v>33</v>
      </c>
      <c r="E51" s="110"/>
      <c r="F51" s="16"/>
      <c r="G51" s="16"/>
      <c r="H51" s="16"/>
      <c r="I51" s="16"/>
      <c r="J51" s="16"/>
      <c r="K51" s="113"/>
    </row>
    <row r="52" spans="1:11" ht="18.75" customHeight="1" x14ac:dyDescent="0.3">
      <c r="A52" s="88">
        <f t="shared" si="2"/>
        <v>44064</v>
      </c>
      <c r="B52" s="88">
        <f>Tableau13[[#This Row],[Date]]-WEEKDAY(Tableau13[[#This Row],[Date]],2)+1</f>
        <v>44060</v>
      </c>
      <c r="C52" s="87" t="str">
        <f t="shared" si="0"/>
        <v>août 2020</v>
      </c>
      <c r="D52" s="109">
        <f>WEEKNUM(Tableau13[[#This Row],[Date]],2)</f>
        <v>34</v>
      </c>
      <c r="E52" s="110"/>
      <c r="F52" s="16"/>
      <c r="G52" s="16"/>
      <c r="H52" s="16"/>
      <c r="I52" s="16"/>
      <c r="J52" s="16"/>
      <c r="K52" s="113"/>
    </row>
    <row r="53" spans="1:11" ht="18.75" customHeight="1" x14ac:dyDescent="0.3">
      <c r="A53" s="88">
        <f t="shared" si="2"/>
        <v>44071</v>
      </c>
      <c r="B53" s="88">
        <f>Tableau13[[#This Row],[Date]]-WEEKDAY(Tableau13[[#This Row],[Date]],2)+1</f>
        <v>44067</v>
      </c>
      <c r="C53" s="87" t="str">
        <f t="shared" si="0"/>
        <v>août 2020</v>
      </c>
      <c r="D53" s="109">
        <f>WEEKNUM(Tableau13[[#This Row],[Date]],2)</f>
        <v>35</v>
      </c>
      <c r="E53" s="110"/>
      <c r="F53" s="16"/>
      <c r="G53" s="16"/>
      <c r="H53" s="16"/>
      <c r="I53" s="16"/>
      <c r="J53" s="16"/>
      <c r="K53" s="113"/>
    </row>
    <row r="54" spans="1:11" ht="18.75" customHeight="1" x14ac:dyDescent="0.3">
      <c r="A54" s="88">
        <f t="shared" si="2"/>
        <v>44078</v>
      </c>
      <c r="B54" s="88">
        <f>Tableau13[[#This Row],[Date]]-WEEKDAY(Tableau13[[#This Row],[Date]],2)+1</f>
        <v>44074</v>
      </c>
      <c r="C54" s="87" t="str">
        <f t="shared" si="0"/>
        <v>sept 2020</v>
      </c>
      <c r="D54" s="109">
        <f>WEEKNUM(Tableau13[[#This Row],[Date]],2)</f>
        <v>36</v>
      </c>
      <c r="E54" s="110"/>
      <c r="F54" s="16"/>
      <c r="G54" s="16"/>
      <c r="H54" s="16"/>
      <c r="I54" s="16"/>
      <c r="J54" s="16"/>
      <c r="K54" s="113"/>
    </row>
    <row r="55" spans="1:11" ht="18.75" customHeight="1" x14ac:dyDescent="0.3">
      <c r="A55" s="88">
        <f t="shared" si="2"/>
        <v>44085</v>
      </c>
      <c r="B55" s="88">
        <f>Tableau13[[#This Row],[Date]]-WEEKDAY(Tableau13[[#This Row],[Date]],2)+1</f>
        <v>44081</v>
      </c>
      <c r="C55" s="87" t="str">
        <f t="shared" si="0"/>
        <v>sept 2020</v>
      </c>
      <c r="D55" s="109">
        <f>WEEKNUM(Tableau13[[#This Row],[Date]],2)</f>
        <v>37</v>
      </c>
      <c r="E55" s="110"/>
      <c r="F55" s="16"/>
      <c r="G55" s="16"/>
      <c r="H55" s="16"/>
      <c r="I55" s="16" t="s">
        <v>17</v>
      </c>
      <c r="J55" s="16"/>
      <c r="K55" s="113"/>
    </row>
    <row r="56" spans="1:11" ht="18.75" customHeight="1" x14ac:dyDescent="0.3">
      <c r="A56" s="88">
        <f t="shared" si="2"/>
        <v>44092</v>
      </c>
      <c r="B56" s="88">
        <f>Tableau13[[#This Row],[Date]]-WEEKDAY(Tableau13[[#This Row],[Date]],2)+1</f>
        <v>44088</v>
      </c>
      <c r="C56" s="87" t="str">
        <f t="shared" si="0"/>
        <v>sept 2020</v>
      </c>
      <c r="D56" s="109">
        <f>WEEKNUM(Tableau13[[#This Row],[Date]],2)</f>
        <v>38</v>
      </c>
      <c r="E56" s="110"/>
      <c r="F56" s="16"/>
      <c r="G56" s="16"/>
      <c r="H56" s="16"/>
      <c r="I56" s="16"/>
      <c r="J56" s="16"/>
      <c r="K56" s="113"/>
    </row>
    <row r="57" spans="1:11" ht="18.75" customHeight="1" x14ac:dyDescent="0.3">
      <c r="A57" s="88">
        <f t="shared" si="2"/>
        <v>44099</v>
      </c>
      <c r="B57" s="88">
        <f>Tableau13[[#This Row],[Date]]-WEEKDAY(Tableau13[[#This Row],[Date]],2)+1</f>
        <v>44095</v>
      </c>
      <c r="C57" s="87" t="str">
        <f t="shared" si="0"/>
        <v>sept 2020</v>
      </c>
      <c r="D57" s="109">
        <f>WEEKNUM(Tableau13[[#This Row],[Date]],2)</f>
        <v>39</v>
      </c>
      <c r="E57" s="110"/>
      <c r="F57" s="16"/>
      <c r="G57" s="16"/>
      <c r="H57" s="16"/>
      <c r="I57" s="16"/>
      <c r="J57" s="16"/>
      <c r="K57" s="113"/>
    </row>
    <row r="58" spans="1:11" ht="18.75" customHeight="1" x14ac:dyDescent="0.3">
      <c r="A58" s="88">
        <f t="shared" si="2"/>
        <v>44106</v>
      </c>
      <c r="B58" s="88">
        <f>Tableau13[[#This Row],[Date]]-WEEKDAY(Tableau13[[#This Row],[Date]],2)+1</f>
        <v>44102</v>
      </c>
      <c r="C58" s="87" t="str">
        <f t="shared" si="0"/>
        <v>oct 2020</v>
      </c>
      <c r="D58" s="109">
        <f>WEEKNUM(Tableau13[[#This Row],[Date]],2)</f>
        <v>40</v>
      </c>
      <c r="E58" s="110"/>
      <c r="F58" s="16"/>
      <c r="G58" s="16"/>
      <c r="H58" s="16"/>
      <c r="I58" s="16" t="s">
        <v>246</v>
      </c>
      <c r="J58" s="16"/>
      <c r="K58" s="113"/>
    </row>
    <row r="59" spans="1:11" ht="18.75" customHeight="1" x14ac:dyDescent="0.3">
      <c r="A59" s="88">
        <f t="shared" si="2"/>
        <v>44113</v>
      </c>
      <c r="B59" s="88">
        <f>Tableau13[[#This Row],[Date]]-WEEKDAY(Tableau13[[#This Row],[Date]],2)+1</f>
        <v>44109</v>
      </c>
      <c r="C59" s="87" t="str">
        <f t="shared" si="0"/>
        <v>oct 2020</v>
      </c>
      <c r="D59" s="109">
        <f>WEEKNUM(Tableau13[[#This Row],[Date]],2)</f>
        <v>41</v>
      </c>
      <c r="E59" s="110"/>
      <c r="F59" s="16"/>
      <c r="G59" s="16"/>
      <c r="H59" s="16"/>
      <c r="I59" s="16"/>
      <c r="J59" s="16"/>
      <c r="K59" s="113"/>
    </row>
    <row r="60" spans="1:11" ht="18.75" customHeight="1" x14ac:dyDescent="0.3">
      <c r="A60" s="88">
        <f t="shared" si="2"/>
        <v>44120</v>
      </c>
      <c r="B60" s="88">
        <f>Tableau13[[#This Row],[Date]]-WEEKDAY(Tableau13[[#This Row],[Date]],2)+1</f>
        <v>44116</v>
      </c>
      <c r="C60" s="87" t="str">
        <f t="shared" si="0"/>
        <v>oct 2020</v>
      </c>
      <c r="D60" s="109">
        <f>WEEKNUM(Tableau13[[#This Row],[Date]],2)</f>
        <v>42</v>
      </c>
      <c r="E60" s="110"/>
      <c r="F60" s="16"/>
      <c r="G60" s="16"/>
      <c r="H60" s="16"/>
      <c r="I60" s="16"/>
      <c r="J60" s="16"/>
      <c r="K60" s="113"/>
    </row>
    <row r="61" spans="1:11" ht="18.75" customHeight="1" x14ac:dyDescent="0.3">
      <c r="A61" s="88">
        <f t="shared" si="2"/>
        <v>44127</v>
      </c>
      <c r="B61" s="88">
        <f>Tableau13[[#This Row],[Date]]-WEEKDAY(Tableau13[[#This Row],[Date]],2)+1</f>
        <v>44123</v>
      </c>
      <c r="C61" s="87" t="str">
        <f t="shared" si="0"/>
        <v>oct 2020</v>
      </c>
      <c r="D61" s="109">
        <f>WEEKNUM(Tableau13[[#This Row],[Date]],2)</f>
        <v>43</v>
      </c>
      <c r="E61" s="110"/>
      <c r="F61" s="16"/>
      <c r="G61" s="16"/>
      <c r="H61" s="16"/>
      <c r="I61" s="16"/>
      <c r="J61" s="16"/>
      <c r="K61" s="113"/>
    </row>
    <row r="62" spans="1:11" ht="18.75" customHeight="1" x14ac:dyDescent="0.3">
      <c r="A62" s="88">
        <f t="shared" si="2"/>
        <v>44134</v>
      </c>
      <c r="B62" s="88">
        <f>Tableau13[[#This Row],[Date]]-WEEKDAY(Tableau13[[#This Row],[Date]],2)+1</f>
        <v>44130</v>
      </c>
      <c r="C62" s="87" t="str">
        <f t="shared" si="0"/>
        <v>oct 2020</v>
      </c>
      <c r="D62" s="109">
        <f>WEEKNUM(Tableau13[[#This Row],[Date]],2)</f>
        <v>44</v>
      </c>
      <c r="E62" s="110"/>
      <c r="F62" s="16"/>
      <c r="G62" s="16"/>
      <c r="H62" s="16"/>
      <c r="I62" s="16" t="s">
        <v>246</v>
      </c>
      <c r="J62" s="16"/>
      <c r="K62" s="113"/>
    </row>
    <row r="63" spans="1:11" ht="18.75" customHeight="1" x14ac:dyDescent="0.3">
      <c r="A63" s="88">
        <f t="shared" si="2"/>
        <v>44141</v>
      </c>
      <c r="B63" s="88">
        <f>Tableau13[[#This Row],[Date]]-WEEKDAY(Tableau13[[#This Row],[Date]],2)+1</f>
        <v>44137</v>
      </c>
      <c r="C63" s="87" t="str">
        <f t="shared" si="0"/>
        <v>nov 2020</v>
      </c>
      <c r="D63" s="109">
        <f>WEEKNUM(Tableau13[[#This Row],[Date]],2)</f>
        <v>45</v>
      </c>
      <c r="E63" s="110"/>
      <c r="F63" s="16"/>
      <c r="G63" s="16"/>
      <c r="H63" s="16"/>
      <c r="I63" s="16"/>
      <c r="J63" s="16"/>
      <c r="K63" s="113"/>
    </row>
    <row r="64" spans="1:11" ht="18.75" customHeight="1" x14ac:dyDescent="0.3">
      <c r="A64" s="88">
        <f t="shared" si="2"/>
        <v>44148</v>
      </c>
      <c r="B64" s="88">
        <f>Tableau13[[#This Row],[Date]]-WEEKDAY(Tableau13[[#This Row],[Date]],2)+1</f>
        <v>44144</v>
      </c>
      <c r="C64" s="87" t="str">
        <f t="shared" si="0"/>
        <v>nov 2020</v>
      </c>
      <c r="D64" s="109">
        <f>WEEKNUM(Tableau13[[#This Row],[Date]],2)</f>
        <v>46</v>
      </c>
      <c r="E64" s="110"/>
      <c r="F64" s="16"/>
      <c r="G64" s="16"/>
      <c r="H64" s="16"/>
      <c r="I64" s="16"/>
      <c r="J64" s="16"/>
      <c r="K64" s="113"/>
    </row>
    <row r="65" spans="1:11" ht="18.75" customHeight="1" x14ac:dyDescent="0.3">
      <c r="A65" s="88">
        <f t="shared" si="2"/>
        <v>44155</v>
      </c>
      <c r="B65" s="88">
        <f>Tableau13[[#This Row],[Date]]-WEEKDAY(Tableau13[[#This Row],[Date]],2)+1</f>
        <v>44151</v>
      </c>
      <c r="C65" s="87" t="str">
        <f t="shared" si="0"/>
        <v>nov 2020</v>
      </c>
      <c r="D65" s="109">
        <f>WEEKNUM(Tableau13[[#This Row],[Date]],2)</f>
        <v>47</v>
      </c>
      <c r="E65" s="110"/>
      <c r="F65" s="16"/>
      <c r="G65" s="16"/>
      <c r="H65" s="16"/>
      <c r="I65" s="16"/>
      <c r="J65" s="16"/>
      <c r="K65" s="113"/>
    </row>
    <row r="66" spans="1:11" ht="18.75" customHeight="1" x14ac:dyDescent="0.3">
      <c r="A66" s="88">
        <f t="shared" si="2"/>
        <v>44162</v>
      </c>
      <c r="B66" s="88">
        <f>Tableau13[[#This Row],[Date]]-WEEKDAY(Tableau13[[#This Row],[Date]],2)+1</f>
        <v>44158</v>
      </c>
      <c r="C66" s="87" t="str">
        <f t="shared" ref="C66:C129" si="3">TEXT(A66,"mmm")&amp;" "&amp;YEAR(A66)</f>
        <v>nov 2020</v>
      </c>
      <c r="D66" s="109">
        <f>WEEKNUM(Tableau13[[#This Row],[Date]],2)</f>
        <v>48</v>
      </c>
      <c r="E66" s="110"/>
      <c r="F66" s="16"/>
      <c r="G66" s="16"/>
      <c r="H66" s="16"/>
      <c r="I66" s="16"/>
      <c r="J66" s="16"/>
      <c r="K66" s="113"/>
    </row>
    <row r="67" spans="1:11" ht="18.75" customHeight="1" x14ac:dyDescent="0.3">
      <c r="A67" s="88">
        <f t="shared" si="2"/>
        <v>44169</v>
      </c>
      <c r="B67" s="88">
        <f>Tableau13[[#This Row],[Date]]-WEEKDAY(Tableau13[[#This Row],[Date]],2)+1</f>
        <v>44165</v>
      </c>
      <c r="C67" s="87" t="str">
        <f t="shared" si="3"/>
        <v>déc 2020</v>
      </c>
      <c r="D67" s="109">
        <f>WEEKNUM(Tableau13[[#This Row],[Date]],2)</f>
        <v>49</v>
      </c>
      <c r="E67" s="110"/>
      <c r="F67" s="16"/>
      <c r="G67" s="16"/>
      <c r="H67" s="16"/>
      <c r="I67" s="16"/>
      <c r="J67" s="16"/>
      <c r="K67" s="113"/>
    </row>
    <row r="68" spans="1:11" ht="18.75" customHeight="1" x14ac:dyDescent="0.3">
      <c r="A68" s="88">
        <f t="shared" si="2"/>
        <v>44176</v>
      </c>
      <c r="B68" s="88">
        <f>Tableau13[[#This Row],[Date]]-WEEKDAY(Tableau13[[#This Row],[Date]],2)+1</f>
        <v>44172</v>
      </c>
      <c r="C68" s="87" t="str">
        <f t="shared" si="3"/>
        <v>déc 2020</v>
      </c>
      <c r="D68" s="109">
        <f>WEEKNUM(Tableau13[[#This Row],[Date]],2)</f>
        <v>50</v>
      </c>
      <c r="E68" s="110"/>
      <c r="F68" s="16"/>
      <c r="G68" s="16"/>
      <c r="H68" s="16"/>
      <c r="I68" s="16"/>
      <c r="J68" s="16"/>
      <c r="K68" s="113"/>
    </row>
    <row r="69" spans="1:11" ht="18.75" customHeight="1" x14ac:dyDescent="0.3">
      <c r="A69" s="88">
        <f t="shared" si="2"/>
        <v>44183</v>
      </c>
      <c r="B69" s="88">
        <f>Tableau13[[#This Row],[Date]]-WEEKDAY(Tableau13[[#This Row],[Date]],2)+1</f>
        <v>44179</v>
      </c>
      <c r="C69" s="87" t="str">
        <f t="shared" si="3"/>
        <v>déc 2020</v>
      </c>
      <c r="D69" s="109">
        <f>WEEKNUM(Tableau13[[#This Row],[Date]],2)</f>
        <v>51</v>
      </c>
      <c r="E69" s="110"/>
      <c r="F69" s="16"/>
      <c r="G69" s="16"/>
      <c r="H69" s="16"/>
      <c r="J69" s="16"/>
      <c r="K69" s="113"/>
    </row>
    <row r="70" spans="1:11" ht="18.75" customHeight="1" x14ac:dyDescent="0.3">
      <c r="A70" s="88">
        <f t="shared" si="2"/>
        <v>44190</v>
      </c>
      <c r="B70" s="88">
        <f>Tableau13[[#This Row],[Date]]-WEEKDAY(Tableau13[[#This Row],[Date]],2)+1</f>
        <v>44186</v>
      </c>
      <c r="C70" s="87" t="str">
        <f t="shared" si="3"/>
        <v>déc 2020</v>
      </c>
      <c r="D70" s="109">
        <f>WEEKNUM(Tableau13[[#This Row],[Date]],2)</f>
        <v>52</v>
      </c>
      <c r="E70" s="110"/>
      <c r="F70" s="16"/>
      <c r="G70" s="16"/>
      <c r="H70" s="16"/>
      <c r="J70" s="16"/>
      <c r="K70" s="113"/>
    </row>
    <row r="71" spans="1:11" ht="18.75" customHeight="1" x14ac:dyDescent="0.3">
      <c r="A71" s="88">
        <f t="shared" si="2"/>
        <v>44197</v>
      </c>
      <c r="B71" s="88">
        <f>Tableau13[[#This Row],[Date]]-WEEKDAY(Tableau13[[#This Row],[Date]],2)+1</f>
        <v>44193</v>
      </c>
      <c r="C71" s="87" t="str">
        <f t="shared" si="3"/>
        <v>janv 2021</v>
      </c>
      <c r="D71" s="109">
        <f>WEEKNUM(Tableau13[[#This Row],[Date]],2)</f>
        <v>1</v>
      </c>
      <c r="E71" s="110"/>
      <c r="F71" s="16"/>
      <c r="G71" s="16"/>
      <c r="H71" s="16"/>
      <c r="J71" s="16"/>
      <c r="K71" s="113"/>
    </row>
    <row r="72" spans="1:11" ht="18.75" customHeight="1" x14ac:dyDescent="0.3">
      <c r="A72" s="88">
        <f t="shared" si="2"/>
        <v>44204</v>
      </c>
      <c r="B72" s="88">
        <f>Tableau13[[#This Row],[Date]]-WEEKDAY(Tableau13[[#This Row],[Date]],2)+1</f>
        <v>44200</v>
      </c>
      <c r="C72" s="87" t="str">
        <f t="shared" si="3"/>
        <v>janv 2021</v>
      </c>
      <c r="D72" s="109">
        <f>WEEKNUM(Tableau13[[#This Row],[Date]],2)</f>
        <v>2</v>
      </c>
      <c r="E72" s="110"/>
      <c r="F72" s="16"/>
      <c r="G72" s="16"/>
      <c r="H72" s="16"/>
      <c r="J72" s="16"/>
      <c r="K72" s="113"/>
    </row>
    <row r="73" spans="1:11" ht="18.75" customHeight="1" x14ac:dyDescent="0.3">
      <c r="A73" s="88">
        <f t="shared" si="2"/>
        <v>44211</v>
      </c>
      <c r="B73" s="88">
        <f>Tableau13[[#This Row],[Date]]-WEEKDAY(Tableau13[[#This Row],[Date]],2)+1</f>
        <v>44207</v>
      </c>
      <c r="C73" s="87" t="str">
        <f t="shared" si="3"/>
        <v>janv 2021</v>
      </c>
      <c r="D73" s="109">
        <f>WEEKNUM(Tableau13[[#This Row],[Date]],2)</f>
        <v>3</v>
      </c>
      <c r="E73" s="110"/>
      <c r="F73" s="16"/>
      <c r="G73" s="16"/>
      <c r="H73" s="16"/>
      <c r="J73" s="16"/>
      <c r="K73" s="113"/>
    </row>
    <row r="74" spans="1:11" ht="18.75" customHeight="1" x14ac:dyDescent="0.3">
      <c r="A74" s="88">
        <f t="shared" si="2"/>
        <v>44218</v>
      </c>
      <c r="B74" s="88">
        <f>Tableau13[[#This Row],[Date]]-WEEKDAY(Tableau13[[#This Row],[Date]],2)+1</f>
        <v>44214</v>
      </c>
      <c r="C74" s="87" t="str">
        <f t="shared" si="3"/>
        <v>janv 2021</v>
      </c>
      <c r="D74" s="109">
        <f>WEEKNUM(Tableau13[[#This Row],[Date]],2)</f>
        <v>4</v>
      </c>
      <c r="E74" s="110"/>
      <c r="F74" s="16"/>
      <c r="G74" s="16"/>
      <c r="H74" s="16"/>
      <c r="J74" s="16"/>
      <c r="K74" s="113"/>
    </row>
    <row r="75" spans="1:11" ht="18.75" customHeight="1" x14ac:dyDescent="0.3">
      <c r="A75" s="88">
        <f t="shared" si="2"/>
        <v>44225</v>
      </c>
      <c r="B75" s="88">
        <f>Tableau13[[#This Row],[Date]]-WEEKDAY(Tableau13[[#This Row],[Date]],2)+1</f>
        <v>44221</v>
      </c>
      <c r="C75" s="87" t="str">
        <f t="shared" si="3"/>
        <v>janv 2021</v>
      </c>
      <c r="D75" s="109">
        <f>WEEKNUM(Tableau13[[#This Row],[Date]],2)</f>
        <v>5</v>
      </c>
      <c r="E75" s="110"/>
      <c r="F75" s="16"/>
      <c r="G75" s="16"/>
      <c r="H75" s="16"/>
      <c r="J75" s="16"/>
      <c r="K75" s="113"/>
    </row>
    <row r="76" spans="1:11" ht="18.75" customHeight="1" x14ac:dyDescent="0.3">
      <c r="A76" s="88">
        <f t="shared" si="2"/>
        <v>44232</v>
      </c>
      <c r="B76" s="88">
        <f>Tableau13[[#This Row],[Date]]-WEEKDAY(Tableau13[[#This Row],[Date]],2)+1</f>
        <v>44228</v>
      </c>
      <c r="C76" s="87" t="str">
        <f t="shared" si="3"/>
        <v>févr 2021</v>
      </c>
      <c r="D76" s="109">
        <f>WEEKNUM(Tableau13[[#This Row],[Date]],2)</f>
        <v>6</v>
      </c>
      <c r="E76" s="110"/>
      <c r="F76" s="16"/>
      <c r="G76" s="16"/>
      <c r="H76" s="16"/>
      <c r="J76" s="16"/>
      <c r="K76" s="113"/>
    </row>
    <row r="77" spans="1:11" ht="18.75" customHeight="1" x14ac:dyDescent="0.3">
      <c r="A77" s="88">
        <f t="shared" si="2"/>
        <v>44239</v>
      </c>
      <c r="B77" s="88">
        <f>Tableau13[[#This Row],[Date]]-WEEKDAY(Tableau13[[#This Row],[Date]],2)+1</f>
        <v>44235</v>
      </c>
      <c r="C77" s="87" t="str">
        <f t="shared" si="3"/>
        <v>févr 2021</v>
      </c>
      <c r="D77" s="109">
        <f>WEEKNUM(Tableau13[[#This Row],[Date]],2)</f>
        <v>7</v>
      </c>
      <c r="E77" s="110"/>
      <c r="F77" s="16"/>
      <c r="G77" s="16"/>
      <c r="H77" s="16"/>
      <c r="J77" s="16"/>
      <c r="K77" s="113"/>
    </row>
    <row r="78" spans="1:11" ht="18.75" customHeight="1" x14ac:dyDescent="0.3">
      <c r="A78" s="88">
        <f t="shared" si="2"/>
        <v>44246</v>
      </c>
      <c r="B78" s="88">
        <f>Tableau13[[#This Row],[Date]]-WEEKDAY(Tableau13[[#This Row],[Date]],2)+1</f>
        <v>44242</v>
      </c>
      <c r="C78" s="87" t="str">
        <f t="shared" si="3"/>
        <v>févr 2021</v>
      </c>
      <c r="D78" s="109">
        <f>WEEKNUM(Tableau13[[#This Row],[Date]],2)</f>
        <v>8</v>
      </c>
      <c r="E78" s="110"/>
      <c r="F78" s="16"/>
      <c r="G78" s="16"/>
      <c r="H78" s="16"/>
      <c r="J78" s="16"/>
      <c r="K78" s="113"/>
    </row>
    <row r="79" spans="1:11" ht="18.75" customHeight="1" x14ac:dyDescent="0.3">
      <c r="A79" s="88">
        <f t="shared" si="2"/>
        <v>44253</v>
      </c>
      <c r="B79" s="88">
        <f>Tableau13[[#This Row],[Date]]-WEEKDAY(Tableau13[[#This Row],[Date]],2)+1</f>
        <v>44249</v>
      </c>
      <c r="C79" s="87" t="str">
        <f t="shared" si="3"/>
        <v>févr 2021</v>
      </c>
      <c r="D79" s="109">
        <f>WEEKNUM(Tableau13[[#This Row],[Date]],2)</f>
        <v>9</v>
      </c>
      <c r="E79" s="110"/>
      <c r="F79" s="16"/>
      <c r="G79" s="16"/>
      <c r="H79" s="16"/>
      <c r="J79" s="16"/>
      <c r="K79" s="113"/>
    </row>
    <row r="80" spans="1:11" ht="18.75" customHeight="1" x14ac:dyDescent="0.3">
      <c r="A80" s="88">
        <f t="shared" si="2"/>
        <v>44260</v>
      </c>
      <c r="B80" s="88">
        <f>Tableau13[[#This Row],[Date]]-WEEKDAY(Tableau13[[#This Row],[Date]],2)+1</f>
        <v>44256</v>
      </c>
      <c r="C80" s="87" t="str">
        <f t="shared" si="3"/>
        <v>mars 2021</v>
      </c>
      <c r="D80" s="109">
        <f>WEEKNUM(Tableau13[[#This Row],[Date]],2)</f>
        <v>10</v>
      </c>
      <c r="E80" s="110"/>
      <c r="F80" s="16"/>
      <c r="G80" s="16"/>
      <c r="H80" s="16"/>
      <c r="J80" s="16"/>
      <c r="K80" s="113"/>
    </row>
    <row r="81" spans="1:11" ht="18.75" customHeight="1" x14ac:dyDescent="0.3">
      <c r="A81" s="88">
        <f t="shared" si="2"/>
        <v>44267</v>
      </c>
      <c r="B81" s="88">
        <f>Tableau13[[#This Row],[Date]]-WEEKDAY(Tableau13[[#This Row],[Date]],2)+1</f>
        <v>44263</v>
      </c>
      <c r="C81" s="87" t="str">
        <f t="shared" si="3"/>
        <v>mars 2021</v>
      </c>
      <c r="D81" s="109">
        <f>WEEKNUM(Tableau13[[#This Row],[Date]],2)</f>
        <v>11</v>
      </c>
      <c r="E81" s="110"/>
      <c r="F81" s="16"/>
      <c r="G81" s="16"/>
      <c r="H81" s="16"/>
      <c r="J81" s="16"/>
      <c r="K81" s="113"/>
    </row>
    <row r="82" spans="1:11" ht="18.75" customHeight="1" x14ac:dyDescent="0.3">
      <c r="A82" s="88">
        <f t="shared" si="2"/>
        <v>44274</v>
      </c>
      <c r="B82" s="88">
        <f>Tableau13[[#This Row],[Date]]-WEEKDAY(Tableau13[[#This Row],[Date]],2)+1</f>
        <v>44270</v>
      </c>
      <c r="C82" s="87" t="str">
        <f t="shared" si="3"/>
        <v>mars 2021</v>
      </c>
      <c r="D82" s="109">
        <f>WEEKNUM(Tableau13[[#This Row],[Date]],2)</f>
        <v>12</v>
      </c>
      <c r="E82" s="110"/>
      <c r="F82" s="16"/>
      <c r="G82" s="16"/>
      <c r="H82" s="16"/>
      <c r="J82" s="16"/>
      <c r="K82" s="113"/>
    </row>
    <row r="83" spans="1:11" ht="18.75" customHeight="1" x14ac:dyDescent="0.3">
      <c r="A83" s="88">
        <f t="shared" si="2"/>
        <v>44281</v>
      </c>
      <c r="B83" s="88">
        <f>Tableau13[[#This Row],[Date]]-WEEKDAY(Tableau13[[#This Row],[Date]],2)+1</f>
        <v>44277</v>
      </c>
      <c r="C83" s="87" t="str">
        <f t="shared" si="3"/>
        <v>mars 2021</v>
      </c>
      <c r="D83" s="109">
        <f>WEEKNUM(Tableau13[[#This Row],[Date]],2)</f>
        <v>13</v>
      </c>
      <c r="E83" s="110"/>
      <c r="F83" s="16"/>
      <c r="G83" s="16"/>
      <c r="H83" s="16"/>
      <c r="J83" s="16"/>
      <c r="K83" s="113"/>
    </row>
    <row r="84" spans="1:11" ht="18.75" customHeight="1" x14ac:dyDescent="0.3">
      <c r="A84" s="88">
        <f t="shared" ref="A84:A122" si="4">A83+7</f>
        <v>44288</v>
      </c>
      <c r="B84" s="88">
        <f>Tableau13[[#This Row],[Date]]-WEEKDAY(Tableau13[[#This Row],[Date]],2)+1</f>
        <v>44284</v>
      </c>
      <c r="C84" s="87" t="str">
        <f t="shared" si="3"/>
        <v>avr 2021</v>
      </c>
      <c r="D84" s="109">
        <f>WEEKNUM(Tableau13[[#This Row],[Date]],2)</f>
        <v>14</v>
      </c>
      <c r="E84" s="110"/>
      <c r="F84" s="16"/>
      <c r="G84" s="16"/>
      <c r="H84" s="16"/>
      <c r="J84" s="16"/>
      <c r="K84" s="113"/>
    </row>
    <row r="85" spans="1:11" ht="18.75" customHeight="1" x14ac:dyDescent="0.3">
      <c r="A85" s="88">
        <f t="shared" si="4"/>
        <v>44295</v>
      </c>
      <c r="B85" s="88">
        <f>Tableau13[[#This Row],[Date]]-WEEKDAY(Tableau13[[#This Row],[Date]],2)+1</f>
        <v>44291</v>
      </c>
      <c r="C85" s="87" t="str">
        <f t="shared" si="3"/>
        <v>avr 2021</v>
      </c>
      <c r="D85" s="109">
        <f>WEEKNUM(Tableau13[[#This Row],[Date]],2)</f>
        <v>15</v>
      </c>
      <c r="E85" s="110"/>
      <c r="F85" s="16"/>
      <c r="G85" s="16"/>
      <c r="H85" s="16"/>
      <c r="J85" s="16"/>
      <c r="K85" s="113"/>
    </row>
    <row r="86" spans="1:11" ht="18.75" customHeight="1" x14ac:dyDescent="0.3">
      <c r="A86" s="88">
        <f t="shared" si="4"/>
        <v>44302</v>
      </c>
      <c r="B86" s="88">
        <f>Tableau13[[#This Row],[Date]]-WEEKDAY(Tableau13[[#This Row],[Date]],2)+1</f>
        <v>44298</v>
      </c>
      <c r="C86" s="87" t="str">
        <f t="shared" si="3"/>
        <v>avr 2021</v>
      </c>
      <c r="D86" s="109">
        <f>WEEKNUM(Tableau13[[#This Row],[Date]],2)</f>
        <v>16</v>
      </c>
      <c r="E86" s="110"/>
      <c r="F86" s="16"/>
      <c r="G86" s="16"/>
      <c r="H86" s="16"/>
      <c r="J86" s="16"/>
      <c r="K86" s="113"/>
    </row>
    <row r="87" spans="1:11" ht="18.75" customHeight="1" x14ac:dyDescent="0.3">
      <c r="A87" s="88">
        <f t="shared" si="4"/>
        <v>44309</v>
      </c>
      <c r="B87" s="88">
        <f>Tableau13[[#This Row],[Date]]-WEEKDAY(Tableau13[[#This Row],[Date]],2)+1</f>
        <v>44305</v>
      </c>
      <c r="C87" s="87" t="str">
        <f t="shared" si="3"/>
        <v>avr 2021</v>
      </c>
      <c r="D87" s="109">
        <f>WEEKNUM(Tableau13[[#This Row],[Date]],2)</f>
        <v>17</v>
      </c>
      <c r="E87" s="110"/>
      <c r="F87" s="16"/>
      <c r="G87" s="16"/>
      <c r="H87" s="16"/>
      <c r="J87" s="16"/>
      <c r="K87" s="113"/>
    </row>
    <row r="88" spans="1:11" ht="18.75" customHeight="1" x14ac:dyDescent="0.3">
      <c r="A88" s="88">
        <f t="shared" si="4"/>
        <v>44316</v>
      </c>
      <c r="B88" s="88">
        <f>Tableau13[[#This Row],[Date]]-WEEKDAY(Tableau13[[#This Row],[Date]],2)+1</f>
        <v>44312</v>
      </c>
      <c r="C88" s="87" t="str">
        <f t="shared" si="3"/>
        <v>avr 2021</v>
      </c>
      <c r="D88" s="109">
        <f>WEEKNUM(Tableau13[[#This Row],[Date]],2)</f>
        <v>18</v>
      </c>
      <c r="E88" s="110"/>
      <c r="F88" s="16"/>
      <c r="G88" s="16"/>
      <c r="H88" s="16"/>
      <c r="J88" s="16"/>
      <c r="K88" s="113"/>
    </row>
    <row r="89" spans="1:11" ht="18.75" customHeight="1" x14ac:dyDescent="0.3">
      <c r="A89" s="88">
        <f t="shared" si="4"/>
        <v>44323</v>
      </c>
      <c r="B89" s="88">
        <f>Tableau13[[#This Row],[Date]]-WEEKDAY(Tableau13[[#This Row],[Date]],2)+1</f>
        <v>44319</v>
      </c>
      <c r="C89" s="87" t="str">
        <f t="shared" si="3"/>
        <v>mai 2021</v>
      </c>
      <c r="D89" s="109">
        <f>WEEKNUM(Tableau13[[#This Row],[Date]],2)</f>
        <v>19</v>
      </c>
      <c r="E89" s="110"/>
      <c r="F89" s="16"/>
      <c r="G89" s="16"/>
      <c r="H89" s="16"/>
      <c r="J89" s="16"/>
      <c r="K89" s="113"/>
    </row>
    <row r="90" spans="1:11" ht="18.75" customHeight="1" x14ac:dyDescent="0.3">
      <c r="A90" s="88">
        <f t="shared" si="4"/>
        <v>44330</v>
      </c>
      <c r="B90" s="88">
        <f>Tableau13[[#This Row],[Date]]-WEEKDAY(Tableau13[[#This Row],[Date]],2)+1</f>
        <v>44326</v>
      </c>
      <c r="C90" s="87" t="str">
        <f t="shared" si="3"/>
        <v>mai 2021</v>
      </c>
      <c r="D90" s="109">
        <f>WEEKNUM(Tableau13[[#This Row],[Date]],2)</f>
        <v>20</v>
      </c>
      <c r="E90" s="110"/>
      <c r="F90" s="16"/>
      <c r="G90" s="16"/>
      <c r="H90" s="16"/>
      <c r="J90" s="16"/>
      <c r="K90" s="113"/>
    </row>
    <row r="91" spans="1:11" ht="18.75" customHeight="1" x14ac:dyDescent="0.3">
      <c r="A91" s="88">
        <f t="shared" si="4"/>
        <v>44337</v>
      </c>
      <c r="B91" s="88">
        <f>Tableau13[[#This Row],[Date]]-WEEKDAY(Tableau13[[#This Row],[Date]],2)+1</f>
        <v>44333</v>
      </c>
      <c r="C91" s="87" t="str">
        <f t="shared" si="3"/>
        <v>mai 2021</v>
      </c>
      <c r="D91" s="109">
        <f>WEEKNUM(Tableau13[[#This Row],[Date]],2)</f>
        <v>21</v>
      </c>
      <c r="E91" s="110"/>
      <c r="F91" s="16"/>
      <c r="G91" s="16"/>
      <c r="H91" s="16"/>
      <c r="J91" s="16"/>
      <c r="K91" s="113"/>
    </row>
    <row r="92" spans="1:11" ht="18.75" customHeight="1" x14ac:dyDescent="0.3">
      <c r="A92" s="88">
        <f t="shared" si="4"/>
        <v>44344</v>
      </c>
      <c r="B92" s="88">
        <f>Tableau13[[#This Row],[Date]]-WEEKDAY(Tableau13[[#This Row],[Date]],2)+1</f>
        <v>44340</v>
      </c>
      <c r="C92" s="87" t="str">
        <f t="shared" si="3"/>
        <v>mai 2021</v>
      </c>
      <c r="D92" s="109">
        <f>WEEKNUM(Tableau13[[#This Row],[Date]],2)</f>
        <v>22</v>
      </c>
      <c r="E92" s="110"/>
      <c r="F92" s="16"/>
      <c r="G92" s="16"/>
      <c r="H92" s="16"/>
      <c r="J92" s="16"/>
      <c r="K92" s="113"/>
    </row>
    <row r="93" spans="1:11" ht="18.75" customHeight="1" x14ac:dyDescent="0.3">
      <c r="A93" s="88">
        <f t="shared" si="4"/>
        <v>44351</v>
      </c>
      <c r="B93" s="88">
        <f>Tableau13[[#This Row],[Date]]-WEEKDAY(Tableau13[[#This Row],[Date]],2)+1</f>
        <v>44347</v>
      </c>
      <c r="C93" s="87" t="str">
        <f t="shared" si="3"/>
        <v>juin 2021</v>
      </c>
      <c r="D93" s="109">
        <f>WEEKNUM(Tableau13[[#This Row],[Date]],2)</f>
        <v>23</v>
      </c>
      <c r="E93" s="110"/>
      <c r="F93" s="16"/>
      <c r="G93" s="16"/>
      <c r="H93" s="16"/>
      <c r="J93" s="16"/>
      <c r="K93" s="113"/>
    </row>
    <row r="94" spans="1:11" ht="18.75" customHeight="1" x14ac:dyDescent="0.3">
      <c r="A94" s="88">
        <f t="shared" si="4"/>
        <v>44358</v>
      </c>
      <c r="B94" s="88">
        <f>Tableau13[[#This Row],[Date]]-WEEKDAY(Tableau13[[#This Row],[Date]],2)+1</f>
        <v>44354</v>
      </c>
      <c r="C94" s="87" t="str">
        <f t="shared" si="3"/>
        <v>juin 2021</v>
      </c>
      <c r="D94" s="109">
        <f>WEEKNUM(Tableau13[[#This Row],[Date]],2)</f>
        <v>24</v>
      </c>
      <c r="E94" s="110"/>
      <c r="F94" s="16"/>
      <c r="G94" s="16"/>
      <c r="H94" s="16"/>
      <c r="J94" s="16"/>
      <c r="K94" s="113"/>
    </row>
    <row r="95" spans="1:11" ht="18.75" customHeight="1" x14ac:dyDescent="0.3">
      <c r="A95" s="88">
        <f t="shared" si="4"/>
        <v>44365</v>
      </c>
      <c r="B95" s="88">
        <f>Tableau13[[#This Row],[Date]]-WEEKDAY(Tableau13[[#This Row],[Date]],2)+1</f>
        <v>44361</v>
      </c>
      <c r="C95" s="87" t="str">
        <f t="shared" si="3"/>
        <v>juin 2021</v>
      </c>
      <c r="D95" s="109">
        <f>WEEKNUM(Tableau13[[#This Row],[Date]],2)</f>
        <v>25</v>
      </c>
      <c r="E95" s="110"/>
      <c r="F95" s="16"/>
      <c r="G95" s="16"/>
      <c r="H95" s="16"/>
      <c r="J95" s="16"/>
      <c r="K95" s="113"/>
    </row>
    <row r="96" spans="1:11" ht="18.75" customHeight="1" x14ac:dyDescent="0.3">
      <c r="A96" s="88">
        <f t="shared" si="4"/>
        <v>44372</v>
      </c>
      <c r="B96" s="88">
        <f>Tableau13[[#This Row],[Date]]-WEEKDAY(Tableau13[[#This Row],[Date]],2)+1</f>
        <v>44368</v>
      </c>
      <c r="C96" s="87" t="str">
        <f t="shared" si="3"/>
        <v>juin 2021</v>
      </c>
      <c r="D96" s="109">
        <f>WEEKNUM(Tableau13[[#This Row],[Date]],2)</f>
        <v>26</v>
      </c>
      <c r="E96" s="110"/>
      <c r="F96" s="16"/>
      <c r="G96" s="16"/>
      <c r="H96" s="16"/>
      <c r="J96" s="16"/>
      <c r="K96" s="113"/>
    </row>
    <row r="97" spans="1:11" ht="18.75" customHeight="1" x14ac:dyDescent="0.3">
      <c r="A97" s="88">
        <f t="shared" si="4"/>
        <v>44379</v>
      </c>
      <c r="B97" s="88">
        <f>Tableau13[[#This Row],[Date]]-WEEKDAY(Tableau13[[#This Row],[Date]],2)+1</f>
        <v>44375</v>
      </c>
      <c r="C97" s="87" t="str">
        <f t="shared" si="3"/>
        <v>juil 2021</v>
      </c>
      <c r="D97" s="109">
        <f>WEEKNUM(Tableau13[[#This Row],[Date]],2)</f>
        <v>27</v>
      </c>
      <c r="E97" s="110"/>
      <c r="F97" s="16"/>
      <c r="G97" s="16"/>
      <c r="H97" s="16"/>
      <c r="J97" s="16"/>
      <c r="K97" s="113"/>
    </row>
    <row r="98" spans="1:11" ht="18.75" customHeight="1" x14ac:dyDescent="0.3">
      <c r="A98" s="88">
        <f t="shared" si="4"/>
        <v>44386</v>
      </c>
      <c r="B98" s="88">
        <f>Tableau13[[#This Row],[Date]]-WEEKDAY(Tableau13[[#This Row],[Date]],2)+1</f>
        <v>44382</v>
      </c>
      <c r="C98" s="87" t="str">
        <f t="shared" si="3"/>
        <v>juil 2021</v>
      </c>
      <c r="D98" s="109">
        <f>WEEKNUM(Tableau13[[#This Row],[Date]],2)</f>
        <v>28</v>
      </c>
      <c r="E98" s="110"/>
      <c r="F98" s="16"/>
      <c r="G98" s="16"/>
      <c r="H98" s="16"/>
      <c r="J98" s="16"/>
      <c r="K98" s="113"/>
    </row>
    <row r="99" spans="1:11" ht="18.75" customHeight="1" x14ac:dyDescent="0.3">
      <c r="A99" s="88">
        <f t="shared" si="4"/>
        <v>44393</v>
      </c>
      <c r="B99" s="88">
        <f>Tableau13[[#This Row],[Date]]-WEEKDAY(Tableau13[[#This Row],[Date]],2)+1</f>
        <v>44389</v>
      </c>
      <c r="C99" s="87" t="str">
        <f t="shared" si="3"/>
        <v>juil 2021</v>
      </c>
      <c r="D99" s="109">
        <f>WEEKNUM(Tableau13[[#This Row],[Date]],2)</f>
        <v>29</v>
      </c>
      <c r="E99" s="110"/>
      <c r="F99" s="16"/>
      <c r="G99" s="16"/>
      <c r="H99" s="16"/>
      <c r="J99" s="16"/>
      <c r="K99" s="113"/>
    </row>
    <row r="100" spans="1:11" ht="18.75" customHeight="1" x14ac:dyDescent="0.3">
      <c r="A100" s="88">
        <f t="shared" si="4"/>
        <v>44400</v>
      </c>
      <c r="B100" s="88">
        <f>Tableau13[[#This Row],[Date]]-WEEKDAY(Tableau13[[#This Row],[Date]],2)+1</f>
        <v>44396</v>
      </c>
      <c r="C100" s="87" t="str">
        <f t="shared" si="3"/>
        <v>juil 2021</v>
      </c>
      <c r="D100" s="109">
        <f>WEEKNUM(Tableau13[[#This Row],[Date]],2)</f>
        <v>30</v>
      </c>
      <c r="E100" s="110"/>
      <c r="F100" s="16"/>
      <c r="G100" s="16"/>
      <c r="H100" s="16"/>
      <c r="J100" s="16"/>
      <c r="K100" s="113"/>
    </row>
    <row r="101" spans="1:11" ht="18.75" customHeight="1" x14ac:dyDescent="0.3">
      <c r="A101" s="88">
        <f t="shared" si="4"/>
        <v>44407</v>
      </c>
      <c r="B101" s="88">
        <f>Tableau13[[#This Row],[Date]]-WEEKDAY(Tableau13[[#This Row],[Date]],2)+1</f>
        <v>44403</v>
      </c>
      <c r="C101" s="87" t="str">
        <f t="shared" si="3"/>
        <v>juil 2021</v>
      </c>
      <c r="D101" s="109">
        <f>WEEKNUM(Tableau13[[#This Row],[Date]],2)</f>
        <v>31</v>
      </c>
      <c r="E101" s="110"/>
      <c r="F101" s="16"/>
      <c r="G101" s="16"/>
      <c r="H101" s="16"/>
      <c r="J101" s="16"/>
      <c r="K101" s="113"/>
    </row>
    <row r="102" spans="1:11" ht="18.75" customHeight="1" x14ac:dyDescent="0.3">
      <c r="A102" s="88">
        <f t="shared" si="4"/>
        <v>44414</v>
      </c>
      <c r="B102" s="88">
        <f>Tableau13[[#This Row],[Date]]-WEEKDAY(Tableau13[[#This Row],[Date]],2)+1</f>
        <v>44410</v>
      </c>
      <c r="C102" s="87" t="str">
        <f t="shared" si="3"/>
        <v>août 2021</v>
      </c>
      <c r="D102" s="109">
        <f>WEEKNUM(Tableau13[[#This Row],[Date]],2)</f>
        <v>32</v>
      </c>
      <c r="E102" s="110"/>
      <c r="F102" s="16"/>
      <c r="G102" s="16"/>
      <c r="H102" s="16"/>
      <c r="J102" s="16"/>
      <c r="K102" s="113"/>
    </row>
    <row r="103" spans="1:11" ht="18.75" customHeight="1" x14ac:dyDescent="0.3">
      <c r="A103" s="88">
        <f t="shared" si="4"/>
        <v>44421</v>
      </c>
      <c r="B103" s="88">
        <f>Tableau13[[#This Row],[Date]]-WEEKDAY(Tableau13[[#This Row],[Date]],2)+1</f>
        <v>44417</v>
      </c>
      <c r="C103" s="87" t="str">
        <f t="shared" si="3"/>
        <v>août 2021</v>
      </c>
      <c r="D103" s="109">
        <f>WEEKNUM(Tableau13[[#This Row],[Date]],2)</f>
        <v>33</v>
      </c>
      <c r="E103" s="110"/>
      <c r="F103" s="16"/>
      <c r="G103" s="16"/>
      <c r="H103" s="16"/>
      <c r="J103" s="16"/>
      <c r="K103" s="113"/>
    </row>
    <row r="104" spans="1:11" ht="18.75" customHeight="1" x14ac:dyDescent="0.3">
      <c r="A104" s="88">
        <f t="shared" si="4"/>
        <v>44428</v>
      </c>
      <c r="B104" s="88">
        <f>Tableau13[[#This Row],[Date]]-WEEKDAY(Tableau13[[#This Row],[Date]],2)+1</f>
        <v>44424</v>
      </c>
      <c r="C104" s="87" t="str">
        <f t="shared" si="3"/>
        <v>août 2021</v>
      </c>
      <c r="D104" s="109">
        <f>WEEKNUM(Tableau13[[#This Row],[Date]],2)</f>
        <v>34</v>
      </c>
      <c r="E104" s="110"/>
      <c r="F104" s="16"/>
      <c r="G104" s="16"/>
      <c r="H104" s="16"/>
      <c r="J104" s="16"/>
      <c r="K104" s="113"/>
    </row>
    <row r="105" spans="1:11" ht="18.75" customHeight="1" x14ac:dyDescent="0.3">
      <c r="A105" s="88">
        <f t="shared" si="4"/>
        <v>44435</v>
      </c>
      <c r="B105" s="88">
        <f>Tableau13[[#This Row],[Date]]-WEEKDAY(Tableau13[[#This Row],[Date]],2)+1</f>
        <v>44431</v>
      </c>
      <c r="C105" s="87" t="str">
        <f t="shared" si="3"/>
        <v>août 2021</v>
      </c>
      <c r="D105" s="109">
        <f>WEEKNUM(Tableau13[[#This Row],[Date]],2)</f>
        <v>35</v>
      </c>
      <c r="E105" s="110"/>
      <c r="F105" s="16"/>
      <c r="G105" s="16"/>
      <c r="H105" s="16"/>
      <c r="J105" s="16"/>
      <c r="K105" s="113"/>
    </row>
    <row r="106" spans="1:11" ht="18.75" customHeight="1" x14ac:dyDescent="0.3">
      <c r="A106" s="88">
        <f t="shared" si="4"/>
        <v>44442</v>
      </c>
      <c r="B106" s="88">
        <f>Tableau13[[#This Row],[Date]]-WEEKDAY(Tableau13[[#This Row],[Date]],2)+1</f>
        <v>44438</v>
      </c>
      <c r="C106" s="87" t="str">
        <f t="shared" si="3"/>
        <v>sept 2021</v>
      </c>
      <c r="D106" s="109">
        <f>WEEKNUM(Tableau13[[#This Row],[Date]],2)</f>
        <v>36</v>
      </c>
      <c r="E106" s="110"/>
      <c r="F106" s="16"/>
      <c r="G106" s="16"/>
      <c r="H106" s="16"/>
      <c r="J106" s="16"/>
      <c r="K106" s="113"/>
    </row>
    <row r="107" spans="1:11" ht="18.75" customHeight="1" x14ac:dyDescent="0.3">
      <c r="A107" s="88">
        <f t="shared" si="4"/>
        <v>44449</v>
      </c>
      <c r="B107" s="88">
        <f>Tableau13[[#This Row],[Date]]-WEEKDAY(Tableau13[[#This Row],[Date]],2)+1</f>
        <v>44445</v>
      </c>
      <c r="C107" s="87" t="str">
        <f t="shared" si="3"/>
        <v>sept 2021</v>
      </c>
      <c r="D107" s="109">
        <f>WEEKNUM(Tableau13[[#This Row],[Date]],2)</f>
        <v>37</v>
      </c>
      <c r="E107" s="110"/>
      <c r="F107" s="16"/>
      <c r="G107" s="16"/>
      <c r="H107" s="16"/>
      <c r="J107" s="16"/>
      <c r="K107" s="113"/>
    </row>
    <row r="108" spans="1:11" ht="18.75" customHeight="1" x14ac:dyDescent="0.3">
      <c r="A108" s="88">
        <f t="shared" si="4"/>
        <v>44456</v>
      </c>
      <c r="B108" s="88">
        <f>Tableau13[[#This Row],[Date]]-WEEKDAY(Tableau13[[#This Row],[Date]],2)+1</f>
        <v>44452</v>
      </c>
      <c r="C108" s="87" t="str">
        <f t="shared" si="3"/>
        <v>sept 2021</v>
      </c>
      <c r="D108" s="109">
        <f>WEEKNUM(Tableau13[[#This Row],[Date]],2)</f>
        <v>38</v>
      </c>
      <c r="E108" s="110"/>
      <c r="F108" s="16"/>
      <c r="G108" s="16"/>
      <c r="H108" s="16"/>
      <c r="J108" s="16"/>
      <c r="K108" s="113"/>
    </row>
    <row r="109" spans="1:11" ht="18.75" customHeight="1" x14ac:dyDescent="0.3">
      <c r="A109" s="88">
        <f t="shared" si="4"/>
        <v>44463</v>
      </c>
      <c r="B109" s="88">
        <f>Tableau13[[#This Row],[Date]]-WEEKDAY(Tableau13[[#This Row],[Date]],2)+1</f>
        <v>44459</v>
      </c>
      <c r="C109" s="87" t="str">
        <f t="shared" si="3"/>
        <v>sept 2021</v>
      </c>
      <c r="D109" s="109">
        <f>WEEKNUM(Tableau13[[#This Row],[Date]],2)</f>
        <v>39</v>
      </c>
      <c r="E109" s="110"/>
      <c r="F109" s="16"/>
      <c r="G109" s="16"/>
      <c r="H109" s="16"/>
      <c r="J109" s="16"/>
      <c r="K109" s="113"/>
    </row>
    <row r="110" spans="1:11" ht="18.75" customHeight="1" x14ac:dyDescent="0.3">
      <c r="A110" s="88">
        <f t="shared" si="4"/>
        <v>44470</v>
      </c>
      <c r="B110" s="88">
        <f>Tableau13[[#This Row],[Date]]-WEEKDAY(Tableau13[[#This Row],[Date]],2)+1</f>
        <v>44466</v>
      </c>
      <c r="C110" s="87" t="str">
        <f t="shared" si="3"/>
        <v>oct 2021</v>
      </c>
      <c r="D110" s="109">
        <f>WEEKNUM(Tableau13[[#This Row],[Date]],2)</f>
        <v>40</v>
      </c>
      <c r="E110" s="110"/>
      <c r="F110" s="16"/>
      <c r="G110" s="16"/>
      <c r="H110" s="16"/>
      <c r="J110" s="16"/>
      <c r="K110" s="113"/>
    </row>
    <row r="111" spans="1:11" ht="18.75" customHeight="1" x14ac:dyDescent="0.3">
      <c r="A111" s="88">
        <f t="shared" si="4"/>
        <v>44477</v>
      </c>
      <c r="B111" s="88">
        <f>Tableau13[[#This Row],[Date]]-WEEKDAY(Tableau13[[#This Row],[Date]],2)+1</f>
        <v>44473</v>
      </c>
      <c r="C111" s="87" t="str">
        <f t="shared" si="3"/>
        <v>oct 2021</v>
      </c>
      <c r="D111" s="109">
        <f>WEEKNUM(Tableau13[[#This Row],[Date]],2)</f>
        <v>41</v>
      </c>
      <c r="E111" s="110"/>
      <c r="F111" s="16"/>
      <c r="G111" s="16"/>
      <c r="H111" s="16"/>
      <c r="J111" s="16"/>
      <c r="K111" s="113"/>
    </row>
    <row r="112" spans="1:11" ht="18.75" customHeight="1" x14ac:dyDescent="0.3">
      <c r="A112" s="88">
        <f t="shared" si="4"/>
        <v>44484</v>
      </c>
      <c r="B112" s="88">
        <f>Tableau13[[#This Row],[Date]]-WEEKDAY(Tableau13[[#This Row],[Date]],2)+1</f>
        <v>44480</v>
      </c>
      <c r="C112" s="87" t="str">
        <f t="shared" si="3"/>
        <v>oct 2021</v>
      </c>
      <c r="D112" s="109">
        <f>WEEKNUM(Tableau13[[#This Row],[Date]],2)</f>
        <v>42</v>
      </c>
      <c r="E112" s="110"/>
      <c r="F112" s="16"/>
      <c r="G112" s="16"/>
      <c r="H112" s="16"/>
      <c r="J112" s="16"/>
      <c r="K112" s="113"/>
    </row>
    <row r="113" spans="1:11" ht="18.75" customHeight="1" x14ac:dyDescent="0.3">
      <c r="A113" s="88">
        <f t="shared" si="4"/>
        <v>44491</v>
      </c>
      <c r="B113" s="88">
        <f>Tableau13[[#This Row],[Date]]-WEEKDAY(Tableau13[[#This Row],[Date]],2)+1</f>
        <v>44487</v>
      </c>
      <c r="C113" s="87" t="str">
        <f t="shared" si="3"/>
        <v>oct 2021</v>
      </c>
      <c r="D113" s="109">
        <f>WEEKNUM(Tableau13[[#This Row],[Date]],2)</f>
        <v>43</v>
      </c>
      <c r="E113" s="110"/>
      <c r="F113" s="16"/>
      <c r="G113" s="16"/>
      <c r="H113" s="16"/>
      <c r="J113" s="16"/>
      <c r="K113" s="113"/>
    </row>
    <row r="114" spans="1:11" ht="18.75" customHeight="1" x14ac:dyDescent="0.3">
      <c r="A114" s="88">
        <f t="shared" si="4"/>
        <v>44498</v>
      </c>
      <c r="B114" s="88">
        <f>Tableau13[[#This Row],[Date]]-WEEKDAY(Tableau13[[#This Row],[Date]],2)+1</f>
        <v>44494</v>
      </c>
      <c r="C114" s="87" t="str">
        <f t="shared" si="3"/>
        <v>oct 2021</v>
      </c>
      <c r="D114" s="109">
        <f>WEEKNUM(Tableau13[[#This Row],[Date]],2)</f>
        <v>44</v>
      </c>
      <c r="E114" s="110"/>
      <c r="F114" s="16"/>
      <c r="G114" s="16"/>
      <c r="H114" s="16"/>
      <c r="J114" s="16"/>
      <c r="K114" s="113"/>
    </row>
    <row r="115" spans="1:11" ht="18.75" customHeight="1" x14ac:dyDescent="0.3">
      <c r="A115" s="88">
        <f t="shared" si="4"/>
        <v>44505</v>
      </c>
      <c r="B115" s="88">
        <f>Tableau13[[#This Row],[Date]]-WEEKDAY(Tableau13[[#This Row],[Date]],2)+1</f>
        <v>44501</v>
      </c>
      <c r="C115" s="87" t="str">
        <f t="shared" si="3"/>
        <v>nov 2021</v>
      </c>
      <c r="D115" s="109">
        <f>WEEKNUM(Tableau13[[#This Row],[Date]],2)</f>
        <v>45</v>
      </c>
      <c r="E115" s="110"/>
      <c r="F115" s="16"/>
      <c r="G115" s="16"/>
      <c r="H115" s="16"/>
      <c r="J115" s="16"/>
      <c r="K115" s="113"/>
    </row>
    <row r="116" spans="1:11" ht="18.75" customHeight="1" x14ac:dyDescent="0.3">
      <c r="A116" s="88">
        <f t="shared" si="4"/>
        <v>44512</v>
      </c>
      <c r="B116" s="88">
        <f>Tableau13[[#This Row],[Date]]-WEEKDAY(Tableau13[[#This Row],[Date]],2)+1</f>
        <v>44508</v>
      </c>
      <c r="C116" s="87" t="str">
        <f t="shared" si="3"/>
        <v>nov 2021</v>
      </c>
      <c r="D116" s="109">
        <f>WEEKNUM(Tableau13[[#This Row],[Date]],2)</f>
        <v>46</v>
      </c>
      <c r="E116" s="110"/>
      <c r="F116" s="16"/>
      <c r="G116" s="16"/>
      <c r="H116" s="16"/>
      <c r="J116" s="16"/>
      <c r="K116" s="113"/>
    </row>
    <row r="117" spans="1:11" ht="18.75" customHeight="1" x14ac:dyDescent="0.3">
      <c r="A117" s="88">
        <f t="shared" si="4"/>
        <v>44519</v>
      </c>
      <c r="B117" s="88">
        <f>Tableau13[[#This Row],[Date]]-WEEKDAY(Tableau13[[#This Row],[Date]],2)+1</f>
        <v>44515</v>
      </c>
      <c r="C117" s="87" t="str">
        <f t="shared" si="3"/>
        <v>nov 2021</v>
      </c>
      <c r="D117" s="109">
        <f>WEEKNUM(Tableau13[[#This Row],[Date]],2)</f>
        <v>47</v>
      </c>
      <c r="E117" s="110"/>
      <c r="F117" s="16"/>
      <c r="G117" s="16"/>
      <c r="H117" s="16"/>
      <c r="J117" s="16"/>
      <c r="K117" s="113"/>
    </row>
    <row r="118" spans="1:11" ht="18.75" customHeight="1" x14ac:dyDescent="0.3">
      <c r="A118" s="88">
        <f t="shared" si="4"/>
        <v>44526</v>
      </c>
      <c r="B118" s="88">
        <f>Tableau13[[#This Row],[Date]]-WEEKDAY(Tableau13[[#This Row],[Date]],2)+1</f>
        <v>44522</v>
      </c>
      <c r="C118" s="87" t="str">
        <f t="shared" si="3"/>
        <v>nov 2021</v>
      </c>
      <c r="D118" s="109">
        <f>WEEKNUM(Tableau13[[#This Row],[Date]],2)</f>
        <v>48</v>
      </c>
      <c r="E118" s="110"/>
      <c r="F118" s="16"/>
      <c r="G118" s="16"/>
      <c r="H118" s="16"/>
      <c r="J118" s="16"/>
      <c r="K118" s="113"/>
    </row>
    <row r="119" spans="1:11" ht="18.75" customHeight="1" x14ac:dyDescent="0.3">
      <c r="A119" s="88">
        <f t="shared" si="4"/>
        <v>44533</v>
      </c>
      <c r="B119" s="88">
        <f>Tableau13[[#This Row],[Date]]-WEEKDAY(Tableau13[[#This Row],[Date]],2)+1</f>
        <v>44529</v>
      </c>
      <c r="C119" s="87" t="str">
        <f t="shared" si="3"/>
        <v>déc 2021</v>
      </c>
      <c r="D119" s="109">
        <f>WEEKNUM(Tableau13[[#This Row],[Date]],2)</f>
        <v>49</v>
      </c>
      <c r="E119" s="110"/>
      <c r="F119" s="16"/>
      <c r="G119" s="16"/>
      <c r="H119" s="16"/>
      <c r="J119" s="16"/>
      <c r="K119" s="113"/>
    </row>
    <row r="120" spans="1:11" ht="18.75" customHeight="1" x14ac:dyDescent="0.3">
      <c r="A120" s="88">
        <f t="shared" si="4"/>
        <v>44540</v>
      </c>
      <c r="B120" s="88">
        <f>Tableau13[[#This Row],[Date]]-WEEKDAY(Tableau13[[#This Row],[Date]],2)+1</f>
        <v>44536</v>
      </c>
      <c r="C120" s="87" t="str">
        <f t="shared" si="3"/>
        <v>déc 2021</v>
      </c>
      <c r="D120" s="109">
        <f>WEEKNUM(Tableau13[[#This Row],[Date]],2)</f>
        <v>50</v>
      </c>
      <c r="E120" s="110"/>
      <c r="F120" s="16"/>
      <c r="G120" s="16"/>
      <c r="H120" s="16"/>
      <c r="J120" s="16"/>
      <c r="K120" s="113"/>
    </row>
    <row r="121" spans="1:11" ht="18.75" customHeight="1" x14ac:dyDescent="0.3">
      <c r="A121" s="88">
        <f t="shared" si="4"/>
        <v>44547</v>
      </c>
      <c r="B121" s="88">
        <f>Tableau13[[#This Row],[Date]]-WEEKDAY(Tableau13[[#This Row],[Date]],2)+1</f>
        <v>44543</v>
      </c>
      <c r="C121" s="87" t="str">
        <f t="shared" si="3"/>
        <v>déc 2021</v>
      </c>
      <c r="D121" s="109">
        <f>WEEKNUM(Tableau13[[#This Row],[Date]],2)</f>
        <v>51</v>
      </c>
      <c r="E121" s="110"/>
      <c r="F121" s="16"/>
      <c r="G121" s="16"/>
      <c r="H121" s="16"/>
      <c r="J121" s="16"/>
      <c r="K121" s="113"/>
    </row>
    <row r="122" spans="1:11" ht="18.75" customHeight="1" x14ac:dyDescent="0.3">
      <c r="A122" s="88">
        <f t="shared" si="4"/>
        <v>44554</v>
      </c>
      <c r="B122" s="88">
        <f>Tableau13[[#This Row],[Date]]-WEEKDAY(Tableau13[[#This Row],[Date]],2)+1</f>
        <v>44550</v>
      </c>
      <c r="C122" s="87" t="str">
        <f t="shared" si="3"/>
        <v>déc 2021</v>
      </c>
      <c r="D122" s="109">
        <f>WEEKNUM(Tableau13[[#This Row],[Date]],2)</f>
        <v>52</v>
      </c>
      <c r="E122" s="110"/>
      <c r="F122" s="16"/>
      <c r="G122" s="16"/>
      <c r="H122" s="16"/>
      <c r="J122" s="16"/>
      <c r="K122" s="113"/>
    </row>
    <row r="123" spans="1:11" ht="18.75" customHeight="1" x14ac:dyDescent="0.3">
      <c r="A123" s="88">
        <v>44562</v>
      </c>
      <c r="B123" s="88">
        <f>Tableau13[[#This Row],[Date]]-WEEKDAY(Tableau13[[#This Row],[Date]],2)+1</f>
        <v>44557</v>
      </c>
      <c r="C123" s="87" t="str">
        <f t="shared" si="3"/>
        <v>janv 2022</v>
      </c>
      <c r="D123" s="109">
        <f>WEEKNUM(Tableau13[[#This Row],[Date]],2)</f>
        <v>1</v>
      </c>
      <c r="E123" s="110"/>
      <c r="F123" s="16"/>
      <c r="G123" s="16"/>
      <c r="H123" s="16"/>
      <c r="J123" s="16"/>
      <c r="K123" s="113"/>
    </row>
    <row r="124" spans="1:11" ht="18.75" customHeight="1" x14ac:dyDescent="0.3">
      <c r="A124" s="88">
        <f t="shared" ref="A124:A174" si="5">A123+7</f>
        <v>44569</v>
      </c>
      <c r="B124" s="88">
        <f>Tableau13[[#This Row],[Date]]-WEEKDAY(Tableau13[[#This Row],[Date]],2)+1</f>
        <v>44564</v>
      </c>
      <c r="C124" s="87" t="str">
        <f t="shared" si="3"/>
        <v>janv 2022</v>
      </c>
      <c r="D124" s="109">
        <f>WEEKNUM(Tableau13[[#This Row],[Date]],2)</f>
        <v>2</v>
      </c>
      <c r="E124" s="110"/>
      <c r="F124" s="16"/>
      <c r="G124" s="16"/>
      <c r="H124" s="16"/>
      <c r="J124" s="16"/>
      <c r="K124" s="113"/>
    </row>
    <row r="125" spans="1:11" ht="18.75" customHeight="1" x14ac:dyDescent="0.3">
      <c r="A125" s="88">
        <f t="shared" si="5"/>
        <v>44576</v>
      </c>
      <c r="B125" s="88">
        <f>Tableau13[[#This Row],[Date]]-WEEKDAY(Tableau13[[#This Row],[Date]],2)+1</f>
        <v>44571</v>
      </c>
      <c r="C125" s="87" t="str">
        <f t="shared" si="3"/>
        <v>janv 2022</v>
      </c>
      <c r="D125" s="109">
        <f>WEEKNUM(Tableau13[[#This Row],[Date]],2)</f>
        <v>3</v>
      </c>
      <c r="E125" s="110"/>
      <c r="F125" s="16"/>
      <c r="G125" s="16"/>
      <c r="H125" s="16"/>
      <c r="J125" s="16"/>
      <c r="K125" s="113"/>
    </row>
    <row r="126" spans="1:11" ht="18.75" customHeight="1" x14ac:dyDescent="0.3">
      <c r="A126" s="88">
        <f t="shared" si="5"/>
        <v>44583</v>
      </c>
      <c r="B126" s="88">
        <f>Tableau13[[#This Row],[Date]]-WEEKDAY(Tableau13[[#This Row],[Date]],2)+1</f>
        <v>44578</v>
      </c>
      <c r="C126" s="87" t="str">
        <f t="shared" si="3"/>
        <v>janv 2022</v>
      </c>
      <c r="D126" s="109">
        <f>WEEKNUM(Tableau13[[#This Row],[Date]],2)</f>
        <v>4</v>
      </c>
      <c r="E126" s="110"/>
      <c r="F126" s="16"/>
      <c r="G126" s="16"/>
      <c r="H126" s="16"/>
      <c r="J126" s="16"/>
      <c r="K126" s="113"/>
    </row>
    <row r="127" spans="1:11" ht="18.75" customHeight="1" x14ac:dyDescent="0.3">
      <c r="A127" s="88">
        <f t="shared" si="5"/>
        <v>44590</v>
      </c>
      <c r="B127" s="88">
        <f>Tableau13[[#This Row],[Date]]-WEEKDAY(Tableau13[[#This Row],[Date]],2)+1</f>
        <v>44585</v>
      </c>
      <c r="C127" s="87" t="str">
        <f t="shared" si="3"/>
        <v>janv 2022</v>
      </c>
      <c r="D127" s="109">
        <f>WEEKNUM(Tableau13[[#This Row],[Date]],2)</f>
        <v>5</v>
      </c>
      <c r="E127" s="110"/>
      <c r="F127" s="16"/>
      <c r="G127" s="16"/>
      <c r="H127" s="16"/>
      <c r="J127" s="16"/>
      <c r="K127" s="113"/>
    </row>
    <row r="128" spans="1:11" ht="18.75" customHeight="1" x14ac:dyDescent="0.3">
      <c r="A128" s="88">
        <f t="shared" si="5"/>
        <v>44597</v>
      </c>
      <c r="B128" s="88">
        <f>Tableau13[[#This Row],[Date]]-WEEKDAY(Tableau13[[#This Row],[Date]],2)+1</f>
        <v>44592</v>
      </c>
      <c r="C128" s="87" t="str">
        <f t="shared" si="3"/>
        <v>févr 2022</v>
      </c>
      <c r="D128" s="109">
        <f>WEEKNUM(Tableau13[[#This Row],[Date]],2)</f>
        <v>6</v>
      </c>
      <c r="E128" s="110"/>
      <c r="F128" s="16"/>
      <c r="G128" s="16"/>
      <c r="H128" s="16"/>
      <c r="J128" s="16"/>
      <c r="K128" s="113"/>
    </row>
    <row r="129" spans="1:11" ht="18.75" customHeight="1" x14ac:dyDescent="0.3">
      <c r="A129" s="88">
        <f t="shared" si="5"/>
        <v>44604</v>
      </c>
      <c r="B129" s="88">
        <f>Tableau13[[#This Row],[Date]]-WEEKDAY(Tableau13[[#This Row],[Date]],2)+1</f>
        <v>44599</v>
      </c>
      <c r="C129" s="87" t="str">
        <f t="shared" si="3"/>
        <v>févr 2022</v>
      </c>
      <c r="D129" s="109">
        <f>WEEKNUM(Tableau13[[#This Row],[Date]],2)</f>
        <v>7</v>
      </c>
      <c r="E129" s="110"/>
      <c r="F129" s="16"/>
      <c r="G129" s="16"/>
      <c r="H129" s="16"/>
      <c r="J129" s="16"/>
      <c r="K129" s="113"/>
    </row>
    <row r="130" spans="1:11" ht="18.75" customHeight="1" x14ac:dyDescent="0.3">
      <c r="A130" s="88">
        <f t="shared" si="5"/>
        <v>44611</v>
      </c>
      <c r="B130" s="88">
        <f>Tableau13[[#This Row],[Date]]-WEEKDAY(Tableau13[[#This Row],[Date]],2)+1</f>
        <v>44606</v>
      </c>
      <c r="C130" s="87" t="str">
        <f t="shared" ref="C130:C182" si="6">TEXT(A130,"mmm")&amp;" "&amp;YEAR(A130)</f>
        <v>févr 2022</v>
      </c>
      <c r="D130" s="109">
        <f>WEEKNUM(Tableau13[[#This Row],[Date]],2)</f>
        <v>8</v>
      </c>
      <c r="E130" s="110"/>
      <c r="F130" s="16"/>
      <c r="G130" s="16"/>
      <c r="H130" s="16"/>
      <c r="J130" s="16"/>
      <c r="K130" s="113"/>
    </row>
    <row r="131" spans="1:11" ht="18.75" customHeight="1" x14ac:dyDescent="0.3">
      <c r="A131" s="88">
        <f t="shared" si="5"/>
        <v>44618</v>
      </c>
      <c r="B131" s="88">
        <f>Tableau13[[#This Row],[Date]]-WEEKDAY(Tableau13[[#This Row],[Date]],2)+1</f>
        <v>44613</v>
      </c>
      <c r="C131" s="87" t="str">
        <f t="shared" si="6"/>
        <v>févr 2022</v>
      </c>
      <c r="D131" s="109">
        <f>WEEKNUM(Tableau13[[#This Row],[Date]],2)</f>
        <v>9</v>
      </c>
      <c r="E131" s="110"/>
      <c r="F131" s="16"/>
      <c r="G131" s="16"/>
      <c r="H131" s="16"/>
      <c r="J131" s="16"/>
      <c r="K131" s="113"/>
    </row>
    <row r="132" spans="1:11" ht="18.75" customHeight="1" x14ac:dyDescent="0.3">
      <c r="A132" s="88">
        <f t="shared" si="5"/>
        <v>44625</v>
      </c>
      <c r="B132" s="88">
        <f>Tableau13[[#This Row],[Date]]-WEEKDAY(Tableau13[[#This Row],[Date]],2)+1</f>
        <v>44620</v>
      </c>
      <c r="C132" s="87" t="str">
        <f t="shared" si="6"/>
        <v>mars 2022</v>
      </c>
      <c r="D132" s="109">
        <f>WEEKNUM(Tableau13[[#This Row],[Date]],2)</f>
        <v>10</v>
      </c>
      <c r="E132" s="110"/>
      <c r="F132" s="16"/>
      <c r="G132" s="16"/>
      <c r="H132" s="16"/>
      <c r="J132" s="16"/>
      <c r="K132" s="113"/>
    </row>
    <row r="133" spans="1:11" ht="18.75" customHeight="1" x14ac:dyDescent="0.3">
      <c r="A133" s="88">
        <f t="shared" si="5"/>
        <v>44632</v>
      </c>
      <c r="B133" s="88">
        <f>Tableau13[[#This Row],[Date]]-WEEKDAY(Tableau13[[#This Row],[Date]],2)+1</f>
        <v>44627</v>
      </c>
      <c r="C133" s="87" t="str">
        <f t="shared" si="6"/>
        <v>mars 2022</v>
      </c>
      <c r="D133" s="109">
        <f>WEEKNUM(Tableau13[[#This Row],[Date]],2)</f>
        <v>11</v>
      </c>
      <c r="E133" s="110"/>
      <c r="F133" s="16"/>
      <c r="G133" s="16"/>
      <c r="H133" s="16"/>
      <c r="J133" s="16"/>
      <c r="K133" s="113"/>
    </row>
    <row r="134" spans="1:11" ht="18.75" customHeight="1" x14ac:dyDescent="0.3">
      <c r="A134" s="88">
        <f t="shared" si="5"/>
        <v>44639</v>
      </c>
      <c r="B134" s="88">
        <f>Tableau13[[#This Row],[Date]]-WEEKDAY(Tableau13[[#This Row],[Date]],2)+1</f>
        <v>44634</v>
      </c>
      <c r="C134" s="87" t="str">
        <f t="shared" si="6"/>
        <v>mars 2022</v>
      </c>
      <c r="D134" s="109">
        <f>WEEKNUM(Tableau13[[#This Row],[Date]],2)</f>
        <v>12</v>
      </c>
      <c r="E134" s="110"/>
      <c r="F134" s="16"/>
      <c r="G134" s="16"/>
      <c r="H134" s="16"/>
      <c r="J134" s="16"/>
      <c r="K134" s="113"/>
    </row>
    <row r="135" spans="1:11" ht="18.75" customHeight="1" x14ac:dyDescent="0.3">
      <c r="A135" s="88">
        <f t="shared" si="5"/>
        <v>44646</v>
      </c>
      <c r="B135" s="88">
        <f>Tableau13[[#This Row],[Date]]-WEEKDAY(Tableau13[[#This Row],[Date]],2)+1</f>
        <v>44641</v>
      </c>
      <c r="C135" s="87" t="str">
        <f t="shared" si="6"/>
        <v>mars 2022</v>
      </c>
      <c r="D135" s="109">
        <f>WEEKNUM(Tableau13[[#This Row],[Date]],2)</f>
        <v>13</v>
      </c>
      <c r="E135" s="110"/>
      <c r="F135" s="16"/>
      <c r="G135" s="16"/>
      <c r="H135" s="16"/>
      <c r="J135" s="16"/>
      <c r="K135" s="113"/>
    </row>
    <row r="136" spans="1:11" ht="18.75" customHeight="1" x14ac:dyDescent="0.3">
      <c r="A136" s="88">
        <f t="shared" si="5"/>
        <v>44653</v>
      </c>
      <c r="B136" s="88">
        <f>Tableau13[[#This Row],[Date]]-WEEKDAY(Tableau13[[#This Row],[Date]],2)+1</f>
        <v>44648</v>
      </c>
      <c r="C136" s="87" t="str">
        <f t="shared" si="6"/>
        <v>avr 2022</v>
      </c>
      <c r="D136" s="109">
        <f>WEEKNUM(Tableau13[[#This Row],[Date]],2)</f>
        <v>14</v>
      </c>
      <c r="E136" s="110"/>
      <c r="F136" s="16"/>
      <c r="G136" s="16"/>
      <c r="H136" s="16"/>
      <c r="J136" s="16"/>
      <c r="K136" s="113"/>
    </row>
    <row r="137" spans="1:11" ht="18.75" customHeight="1" x14ac:dyDescent="0.3">
      <c r="A137" s="88">
        <f t="shared" si="5"/>
        <v>44660</v>
      </c>
      <c r="B137" s="88">
        <f>Tableau13[[#This Row],[Date]]-WEEKDAY(Tableau13[[#This Row],[Date]],2)+1</f>
        <v>44655</v>
      </c>
      <c r="C137" s="87" t="str">
        <f t="shared" si="6"/>
        <v>avr 2022</v>
      </c>
      <c r="D137" s="109">
        <f>WEEKNUM(Tableau13[[#This Row],[Date]],2)</f>
        <v>15</v>
      </c>
      <c r="E137" s="110"/>
      <c r="F137" s="16"/>
      <c r="G137" s="16"/>
      <c r="H137" s="16"/>
      <c r="J137" s="16"/>
      <c r="K137" s="113"/>
    </row>
    <row r="138" spans="1:11" ht="18.75" customHeight="1" x14ac:dyDescent="0.3">
      <c r="A138" s="88">
        <f t="shared" si="5"/>
        <v>44667</v>
      </c>
      <c r="B138" s="88">
        <f>Tableau13[[#This Row],[Date]]-WEEKDAY(Tableau13[[#This Row],[Date]],2)+1</f>
        <v>44662</v>
      </c>
      <c r="C138" s="87" t="str">
        <f t="shared" si="6"/>
        <v>avr 2022</v>
      </c>
      <c r="D138" s="109">
        <f>WEEKNUM(Tableau13[[#This Row],[Date]],2)</f>
        <v>16</v>
      </c>
      <c r="E138" s="110"/>
      <c r="F138" s="16"/>
      <c r="G138" s="16"/>
      <c r="H138" s="16"/>
      <c r="J138" s="16"/>
      <c r="K138" s="113"/>
    </row>
    <row r="139" spans="1:11" ht="18.75" customHeight="1" x14ac:dyDescent="0.3">
      <c r="A139" s="88">
        <f t="shared" si="5"/>
        <v>44674</v>
      </c>
      <c r="B139" s="88">
        <f>Tableau13[[#This Row],[Date]]-WEEKDAY(Tableau13[[#This Row],[Date]],2)+1</f>
        <v>44669</v>
      </c>
      <c r="C139" s="87" t="str">
        <f t="shared" si="6"/>
        <v>avr 2022</v>
      </c>
      <c r="D139" s="109">
        <f>WEEKNUM(Tableau13[[#This Row],[Date]],2)</f>
        <v>17</v>
      </c>
      <c r="E139" s="110"/>
      <c r="F139" s="16"/>
      <c r="G139" s="16"/>
      <c r="H139" s="16"/>
      <c r="J139" s="16"/>
      <c r="K139" s="113"/>
    </row>
    <row r="140" spans="1:11" ht="18.75" customHeight="1" x14ac:dyDescent="0.3">
      <c r="A140" s="88">
        <f t="shared" si="5"/>
        <v>44681</v>
      </c>
      <c r="B140" s="88">
        <f>Tableau13[[#This Row],[Date]]-WEEKDAY(Tableau13[[#This Row],[Date]],2)+1</f>
        <v>44676</v>
      </c>
      <c r="C140" s="87" t="str">
        <f t="shared" si="6"/>
        <v>avr 2022</v>
      </c>
      <c r="D140" s="109">
        <f>WEEKNUM(Tableau13[[#This Row],[Date]],2)</f>
        <v>18</v>
      </c>
      <c r="E140" s="110"/>
      <c r="F140" s="16"/>
      <c r="G140" s="16"/>
      <c r="H140" s="16"/>
      <c r="J140" s="16"/>
      <c r="K140" s="113"/>
    </row>
    <row r="141" spans="1:11" ht="18.75" customHeight="1" x14ac:dyDescent="0.3">
      <c r="A141" s="88">
        <f t="shared" si="5"/>
        <v>44688</v>
      </c>
      <c r="B141" s="88">
        <f>Tableau13[[#This Row],[Date]]-WEEKDAY(Tableau13[[#This Row],[Date]],2)+1</f>
        <v>44683</v>
      </c>
      <c r="C141" s="87" t="str">
        <f t="shared" si="6"/>
        <v>mai 2022</v>
      </c>
      <c r="D141" s="109">
        <f>WEEKNUM(Tableau13[[#This Row],[Date]],2)</f>
        <v>19</v>
      </c>
      <c r="E141" s="110"/>
      <c r="F141" s="16"/>
      <c r="G141" s="16"/>
      <c r="H141" s="16"/>
      <c r="J141" s="16"/>
      <c r="K141" s="113"/>
    </row>
    <row r="142" spans="1:11" ht="18.75" customHeight="1" x14ac:dyDescent="0.3">
      <c r="A142" s="88">
        <f t="shared" si="5"/>
        <v>44695</v>
      </c>
      <c r="B142" s="88">
        <f>Tableau13[[#This Row],[Date]]-WEEKDAY(Tableau13[[#This Row],[Date]],2)+1</f>
        <v>44690</v>
      </c>
      <c r="C142" s="87" t="str">
        <f t="shared" si="6"/>
        <v>mai 2022</v>
      </c>
      <c r="D142" s="109">
        <f>WEEKNUM(Tableau13[[#This Row],[Date]],2)</f>
        <v>20</v>
      </c>
      <c r="E142" s="110"/>
      <c r="F142" s="16"/>
      <c r="G142" s="16"/>
      <c r="H142" s="16"/>
      <c r="J142" s="16"/>
      <c r="K142" s="113"/>
    </row>
    <row r="143" spans="1:11" ht="18.75" customHeight="1" x14ac:dyDescent="0.3">
      <c r="A143" s="88">
        <f t="shared" si="5"/>
        <v>44702</v>
      </c>
      <c r="B143" s="88">
        <f>Tableau13[[#This Row],[Date]]-WEEKDAY(Tableau13[[#This Row],[Date]],2)+1</f>
        <v>44697</v>
      </c>
      <c r="C143" s="87" t="str">
        <f t="shared" si="6"/>
        <v>mai 2022</v>
      </c>
      <c r="D143" s="109">
        <f>WEEKNUM(Tableau13[[#This Row],[Date]],2)</f>
        <v>21</v>
      </c>
      <c r="E143" s="110"/>
      <c r="F143" s="16"/>
      <c r="G143" s="16"/>
      <c r="H143" s="16"/>
      <c r="J143" s="16"/>
      <c r="K143" s="113"/>
    </row>
    <row r="144" spans="1:11" ht="18.75" customHeight="1" x14ac:dyDescent="0.3">
      <c r="A144" s="88">
        <f t="shared" si="5"/>
        <v>44709</v>
      </c>
      <c r="B144" s="88">
        <f>Tableau13[[#This Row],[Date]]-WEEKDAY(Tableau13[[#This Row],[Date]],2)+1</f>
        <v>44704</v>
      </c>
      <c r="C144" s="87" t="str">
        <f t="shared" si="6"/>
        <v>mai 2022</v>
      </c>
      <c r="D144" s="109">
        <f>WEEKNUM(Tableau13[[#This Row],[Date]],2)</f>
        <v>22</v>
      </c>
      <c r="E144" s="110"/>
      <c r="F144" s="16"/>
      <c r="G144" s="16"/>
      <c r="H144" s="16"/>
      <c r="J144" s="16"/>
      <c r="K144" s="113"/>
    </row>
    <row r="145" spans="1:11" ht="18.75" customHeight="1" x14ac:dyDescent="0.3">
      <c r="A145" s="88">
        <f t="shared" si="5"/>
        <v>44716</v>
      </c>
      <c r="B145" s="88">
        <f>Tableau13[[#This Row],[Date]]-WEEKDAY(Tableau13[[#This Row],[Date]],2)+1</f>
        <v>44711</v>
      </c>
      <c r="C145" s="87" t="str">
        <f t="shared" si="6"/>
        <v>juin 2022</v>
      </c>
      <c r="D145" s="109">
        <f>WEEKNUM(Tableau13[[#This Row],[Date]],2)</f>
        <v>23</v>
      </c>
      <c r="E145" s="110"/>
      <c r="F145" s="16"/>
      <c r="G145" s="16"/>
      <c r="H145" s="16"/>
      <c r="J145" s="16"/>
      <c r="K145" s="113"/>
    </row>
    <row r="146" spans="1:11" ht="18.75" customHeight="1" x14ac:dyDescent="0.3">
      <c r="A146" s="88">
        <f t="shared" si="5"/>
        <v>44723</v>
      </c>
      <c r="B146" s="88">
        <f>Tableau13[[#This Row],[Date]]-WEEKDAY(Tableau13[[#This Row],[Date]],2)+1</f>
        <v>44718</v>
      </c>
      <c r="C146" s="87" t="str">
        <f t="shared" si="6"/>
        <v>juin 2022</v>
      </c>
      <c r="D146" s="109">
        <f>WEEKNUM(Tableau13[[#This Row],[Date]],2)</f>
        <v>24</v>
      </c>
      <c r="E146" s="110"/>
      <c r="F146" s="16"/>
      <c r="G146" s="16"/>
      <c r="H146" s="16"/>
      <c r="J146" s="16"/>
      <c r="K146" s="113"/>
    </row>
    <row r="147" spans="1:11" ht="18.75" customHeight="1" x14ac:dyDescent="0.3">
      <c r="A147" s="88">
        <f t="shared" si="5"/>
        <v>44730</v>
      </c>
      <c r="B147" s="88">
        <f>Tableau13[[#This Row],[Date]]-WEEKDAY(Tableau13[[#This Row],[Date]],2)+1</f>
        <v>44725</v>
      </c>
      <c r="C147" s="87" t="str">
        <f t="shared" si="6"/>
        <v>juin 2022</v>
      </c>
      <c r="D147" s="109">
        <f>WEEKNUM(Tableau13[[#This Row],[Date]],2)</f>
        <v>25</v>
      </c>
      <c r="E147" s="110"/>
      <c r="F147" s="16"/>
      <c r="G147" s="16"/>
      <c r="H147" s="16"/>
      <c r="J147" s="16"/>
      <c r="K147" s="113"/>
    </row>
    <row r="148" spans="1:11" ht="18.75" customHeight="1" x14ac:dyDescent="0.3">
      <c r="A148" s="88">
        <f t="shared" si="5"/>
        <v>44737</v>
      </c>
      <c r="B148" s="88">
        <f>Tableau13[[#This Row],[Date]]-WEEKDAY(Tableau13[[#This Row],[Date]],2)+1</f>
        <v>44732</v>
      </c>
      <c r="C148" s="87" t="str">
        <f t="shared" si="6"/>
        <v>juin 2022</v>
      </c>
      <c r="D148" s="109">
        <f>WEEKNUM(Tableau13[[#This Row],[Date]],2)</f>
        <v>26</v>
      </c>
      <c r="E148" s="110"/>
      <c r="F148" s="16"/>
      <c r="G148" s="16"/>
      <c r="H148" s="16"/>
      <c r="J148" s="16"/>
      <c r="K148" s="113"/>
    </row>
    <row r="149" spans="1:11" ht="18.75" customHeight="1" x14ac:dyDescent="0.3">
      <c r="A149" s="88">
        <f t="shared" si="5"/>
        <v>44744</v>
      </c>
      <c r="B149" s="88">
        <f>Tableau13[[#This Row],[Date]]-WEEKDAY(Tableau13[[#This Row],[Date]],2)+1</f>
        <v>44739</v>
      </c>
      <c r="C149" s="87" t="str">
        <f t="shared" si="6"/>
        <v>juil 2022</v>
      </c>
      <c r="D149" s="109">
        <f>WEEKNUM(Tableau13[[#This Row],[Date]],2)</f>
        <v>27</v>
      </c>
      <c r="E149" s="110"/>
      <c r="F149" s="16"/>
      <c r="G149" s="16"/>
      <c r="H149" s="16"/>
      <c r="J149" s="16"/>
      <c r="K149" s="113"/>
    </row>
    <row r="150" spans="1:11" ht="18.75" customHeight="1" x14ac:dyDescent="0.3">
      <c r="A150" s="88">
        <f t="shared" si="5"/>
        <v>44751</v>
      </c>
      <c r="B150" s="88">
        <f>Tableau13[[#This Row],[Date]]-WEEKDAY(Tableau13[[#This Row],[Date]],2)+1</f>
        <v>44746</v>
      </c>
      <c r="C150" s="87" t="str">
        <f t="shared" si="6"/>
        <v>juil 2022</v>
      </c>
      <c r="D150" s="109">
        <f>WEEKNUM(Tableau13[[#This Row],[Date]],2)</f>
        <v>28</v>
      </c>
      <c r="E150" s="110"/>
      <c r="F150" s="16"/>
      <c r="G150" s="16"/>
      <c r="H150" s="16"/>
      <c r="J150" s="16"/>
      <c r="K150" s="113"/>
    </row>
    <row r="151" spans="1:11" ht="18.75" customHeight="1" x14ac:dyDescent="0.3">
      <c r="A151" s="88">
        <f t="shared" si="5"/>
        <v>44758</v>
      </c>
      <c r="B151" s="88">
        <f>Tableau13[[#This Row],[Date]]-WEEKDAY(Tableau13[[#This Row],[Date]],2)+1</f>
        <v>44753</v>
      </c>
      <c r="C151" s="87" t="str">
        <f t="shared" si="6"/>
        <v>juil 2022</v>
      </c>
      <c r="D151" s="109">
        <f>WEEKNUM(Tableau13[[#This Row],[Date]],2)</f>
        <v>29</v>
      </c>
      <c r="E151" s="110"/>
      <c r="F151" s="16"/>
      <c r="G151" s="16"/>
      <c r="H151" s="16"/>
      <c r="J151" s="16"/>
      <c r="K151" s="113"/>
    </row>
    <row r="152" spans="1:11" ht="18.75" customHeight="1" x14ac:dyDescent="0.3">
      <c r="A152" s="88">
        <f t="shared" si="5"/>
        <v>44765</v>
      </c>
      <c r="B152" s="88">
        <f>Tableau13[[#This Row],[Date]]-WEEKDAY(Tableau13[[#This Row],[Date]],2)+1</f>
        <v>44760</v>
      </c>
      <c r="C152" s="87" t="str">
        <f t="shared" si="6"/>
        <v>juil 2022</v>
      </c>
      <c r="D152" s="109">
        <f>WEEKNUM(Tableau13[[#This Row],[Date]],2)</f>
        <v>30</v>
      </c>
      <c r="E152" s="110"/>
      <c r="F152" s="16"/>
      <c r="G152" s="16"/>
      <c r="H152" s="16"/>
      <c r="J152" s="16"/>
      <c r="K152" s="113"/>
    </row>
    <row r="153" spans="1:11" ht="18.75" customHeight="1" x14ac:dyDescent="0.3">
      <c r="A153" s="88">
        <f t="shared" si="5"/>
        <v>44772</v>
      </c>
      <c r="B153" s="88">
        <f>Tableau13[[#This Row],[Date]]-WEEKDAY(Tableau13[[#This Row],[Date]],2)+1</f>
        <v>44767</v>
      </c>
      <c r="C153" s="87" t="str">
        <f t="shared" si="6"/>
        <v>juil 2022</v>
      </c>
      <c r="D153" s="109">
        <f>WEEKNUM(Tableau13[[#This Row],[Date]],2)</f>
        <v>31</v>
      </c>
      <c r="E153" s="110"/>
      <c r="F153" s="16"/>
      <c r="G153" s="16"/>
      <c r="H153" s="16"/>
      <c r="J153" s="16"/>
      <c r="K153" s="113"/>
    </row>
    <row r="154" spans="1:11" ht="18.75" customHeight="1" x14ac:dyDescent="0.3">
      <c r="A154" s="88">
        <f t="shared" si="5"/>
        <v>44779</v>
      </c>
      <c r="B154" s="88">
        <f>Tableau13[[#This Row],[Date]]-WEEKDAY(Tableau13[[#This Row],[Date]],2)+1</f>
        <v>44774</v>
      </c>
      <c r="C154" s="87" t="str">
        <f t="shared" si="6"/>
        <v>août 2022</v>
      </c>
      <c r="D154" s="109">
        <f>WEEKNUM(Tableau13[[#This Row],[Date]],2)</f>
        <v>32</v>
      </c>
      <c r="E154" s="110"/>
      <c r="F154" s="16"/>
      <c r="G154" s="16"/>
      <c r="H154" s="16"/>
      <c r="J154" s="16"/>
      <c r="K154" s="113"/>
    </row>
    <row r="155" spans="1:11" ht="18.75" customHeight="1" x14ac:dyDescent="0.3">
      <c r="A155" s="88">
        <f t="shared" si="5"/>
        <v>44786</v>
      </c>
      <c r="B155" s="88">
        <f>Tableau13[[#This Row],[Date]]-WEEKDAY(Tableau13[[#This Row],[Date]],2)+1</f>
        <v>44781</v>
      </c>
      <c r="C155" s="87" t="str">
        <f t="shared" si="6"/>
        <v>août 2022</v>
      </c>
      <c r="D155" s="109">
        <f>WEEKNUM(Tableau13[[#This Row],[Date]],2)</f>
        <v>33</v>
      </c>
      <c r="E155" s="110"/>
      <c r="F155" s="16"/>
      <c r="G155" s="16"/>
      <c r="H155" s="16"/>
      <c r="J155" s="16"/>
      <c r="K155" s="113"/>
    </row>
    <row r="156" spans="1:11" ht="18.75" customHeight="1" x14ac:dyDescent="0.3">
      <c r="A156" s="88">
        <f t="shared" si="5"/>
        <v>44793</v>
      </c>
      <c r="B156" s="88">
        <f>Tableau13[[#This Row],[Date]]-WEEKDAY(Tableau13[[#This Row],[Date]],2)+1</f>
        <v>44788</v>
      </c>
      <c r="C156" s="87" t="str">
        <f t="shared" si="6"/>
        <v>août 2022</v>
      </c>
      <c r="D156" s="109">
        <f>WEEKNUM(Tableau13[[#This Row],[Date]],2)</f>
        <v>34</v>
      </c>
      <c r="E156" s="110"/>
      <c r="F156" s="16"/>
      <c r="G156" s="16"/>
      <c r="H156" s="16"/>
      <c r="J156" s="16"/>
      <c r="K156" s="113"/>
    </row>
    <row r="157" spans="1:11" ht="18.75" customHeight="1" x14ac:dyDescent="0.3">
      <c r="A157" s="88">
        <f t="shared" si="5"/>
        <v>44800</v>
      </c>
      <c r="B157" s="88">
        <f>Tableau13[[#This Row],[Date]]-WEEKDAY(Tableau13[[#This Row],[Date]],2)+1</f>
        <v>44795</v>
      </c>
      <c r="C157" s="87" t="str">
        <f t="shared" si="6"/>
        <v>août 2022</v>
      </c>
      <c r="D157" s="109">
        <f>WEEKNUM(Tableau13[[#This Row],[Date]],2)</f>
        <v>35</v>
      </c>
      <c r="E157" s="110"/>
      <c r="F157" s="16"/>
      <c r="G157" s="16"/>
      <c r="H157" s="16"/>
      <c r="J157" s="16"/>
      <c r="K157" s="113"/>
    </row>
    <row r="158" spans="1:11" ht="18.75" customHeight="1" x14ac:dyDescent="0.3">
      <c r="A158" s="88">
        <f t="shared" si="5"/>
        <v>44807</v>
      </c>
      <c r="B158" s="88">
        <f>Tableau13[[#This Row],[Date]]-WEEKDAY(Tableau13[[#This Row],[Date]],2)+1</f>
        <v>44802</v>
      </c>
      <c r="C158" s="87" t="str">
        <f t="shared" si="6"/>
        <v>sept 2022</v>
      </c>
      <c r="D158" s="109">
        <f>WEEKNUM(Tableau13[[#This Row],[Date]],2)</f>
        <v>36</v>
      </c>
      <c r="E158" s="110"/>
      <c r="F158" s="16"/>
      <c r="G158" s="16"/>
      <c r="H158" s="16"/>
      <c r="J158" s="16"/>
      <c r="K158" s="113"/>
    </row>
    <row r="159" spans="1:11" ht="18.75" customHeight="1" x14ac:dyDescent="0.3">
      <c r="A159" s="88">
        <f t="shared" si="5"/>
        <v>44814</v>
      </c>
      <c r="B159" s="88">
        <f>Tableau13[[#This Row],[Date]]-WEEKDAY(Tableau13[[#This Row],[Date]],2)+1</f>
        <v>44809</v>
      </c>
      <c r="C159" s="87" t="str">
        <f t="shared" si="6"/>
        <v>sept 2022</v>
      </c>
      <c r="D159" s="109">
        <f>WEEKNUM(Tableau13[[#This Row],[Date]],2)</f>
        <v>37</v>
      </c>
      <c r="E159" s="110"/>
      <c r="F159" s="16"/>
      <c r="G159" s="16"/>
      <c r="H159" s="16"/>
      <c r="J159" s="16"/>
      <c r="K159" s="113"/>
    </row>
    <row r="160" spans="1:11" ht="18.75" customHeight="1" x14ac:dyDescent="0.3">
      <c r="A160" s="88">
        <f t="shared" si="5"/>
        <v>44821</v>
      </c>
      <c r="B160" s="88">
        <f>Tableau13[[#This Row],[Date]]-WEEKDAY(Tableau13[[#This Row],[Date]],2)+1</f>
        <v>44816</v>
      </c>
      <c r="C160" s="87" t="str">
        <f t="shared" si="6"/>
        <v>sept 2022</v>
      </c>
      <c r="D160" s="109">
        <f>WEEKNUM(Tableau13[[#This Row],[Date]],2)</f>
        <v>38</v>
      </c>
      <c r="E160" s="110"/>
      <c r="F160" s="16"/>
      <c r="G160" s="16"/>
      <c r="H160" s="16"/>
      <c r="J160" s="16"/>
      <c r="K160" s="113"/>
    </row>
    <row r="161" spans="1:11" ht="18.75" customHeight="1" x14ac:dyDescent="0.3">
      <c r="A161" s="88">
        <f t="shared" si="5"/>
        <v>44828</v>
      </c>
      <c r="B161" s="88">
        <f>Tableau13[[#This Row],[Date]]-WEEKDAY(Tableau13[[#This Row],[Date]],2)+1</f>
        <v>44823</v>
      </c>
      <c r="C161" s="87" t="str">
        <f t="shared" si="6"/>
        <v>sept 2022</v>
      </c>
      <c r="D161" s="109">
        <f>WEEKNUM(Tableau13[[#This Row],[Date]],2)</f>
        <v>39</v>
      </c>
      <c r="E161" s="110"/>
      <c r="F161" s="16"/>
      <c r="G161" s="16"/>
      <c r="H161" s="16"/>
      <c r="J161" s="16"/>
      <c r="K161" s="113"/>
    </row>
    <row r="162" spans="1:11" ht="18.75" customHeight="1" x14ac:dyDescent="0.3">
      <c r="A162" s="88">
        <f t="shared" si="5"/>
        <v>44835</v>
      </c>
      <c r="B162" s="88">
        <f>Tableau13[[#This Row],[Date]]-WEEKDAY(Tableau13[[#This Row],[Date]],2)+1</f>
        <v>44830</v>
      </c>
      <c r="C162" s="87" t="str">
        <f t="shared" si="6"/>
        <v>oct 2022</v>
      </c>
      <c r="D162" s="109">
        <f>WEEKNUM(Tableau13[[#This Row],[Date]],2)</f>
        <v>40</v>
      </c>
      <c r="E162" s="110"/>
      <c r="F162" s="16"/>
      <c r="G162" s="16"/>
      <c r="H162" s="16"/>
      <c r="J162" s="16"/>
      <c r="K162" s="113"/>
    </row>
    <row r="163" spans="1:11" ht="18.75" customHeight="1" x14ac:dyDescent="0.3">
      <c r="A163" s="88">
        <f t="shared" si="5"/>
        <v>44842</v>
      </c>
      <c r="B163" s="88">
        <f>Tableau13[[#This Row],[Date]]-WEEKDAY(Tableau13[[#This Row],[Date]],2)+1</f>
        <v>44837</v>
      </c>
      <c r="C163" s="87" t="str">
        <f t="shared" si="6"/>
        <v>oct 2022</v>
      </c>
      <c r="D163" s="109">
        <f>WEEKNUM(Tableau13[[#This Row],[Date]],2)</f>
        <v>41</v>
      </c>
      <c r="E163" s="110"/>
      <c r="F163" s="16"/>
      <c r="G163" s="16"/>
      <c r="H163" s="16"/>
      <c r="J163" s="16"/>
      <c r="K163" s="113"/>
    </row>
    <row r="164" spans="1:11" ht="18.75" customHeight="1" x14ac:dyDescent="0.3">
      <c r="A164" s="88">
        <f t="shared" si="5"/>
        <v>44849</v>
      </c>
      <c r="B164" s="88">
        <f>Tableau13[[#This Row],[Date]]-WEEKDAY(Tableau13[[#This Row],[Date]],2)+1</f>
        <v>44844</v>
      </c>
      <c r="C164" s="87" t="str">
        <f t="shared" si="6"/>
        <v>oct 2022</v>
      </c>
      <c r="D164" s="109">
        <f>WEEKNUM(Tableau13[[#This Row],[Date]],2)</f>
        <v>42</v>
      </c>
      <c r="E164" s="110"/>
      <c r="F164" s="16"/>
      <c r="G164" s="16"/>
      <c r="H164" s="16"/>
      <c r="J164" s="16"/>
      <c r="K164" s="113"/>
    </row>
    <row r="165" spans="1:11" ht="18.75" customHeight="1" x14ac:dyDescent="0.3">
      <c r="A165" s="88">
        <f t="shared" si="5"/>
        <v>44856</v>
      </c>
      <c r="B165" s="88">
        <f>Tableau13[[#This Row],[Date]]-WEEKDAY(Tableau13[[#This Row],[Date]],2)+1</f>
        <v>44851</v>
      </c>
      <c r="C165" s="87" t="str">
        <f t="shared" si="6"/>
        <v>oct 2022</v>
      </c>
      <c r="D165" s="109">
        <f>WEEKNUM(Tableau13[[#This Row],[Date]],2)</f>
        <v>43</v>
      </c>
      <c r="E165" s="110"/>
      <c r="F165" s="16"/>
      <c r="G165" s="16"/>
      <c r="H165" s="16"/>
      <c r="J165" s="16"/>
      <c r="K165" s="113"/>
    </row>
    <row r="166" spans="1:11" ht="18.75" customHeight="1" x14ac:dyDescent="0.3">
      <c r="A166" s="88">
        <f t="shared" si="5"/>
        <v>44863</v>
      </c>
      <c r="B166" s="88">
        <f>Tableau13[[#This Row],[Date]]-WEEKDAY(Tableau13[[#This Row],[Date]],2)+1</f>
        <v>44858</v>
      </c>
      <c r="C166" s="87" t="str">
        <f t="shared" si="6"/>
        <v>oct 2022</v>
      </c>
      <c r="D166" s="109">
        <f>WEEKNUM(Tableau13[[#This Row],[Date]],2)</f>
        <v>44</v>
      </c>
      <c r="E166" s="110"/>
      <c r="F166" s="16"/>
      <c r="G166" s="16"/>
      <c r="H166" s="16"/>
      <c r="J166" s="16"/>
      <c r="K166" s="113"/>
    </row>
    <row r="167" spans="1:11" ht="18.75" customHeight="1" x14ac:dyDescent="0.3">
      <c r="A167" s="88">
        <f t="shared" si="5"/>
        <v>44870</v>
      </c>
      <c r="B167" s="88">
        <f>Tableau13[[#This Row],[Date]]-WEEKDAY(Tableau13[[#This Row],[Date]],2)+1</f>
        <v>44865</v>
      </c>
      <c r="C167" s="87" t="str">
        <f t="shared" si="6"/>
        <v>nov 2022</v>
      </c>
      <c r="D167" s="109">
        <f>WEEKNUM(Tableau13[[#This Row],[Date]],2)</f>
        <v>45</v>
      </c>
      <c r="E167" s="110"/>
      <c r="F167" s="16"/>
      <c r="G167" s="16"/>
      <c r="H167" s="16"/>
      <c r="J167" s="16"/>
      <c r="K167" s="113"/>
    </row>
    <row r="168" spans="1:11" ht="18.75" customHeight="1" x14ac:dyDescent="0.3">
      <c r="A168" s="88">
        <f t="shared" si="5"/>
        <v>44877</v>
      </c>
      <c r="B168" s="88">
        <f>Tableau13[[#This Row],[Date]]-WEEKDAY(Tableau13[[#This Row],[Date]],2)+1</f>
        <v>44872</v>
      </c>
      <c r="C168" s="87" t="str">
        <f t="shared" si="6"/>
        <v>nov 2022</v>
      </c>
      <c r="D168" s="109">
        <f>WEEKNUM(Tableau13[[#This Row],[Date]],2)</f>
        <v>46</v>
      </c>
      <c r="E168" s="110"/>
      <c r="F168" s="16"/>
      <c r="G168" s="16"/>
      <c r="H168" s="16"/>
      <c r="J168" s="16"/>
      <c r="K168" s="113"/>
    </row>
    <row r="169" spans="1:11" ht="18.75" customHeight="1" x14ac:dyDescent="0.3">
      <c r="A169" s="88">
        <f t="shared" si="5"/>
        <v>44884</v>
      </c>
      <c r="B169" s="88">
        <f>Tableau13[[#This Row],[Date]]-WEEKDAY(Tableau13[[#This Row],[Date]],2)+1</f>
        <v>44879</v>
      </c>
      <c r="C169" s="87" t="str">
        <f t="shared" si="6"/>
        <v>nov 2022</v>
      </c>
      <c r="D169" s="109">
        <f>WEEKNUM(Tableau13[[#This Row],[Date]],2)</f>
        <v>47</v>
      </c>
      <c r="E169" s="110"/>
      <c r="F169" s="16"/>
      <c r="G169" s="16"/>
      <c r="H169" s="16"/>
      <c r="J169" s="16"/>
      <c r="K169" s="113"/>
    </row>
    <row r="170" spans="1:11" ht="18.75" customHeight="1" x14ac:dyDescent="0.3">
      <c r="A170" s="88">
        <f t="shared" si="5"/>
        <v>44891</v>
      </c>
      <c r="B170" s="88">
        <f>Tableau13[[#This Row],[Date]]-WEEKDAY(Tableau13[[#This Row],[Date]],2)+1</f>
        <v>44886</v>
      </c>
      <c r="C170" s="87" t="str">
        <f t="shared" si="6"/>
        <v>nov 2022</v>
      </c>
      <c r="D170" s="109">
        <f>WEEKNUM(Tableau13[[#This Row],[Date]],2)</f>
        <v>48</v>
      </c>
      <c r="E170" s="110"/>
      <c r="F170" s="16"/>
      <c r="G170" s="16"/>
      <c r="H170" s="16"/>
      <c r="J170" s="16"/>
      <c r="K170" s="113"/>
    </row>
    <row r="171" spans="1:11" ht="18.75" customHeight="1" x14ac:dyDescent="0.3">
      <c r="A171" s="88">
        <f t="shared" si="5"/>
        <v>44898</v>
      </c>
      <c r="B171" s="88">
        <f>Tableau13[[#This Row],[Date]]-WEEKDAY(Tableau13[[#This Row],[Date]],2)+1</f>
        <v>44893</v>
      </c>
      <c r="C171" s="87" t="str">
        <f t="shared" si="6"/>
        <v>déc 2022</v>
      </c>
      <c r="D171" s="109">
        <f>WEEKNUM(Tableau13[[#This Row],[Date]],2)</f>
        <v>49</v>
      </c>
      <c r="E171" s="110"/>
      <c r="F171" s="16"/>
      <c r="G171" s="16"/>
      <c r="H171" s="16"/>
      <c r="J171" s="16"/>
      <c r="K171" s="113"/>
    </row>
    <row r="172" spans="1:11" ht="18.75" customHeight="1" x14ac:dyDescent="0.3">
      <c r="A172" s="88">
        <f t="shared" si="5"/>
        <v>44905</v>
      </c>
      <c r="B172" s="88">
        <f>Tableau13[[#This Row],[Date]]-WEEKDAY(Tableau13[[#This Row],[Date]],2)+1</f>
        <v>44900</v>
      </c>
      <c r="C172" s="87" t="str">
        <f t="shared" si="6"/>
        <v>déc 2022</v>
      </c>
      <c r="D172" s="109">
        <f>WEEKNUM(Tableau13[[#This Row],[Date]],2)</f>
        <v>50</v>
      </c>
      <c r="E172" s="110"/>
      <c r="F172" s="16"/>
      <c r="G172" s="16"/>
      <c r="H172" s="16"/>
      <c r="J172" s="16"/>
      <c r="K172" s="113"/>
    </row>
    <row r="173" spans="1:11" ht="18.75" customHeight="1" x14ac:dyDescent="0.3">
      <c r="A173" s="88">
        <f t="shared" si="5"/>
        <v>44912</v>
      </c>
      <c r="B173" s="88">
        <f>Tableau13[[#This Row],[Date]]-WEEKDAY(Tableau13[[#This Row],[Date]],2)+1</f>
        <v>44907</v>
      </c>
      <c r="C173" s="87" t="str">
        <f t="shared" si="6"/>
        <v>déc 2022</v>
      </c>
      <c r="D173" s="109">
        <f>WEEKNUM(Tableau13[[#This Row],[Date]],2)</f>
        <v>51</v>
      </c>
      <c r="E173" s="110"/>
      <c r="F173" s="16"/>
      <c r="G173" s="16"/>
      <c r="H173" s="16"/>
      <c r="J173" s="16"/>
      <c r="K173" s="113"/>
    </row>
    <row r="174" spans="1:11" ht="18.75" customHeight="1" x14ac:dyDescent="0.3">
      <c r="A174" s="88">
        <f t="shared" si="5"/>
        <v>44919</v>
      </c>
      <c r="B174" s="88">
        <f>Tableau13[[#This Row],[Date]]-WEEKDAY(Tableau13[[#This Row],[Date]],2)+1</f>
        <v>44914</v>
      </c>
      <c r="C174" s="87" t="str">
        <f t="shared" si="6"/>
        <v>déc 2022</v>
      </c>
      <c r="D174" s="109">
        <f>WEEKNUM(Tableau13[[#This Row],[Date]],2)</f>
        <v>52</v>
      </c>
      <c r="E174" s="110"/>
      <c r="F174" s="16"/>
      <c r="G174" s="16"/>
      <c r="H174" s="16"/>
      <c r="J174" s="16"/>
      <c r="K174" s="113"/>
    </row>
    <row r="175" spans="1:11" ht="18.75" customHeight="1" x14ac:dyDescent="0.3">
      <c r="A175" s="88">
        <v>44564</v>
      </c>
      <c r="B175" s="88">
        <f>Tableau13[[#This Row],[Date]]-WEEKDAY(Tableau13[[#This Row],[Date]],2)+1</f>
        <v>44564</v>
      </c>
      <c r="C175" s="87" t="str">
        <f t="shared" si="6"/>
        <v>janv 2022</v>
      </c>
      <c r="D175" s="109">
        <f>WEEKNUM(Tableau13[[#This Row],[Date]],2)</f>
        <v>2</v>
      </c>
      <c r="E175" s="110"/>
      <c r="F175" s="16"/>
      <c r="G175" s="16"/>
      <c r="H175" s="16"/>
      <c r="J175" s="16"/>
      <c r="K175" s="113"/>
    </row>
    <row r="176" spans="1:11" ht="18.75" customHeight="1" x14ac:dyDescent="0.3">
      <c r="A176" s="88">
        <f t="shared" ref="A176:A182" si="7">A175+7</f>
        <v>44571</v>
      </c>
      <c r="B176" s="88">
        <f>Tableau13[[#This Row],[Date]]-WEEKDAY(Tableau13[[#This Row],[Date]],2)+1</f>
        <v>44571</v>
      </c>
      <c r="C176" s="87" t="str">
        <f t="shared" si="6"/>
        <v>janv 2022</v>
      </c>
      <c r="D176" s="109">
        <f>WEEKNUM(Tableau13[[#This Row],[Date]],2)</f>
        <v>3</v>
      </c>
      <c r="E176" s="110"/>
      <c r="F176" s="16"/>
      <c r="G176" s="16"/>
      <c r="H176" s="16"/>
      <c r="J176" s="16"/>
      <c r="K176" s="113"/>
    </row>
    <row r="177" spans="1:11" ht="18.75" customHeight="1" x14ac:dyDescent="0.3">
      <c r="A177" s="88">
        <f t="shared" si="7"/>
        <v>44578</v>
      </c>
      <c r="B177" s="88">
        <f>Tableau13[[#This Row],[Date]]-WEEKDAY(Tableau13[[#This Row],[Date]],2)+1</f>
        <v>44578</v>
      </c>
      <c r="C177" s="87" t="str">
        <f t="shared" si="6"/>
        <v>janv 2022</v>
      </c>
      <c r="D177" s="109">
        <f>WEEKNUM(Tableau13[[#This Row],[Date]],2)</f>
        <v>4</v>
      </c>
      <c r="E177" s="110"/>
      <c r="F177" s="16"/>
      <c r="G177" s="16"/>
      <c r="H177" s="16"/>
      <c r="J177" s="16"/>
      <c r="K177" s="113"/>
    </row>
    <row r="178" spans="1:11" ht="18.75" customHeight="1" x14ac:dyDescent="0.3">
      <c r="A178" s="88">
        <f t="shared" si="7"/>
        <v>44585</v>
      </c>
      <c r="B178" s="88">
        <f>Tableau13[[#This Row],[Date]]-WEEKDAY(Tableau13[[#This Row],[Date]],2)+1</f>
        <v>44585</v>
      </c>
      <c r="C178" s="87" t="str">
        <f t="shared" si="6"/>
        <v>janv 2022</v>
      </c>
      <c r="D178" s="109">
        <f>WEEKNUM(Tableau13[[#This Row],[Date]],2)</f>
        <v>5</v>
      </c>
      <c r="E178" s="110"/>
      <c r="F178" s="16"/>
      <c r="G178" s="16"/>
      <c r="H178" s="16"/>
      <c r="J178" s="16"/>
      <c r="K178" s="113"/>
    </row>
    <row r="179" spans="1:11" ht="18.75" customHeight="1" x14ac:dyDescent="0.3">
      <c r="A179" s="88">
        <f t="shared" si="7"/>
        <v>44592</v>
      </c>
      <c r="B179" s="88">
        <f>Tableau13[[#This Row],[Date]]-WEEKDAY(Tableau13[[#This Row],[Date]],2)+1</f>
        <v>44592</v>
      </c>
      <c r="C179" s="87" t="str">
        <f t="shared" si="6"/>
        <v>janv 2022</v>
      </c>
      <c r="D179" s="109">
        <f>WEEKNUM(Tableau13[[#This Row],[Date]],2)</f>
        <v>6</v>
      </c>
      <c r="E179" s="110"/>
      <c r="F179" s="16"/>
      <c r="G179" s="16"/>
      <c r="H179" s="16"/>
      <c r="J179" s="16"/>
      <c r="K179" s="113"/>
    </row>
    <row r="180" spans="1:11" ht="18.75" customHeight="1" x14ac:dyDescent="0.3">
      <c r="A180" s="88">
        <f t="shared" si="7"/>
        <v>44599</v>
      </c>
      <c r="B180" s="88">
        <f>Tableau13[[#This Row],[Date]]-WEEKDAY(Tableau13[[#This Row],[Date]],2)+1</f>
        <v>44599</v>
      </c>
      <c r="C180" s="87" t="str">
        <f t="shared" si="6"/>
        <v>févr 2022</v>
      </c>
      <c r="D180" s="109">
        <f>WEEKNUM(Tableau13[[#This Row],[Date]],2)</f>
        <v>7</v>
      </c>
      <c r="E180" s="110"/>
      <c r="F180" s="16"/>
      <c r="G180" s="16"/>
      <c r="H180" s="16"/>
      <c r="J180" s="16"/>
      <c r="K180" s="113"/>
    </row>
    <row r="181" spans="1:11" ht="18.75" customHeight="1" x14ac:dyDescent="0.3">
      <c r="A181" s="88">
        <f t="shared" si="7"/>
        <v>44606</v>
      </c>
      <c r="B181" s="88">
        <f>Tableau13[[#This Row],[Date]]-WEEKDAY(Tableau13[[#This Row],[Date]],2)+1</f>
        <v>44606</v>
      </c>
      <c r="C181" s="87" t="str">
        <f t="shared" si="6"/>
        <v>févr 2022</v>
      </c>
      <c r="D181" s="109">
        <f>WEEKNUM(Tableau13[[#This Row],[Date]],2)</f>
        <v>8</v>
      </c>
      <c r="E181" s="110"/>
      <c r="F181" s="16"/>
      <c r="G181" s="16"/>
      <c r="H181" s="16"/>
      <c r="J181" s="16"/>
      <c r="K181" s="113"/>
    </row>
    <row r="182" spans="1:11" ht="18.75" customHeight="1" x14ac:dyDescent="0.3">
      <c r="A182" s="88">
        <f t="shared" si="7"/>
        <v>44613</v>
      </c>
      <c r="B182" s="88">
        <f>Tableau13[[#This Row],[Date]]-WEEKDAY(Tableau13[[#This Row],[Date]],2)+1</f>
        <v>44613</v>
      </c>
      <c r="C182" s="87" t="str">
        <f t="shared" si="6"/>
        <v>févr 2022</v>
      </c>
      <c r="D182" s="109">
        <f>WEEKNUM(Tableau13[[#This Row],[Date]],2)</f>
        <v>9</v>
      </c>
      <c r="E182" s="110"/>
      <c r="F182" s="16"/>
      <c r="G182" s="16"/>
      <c r="H182" s="16"/>
      <c r="J182" s="16"/>
      <c r="K182" s="113"/>
    </row>
  </sheetData>
  <printOptions horizontalCentered="1"/>
  <pageMargins left="0.27559055118110237" right="0.27559055118110237" top="0.74803149606299213" bottom="0.39370078740157483" header="0.31496062992125984" footer="0"/>
  <pageSetup paperSize="9" scale="73" fitToHeight="21" orientation="portrait" r:id="rId1"/>
  <headerFooter alignWithMargins="0">
    <oddHeader>&amp;R&amp;"Arial,Gras"&amp;11&amp;D</oddHeader>
    <oddFooter>Page &amp;P de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Liste</vt:lpstr>
      <vt:lpstr>David</vt:lpstr>
      <vt:lpstr>Antoine</vt:lpstr>
      <vt:lpstr>test</vt:lpstr>
      <vt:lpstr>essai</vt:lpstr>
      <vt:lpstr>Liste!Impression_des_titres</vt:lpstr>
      <vt:lpstr>Antoine!Zone_d_impression</vt:lpstr>
      <vt:lpstr>David!Zone_d_impression</vt:lpstr>
      <vt:lpstr>Liste!Zone_d_impression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Guillaume</cp:lastModifiedBy>
  <dcterms:created xsi:type="dcterms:W3CDTF">2020-11-21T03:18:46Z</dcterms:created>
  <dcterms:modified xsi:type="dcterms:W3CDTF">2020-11-27T23:24:58Z</dcterms:modified>
</cp:coreProperties>
</file>