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8800" windowHeight="15940" activeTab="1"/>
  </bookViews>
  <sheets>
    <sheet name="ORIGINAL" sheetId="1" r:id="rId1"/>
    <sheet name="A" sheetId="2" r:id="rId2"/>
    <sheet name="B" sheetId="5" r:id="rId3"/>
    <sheet name="Ex B" sheetId="3" r:id="rId4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5" i="2"/>
  <c r="A5" i="2"/>
  <c r="I5" i="2"/>
  <c r="H5" i="2"/>
  <c r="G5" i="2"/>
  <c r="F5" i="2"/>
  <c r="E5" i="2"/>
  <c r="D5" i="2"/>
  <c r="C5" i="2"/>
  <c r="B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I27" i="2"/>
  <c r="H27" i="2"/>
  <c r="G27" i="2"/>
  <c r="F27" i="2"/>
  <c r="E27" i="2"/>
  <c r="D27" i="2"/>
  <c r="C27" i="2"/>
  <c r="B27" i="2"/>
  <c r="A27" i="2"/>
  <c r="I26" i="2"/>
  <c r="H26" i="2"/>
  <c r="G26" i="2"/>
  <c r="F26" i="2"/>
  <c r="E26" i="2"/>
  <c r="D26" i="2"/>
  <c r="C26" i="2"/>
  <c r="B26" i="2"/>
  <c r="A26" i="2"/>
  <c r="I25" i="2"/>
  <c r="H25" i="2"/>
  <c r="G25" i="2"/>
  <c r="F25" i="2"/>
  <c r="E25" i="2"/>
  <c r="D25" i="2"/>
  <c r="C25" i="2"/>
  <c r="B25" i="2"/>
  <c r="A25" i="2"/>
  <c r="I24" i="2"/>
  <c r="H24" i="2"/>
  <c r="G24" i="2"/>
  <c r="F24" i="2"/>
  <c r="E24" i="2"/>
  <c r="D24" i="2"/>
  <c r="C24" i="2"/>
  <c r="B24" i="2"/>
  <c r="A24" i="2"/>
  <c r="I23" i="2"/>
  <c r="H23" i="2"/>
  <c r="G23" i="2"/>
  <c r="F23" i="2"/>
  <c r="E23" i="2"/>
  <c r="D23" i="2"/>
  <c r="C23" i="2"/>
  <c r="B23" i="2"/>
  <c r="A23" i="2"/>
  <c r="I22" i="2"/>
  <c r="H22" i="2"/>
  <c r="G22" i="2"/>
  <c r="F22" i="2"/>
  <c r="E22" i="2"/>
  <c r="D22" i="2"/>
  <c r="C22" i="2"/>
  <c r="B22" i="2"/>
  <c r="A22" i="2"/>
  <c r="I21" i="2"/>
  <c r="H21" i="2"/>
  <c r="G21" i="2"/>
  <c r="F21" i="2"/>
  <c r="E21" i="2"/>
  <c r="D21" i="2"/>
  <c r="C21" i="2"/>
  <c r="B21" i="2"/>
  <c r="A21" i="2"/>
  <c r="I20" i="2"/>
  <c r="H20" i="2"/>
  <c r="G20" i="2"/>
  <c r="F20" i="2"/>
  <c r="E20" i="2"/>
  <c r="D20" i="2"/>
  <c r="C20" i="2"/>
  <c r="B20" i="2"/>
  <c r="A20" i="2"/>
  <c r="I19" i="2"/>
  <c r="H19" i="2"/>
  <c r="G19" i="2"/>
  <c r="F19" i="2"/>
  <c r="E19" i="2"/>
  <c r="D19" i="2"/>
  <c r="C19" i="2"/>
  <c r="B19" i="2"/>
  <c r="A19" i="2"/>
  <c r="I18" i="2"/>
  <c r="H18" i="2"/>
  <c r="G18" i="2"/>
  <c r="F18" i="2"/>
  <c r="E18" i="2"/>
  <c r="D18" i="2"/>
  <c r="C18" i="2"/>
  <c r="B18" i="2"/>
  <c r="A18" i="2"/>
  <c r="I17" i="2"/>
  <c r="H17" i="2"/>
  <c r="G17" i="2"/>
  <c r="F17" i="2"/>
  <c r="E17" i="2"/>
  <c r="D17" i="2"/>
  <c r="C17" i="2"/>
  <c r="B17" i="2"/>
  <c r="A17" i="2"/>
  <c r="I16" i="2"/>
  <c r="H16" i="2"/>
  <c r="G16" i="2"/>
  <c r="F16" i="2"/>
  <c r="E16" i="2"/>
  <c r="D16" i="2"/>
  <c r="C16" i="2"/>
  <c r="B16" i="2"/>
  <c r="A16" i="2"/>
  <c r="I15" i="2"/>
  <c r="H15" i="2"/>
  <c r="G15" i="2"/>
  <c r="F15" i="2"/>
  <c r="E15" i="2"/>
  <c r="D15" i="2"/>
  <c r="C15" i="2"/>
  <c r="B15" i="2"/>
  <c r="A15" i="2"/>
  <c r="I14" i="2"/>
  <c r="H14" i="2"/>
  <c r="G14" i="2"/>
  <c r="F14" i="2"/>
  <c r="E14" i="2"/>
  <c r="D14" i="2"/>
  <c r="C14" i="2"/>
  <c r="B14" i="2"/>
  <c r="A14" i="2"/>
  <c r="I13" i="2"/>
  <c r="H13" i="2"/>
  <c r="G13" i="2"/>
  <c r="F13" i="2"/>
  <c r="E13" i="2"/>
  <c r="D13" i="2"/>
  <c r="C13" i="2"/>
  <c r="B13" i="2"/>
  <c r="A13" i="2"/>
  <c r="I12" i="2"/>
  <c r="H12" i="2"/>
  <c r="G12" i="2"/>
  <c r="F12" i="2"/>
  <c r="E12" i="2"/>
  <c r="D12" i="2"/>
  <c r="C12" i="2"/>
  <c r="B12" i="2"/>
  <c r="A12" i="2"/>
  <c r="I11" i="2"/>
  <c r="H11" i="2"/>
  <c r="G11" i="2"/>
  <c r="F11" i="2"/>
  <c r="E11" i="2"/>
  <c r="D11" i="2"/>
  <c r="C11" i="2"/>
  <c r="B11" i="2"/>
  <c r="A11" i="2"/>
  <c r="I10" i="2"/>
  <c r="H10" i="2"/>
  <c r="G10" i="2"/>
  <c r="F10" i="2"/>
  <c r="E10" i="2"/>
  <c r="D10" i="2"/>
  <c r="C10" i="2"/>
  <c r="B10" i="2"/>
  <c r="A10" i="2"/>
  <c r="I9" i="2"/>
  <c r="H9" i="2"/>
  <c r="G9" i="2"/>
  <c r="F9" i="2"/>
  <c r="E9" i="2"/>
  <c r="D9" i="2"/>
  <c r="C9" i="2"/>
  <c r="B9" i="2"/>
  <c r="A9" i="2"/>
  <c r="I8" i="2"/>
  <c r="H8" i="2"/>
  <c r="G8" i="2"/>
  <c r="F8" i="2"/>
  <c r="E8" i="2"/>
  <c r="D8" i="2"/>
  <c r="C8" i="2"/>
  <c r="B8" i="2"/>
  <c r="A8" i="2"/>
  <c r="I7" i="2"/>
  <c r="H7" i="2"/>
  <c r="G7" i="2"/>
  <c r="F7" i="2"/>
  <c r="E7" i="2"/>
  <c r="D7" i="2"/>
  <c r="C7" i="2"/>
  <c r="B7" i="2"/>
  <c r="A7" i="2"/>
  <c r="I6" i="2"/>
  <c r="H6" i="2"/>
  <c r="G6" i="2"/>
  <c r="F6" i="2"/>
  <c r="E6" i="2"/>
  <c r="D6" i="2"/>
  <c r="C6" i="2"/>
  <c r="B6" i="2"/>
  <c r="A6" i="2"/>
  <c r="J5" i="5"/>
  <c r="A5" i="5"/>
  <c r="B5" i="5"/>
  <c r="C5" i="5"/>
  <c r="D5" i="5"/>
  <c r="E5" i="5"/>
  <c r="F5" i="5"/>
  <c r="G5" i="5"/>
  <c r="H5" i="5"/>
  <c r="I5" i="5"/>
  <c r="J6" i="5"/>
  <c r="A6" i="5"/>
  <c r="B6" i="5"/>
  <c r="C6" i="5"/>
  <c r="D6" i="5"/>
  <c r="E6" i="5"/>
  <c r="F6" i="5"/>
  <c r="G6" i="5"/>
  <c r="H6" i="5"/>
  <c r="I6" i="5"/>
  <c r="J7" i="5"/>
  <c r="A7" i="5"/>
  <c r="B7" i="5"/>
  <c r="C7" i="5"/>
  <c r="D7" i="5"/>
  <c r="E7" i="5"/>
  <c r="F7" i="5"/>
  <c r="G7" i="5"/>
  <c r="H7" i="5"/>
  <c r="I7" i="5"/>
  <c r="J8" i="5"/>
  <c r="A8" i="5"/>
  <c r="B8" i="5"/>
  <c r="C8" i="5"/>
  <c r="D8" i="5"/>
  <c r="E8" i="5"/>
  <c r="F8" i="5"/>
  <c r="G8" i="5"/>
  <c r="H8" i="5"/>
  <c r="I8" i="5"/>
  <c r="J9" i="5"/>
  <c r="A9" i="5"/>
  <c r="B9" i="5"/>
  <c r="C9" i="5"/>
  <c r="D9" i="5"/>
  <c r="E9" i="5"/>
  <c r="F9" i="5"/>
  <c r="G9" i="5"/>
  <c r="H9" i="5"/>
  <c r="I9" i="5"/>
  <c r="J10" i="5"/>
  <c r="A10" i="5"/>
  <c r="B10" i="5"/>
  <c r="C10" i="5"/>
  <c r="D10" i="5"/>
  <c r="E10" i="5"/>
  <c r="F10" i="5"/>
  <c r="G10" i="5"/>
  <c r="H10" i="5"/>
  <c r="I10" i="5"/>
  <c r="J11" i="5"/>
  <c r="A11" i="5"/>
  <c r="B11" i="5"/>
  <c r="C11" i="5"/>
  <c r="D11" i="5"/>
  <c r="E11" i="5"/>
  <c r="F11" i="5"/>
  <c r="G11" i="5"/>
  <c r="H11" i="5"/>
  <c r="I11" i="5"/>
  <c r="J12" i="5"/>
  <c r="A12" i="5"/>
  <c r="B12" i="5"/>
  <c r="C12" i="5"/>
  <c r="D12" i="5"/>
  <c r="E12" i="5"/>
  <c r="F12" i="5"/>
  <c r="G12" i="5"/>
  <c r="H12" i="5"/>
  <c r="I12" i="5"/>
  <c r="J13" i="5"/>
  <c r="A13" i="5"/>
  <c r="B13" i="5"/>
  <c r="C13" i="5"/>
  <c r="D13" i="5"/>
  <c r="E13" i="5"/>
  <c r="F13" i="5"/>
  <c r="G13" i="5"/>
  <c r="H13" i="5"/>
  <c r="I13" i="5"/>
  <c r="J14" i="5"/>
  <c r="A14" i="5"/>
  <c r="B14" i="5"/>
  <c r="C14" i="5"/>
  <c r="D14" i="5"/>
  <c r="E14" i="5"/>
  <c r="F14" i="5"/>
  <c r="G14" i="5"/>
  <c r="H14" i="5"/>
  <c r="I14" i="5"/>
  <c r="J15" i="5"/>
  <c r="A15" i="5"/>
  <c r="B15" i="5"/>
  <c r="C15" i="5"/>
  <c r="D15" i="5"/>
  <c r="E15" i="5"/>
  <c r="F15" i="5"/>
  <c r="G15" i="5"/>
  <c r="H15" i="5"/>
  <c r="I15" i="5"/>
  <c r="J16" i="5"/>
  <c r="A16" i="5"/>
  <c r="B16" i="5"/>
  <c r="C16" i="5"/>
  <c r="D16" i="5"/>
  <c r="E16" i="5"/>
  <c r="F16" i="5"/>
  <c r="G16" i="5"/>
  <c r="H16" i="5"/>
  <c r="I16" i="5"/>
  <c r="J17" i="5"/>
  <c r="A17" i="5"/>
  <c r="B17" i="5"/>
  <c r="C17" i="5"/>
  <c r="D17" i="5"/>
  <c r="E17" i="5"/>
  <c r="F17" i="5"/>
  <c r="G17" i="5"/>
  <c r="H17" i="5"/>
  <c r="I17" i="5"/>
  <c r="J18" i="5"/>
  <c r="A18" i="5"/>
  <c r="B18" i="5"/>
  <c r="C18" i="5"/>
  <c r="D18" i="5"/>
  <c r="E18" i="5"/>
  <c r="F18" i="5"/>
  <c r="G18" i="5"/>
  <c r="H18" i="5"/>
  <c r="I18" i="5"/>
  <c r="J19" i="5"/>
  <c r="A19" i="5"/>
  <c r="B19" i="5"/>
  <c r="C19" i="5"/>
  <c r="D19" i="5"/>
  <c r="E19" i="5"/>
  <c r="F19" i="5"/>
  <c r="G19" i="5"/>
  <c r="H19" i="5"/>
  <c r="I19" i="5"/>
  <c r="J20" i="5"/>
  <c r="A20" i="5"/>
  <c r="B20" i="5"/>
  <c r="C20" i="5"/>
  <c r="D20" i="5"/>
  <c r="E20" i="5"/>
  <c r="F20" i="5"/>
  <c r="G20" i="5"/>
  <c r="H20" i="5"/>
  <c r="I20" i="5"/>
  <c r="J21" i="5"/>
  <c r="A21" i="5"/>
  <c r="B21" i="5"/>
  <c r="C21" i="5"/>
  <c r="D21" i="5"/>
  <c r="E21" i="5"/>
  <c r="F21" i="5"/>
  <c r="G21" i="5"/>
  <c r="H21" i="5"/>
  <c r="I21" i="5"/>
  <c r="J22" i="5"/>
  <c r="A22" i="5"/>
  <c r="B22" i="5"/>
  <c r="C22" i="5"/>
  <c r="D22" i="5"/>
  <c r="E22" i="5"/>
  <c r="F22" i="5"/>
  <c r="G22" i="5"/>
  <c r="H22" i="5"/>
  <c r="I22" i="5"/>
  <c r="J23" i="5"/>
  <c r="A23" i="5"/>
  <c r="B23" i="5"/>
  <c r="C23" i="5"/>
  <c r="D23" i="5"/>
  <c r="E23" i="5"/>
  <c r="F23" i="5"/>
  <c r="G23" i="5"/>
  <c r="H23" i="5"/>
  <c r="I23" i="5"/>
  <c r="J24" i="5"/>
  <c r="A24" i="5"/>
  <c r="B24" i="5"/>
  <c r="C24" i="5"/>
  <c r="D24" i="5"/>
  <c r="E24" i="5"/>
  <c r="F24" i="5"/>
  <c r="G24" i="5"/>
  <c r="H24" i="5"/>
  <c r="I24" i="5"/>
  <c r="J25" i="5"/>
  <c r="A25" i="5"/>
  <c r="B25" i="5"/>
  <c r="C25" i="5"/>
  <c r="D25" i="5"/>
  <c r="E25" i="5"/>
  <c r="F25" i="5"/>
  <c r="G25" i="5"/>
  <c r="H25" i="5"/>
  <c r="I25" i="5"/>
  <c r="J26" i="5"/>
  <c r="A26" i="5"/>
  <c r="B26" i="5"/>
  <c r="C26" i="5"/>
  <c r="D26" i="5"/>
  <c r="E26" i="5"/>
  <c r="F26" i="5"/>
  <c r="G26" i="5"/>
  <c r="H26" i="5"/>
  <c r="I26" i="5"/>
  <c r="J27" i="5"/>
  <c r="A27" i="5"/>
  <c r="B27" i="5"/>
  <c r="C27" i="5"/>
  <c r="D27" i="5"/>
  <c r="E27" i="5"/>
  <c r="F27" i="5"/>
  <c r="G27" i="5"/>
  <c r="H27" i="5"/>
  <c r="I27" i="5"/>
</calcChain>
</file>

<file path=xl/sharedStrings.xml><?xml version="1.0" encoding="utf-8"?>
<sst xmlns="http://schemas.openxmlformats.org/spreadsheetml/2006/main" count="90" uniqueCount="33">
  <si>
    <t>Mois</t>
  </si>
  <si>
    <t>Société</t>
  </si>
  <si>
    <t xml:space="preserve">Montant HT </t>
  </si>
  <si>
    <t>Date</t>
  </si>
  <si>
    <t>N° Facture</t>
  </si>
  <si>
    <t>Imputation</t>
  </si>
  <si>
    <t>Commentaires</t>
  </si>
  <si>
    <t>Controlée</t>
  </si>
  <si>
    <t>A</t>
  </si>
  <si>
    <t>B</t>
  </si>
  <si>
    <t>Analytique</t>
  </si>
  <si>
    <t>Cpt</t>
  </si>
  <si>
    <t>Janvier</t>
  </si>
  <si>
    <t>Fevrier</t>
  </si>
  <si>
    <t>bla</t>
  </si>
  <si>
    <t>F34</t>
  </si>
  <si>
    <t>hdoaizhdao</t>
  </si>
  <si>
    <t>F35</t>
  </si>
  <si>
    <t>F36</t>
  </si>
  <si>
    <t>F37</t>
  </si>
  <si>
    <t>Montant HT</t>
  </si>
  <si>
    <t>Mars</t>
  </si>
  <si>
    <t>Avril</t>
  </si>
  <si>
    <t>Mai</t>
  </si>
  <si>
    <t>Juin</t>
  </si>
  <si>
    <t>Sept</t>
  </si>
  <si>
    <t>Octobre</t>
  </si>
  <si>
    <t>Decembre</t>
  </si>
  <si>
    <t>F38</t>
  </si>
  <si>
    <t>F39</t>
  </si>
  <si>
    <t>F40</t>
  </si>
  <si>
    <t>F41</t>
  </si>
  <si>
    <t>F42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</si>
</sst>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\ &quot;€&quot;;\-\ #,##0.00\ &quot;€&quot;;"/>
    <numFmt numFmtId="166" formatCode="dd/mm/yyyy;;"/>
    <numFmt numFmtId="167" formatCode="General;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dotted">
        <color theme="0" tint="-4.9989318521683403E-2"/>
      </right>
      <top/>
      <bottom style="hair">
        <color theme="0" tint="-4.9989318521683403E-2"/>
      </bottom>
      <diagonal/>
    </border>
    <border>
      <left style="dotted">
        <color theme="0" tint="-4.9989318521683403E-2"/>
      </left>
      <right style="dotted">
        <color theme="0" tint="-4.9989318521683403E-2"/>
      </right>
      <top/>
      <bottom style="hair">
        <color theme="0" tint="-4.9989318521683403E-2"/>
      </bottom>
      <diagonal/>
    </border>
    <border>
      <left style="dotted">
        <color theme="0" tint="-4.9989318521683403E-2"/>
      </left>
      <right style="thin">
        <color theme="0" tint="-4.9989318521683403E-2"/>
      </right>
      <top/>
      <bottom style="hair">
        <color theme="0" tint="-4.9989318521683403E-2"/>
      </bottom>
      <diagonal/>
    </border>
    <border>
      <left style="thin">
        <color theme="0" tint="-4.9989318521683403E-2"/>
      </left>
      <right style="dotted">
        <color theme="0" tint="-4.9989318521683403E-2"/>
      </right>
      <top/>
      <bottom style="hair">
        <color theme="0" tint="-4.9989318521683403E-2"/>
      </bottom>
      <diagonal/>
    </border>
    <border>
      <left style="dotted">
        <color theme="0" tint="-4.9989318521683403E-2"/>
      </left>
      <right style="thin">
        <color theme="2" tint="-0.749961851863155"/>
      </right>
      <top/>
      <bottom style="hair">
        <color theme="0" tint="-4.9989318521683403E-2"/>
      </bottom>
      <diagonal/>
    </border>
    <border>
      <left style="thin">
        <color theme="2" tint="-0.749961851863155"/>
      </left>
      <right style="hair">
        <color theme="2" tint="-0.49998474074526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2" tint="-0.499984740745262"/>
      </left>
      <right style="hair">
        <color auto="1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auto="1"/>
      </left>
      <right style="hair">
        <color theme="2" tint="-0.49998474074526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2" tint="-0.499984740745262"/>
      </left>
      <right style="thin">
        <color auto="1"/>
      </right>
      <top style="hair">
        <color theme="0" tint="-4.9989318521683403E-2"/>
      </top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164" fontId="0" fillId="3" borderId="7" xfId="0" applyNumberFormat="1" applyFill="1" applyBorder="1" applyAlignment="1" applyProtection="1">
      <alignment horizontal="center" vertical="center" wrapText="1"/>
      <protection locked="0"/>
    </xf>
    <xf numFmtId="14" fontId="0" fillId="3" borderId="7" xfId="0" applyNumberFormat="1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shrinkToFit="1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 applyProtection="1">
      <alignment horizontal="center" vertical="center" shrinkToFit="1"/>
      <protection locked="0"/>
    </xf>
    <xf numFmtId="0" fontId="0" fillId="3" borderId="10" xfId="0" applyFill="1" applyBorder="1" applyAlignment="1" applyProtection="1">
      <alignment horizontal="center" vertical="center" wrapText="1"/>
      <protection locked="0"/>
    </xf>
    <xf numFmtId="0" fontId="0" fillId="4" borderId="6" xfId="0" applyFill="1" applyBorder="1" applyAlignment="1" applyProtection="1">
      <alignment horizontal="center" vertical="center" wrapText="1"/>
      <protection locked="0"/>
    </xf>
    <xf numFmtId="0" fontId="0" fillId="4" borderId="7" xfId="0" applyFill="1" applyBorder="1" applyAlignment="1" applyProtection="1">
      <alignment horizontal="center" vertical="center" wrapText="1"/>
      <protection locked="0"/>
    </xf>
    <xf numFmtId="164" fontId="0" fillId="4" borderId="7" xfId="0" applyNumberFormat="1" applyFill="1" applyBorder="1" applyAlignment="1" applyProtection="1">
      <alignment horizontal="center" vertical="center" wrapText="1"/>
      <protection locked="0"/>
    </xf>
    <xf numFmtId="14" fontId="0" fillId="4" borderId="7" xfId="0" applyNumberFormat="1" applyFill="1" applyBorder="1" applyAlignment="1" applyProtection="1">
      <alignment horizontal="center" vertical="center" wrapText="1"/>
      <protection locked="0"/>
    </xf>
    <xf numFmtId="0" fontId="0" fillId="4" borderId="7" xfId="0" applyFill="1" applyBorder="1" applyAlignment="1" applyProtection="1">
      <alignment horizontal="center" vertical="center" shrinkToFit="1"/>
      <protection locked="0"/>
    </xf>
    <xf numFmtId="0" fontId="0" fillId="4" borderId="8" xfId="0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 applyProtection="1">
      <alignment horizontal="center" vertical="center" shrinkToFit="1"/>
      <protection locked="0"/>
    </xf>
    <xf numFmtId="0" fontId="0" fillId="4" borderId="10" xfId="0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 applyProtection="1">
      <alignment horizontal="center" vertical="center" wrapText="1"/>
      <protection locked="0"/>
    </xf>
    <xf numFmtId="164" fontId="0" fillId="0" borderId="7" xfId="0" applyNumberFormat="1" applyFill="1" applyBorder="1" applyAlignment="1" applyProtection="1">
      <alignment horizontal="center" vertical="center" wrapText="1"/>
      <protection locked="0"/>
    </xf>
    <xf numFmtId="14" fontId="0" fillId="0" borderId="7" xfId="0" applyNumberFormat="1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 applyProtection="1">
      <alignment horizontal="center" vertical="center" shrinkToFit="1"/>
      <protection locked="0"/>
    </xf>
    <xf numFmtId="0" fontId="0" fillId="0" borderId="8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center" vertical="center" shrinkToFit="1"/>
      <protection locked="0"/>
    </xf>
    <xf numFmtId="0" fontId="0" fillId="0" borderId="10" xfId="0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0" fillId="0" borderId="0" xfId="0" applyNumberFormat="1"/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/>
    <xf numFmtId="165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4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7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7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6" formatCode="dd/mm/yyyy;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#,##0.00\ &quot;€&quot;;\-\ #,##0.00\ &quot;€&quot;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7" formatCode="General;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7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7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6" formatCode="dd/mm/yyyy;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#,##0.00\ &quot;€&quot;;\-\ #,##0.00\ &quot;€&quot;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7" formatCode="General;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2" tint="-0.499984740745262"/>
        </left>
        <right style="thin">
          <color auto="1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theme="2" tint="-0.499984740745262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2" tint="-0.499984740745262"/>
        </left>
        <right style="hair">
          <color auto="1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hair">
          <color theme="2" tint="-0.499984740745262"/>
        </left>
        <right style="hair">
          <color theme="2" tint="-0.499984740745262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2" tint="-0.499984740745262"/>
        </left>
        <right style="hair">
          <color theme="2" tint="-0.499984740745262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2" tint="-0.499984740745262"/>
        </left>
        <right style="hair">
          <color theme="2" tint="-0.499984740745262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2" tint="-0.499984740745262"/>
        </left>
        <right style="hair">
          <color theme="2" tint="-0.499984740745262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2" tint="-0.749961851863155"/>
        </left>
        <right style="hair">
          <color theme="2" tint="-0.499984740745262"/>
        </right>
        <top style="hair">
          <color theme="0" tint="-4.9989318521683403E-2"/>
        </top>
        <bottom style="hair">
          <color theme="0" tint="-4.9989318521683403E-2"/>
        </bottom>
        <vertical/>
        <horizontal/>
      </border>
      <protection locked="0" hidden="0"/>
    </dxf>
    <dxf>
      <border outline="0">
        <bottom style="hair">
          <color theme="0" tint="-4.9989318521683403E-2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hair">
          <color theme="0" tint="-4.9989318521683403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3" name="ORIGINAL" displayName="ORIGINAL" ref="A1:J12" totalsRowShown="0" headerRowDxfId="41" dataDxfId="39" headerRowBorderDxfId="40" tableBorderDxfId="38">
  <autoFilter ref="A1:J12"/>
  <tableColumns count="10">
    <tableColumn id="1" name="Mois" dataDxfId="37"/>
    <tableColumn id="2" name="Société" dataDxfId="36"/>
    <tableColumn id="3" name="Montant HT" dataDxfId="35"/>
    <tableColumn id="4" name="Date" dataDxfId="34"/>
    <tableColumn id="5" name="N° Facture" dataDxfId="33"/>
    <tableColumn id="6" name="Imputation" dataDxfId="32"/>
    <tableColumn id="7" name="Commentaires" dataDxfId="31"/>
    <tableColumn id="8" name="Controlée" dataDxfId="30"/>
    <tableColumn id="9" name="Analytique" dataDxfId="29"/>
    <tableColumn id="10" name="Cpt" dataDxfId="28">
      <calculatedColumnFormula>IF(ORIGINAL[[#This Row],[Mois]]="","",COUNTA($A$2:$A2))</calculatedColumnFormula>
    </tableColumn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4:J27" totalsRowShown="0" headerRowDxfId="27" dataDxfId="26" tableBorderDxfId="25">
  <autoFilter ref="A4:J27"/>
  <tableColumns count="10">
    <tableColumn id="1" name="Mois" dataDxfId="24">
      <calculatedColumnFormula>IFERROR(INDEX(ORIGINAL[Mois],SUMPRODUCT(MATCH(1,(ORIGINAL[[Analytique]:[Analytique]]=$A$1)*(ORIGINAL[[Cpt]:[Cpt]]=Table4[[#This Row],[Cpt]:[Cpt]]),0))),"")</calculatedColumnFormula>
    </tableColumn>
    <tableColumn id="2" name="Société" dataDxfId="23">
      <calculatedColumnFormula>IFERROR(INDEX(ORIGINAL[Société],SUMPRODUCT(MATCH(1,(ORIGINAL[[Analytique]:[Analytique]]=$A$1)*(ORIGINAL[[Cpt]:[Cpt]]=Table4[[#This Row],[Cpt]:[Cpt]]),0))),"")</calculatedColumnFormula>
    </tableColumn>
    <tableColumn id="3" name="Montant HT" dataDxfId="22">
      <calculatedColumnFormula>IFERROR(INDEX(ORIGINAL[Montant HT],SUMPRODUCT(MATCH(1,(ORIGINAL[[Analytique]:[Analytique]]=$A$1)*(ORIGINAL[[Cpt]:[Cpt]]=Table4[[#This Row],[Cpt]:[Cpt]]),0))),"")</calculatedColumnFormula>
    </tableColumn>
    <tableColumn id="4" name="Date" dataDxfId="21">
      <calculatedColumnFormula>IFERROR(INDEX(ORIGINAL[Date],SUMPRODUCT(MATCH(1,(ORIGINAL[[Analytique]:[Analytique]]=$A$1)*(ORIGINAL[[Cpt]:[Cpt]]=Table4[[#This Row],[Cpt]:[Cpt]]),0))),"")</calculatedColumnFormula>
    </tableColumn>
    <tableColumn id="5" name="N° Facture" dataDxfId="20">
      <calculatedColumnFormula>IFERROR(INDEX(ORIGINAL[N° Facture],SUMPRODUCT(MATCH(1,(ORIGINAL[[Analytique]:[Analytique]]=$A$1)*(ORIGINAL[[Cpt]:[Cpt]]=Table4[[#This Row],[Cpt]:[Cpt]]),0))),"")</calculatedColumnFormula>
    </tableColumn>
    <tableColumn id="6" name="Imputation" dataDxfId="19">
      <calculatedColumnFormula>IFERROR(INDEX(ORIGINAL[Imputation],SUMPRODUCT(MATCH(1,(ORIGINAL[[Analytique]:[Analytique]]=$A$1)*(ORIGINAL[[Cpt]:[Cpt]]=Table4[[#This Row],[Cpt]:[Cpt]]),0))),"")</calculatedColumnFormula>
    </tableColumn>
    <tableColumn id="7" name="Commentaires" dataDxfId="18">
      <calculatedColumnFormula>IFERROR(INDEX(ORIGINAL[Commentaires],SUMPRODUCT(MATCH(1,(ORIGINAL[[Analytique]:[Analytique]]=$A$1)*(ORIGINAL[[Cpt]:[Cpt]]=Table4[[#This Row],[Cpt]:[Cpt]]),0))),"")</calculatedColumnFormula>
    </tableColumn>
    <tableColumn id="8" name="Controlée" dataDxfId="17">
      <calculatedColumnFormula>IFERROR(INDEX(ORIGINAL[Controlée],SUMPRODUCT(MATCH(1,(ORIGINAL[[Analytique]:[Analytique]]=$A$1)*(ORIGINAL[[Cpt]:[Cpt]]=Table4[[#This Row],[Cpt]:[Cpt]]),0))),"")</calculatedColumnFormula>
    </tableColumn>
    <tableColumn id="9" name="Analytique" dataDxfId="16">
      <calculatedColumnFormula>IFERROR(INDEX(ORIGINAL[Analytique],SUMPRODUCT(MATCH(1,(ORIGINAL[[Analytique]:[Analytique]]=$A$1)*(ORIGINAL[[Cpt]:[Cpt]]=Table4[[#This Row],[Cpt]:[Cpt]]),0))),"")</calculatedColumnFormula>
    </tableColumn>
    <tableColumn id="10" name="Cpt" dataDxfId="15">
      <calculatedColumnFormula>IFERROR(INDEX(ORIGINAL[Cpt],SUMPRODUCT(MATCH(1,(ORIGINAL[Analytique]=$A$1)*(($J4="Cpt")+(ORIGINAL[Cpt]&gt;$J4)),0))),"")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6" name="Table47" displayName="Table47" ref="A4:J27" totalsRowShown="0" headerRowDxfId="14" dataDxfId="13" tableBorderDxfId="12">
  <autoFilter ref="A4:J27"/>
  <tableColumns count="10">
    <tableColumn id="1" name="Mois" dataDxfId="11">
      <calculatedColumnFormula>IFERROR(INDEX(ORIGINAL[Mois],SUMPRODUCT(MATCH(1,(ORIGINAL[[Analytique]:[Analytique]]=$A$1)*(ORIGINAL[[Cpt]:[Cpt]]=Table47[[#This Row],[Cpt]:[Cpt]]),0))),"")</calculatedColumnFormula>
    </tableColumn>
    <tableColumn id="2" name="Société" dataDxfId="10">
      <calculatedColumnFormula>IFERROR(INDEX(ORIGINAL[Société],SUMPRODUCT(MATCH(1,(ORIGINAL[[Analytique]:[Analytique]]=$A$1)*(ORIGINAL[[Cpt]:[Cpt]]=Table47[[#This Row],[Cpt]:[Cpt]]),0))),"")</calculatedColumnFormula>
    </tableColumn>
    <tableColumn id="3" name="Montant HT" dataDxfId="9">
      <calculatedColumnFormula>IFERROR(INDEX(ORIGINAL[Montant HT],SUMPRODUCT(MATCH(1,(ORIGINAL[[Analytique]:[Analytique]]=$A$1)*(ORIGINAL[[Cpt]:[Cpt]]=Table47[[#This Row],[Cpt]:[Cpt]]),0))),"")</calculatedColumnFormula>
    </tableColumn>
    <tableColumn id="4" name="Date" dataDxfId="8">
      <calculatedColumnFormula>IFERROR(INDEX(ORIGINAL[Date],SUMPRODUCT(MATCH(1,(ORIGINAL[[Analytique]:[Analytique]]=$A$1)*(ORIGINAL[[Cpt]:[Cpt]]=Table47[[#This Row],[Cpt]:[Cpt]]),0))),"")</calculatedColumnFormula>
    </tableColumn>
    <tableColumn id="5" name="N° Facture" dataDxfId="7">
      <calculatedColumnFormula>IFERROR(INDEX(ORIGINAL[N° Facture],SUMPRODUCT(MATCH(1,(ORIGINAL[[Analytique]:[Analytique]]=$A$1)*(ORIGINAL[[Cpt]:[Cpt]]=Table47[[#This Row],[Cpt]:[Cpt]]),0))),"")</calculatedColumnFormula>
    </tableColumn>
    <tableColumn id="6" name="Imputation" dataDxfId="6">
      <calculatedColumnFormula>IFERROR(INDEX(ORIGINAL[Imputation],SUMPRODUCT(MATCH(1,(ORIGINAL[[Analytique]:[Analytique]]=$A$1)*(ORIGINAL[[Cpt]:[Cpt]]=Table47[[#This Row],[Cpt]:[Cpt]]),0))),"")</calculatedColumnFormula>
    </tableColumn>
    <tableColumn id="7" name="Commentaires" dataDxfId="5">
      <calculatedColumnFormula>IFERROR(INDEX(ORIGINAL[Commentaires],SUMPRODUCT(MATCH(1,(ORIGINAL[[Analytique]:[Analytique]]=$A$1)*(ORIGINAL[[Cpt]:[Cpt]]=Table47[[#This Row],[Cpt]:[Cpt]]),0))),"")</calculatedColumnFormula>
    </tableColumn>
    <tableColumn id="8" name="Controlée" dataDxfId="4">
      <calculatedColumnFormula>IFERROR(INDEX(ORIGINAL[Controlée],SUMPRODUCT(MATCH(1,(ORIGINAL[[Analytique]:[Analytique]]=$A$1)*(ORIGINAL[[Cpt]:[Cpt]]=Table47[[#This Row],[Cpt]:[Cpt]]),0))),"")</calculatedColumnFormula>
    </tableColumn>
    <tableColumn id="9" name="Analytique" dataDxfId="3">
      <calculatedColumnFormula>IFERROR(INDEX(ORIGINAL[Analytique],SUMPRODUCT(MATCH(1,(ORIGINAL[[Analytique]:[Analytique]]=$A$1)*(ORIGINAL[[Cpt]:[Cpt]]=Table47[[#This Row],[Cpt]:[Cpt]]),0))),"")</calculatedColumnFormula>
    </tableColumn>
    <tableColumn id="10" name="Cpt" dataDxfId="2">
      <calculatedColumnFormula>IFERROR(INDEX(ORIGINAL[Cpt],SUMPRODUCT(MATCH(1,(ORIGINAL[Analytique]=$A$1)*(($J4="Cpt")+(ORIGINAL[Cpt]&gt;$J4)),0))),"")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I2" sqref="I2"/>
    </sheetView>
  </sheetViews>
  <sheetFormatPr baseColWidth="10" defaultRowHeight="14" x14ac:dyDescent="0"/>
  <cols>
    <col min="1" max="1" width="16.5" customWidth="1"/>
    <col min="2" max="2" width="17" customWidth="1"/>
    <col min="3" max="3" width="14.33203125" customWidth="1"/>
    <col min="4" max="5" width="12.6640625" customWidth="1"/>
    <col min="6" max="6" width="15.1640625" customWidth="1"/>
    <col min="7" max="7" width="17.33203125" customWidth="1"/>
    <col min="8" max="8" width="12.6640625" customWidth="1"/>
  </cols>
  <sheetData>
    <row r="1" spans="1:10">
      <c r="A1" s="23" t="s">
        <v>0</v>
      </c>
      <c r="B1" s="24" t="s">
        <v>1</v>
      </c>
      <c r="C1" s="24" t="s">
        <v>20</v>
      </c>
      <c r="D1" s="25" t="s">
        <v>3</v>
      </c>
      <c r="E1" s="25" t="s">
        <v>4</v>
      </c>
      <c r="F1" s="26" t="s">
        <v>5</v>
      </c>
      <c r="G1" s="27" t="s">
        <v>6</v>
      </c>
      <c r="H1" s="28" t="s">
        <v>7</v>
      </c>
      <c r="I1" s="29" t="s">
        <v>10</v>
      </c>
      <c r="J1" s="29" t="s">
        <v>11</v>
      </c>
    </row>
    <row r="2" spans="1:10">
      <c r="A2" s="30" t="s">
        <v>12</v>
      </c>
      <c r="B2" s="31" t="s">
        <v>14</v>
      </c>
      <c r="C2" s="32">
        <v>12</v>
      </c>
      <c r="D2" s="33">
        <v>43862</v>
      </c>
      <c r="E2" s="34" t="s">
        <v>15</v>
      </c>
      <c r="F2" s="35"/>
      <c r="G2" s="36" t="s">
        <v>16</v>
      </c>
      <c r="H2" s="37"/>
      <c r="I2" s="38" t="s">
        <v>8</v>
      </c>
      <c r="J2" s="38">
        <f>IF(ORIGINAL[[#This Row],[Mois]]="","",COUNTA($A$2:$A2))</f>
        <v>1</v>
      </c>
    </row>
    <row r="3" spans="1:10">
      <c r="A3" s="30" t="s">
        <v>13</v>
      </c>
      <c r="B3" s="31" t="s">
        <v>14</v>
      </c>
      <c r="C3" s="32">
        <v>13</v>
      </c>
      <c r="D3" s="33">
        <v>43863</v>
      </c>
      <c r="E3" s="34" t="s">
        <v>17</v>
      </c>
      <c r="F3" s="35"/>
      <c r="G3" s="36" t="s">
        <v>16</v>
      </c>
      <c r="H3" s="37"/>
      <c r="I3" s="38" t="s">
        <v>9</v>
      </c>
      <c r="J3" s="38">
        <f>IF(ORIGINAL[[#This Row],[Mois]]="","",COUNTA($A$2:$A3))</f>
        <v>2</v>
      </c>
    </row>
    <row r="4" spans="1:10">
      <c r="A4" s="30" t="s">
        <v>21</v>
      </c>
      <c r="B4" s="31" t="s">
        <v>14</v>
      </c>
      <c r="C4" s="32">
        <v>14</v>
      </c>
      <c r="D4" s="33">
        <v>43864</v>
      </c>
      <c r="E4" s="34" t="s">
        <v>18</v>
      </c>
      <c r="F4" s="35"/>
      <c r="G4" s="36" t="s">
        <v>16</v>
      </c>
      <c r="H4" s="37"/>
      <c r="I4" s="38" t="s">
        <v>8</v>
      </c>
      <c r="J4" s="38">
        <f>IF(ORIGINAL[[#This Row],[Mois]]="","",COUNTA($A$2:$A4))</f>
        <v>3</v>
      </c>
    </row>
    <row r="5" spans="1:10">
      <c r="A5" s="30" t="s">
        <v>22</v>
      </c>
      <c r="B5" s="31" t="s">
        <v>14</v>
      </c>
      <c r="C5" s="32">
        <v>15</v>
      </c>
      <c r="D5" s="33">
        <v>43865</v>
      </c>
      <c r="E5" s="34" t="s">
        <v>19</v>
      </c>
      <c r="F5" s="35"/>
      <c r="G5" s="36" t="s">
        <v>16</v>
      </c>
      <c r="H5" s="37"/>
      <c r="I5" s="38" t="s">
        <v>9</v>
      </c>
      <c r="J5" s="38">
        <f>IF(ORIGINAL[[#This Row],[Mois]]="","",COUNTA($A$2:$A5))</f>
        <v>4</v>
      </c>
    </row>
    <row r="6" spans="1:10">
      <c r="A6" s="30" t="s">
        <v>13</v>
      </c>
      <c r="B6" s="31" t="s">
        <v>14</v>
      </c>
      <c r="C6" s="32">
        <v>16</v>
      </c>
      <c r="D6" s="33">
        <v>43866</v>
      </c>
      <c r="E6" s="34" t="s">
        <v>28</v>
      </c>
      <c r="F6" s="35"/>
      <c r="G6" s="36" t="s">
        <v>16</v>
      </c>
      <c r="H6" s="37"/>
      <c r="I6" s="38" t="s">
        <v>8</v>
      </c>
      <c r="J6" s="38">
        <f>IF(ORIGINAL[[#This Row],[Mois]]="","",COUNTA($A$2:$A6))</f>
        <v>5</v>
      </c>
    </row>
    <row r="7" spans="1:10">
      <c r="A7" s="30" t="s">
        <v>23</v>
      </c>
      <c r="B7" s="31" t="s">
        <v>14</v>
      </c>
      <c r="C7" s="32">
        <v>17</v>
      </c>
      <c r="D7" s="33">
        <v>43867</v>
      </c>
      <c r="E7" s="34" t="s">
        <v>29</v>
      </c>
      <c r="F7" s="35"/>
      <c r="G7" s="36" t="s">
        <v>16</v>
      </c>
      <c r="H7" s="37"/>
      <c r="I7" s="38" t="s">
        <v>9</v>
      </c>
      <c r="J7" s="38">
        <f>IF(ORIGINAL[[#This Row],[Mois]]="","",COUNTA($A$2:$A7))</f>
        <v>6</v>
      </c>
    </row>
    <row r="8" spans="1:10">
      <c r="A8" s="30" t="s">
        <v>24</v>
      </c>
      <c r="B8" s="31" t="s">
        <v>14</v>
      </c>
      <c r="C8" s="32">
        <v>18</v>
      </c>
      <c r="D8" s="33">
        <v>43868</v>
      </c>
      <c r="E8" s="34" t="s">
        <v>30</v>
      </c>
      <c r="F8" s="35"/>
      <c r="G8" s="36" t="s">
        <v>16</v>
      </c>
      <c r="H8" s="37"/>
      <c r="I8" s="38" t="s">
        <v>9</v>
      </c>
      <c r="J8" s="38">
        <f>IF(ORIGINAL[[#This Row],[Mois]]="","",COUNTA($A$2:$A8))</f>
        <v>7</v>
      </c>
    </row>
    <row r="9" spans="1:10">
      <c r="A9" s="30" t="s">
        <v>25</v>
      </c>
      <c r="B9" s="31" t="s">
        <v>14</v>
      </c>
      <c r="C9" s="32">
        <v>19</v>
      </c>
      <c r="D9" s="33">
        <v>43869</v>
      </c>
      <c r="E9" s="34" t="s">
        <v>31</v>
      </c>
      <c r="F9" s="35"/>
      <c r="G9" s="36" t="s">
        <v>16</v>
      </c>
      <c r="H9" s="37"/>
      <c r="I9" s="38" t="s">
        <v>9</v>
      </c>
      <c r="J9" s="38">
        <f>IF(ORIGINAL[[#This Row],[Mois]]="","",COUNTA($A$2:$A9))</f>
        <v>8</v>
      </c>
    </row>
    <row r="10" spans="1:10">
      <c r="A10" s="30" t="s">
        <v>26</v>
      </c>
      <c r="B10" s="31" t="s">
        <v>14</v>
      </c>
      <c r="C10" s="32">
        <v>20</v>
      </c>
      <c r="D10" s="33">
        <v>43870</v>
      </c>
      <c r="E10" s="34" t="s">
        <v>32</v>
      </c>
      <c r="F10" s="35"/>
      <c r="G10" s="36" t="s">
        <v>16</v>
      </c>
      <c r="H10" s="37"/>
      <c r="I10" s="38" t="s">
        <v>8</v>
      </c>
      <c r="J10" s="38">
        <f>IF(ORIGINAL[[#This Row],[Mois]]="","",COUNTA($A$2:$A10))</f>
        <v>9</v>
      </c>
    </row>
    <row r="11" spans="1:10">
      <c r="A11" s="30" t="s">
        <v>27</v>
      </c>
      <c r="B11" s="31"/>
      <c r="C11" s="32"/>
      <c r="D11" s="33"/>
      <c r="E11" s="34"/>
      <c r="F11" s="35"/>
      <c r="G11" s="36"/>
      <c r="H11" s="37"/>
      <c r="I11" s="38" t="s">
        <v>8</v>
      </c>
      <c r="J11" s="38">
        <f>IF(ORIGINAL[[#This Row],[Mois]]="","",COUNTA($A$2:$A11))</f>
        <v>10</v>
      </c>
    </row>
    <row r="12" spans="1:10">
      <c r="A12" s="30" t="s">
        <v>12</v>
      </c>
      <c r="B12" s="31"/>
      <c r="C12" s="32"/>
      <c r="D12" s="33"/>
      <c r="E12" s="34"/>
      <c r="F12" s="35"/>
      <c r="G12" s="36"/>
      <c r="H12" s="37"/>
      <c r="I12" s="38" t="s">
        <v>8</v>
      </c>
      <c r="J12" s="38">
        <f>IF(ORIGINAL[[#This Row],[Mois]]="","",COUNTA($A$2:$A12))</f>
        <v>11</v>
      </c>
    </row>
  </sheetData>
  <conditionalFormatting sqref="E2:E12">
    <cfRule type="duplicateValues" dxfId="43" priority="3"/>
  </conditionalFormatting>
  <conditionalFormatting sqref="G2:G12">
    <cfRule type="duplicateValues" dxfId="42" priority="4"/>
  </conditionalFormatting>
  <dataValidations count="1">
    <dataValidation type="list" allowBlank="1" showInputMessage="1" showErrorMessage="1" sqref="H2:H12 F2:F12">
      <formula1>#REF!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I6" sqref="I6"/>
    </sheetView>
  </sheetViews>
  <sheetFormatPr baseColWidth="10" defaultRowHeight="14" x14ac:dyDescent="0"/>
  <cols>
    <col min="1" max="6" width="12.6640625" customWidth="1"/>
    <col min="7" max="7" width="19.5" customWidth="1"/>
    <col min="8" max="8" width="14" customWidth="1"/>
  </cols>
  <sheetData>
    <row r="1" spans="1:10">
      <c r="A1" s="47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0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0">
      <c r="A4" s="40" t="s">
        <v>0</v>
      </c>
      <c r="B4" s="40" t="s">
        <v>1</v>
      </c>
      <c r="C4" s="40" t="s">
        <v>20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41" t="s">
        <v>10</v>
      </c>
      <c r="J4" s="41" t="s">
        <v>11</v>
      </c>
    </row>
    <row r="5" spans="1:10" s="39" customFormat="1">
      <c r="A5" s="42" t="str">
        <f>IFERROR(INDEX(ORIGINAL[Mois],SUMPRODUCT(MATCH(1,(ORIGINAL[[Analytique]:[Analytique]]=$A$1)*(ORIGINAL[[Cpt]:[Cpt]]=Table4[[#This Row],[Cpt]:[Cpt]]),0))),"")</f>
        <v>Janvier</v>
      </c>
      <c r="B5" s="46" t="str">
        <f>IFERROR(INDEX(ORIGINAL[Société],SUMPRODUCT(MATCH(1,(ORIGINAL[[Analytique]:[Analytique]]=$A$1)*(ORIGINAL[[Cpt]:[Cpt]]=Table4[[#This Row],[Cpt]:[Cpt]]),0))),"")</f>
        <v>bla</v>
      </c>
      <c r="C5" s="44">
        <f>IFERROR(INDEX(ORIGINAL[Montant HT],SUMPRODUCT(MATCH(1,(ORIGINAL[[Analytique]:[Analytique]]=$A$1)*(ORIGINAL[[Cpt]:[Cpt]]=Table4[[#This Row],[Cpt]:[Cpt]]),0))),"")</f>
        <v>12</v>
      </c>
      <c r="D5" s="45">
        <f>IFERROR(INDEX(ORIGINAL[Date],SUMPRODUCT(MATCH(1,(ORIGINAL[[Analytique]:[Analytique]]=$A$1)*(ORIGINAL[[Cpt]:[Cpt]]=Table4[[#This Row],[Cpt]:[Cpt]]),0))),"")</f>
        <v>43862</v>
      </c>
      <c r="E5" s="46" t="str">
        <f>IFERROR(INDEX(ORIGINAL[N° Facture],SUMPRODUCT(MATCH(1,(ORIGINAL[[Analytique]:[Analytique]]=$A$1)*(ORIGINAL[[Cpt]:[Cpt]]=Table4[[#This Row],[Cpt]:[Cpt]]),0))),"")</f>
        <v>F34</v>
      </c>
      <c r="F5" s="42">
        <f>IFERROR(INDEX(ORIGINAL[Imputation],SUMPRODUCT(MATCH(1,(ORIGINAL[[Analytique]:[Analytique]]=$A$1)*(ORIGINAL[[Cpt]:[Cpt]]=Table4[[#This Row],[Cpt]:[Cpt]]),0))),"")</f>
        <v>0</v>
      </c>
      <c r="G5" s="46" t="str">
        <f>IFERROR(INDEX(ORIGINAL[Commentaires],SUMPRODUCT(MATCH(1,(ORIGINAL[[Analytique]:[Analytique]]=$A$1)*(ORIGINAL[[Cpt]:[Cpt]]=Table4[[#This Row],[Cpt]:[Cpt]]),0))),"")</f>
        <v>hdoaizhdao</v>
      </c>
      <c r="H5" s="42">
        <f>IFERROR(INDEX(ORIGINAL[Controlée],SUMPRODUCT(MATCH(1,(ORIGINAL[[Analytique]:[Analytique]]=$A$1)*(ORIGINAL[[Cpt]:[Cpt]]=Table4[[#This Row],[Cpt]:[Cpt]]),0))),"")</f>
        <v>0</v>
      </c>
      <c r="I5" s="42" t="str">
        <f>IFERROR(INDEX(ORIGINAL[Analytique],SUMPRODUCT(MATCH(1,(ORIGINAL[[Analytique]:[Analytique]]=$A$1)*(ORIGINAL[[Cpt]:[Cpt]]=Table4[[#This Row],[Cpt]:[Cpt]]),0))),"")</f>
        <v>A</v>
      </c>
      <c r="J5" s="43">
        <f>IFERROR(INDEX(ORIGINAL[Cpt],SUMPRODUCT(MATCH(1,(ORIGINAL[Analytique]=$A$1)*(($J4="Cpt")+(ORIGINAL[Cpt]&gt;$J4)),0))),"")</f>
        <v>1</v>
      </c>
    </row>
    <row r="6" spans="1:10">
      <c r="A6" s="42" t="str">
        <f>IFERROR(INDEX(ORIGINAL[Mois],SUMPRODUCT(MATCH(1,(ORIGINAL[[Analytique]:[Analytique]]=$A$1)*(ORIGINAL[[Cpt]:[Cpt]]=Table4[[#This Row],[Cpt]:[Cpt]]),0))),"")</f>
        <v>Mars</v>
      </c>
      <c r="B6" s="46" t="str">
        <f>IFERROR(INDEX(ORIGINAL[Société],SUMPRODUCT(MATCH(1,(ORIGINAL[[Analytique]:[Analytique]]=$A$1)*(ORIGINAL[[Cpt]:[Cpt]]=Table4[[#This Row],[Cpt]:[Cpt]]),0))),"")</f>
        <v>bla</v>
      </c>
      <c r="C6" s="44">
        <f>IFERROR(INDEX(ORIGINAL[Montant HT],SUMPRODUCT(MATCH(1,(ORIGINAL[[Analytique]:[Analytique]]=$A$1)*(ORIGINAL[[Cpt]:[Cpt]]=Table4[[#This Row],[Cpt]:[Cpt]]),0))),"")</f>
        <v>14</v>
      </c>
      <c r="D6" s="45">
        <f>IFERROR(INDEX(ORIGINAL[Date],SUMPRODUCT(MATCH(1,(ORIGINAL[[Analytique]:[Analytique]]=$A$1)*(ORIGINAL[[Cpt]:[Cpt]]=Table4[[#This Row],[Cpt]:[Cpt]]),0))),"")</f>
        <v>43864</v>
      </c>
      <c r="E6" s="46" t="str">
        <f>IFERROR(INDEX(ORIGINAL[N° Facture],SUMPRODUCT(MATCH(1,(ORIGINAL[[Analytique]:[Analytique]]=$A$1)*(ORIGINAL[[Cpt]:[Cpt]]=Table4[[#This Row],[Cpt]:[Cpt]]),0))),"")</f>
        <v>F36</v>
      </c>
      <c r="F6" s="42">
        <f>IFERROR(INDEX(ORIGINAL[Imputation],SUMPRODUCT(MATCH(1,(ORIGINAL[[Analytique]:[Analytique]]=$A$1)*(ORIGINAL[[Cpt]:[Cpt]]=Table4[[#This Row],[Cpt]:[Cpt]]),0))),"")</f>
        <v>0</v>
      </c>
      <c r="G6" s="46" t="str">
        <f>IFERROR(INDEX(ORIGINAL[Commentaires],SUMPRODUCT(MATCH(1,(ORIGINAL[[Analytique]:[Analytique]]=$A$1)*(ORIGINAL[[Cpt]:[Cpt]]=Table4[[#This Row],[Cpt]:[Cpt]]),0))),"")</f>
        <v>hdoaizhdao</v>
      </c>
      <c r="H6" s="42">
        <f>IFERROR(INDEX(ORIGINAL[Controlée],SUMPRODUCT(MATCH(1,(ORIGINAL[[Analytique]:[Analytique]]=$A$1)*(ORIGINAL[[Cpt]:[Cpt]]=Table4[[#This Row],[Cpt]:[Cpt]]),0))),"")</f>
        <v>0</v>
      </c>
      <c r="I6" s="42" t="str">
        <f>IFERROR(INDEX(ORIGINAL[Analytique],SUMPRODUCT(MATCH(1,(ORIGINAL[[Analytique]:[Analytique]]=$A$1)*(ORIGINAL[[Cpt]:[Cpt]]=Table4[[#This Row],[Cpt]:[Cpt]]),0))),"")</f>
        <v>A</v>
      </c>
      <c r="J6" s="43">
        <f>IFERROR(INDEX(ORIGINAL[Cpt],SUMPRODUCT(MATCH(1,(ORIGINAL[Analytique]=$A$1)*(($J5="Cpt")+(ORIGINAL[Cpt]&gt;$J5)),0))),"")</f>
        <v>3</v>
      </c>
    </row>
    <row r="7" spans="1:10">
      <c r="A7" s="42" t="str">
        <f>IFERROR(INDEX(ORIGINAL[Mois],SUMPRODUCT(MATCH(1,(ORIGINAL[[Analytique]:[Analytique]]=$A$1)*(ORIGINAL[[Cpt]:[Cpt]]=Table4[[#This Row],[Cpt]:[Cpt]]),0))),"")</f>
        <v>Fevrier</v>
      </c>
      <c r="B7" s="46" t="str">
        <f>IFERROR(INDEX(ORIGINAL[Société],SUMPRODUCT(MATCH(1,(ORIGINAL[[Analytique]:[Analytique]]=$A$1)*(ORIGINAL[[Cpt]:[Cpt]]=Table4[[#This Row],[Cpt]:[Cpt]]),0))),"")</f>
        <v>bla</v>
      </c>
      <c r="C7" s="44">
        <f>IFERROR(INDEX(ORIGINAL[Montant HT],SUMPRODUCT(MATCH(1,(ORIGINAL[[Analytique]:[Analytique]]=$A$1)*(ORIGINAL[[Cpt]:[Cpt]]=Table4[[#This Row],[Cpt]:[Cpt]]),0))),"")</f>
        <v>16</v>
      </c>
      <c r="D7" s="45">
        <f>IFERROR(INDEX(ORIGINAL[Date],SUMPRODUCT(MATCH(1,(ORIGINAL[[Analytique]:[Analytique]]=$A$1)*(ORIGINAL[[Cpt]:[Cpt]]=Table4[[#This Row],[Cpt]:[Cpt]]),0))),"")</f>
        <v>43866</v>
      </c>
      <c r="E7" s="46" t="str">
        <f>IFERROR(INDEX(ORIGINAL[N° Facture],SUMPRODUCT(MATCH(1,(ORIGINAL[[Analytique]:[Analytique]]=$A$1)*(ORIGINAL[[Cpt]:[Cpt]]=Table4[[#This Row],[Cpt]:[Cpt]]),0))),"")</f>
        <v>F38</v>
      </c>
      <c r="F7" s="42">
        <f>IFERROR(INDEX(ORIGINAL[Imputation],SUMPRODUCT(MATCH(1,(ORIGINAL[[Analytique]:[Analytique]]=$A$1)*(ORIGINAL[[Cpt]:[Cpt]]=Table4[[#This Row],[Cpt]:[Cpt]]),0))),"")</f>
        <v>0</v>
      </c>
      <c r="G7" s="46" t="str">
        <f>IFERROR(INDEX(ORIGINAL[Commentaires],SUMPRODUCT(MATCH(1,(ORIGINAL[[Analytique]:[Analytique]]=$A$1)*(ORIGINAL[[Cpt]:[Cpt]]=Table4[[#This Row],[Cpt]:[Cpt]]),0))),"")</f>
        <v>hdoaizhdao</v>
      </c>
      <c r="H7" s="42">
        <f>IFERROR(INDEX(ORIGINAL[Controlée],SUMPRODUCT(MATCH(1,(ORIGINAL[[Analytique]:[Analytique]]=$A$1)*(ORIGINAL[[Cpt]:[Cpt]]=Table4[[#This Row],[Cpt]:[Cpt]]),0))),"")</f>
        <v>0</v>
      </c>
      <c r="I7" s="42" t="str">
        <f>IFERROR(INDEX(ORIGINAL[Analytique],SUMPRODUCT(MATCH(1,(ORIGINAL[[Analytique]:[Analytique]]=$A$1)*(ORIGINAL[[Cpt]:[Cpt]]=Table4[[#This Row],[Cpt]:[Cpt]]),0))),"")</f>
        <v>A</v>
      </c>
      <c r="J7" s="43">
        <f>IFERROR(INDEX(ORIGINAL[Cpt],SUMPRODUCT(MATCH(1,(ORIGINAL[Analytique]=$A$1)*(($J6="Cpt")+(ORIGINAL[Cpt]&gt;$J6)),0))),"")</f>
        <v>5</v>
      </c>
    </row>
    <row r="8" spans="1:10">
      <c r="A8" s="42" t="str">
        <f>IFERROR(INDEX(ORIGINAL[Mois],SUMPRODUCT(MATCH(1,(ORIGINAL[[Analytique]:[Analytique]]=$A$1)*(ORIGINAL[[Cpt]:[Cpt]]=Table4[[#This Row],[Cpt]:[Cpt]]),0))),"")</f>
        <v>Octobre</v>
      </c>
      <c r="B8" s="46" t="str">
        <f>IFERROR(INDEX(ORIGINAL[Société],SUMPRODUCT(MATCH(1,(ORIGINAL[[Analytique]:[Analytique]]=$A$1)*(ORIGINAL[[Cpt]:[Cpt]]=Table4[[#This Row],[Cpt]:[Cpt]]),0))),"")</f>
        <v>bla</v>
      </c>
      <c r="C8" s="44">
        <f>IFERROR(INDEX(ORIGINAL[Montant HT],SUMPRODUCT(MATCH(1,(ORIGINAL[[Analytique]:[Analytique]]=$A$1)*(ORIGINAL[[Cpt]:[Cpt]]=Table4[[#This Row],[Cpt]:[Cpt]]),0))),"")</f>
        <v>20</v>
      </c>
      <c r="D8" s="45">
        <f>IFERROR(INDEX(ORIGINAL[Date],SUMPRODUCT(MATCH(1,(ORIGINAL[[Analytique]:[Analytique]]=$A$1)*(ORIGINAL[[Cpt]:[Cpt]]=Table4[[#This Row],[Cpt]:[Cpt]]),0))),"")</f>
        <v>43870</v>
      </c>
      <c r="E8" s="46" t="str">
        <f>IFERROR(INDEX(ORIGINAL[N° Facture],SUMPRODUCT(MATCH(1,(ORIGINAL[[Analytique]:[Analytique]]=$A$1)*(ORIGINAL[[Cpt]:[Cpt]]=Table4[[#This Row],[Cpt]:[Cpt]]),0))),"")</f>
        <v>F42</v>
      </c>
      <c r="F8" s="42">
        <f>IFERROR(INDEX(ORIGINAL[Imputation],SUMPRODUCT(MATCH(1,(ORIGINAL[[Analytique]:[Analytique]]=$A$1)*(ORIGINAL[[Cpt]:[Cpt]]=Table4[[#This Row],[Cpt]:[Cpt]]),0))),"")</f>
        <v>0</v>
      </c>
      <c r="G8" s="46" t="str">
        <f>IFERROR(INDEX(ORIGINAL[Commentaires],SUMPRODUCT(MATCH(1,(ORIGINAL[[Analytique]:[Analytique]]=$A$1)*(ORIGINAL[[Cpt]:[Cpt]]=Table4[[#This Row],[Cpt]:[Cpt]]),0))),"")</f>
        <v>hdoaizhdao</v>
      </c>
      <c r="H8" s="42">
        <f>IFERROR(INDEX(ORIGINAL[Controlée],SUMPRODUCT(MATCH(1,(ORIGINAL[[Analytique]:[Analytique]]=$A$1)*(ORIGINAL[[Cpt]:[Cpt]]=Table4[[#This Row],[Cpt]:[Cpt]]),0))),"")</f>
        <v>0</v>
      </c>
      <c r="I8" s="42" t="str">
        <f>IFERROR(INDEX(ORIGINAL[Analytique],SUMPRODUCT(MATCH(1,(ORIGINAL[[Analytique]:[Analytique]]=$A$1)*(ORIGINAL[[Cpt]:[Cpt]]=Table4[[#This Row],[Cpt]:[Cpt]]),0))),"")</f>
        <v>A</v>
      </c>
      <c r="J8" s="43">
        <f>IFERROR(INDEX(ORIGINAL[Cpt],SUMPRODUCT(MATCH(1,(ORIGINAL[Analytique]=$A$1)*(($J7="Cpt")+(ORIGINAL[Cpt]&gt;$J7)),0))),"")</f>
        <v>9</v>
      </c>
    </row>
    <row r="9" spans="1:10">
      <c r="A9" s="42" t="str">
        <f>IFERROR(INDEX(ORIGINAL[Mois],SUMPRODUCT(MATCH(1,(ORIGINAL[[Analytique]:[Analytique]]=$A$1)*(ORIGINAL[[Cpt]:[Cpt]]=Table4[[#This Row],[Cpt]:[Cpt]]),0))),"")</f>
        <v>Decembre</v>
      </c>
      <c r="B9" s="46">
        <f>IFERROR(INDEX(ORIGINAL[Société],SUMPRODUCT(MATCH(1,(ORIGINAL[[Analytique]:[Analytique]]=$A$1)*(ORIGINAL[[Cpt]:[Cpt]]=Table4[[#This Row],[Cpt]:[Cpt]]),0))),"")</f>
        <v>0</v>
      </c>
      <c r="C9" s="44">
        <f>IFERROR(INDEX(ORIGINAL[Montant HT],SUMPRODUCT(MATCH(1,(ORIGINAL[[Analytique]:[Analytique]]=$A$1)*(ORIGINAL[[Cpt]:[Cpt]]=Table4[[#This Row],[Cpt]:[Cpt]]),0))),"")</f>
        <v>0</v>
      </c>
      <c r="D9" s="45">
        <f>IFERROR(INDEX(ORIGINAL[Date],SUMPRODUCT(MATCH(1,(ORIGINAL[[Analytique]:[Analytique]]=$A$1)*(ORIGINAL[[Cpt]:[Cpt]]=Table4[[#This Row],[Cpt]:[Cpt]]),0))),"")</f>
        <v>0</v>
      </c>
      <c r="E9" s="46">
        <f>IFERROR(INDEX(ORIGINAL[N° Facture],SUMPRODUCT(MATCH(1,(ORIGINAL[[Analytique]:[Analytique]]=$A$1)*(ORIGINAL[[Cpt]:[Cpt]]=Table4[[#This Row],[Cpt]:[Cpt]]),0))),"")</f>
        <v>0</v>
      </c>
      <c r="F9" s="42">
        <f>IFERROR(INDEX(ORIGINAL[Imputation],SUMPRODUCT(MATCH(1,(ORIGINAL[[Analytique]:[Analytique]]=$A$1)*(ORIGINAL[[Cpt]:[Cpt]]=Table4[[#This Row],[Cpt]:[Cpt]]),0))),"")</f>
        <v>0</v>
      </c>
      <c r="G9" s="46">
        <f>IFERROR(INDEX(ORIGINAL[Commentaires],SUMPRODUCT(MATCH(1,(ORIGINAL[[Analytique]:[Analytique]]=$A$1)*(ORIGINAL[[Cpt]:[Cpt]]=Table4[[#This Row],[Cpt]:[Cpt]]),0))),"")</f>
        <v>0</v>
      </c>
      <c r="H9" s="42">
        <f>IFERROR(INDEX(ORIGINAL[Controlée],SUMPRODUCT(MATCH(1,(ORIGINAL[[Analytique]:[Analytique]]=$A$1)*(ORIGINAL[[Cpt]:[Cpt]]=Table4[[#This Row],[Cpt]:[Cpt]]),0))),"")</f>
        <v>0</v>
      </c>
      <c r="I9" s="42" t="str">
        <f>IFERROR(INDEX(ORIGINAL[Analytique],SUMPRODUCT(MATCH(1,(ORIGINAL[[Analytique]:[Analytique]]=$A$1)*(ORIGINAL[[Cpt]:[Cpt]]=Table4[[#This Row],[Cpt]:[Cpt]]),0))),"")</f>
        <v>A</v>
      </c>
      <c r="J9" s="43">
        <f>IFERROR(INDEX(ORIGINAL[Cpt],SUMPRODUCT(MATCH(1,(ORIGINAL[Analytique]=$A$1)*(($J8="Cpt")+(ORIGINAL[Cpt]&gt;$J8)),0))),"")</f>
        <v>10</v>
      </c>
    </row>
    <row r="10" spans="1:10">
      <c r="A10" s="42" t="str">
        <f>IFERROR(INDEX(ORIGINAL[Mois],SUMPRODUCT(MATCH(1,(ORIGINAL[[Analytique]:[Analytique]]=$A$1)*(ORIGINAL[[Cpt]:[Cpt]]=Table4[[#This Row],[Cpt]:[Cpt]]),0))),"")</f>
        <v>Janvier</v>
      </c>
      <c r="B10" s="46">
        <f>IFERROR(INDEX(ORIGINAL[Société],SUMPRODUCT(MATCH(1,(ORIGINAL[[Analytique]:[Analytique]]=$A$1)*(ORIGINAL[[Cpt]:[Cpt]]=Table4[[#This Row],[Cpt]:[Cpt]]),0))),"")</f>
        <v>0</v>
      </c>
      <c r="C10" s="44">
        <f>IFERROR(INDEX(ORIGINAL[Montant HT],SUMPRODUCT(MATCH(1,(ORIGINAL[[Analytique]:[Analytique]]=$A$1)*(ORIGINAL[[Cpt]:[Cpt]]=Table4[[#This Row],[Cpt]:[Cpt]]),0))),"")</f>
        <v>0</v>
      </c>
      <c r="D10" s="45">
        <f>IFERROR(INDEX(ORIGINAL[Date],SUMPRODUCT(MATCH(1,(ORIGINAL[[Analytique]:[Analytique]]=$A$1)*(ORIGINAL[[Cpt]:[Cpt]]=Table4[[#This Row],[Cpt]:[Cpt]]),0))),"")</f>
        <v>0</v>
      </c>
      <c r="E10" s="46">
        <f>IFERROR(INDEX(ORIGINAL[N° Facture],SUMPRODUCT(MATCH(1,(ORIGINAL[[Analytique]:[Analytique]]=$A$1)*(ORIGINAL[[Cpt]:[Cpt]]=Table4[[#This Row],[Cpt]:[Cpt]]),0))),"")</f>
        <v>0</v>
      </c>
      <c r="F10" s="42">
        <f>IFERROR(INDEX(ORIGINAL[Imputation],SUMPRODUCT(MATCH(1,(ORIGINAL[[Analytique]:[Analytique]]=$A$1)*(ORIGINAL[[Cpt]:[Cpt]]=Table4[[#This Row],[Cpt]:[Cpt]]),0))),"")</f>
        <v>0</v>
      </c>
      <c r="G10" s="46">
        <f>IFERROR(INDEX(ORIGINAL[Commentaires],SUMPRODUCT(MATCH(1,(ORIGINAL[[Analytique]:[Analytique]]=$A$1)*(ORIGINAL[[Cpt]:[Cpt]]=Table4[[#This Row],[Cpt]:[Cpt]]),0))),"")</f>
        <v>0</v>
      </c>
      <c r="H10" s="42">
        <f>IFERROR(INDEX(ORIGINAL[Controlée],SUMPRODUCT(MATCH(1,(ORIGINAL[[Analytique]:[Analytique]]=$A$1)*(ORIGINAL[[Cpt]:[Cpt]]=Table4[[#This Row],[Cpt]:[Cpt]]),0))),"")</f>
        <v>0</v>
      </c>
      <c r="I10" s="42" t="str">
        <f>IFERROR(INDEX(ORIGINAL[Analytique],SUMPRODUCT(MATCH(1,(ORIGINAL[[Analytique]:[Analytique]]=$A$1)*(ORIGINAL[[Cpt]:[Cpt]]=Table4[[#This Row],[Cpt]:[Cpt]]),0))),"")</f>
        <v>A</v>
      </c>
      <c r="J10" s="43">
        <f>IFERROR(INDEX(ORIGINAL[Cpt],SUMPRODUCT(MATCH(1,(ORIGINAL[Analytique]=$A$1)*(($J9="Cpt")+(ORIGINAL[Cpt]&gt;$J9)),0))),"")</f>
        <v>11</v>
      </c>
    </row>
    <row r="11" spans="1:10">
      <c r="A11" s="42" t="str">
        <f>IFERROR(INDEX(ORIGINAL[Mois],SUMPRODUCT(MATCH(1,(ORIGINAL[[Analytique]:[Analytique]]=$A$1)*(ORIGINAL[[Cpt]:[Cpt]]=Table4[[#This Row],[Cpt]:[Cpt]]),0))),"")</f>
        <v/>
      </c>
      <c r="B11" s="46" t="str">
        <f>IFERROR(INDEX(ORIGINAL[Société],SUMPRODUCT(MATCH(1,(ORIGINAL[[Analytique]:[Analytique]]=$A$1)*(ORIGINAL[[Cpt]:[Cpt]]=Table4[[#This Row],[Cpt]:[Cpt]]),0))),"")</f>
        <v/>
      </c>
      <c r="C11" s="44" t="str">
        <f>IFERROR(INDEX(ORIGINAL[Montant HT],SUMPRODUCT(MATCH(1,(ORIGINAL[[Analytique]:[Analytique]]=$A$1)*(ORIGINAL[[Cpt]:[Cpt]]=Table4[[#This Row],[Cpt]:[Cpt]]),0))),"")</f>
        <v/>
      </c>
      <c r="D11" s="45" t="str">
        <f>IFERROR(INDEX(ORIGINAL[Date],SUMPRODUCT(MATCH(1,(ORIGINAL[[Analytique]:[Analytique]]=$A$1)*(ORIGINAL[[Cpt]:[Cpt]]=Table4[[#This Row],[Cpt]:[Cpt]]),0))),"")</f>
        <v/>
      </c>
      <c r="E11" s="46" t="str">
        <f>IFERROR(INDEX(ORIGINAL[N° Facture],SUMPRODUCT(MATCH(1,(ORIGINAL[[Analytique]:[Analytique]]=$A$1)*(ORIGINAL[[Cpt]:[Cpt]]=Table4[[#This Row],[Cpt]:[Cpt]]),0))),"")</f>
        <v/>
      </c>
      <c r="F11" s="42" t="str">
        <f>IFERROR(INDEX(ORIGINAL[Imputation],SUMPRODUCT(MATCH(1,(ORIGINAL[[Analytique]:[Analytique]]=$A$1)*(ORIGINAL[[Cpt]:[Cpt]]=Table4[[#This Row],[Cpt]:[Cpt]]),0))),"")</f>
        <v/>
      </c>
      <c r="G11" s="46" t="str">
        <f>IFERROR(INDEX(ORIGINAL[Commentaires],SUMPRODUCT(MATCH(1,(ORIGINAL[[Analytique]:[Analytique]]=$A$1)*(ORIGINAL[[Cpt]:[Cpt]]=Table4[[#This Row],[Cpt]:[Cpt]]),0))),"")</f>
        <v/>
      </c>
      <c r="H11" s="42" t="str">
        <f>IFERROR(INDEX(ORIGINAL[Controlée],SUMPRODUCT(MATCH(1,(ORIGINAL[[Analytique]:[Analytique]]=$A$1)*(ORIGINAL[[Cpt]:[Cpt]]=Table4[[#This Row],[Cpt]:[Cpt]]),0))),"")</f>
        <v/>
      </c>
      <c r="I11" s="42" t="str">
        <f>IFERROR(INDEX(ORIGINAL[Analytique],SUMPRODUCT(MATCH(1,(ORIGINAL[[Analytique]:[Analytique]]=$A$1)*(ORIGINAL[[Cpt]:[Cpt]]=Table4[[#This Row],[Cpt]:[Cpt]]),0))),"")</f>
        <v/>
      </c>
      <c r="J11" s="43" t="str">
        <f>IFERROR(INDEX(ORIGINAL[Cpt],SUMPRODUCT(MATCH(1,(ORIGINAL[Analytique]=$A$1)*(($J10="Cpt")+(ORIGINAL[Cpt]&gt;$J10)),0))),"")</f>
        <v/>
      </c>
    </row>
    <row r="12" spans="1:10">
      <c r="A12" s="42" t="str">
        <f>IFERROR(INDEX(ORIGINAL[Mois],SUMPRODUCT(MATCH(1,(ORIGINAL[[Analytique]:[Analytique]]=$A$1)*(ORIGINAL[[Cpt]:[Cpt]]=Table4[[#This Row],[Cpt]:[Cpt]]),0))),"")</f>
        <v/>
      </c>
      <c r="B12" s="46" t="str">
        <f>IFERROR(INDEX(ORIGINAL[Société],SUMPRODUCT(MATCH(1,(ORIGINAL[[Analytique]:[Analytique]]=$A$1)*(ORIGINAL[[Cpt]:[Cpt]]=Table4[[#This Row],[Cpt]:[Cpt]]),0))),"")</f>
        <v/>
      </c>
      <c r="C12" s="44" t="str">
        <f>IFERROR(INDEX(ORIGINAL[Montant HT],SUMPRODUCT(MATCH(1,(ORIGINAL[[Analytique]:[Analytique]]=$A$1)*(ORIGINAL[[Cpt]:[Cpt]]=Table4[[#This Row],[Cpt]:[Cpt]]),0))),"")</f>
        <v/>
      </c>
      <c r="D12" s="45" t="str">
        <f>IFERROR(INDEX(ORIGINAL[Date],SUMPRODUCT(MATCH(1,(ORIGINAL[[Analytique]:[Analytique]]=$A$1)*(ORIGINAL[[Cpt]:[Cpt]]=Table4[[#This Row],[Cpt]:[Cpt]]),0))),"")</f>
        <v/>
      </c>
      <c r="E12" s="46" t="str">
        <f>IFERROR(INDEX(ORIGINAL[N° Facture],SUMPRODUCT(MATCH(1,(ORIGINAL[[Analytique]:[Analytique]]=$A$1)*(ORIGINAL[[Cpt]:[Cpt]]=Table4[[#This Row],[Cpt]:[Cpt]]),0))),"")</f>
        <v/>
      </c>
      <c r="F12" s="42" t="str">
        <f>IFERROR(INDEX(ORIGINAL[Imputation],SUMPRODUCT(MATCH(1,(ORIGINAL[[Analytique]:[Analytique]]=$A$1)*(ORIGINAL[[Cpt]:[Cpt]]=Table4[[#This Row],[Cpt]:[Cpt]]),0))),"")</f>
        <v/>
      </c>
      <c r="G12" s="46" t="str">
        <f>IFERROR(INDEX(ORIGINAL[Commentaires],SUMPRODUCT(MATCH(1,(ORIGINAL[[Analytique]:[Analytique]]=$A$1)*(ORIGINAL[[Cpt]:[Cpt]]=Table4[[#This Row],[Cpt]:[Cpt]]),0))),"")</f>
        <v/>
      </c>
      <c r="H12" s="42" t="str">
        <f>IFERROR(INDEX(ORIGINAL[Controlée],SUMPRODUCT(MATCH(1,(ORIGINAL[[Analytique]:[Analytique]]=$A$1)*(ORIGINAL[[Cpt]:[Cpt]]=Table4[[#This Row],[Cpt]:[Cpt]]),0))),"")</f>
        <v/>
      </c>
      <c r="I12" s="42" t="str">
        <f>IFERROR(INDEX(ORIGINAL[Analytique],SUMPRODUCT(MATCH(1,(ORIGINAL[[Analytique]:[Analytique]]=$A$1)*(ORIGINAL[[Cpt]:[Cpt]]=Table4[[#This Row],[Cpt]:[Cpt]]),0))),"")</f>
        <v/>
      </c>
      <c r="J12" s="43" t="str">
        <f>IFERROR(INDEX(ORIGINAL[Cpt],SUMPRODUCT(MATCH(1,(ORIGINAL[Analytique]=$A$1)*(($J11="Cpt")+(ORIGINAL[Cpt]&gt;$J11)),0))),"")</f>
        <v/>
      </c>
    </row>
    <row r="13" spans="1:10">
      <c r="A13" s="42" t="str">
        <f>IFERROR(INDEX(ORIGINAL[Mois],SUMPRODUCT(MATCH(1,(ORIGINAL[[Analytique]:[Analytique]]=$A$1)*(ORIGINAL[[Cpt]:[Cpt]]=Table4[[#This Row],[Cpt]:[Cpt]]),0))),"")</f>
        <v/>
      </c>
      <c r="B13" s="46" t="str">
        <f>IFERROR(INDEX(ORIGINAL[Société],SUMPRODUCT(MATCH(1,(ORIGINAL[[Analytique]:[Analytique]]=$A$1)*(ORIGINAL[[Cpt]:[Cpt]]=Table4[[#This Row],[Cpt]:[Cpt]]),0))),"")</f>
        <v/>
      </c>
      <c r="C13" s="44" t="str">
        <f>IFERROR(INDEX(ORIGINAL[Montant HT],SUMPRODUCT(MATCH(1,(ORIGINAL[[Analytique]:[Analytique]]=$A$1)*(ORIGINAL[[Cpt]:[Cpt]]=Table4[[#This Row],[Cpt]:[Cpt]]),0))),"")</f>
        <v/>
      </c>
      <c r="D13" s="45" t="str">
        <f>IFERROR(INDEX(ORIGINAL[Date],SUMPRODUCT(MATCH(1,(ORIGINAL[[Analytique]:[Analytique]]=$A$1)*(ORIGINAL[[Cpt]:[Cpt]]=Table4[[#This Row],[Cpt]:[Cpt]]),0))),"")</f>
        <v/>
      </c>
      <c r="E13" s="46" t="str">
        <f>IFERROR(INDEX(ORIGINAL[N° Facture],SUMPRODUCT(MATCH(1,(ORIGINAL[[Analytique]:[Analytique]]=$A$1)*(ORIGINAL[[Cpt]:[Cpt]]=Table4[[#This Row],[Cpt]:[Cpt]]),0))),"")</f>
        <v/>
      </c>
      <c r="F13" s="42" t="str">
        <f>IFERROR(INDEX(ORIGINAL[Imputation],SUMPRODUCT(MATCH(1,(ORIGINAL[[Analytique]:[Analytique]]=$A$1)*(ORIGINAL[[Cpt]:[Cpt]]=Table4[[#This Row],[Cpt]:[Cpt]]),0))),"")</f>
        <v/>
      </c>
      <c r="G13" s="46" t="str">
        <f>IFERROR(INDEX(ORIGINAL[Commentaires],SUMPRODUCT(MATCH(1,(ORIGINAL[[Analytique]:[Analytique]]=$A$1)*(ORIGINAL[[Cpt]:[Cpt]]=Table4[[#This Row],[Cpt]:[Cpt]]),0))),"")</f>
        <v/>
      </c>
      <c r="H13" s="42" t="str">
        <f>IFERROR(INDEX(ORIGINAL[Controlée],SUMPRODUCT(MATCH(1,(ORIGINAL[[Analytique]:[Analytique]]=$A$1)*(ORIGINAL[[Cpt]:[Cpt]]=Table4[[#This Row],[Cpt]:[Cpt]]),0))),"")</f>
        <v/>
      </c>
      <c r="I13" s="42" t="str">
        <f>IFERROR(INDEX(ORIGINAL[Analytique],SUMPRODUCT(MATCH(1,(ORIGINAL[[Analytique]:[Analytique]]=$A$1)*(ORIGINAL[[Cpt]:[Cpt]]=Table4[[#This Row],[Cpt]:[Cpt]]),0))),"")</f>
        <v/>
      </c>
      <c r="J13" s="43" t="str">
        <f>IFERROR(INDEX(ORIGINAL[Cpt],SUMPRODUCT(MATCH(1,(ORIGINAL[Analytique]=$A$1)*(($J12="Cpt")+(ORIGINAL[Cpt]&gt;$J12)),0))),"")</f>
        <v/>
      </c>
    </row>
    <row r="14" spans="1:10">
      <c r="A14" s="42" t="str">
        <f>IFERROR(INDEX(ORIGINAL[Mois],SUMPRODUCT(MATCH(1,(ORIGINAL[[Analytique]:[Analytique]]=$A$1)*(ORIGINAL[[Cpt]:[Cpt]]=Table4[[#This Row],[Cpt]:[Cpt]]),0))),"")</f>
        <v/>
      </c>
      <c r="B14" s="46" t="str">
        <f>IFERROR(INDEX(ORIGINAL[Société],SUMPRODUCT(MATCH(1,(ORIGINAL[[Analytique]:[Analytique]]=$A$1)*(ORIGINAL[[Cpt]:[Cpt]]=Table4[[#This Row],[Cpt]:[Cpt]]),0))),"")</f>
        <v/>
      </c>
      <c r="C14" s="44" t="str">
        <f>IFERROR(INDEX(ORIGINAL[Montant HT],SUMPRODUCT(MATCH(1,(ORIGINAL[[Analytique]:[Analytique]]=$A$1)*(ORIGINAL[[Cpt]:[Cpt]]=Table4[[#This Row],[Cpt]:[Cpt]]),0))),"")</f>
        <v/>
      </c>
      <c r="D14" s="45" t="str">
        <f>IFERROR(INDEX(ORIGINAL[Date],SUMPRODUCT(MATCH(1,(ORIGINAL[[Analytique]:[Analytique]]=$A$1)*(ORIGINAL[[Cpt]:[Cpt]]=Table4[[#This Row],[Cpt]:[Cpt]]),0))),"")</f>
        <v/>
      </c>
      <c r="E14" s="46" t="str">
        <f>IFERROR(INDEX(ORIGINAL[N° Facture],SUMPRODUCT(MATCH(1,(ORIGINAL[[Analytique]:[Analytique]]=$A$1)*(ORIGINAL[[Cpt]:[Cpt]]=Table4[[#This Row],[Cpt]:[Cpt]]),0))),"")</f>
        <v/>
      </c>
      <c r="F14" s="42" t="str">
        <f>IFERROR(INDEX(ORIGINAL[Imputation],SUMPRODUCT(MATCH(1,(ORIGINAL[[Analytique]:[Analytique]]=$A$1)*(ORIGINAL[[Cpt]:[Cpt]]=Table4[[#This Row],[Cpt]:[Cpt]]),0))),"")</f>
        <v/>
      </c>
      <c r="G14" s="46" t="str">
        <f>IFERROR(INDEX(ORIGINAL[Commentaires],SUMPRODUCT(MATCH(1,(ORIGINAL[[Analytique]:[Analytique]]=$A$1)*(ORIGINAL[[Cpt]:[Cpt]]=Table4[[#This Row],[Cpt]:[Cpt]]),0))),"")</f>
        <v/>
      </c>
      <c r="H14" s="42" t="str">
        <f>IFERROR(INDEX(ORIGINAL[Controlée],SUMPRODUCT(MATCH(1,(ORIGINAL[[Analytique]:[Analytique]]=$A$1)*(ORIGINAL[[Cpt]:[Cpt]]=Table4[[#This Row],[Cpt]:[Cpt]]),0))),"")</f>
        <v/>
      </c>
      <c r="I14" s="42" t="str">
        <f>IFERROR(INDEX(ORIGINAL[Analytique],SUMPRODUCT(MATCH(1,(ORIGINAL[[Analytique]:[Analytique]]=$A$1)*(ORIGINAL[[Cpt]:[Cpt]]=Table4[[#This Row],[Cpt]:[Cpt]]),0))),"")</f>
        <v/>
      </c>
      <c r="J14" s="43" t="str">
        <f>IFERROR(INDEX(ORIGINAL[Cpt],SUMPRODUCT(MATCH(1,(ORIGINAL[Analytique]=$A$1)*(($J13="Cpt")+(ORIGINAL[Cpt]&gt;$J13)),0))),"")</f>
        <v/>
      </c>
    </row>
    <row r="15" spans="1:10">
      <c r="A15" s="42" t="str">
        <f>IFERROR(INDEX(ORIGINAL[Mois],SUMPRODUCT(MATCH(1,(ORIGINAL[[Analytique]:[Analytique]]=$A$1)*(ORIGINAL[[Cpt]:[Cpt]]=Table4[[#This Row],[Cpt]:[Cpt]]),0))),"")</f>
        <v/>
      </c>
      <c r="B15" s="46" t="str">
        <f>IFERROR(INDEX(ORIGINAL[Société],SUMPRODUCT(MATCH(1,(ORIGINAL[[Analytique]:[Analytique]]=$A$1)*(ORIGINAL[[Cpt]:[Cpt]]=Table4[[#This Row],[Cpt]:[Cpt]]),0))),"")</f>
        <v/>
      </c>
      <c r="C15" s="44" t="str">
        <f>IFERROR(INDEX(ORIGINAL[Montant HT],SUMPRODUCT(MATCH(1,(ORIGINAL[[Analytique]:[Analytique]]=$A$1)*(ORIGINAL[[Cpt]:[Cpt]]=Table4[[#This Row],[Cpt]:[Cpt]]),0))),"")</f>
        <v/>
      </c>
      <c r="D15" s="45" t="str">
        <f>IFERROR(INDEX(ORIGINAL[Date],SUMPRODUCT(MATCH(1,(ORIGINAL[[Analytique]:[Analytique]]=$A$1)*(ORIGINAL[[Cpt]:[Cpt]]=Table4[[#This Row],[Cpt]:[Cpt]]),0))),"")</f>
        <v/>
      </c>
      <c r="E15" s="46" t="str">
        <f>IFERROR(INDEX(ORIGINAL[N° Facture],SUMPRODUCT(MATCH(1,(ORIGINAL[[Analytique]:[Analytique]]=$A$1)*(ORIGINAL[[Cpt]:[Cpt]]=Table4[[#This Row],[Cpt]:[Cpt]]),0))),"")</f>
        <v/>
      </c>
      <c r="F15" s="42" t="str">
        <f>IFERROR(INDEX(ORIGINAL[Imputation],SUMPRODUCT(MATCH(1,(ORIGINAL[[Analytique]:[Analytique]]=$A$1)*(ORIGINAL[[Cpt]:[Cpt]]=Table4[[#This Row],[Cpt]:[Cpt]]),0))),"")</f>
        <v/>
      </c>
      <c r="G15" s="46" t="str">
        <f>IFERROR(INDEX(ORIGINAL[Commentaires],SUMPRODUCT(MATCH(1,(ORIGINAL[[Analytique]:[Analytique]]=$A$1)*(ORIGINAL[[Cpt]:[Cpt]]=Table4[[#This Row],[Cpt]:[Cpt]]),0))),"")</f>
        <v/>
      </c>
      <c r="H15" s="42" t="str">
        <f>IFERROR(INDEX(ORIGINAL[Controlée],SUMPRODUCT(MATCH(1,(ORIGINAL[[Analytique]:[Analytique]]=$A$1)*(ORIGINAL[[Cpt]:[Cpt]]=Table4[[#This Row],[Cpt]:[Cpt]]),0))),"")</f>
        <v/>
      </c>
      <c r="I15" s="42" t="str">
        <f>IFERROR(INDEX(ORIGINAL[Analytique],SUMPRODUCT(MATCH(1,(ORIGINAL[[Analytique]:[Analytique]]=$A$1)*(ORIGINAL[[Cpt]:[Cpt]]=Table4[[#This Row],[Cpt]:[Cpt]]),0))),"")</f>
        <v/>
      </c>
      <c r="J15" s="43" t="str">
        <f>IFERROR(INDEX(ORIGINAL[Cpt],SUMPRODUCT(MATCH(1,(ORIGINAL[Analytique]=$A$1)*(($J14="Cpt")+(ORIGINAL[Cpt]&gt;$J14)),0))),"")</f>
        <v/>
      </c>
    </row>
    <row r="16" spans="1:10">
      <c r="A16" s="42" t="str">
        <f>IFERROR(INDEX(ORIGINAL[Mois],SUMPRODUCT(MATCH(1,(ORIGINAL[[Analytique]:[Analytique]]=$A$1)*(ORIGINAL[[Cpt]:[Cpt]]=Table4[[#This Row],[Cpt]:[Cpt]]),0))),"")</f>
        <v/>
      </c>
      <c r="B16" s="46" t="str">
        <f>IFERROR(INDEX(ORIGINAL[Société],SUMPRODUCT(MATCH(1,(ORIGINAL[[Analytique]:[Analytique]]=$A$1)*(ORIGINAL[[Cpt]:[Cpt]]=Table4[[#This Row],[Cpt]:[Cpt]]),0))),"")</f>
        <v/>
      </c>
      <c r="C16" s="44" t="str">
        <f>IFERROR(INDEX(ORIGINAL[Montant HT],SUMPRODUCT(MATCH(1,(ORIGINAL[[Analytique]:[Analytique]]=$A$1)*(ORIGINAL[[Cpt]:[Cpt]]=Table4[[#This Row],[Cpt]:[Cpt]]),0))),"")</f>
        <v/>
      </c>
      <c r="D16" s="45" t="str">
        <f>IFERROR(INDEX(ORIGINAL[Date],SUMPRODUCT(MATCH(1,(ORIGINAL[[Analytique]:[Analytique]]=$A$1)*(ORIGINAL[[Cpt]:[Cpt]]=Table4[[#This Row],[Cpt]:[Cpt]]),0))),"")</f>
        <v/>
      </c>
      <c r="E16" s="46" t="str">
        <f>IFERROR(INDEX(ORIGINAL[N° Facture],SUMPRODUCT(MATCH(1,(ORIGINAL[[Analytique]:[Analytique]]=$A$1)*(ORIGINAL[[Cpt]:[Cpt]]=Table4[[#This Row],[Cpt]:[Cpt]]),0))),"")</f>
        <v/>
      </c>
      <c r="F16" s="42" t="str">
        <f>IFERROR(INDEX(ORIGINAL[Imputation],SUMPRODUCT(MATCH(1,(ORIGINAL[[Analytique]:[Analytique]]=$A$1)*(ORIGINAL[[Cpt]:[Cpt]]=Table4[[#This Row],[Cpt]:[Cpt]]),0))),"")</f>
        <v/>
      </c>
      <c r="G16" s="46" t="str">
        <f>IFERROR(INDEX(ORIGINAL[Commentaires],SUMPRODUCT(MATCH(1,(ORIGINAL[[Analytique]:[Analytique]]=$A$1)*(ORIGINAL[[Cpt]:[Cpt]]=Table4[[#This Row],[Cpt]:[Cpt]]),0))),"")</f>
        <v/>
      </c>
      <c r="H16" s="42" t="str">
        <f>IFERROR(INDEX(ORIGINAL[Controlée],SUMPRODUCT(MATCH(1,(ORIGINAL[[Analytique]:[Analytique]]=$A$1)*(ORIGINAL[[Cpt]:[Cpt]]=Table4[[#This Row],[Cpt]:[Cpt]]),0))),"")</f>
        <v/>
      </c>
      <c r="I16" s="42" t="str">
        <f>IFERROR(INDEX(ORIGINAL[Analytique],SUMPRODUCT(MATCH(1,(ORIGINAL[[Analytique]:[Analytique]]=$A$1)*(ORIGINAL[[Cpt]:[Cpt]]=Table4[[#This Row],[Cpt]:[Cpt]]),0))),"")</f>
        <v/>
      </c>
      <c r="J16" s="43" t="str">
        <f>IFERROR(INDEX(ORIGINAL[Cpt],SUMPRODUCT(MATCH(1,(ORIGINAL[Analytique]=$A$1)*(($J15="Cpt")+(ORIGINAL[Cpt]&gt;$J15)),0))),"")</f>
        <v/>
      </c>
    </row>
    <row r="17" spans="1:10">
      <c r="A17" s="42" t="str">
        <f>IFERROR(INDEX(ORIGINAL[Mois],SUMPRODUCT(MATCH(1,(ORIGINAL[[Analytique]:[Analytique]]=$A$1)*(ORIGINAL[[Cpt]:[Cpt]]=Table4[[#This Row],[Cpt]:[Cpt]]),0))),"")</f>
        <v/>
      </c>
      <c r="B17" s="46" t="str">
        <f>IFERROR(INDEX(ORIGINAL[Société],SUMPRODUCT(MATCH(1,(ORIGINAL[[Analytique]:[Analytique]]=$A$1)*(ORIGINAL[[Cpt]:[Cpt]]=Table4[[#This Row],[Cpt]:[Cpt]]),0))),"")</f>
        <v/>
      </c>
      <c r="C17" s="44" t="str">
        <f>IFERROR(INDEX(ORIGINAL[Montant HT],SUMPRODUCT(MATCH(1,(ORIGINAL[[Analytique]:[Analytique]]=$A$1)*(ORIGINAL[[Cpt]:[Cpt]]=Table4[[#This Row],[Cpt]:[Cpt]]),0))),"")</f>
        <v/>
      </c>
      <c r="D17" s="45" t="str">
        <f>IFERROR(INDEX(ORIGINAL[Date],SUMPRODUCT(MATCH(1,(ORIGINAL[[Analytique]:[Analytique]]=$A$1)*(ORIGINAL[[Cpt]:[Cpt]]=Table4[[#This Row],[Cpt]:[Cpt]]),0))),"")</f>
        <v/>
      </c>
      <c r="E17" s="46" t="str">
        <f>IFERROR(INDEX(ORIGINAL[N° Facture],SUMPRODUCT(MATCH(1,(ORIGINAL[[Analytique]:[Analytique]]=$A$1)*(ORIGINAL[[Cpt]:[Cpt]]=Table4[[#This Row],[Cpt]:[Cpt]]),0))),"")</f>
        <v/>
      </c>
      <c r="F17" s="42" t="str">
        <f>IFERROR(INDEX(ORIGINAL[Imputation],SUMPRODUCT(MATCH(1,(ORIGINAL[[Analytique]:[Analytique]]=$A$1)*(ORIGINAL[[Cpt]:[Cpt]]=Table4[[#This Row],[Cpt]:[Cpt]]),0))),"")</f>
        <v/>
      </c>
      <c r="G17" s="46" t="str">
        <f>IFERROR(INDEX(ORIGINAL[Commentaires],SUMPRODUCT(MATCH(1,(ORIGINAL[[Analytique]:[Analytique]]=$A$1)*(ORIGINAL[[Cpt]:[Cpt]]=Table4[[#This Row],[Cpt]:[Cpt]]),0))),"")</f>
        <v/>
      </c>
      <c r="H17" s="42" t="str">
        <f>IFERROR(INDEX(ORIGINAL[Controlée],SUMPRODUCT(MATCH(1,(ORIGINAL[[Analytique]:[Analytique]]=$A$1)*(ORIGINAL[[Cpt]:[Cpt]]=Table4[[#This Row],[Cpt]:[Cpt]]),0))),"")</f>
        <v/>
      </c>
      <c r="I17" s="42" t="str">
        <f>IFERROR(INDEX(ORIGINAL[Analytique],SUMPRODUCT(MATCH(1,(ORIGINAL[[Analytique]:[Analytique]]=$A$1)*(ORIGINAL[[Cpt]:[Cpt]]=Table4[[#This Row],[Cpt]:[Cpt]]),0))),"")</f>
        <v/>
      </c>
      <c r="J17" s="43" t="str">
        <f>IFERROR(INDEX(ORIGINAL[Cpt],SUMPRODUCT(MATCH(1,(ORIGINAL[Analytique]=$A$1)*(($J16="Cpt")+(ORIGINAL[Cpt]&gt;$J16)),0))),"")</f>
        <v/>
      </c>
    </row>
    <row r="18" spans="1:10">
      <c r="A18" s="42" t="str">
        <f>IFERROR(INDEX(ORIGINAL[Mois],SUMPRODUCT(MATCH(1,(ORIGINAL[[Analytique]:[Analytique]]=$A$1)*(ORIGINAL[[Cpt]:[Cpt]]=Table4[[#This Row],[Cpt]:[Cpt]]),0))),"")</f>
        <v/>
      </c>
      <c r="B18" s="46" t="str">
        <f>IFERROR(INDEX(ORIGINAL[Société],SUMPRODUCT(MATCH(1,(ORIGINAL[[Analytique]:[Analytique]]=$A$1)*(ORIGINAL[[Cpt]:[Cpt]]=Table4[[#This Row],[Cpt]:[Cpt]]),0))),"")</f>
        <v/>
      </c>
      <c r="C18" s="44" t="str">
        <f>IFERROR(INDEX(ORIGINAL[Montant HT],SUMPRODUCT(MATCH(1,(ORIGINAL[[Analytique]:[Analytique]]=$A$1)*(ORIGINAL[[Cpt]:[Cpt]]=Table4[[#This Row],[Cpt]:[Cpt]]),0))),"")</f>
        <v/>
      </c>
      <c r="D18" s="45" t="str">
        <f>IFERROR(INDEX(ORIGINAL[Date],SUMPRODUCT(MATCH(1,(ORIGINAL[[Analytique]:[Analytique]]=$A$1)*(ORIGINAL[[Cpt]:[Cpt]]=Table4[[#This Row],[Cpt]:[Cpt]]),0))),"")</f>
        <v/>
      </c>
      <c r="E18" s="46" t="str">
        <f>IFERROR(INDEX(ORIGINAL[N° Facture],SUMPRODUCT(MATCH(1,(ORIGINAL[[Analytique]:[Analytique]]=$A$1)*(ORIGINAL[[Cpt]:[Cpt]]=Table4[[#This Row],[Cpt]:[Cpt]]),0))),"")</f>
        <v/>
      </c>
      <c r="F18" s="42" t="str">
        <f>IFERROR(INDEX(ORIGINAL[Imputation],SUMPRODUCT(MATCH(1,(ORIGINAL[[Analytique]:[Analytique]]=$A$1)*(ORIGINAL[[Cpt]:[Cpt]]=Table4[[#This Row],[Cpt]:[Cpt]]),0))),"")</f>
        <v/>
      </c>
      <c r="G18" s="46" t="str">
        <f>IFERROR(INDEX(ORIGINAL[Commentaires],SUMPRODUCT(MATCH(1,(ORIGINAL[[Analytique]:[Analytique]]=$A$1)*(ORIGINAL[[Cpt]:[Cpt]]=Table4[[#This Row],[Cpt]:[Cpt]]),0))),"")</f>
        <v/>
      </c>
      <c r="H18" s="42" t="str">
        <f>IFERROR(INDEX(ORIGINAL[Controlée],SUMPRODUCT(MATCH(1,(ORIGINAL[[Analytique]:[Analytique]]=$A$1)*(ORIGINAL[[Cpt]:[Cpt]]=Table4[[#This Row],[Cpt]:[Cpt]]),0))),"")</f>
        <v/>
      </c>
      <c r="I18" s="42" t="str">
        <f>IFERROR(INDEX(ORIGINAL[Analytique],SUMPRODUCT(MATCH(1,(ORIGINAL[[Analytique]:[Analytique]]=$A$1)*(ORIGINAL[[Cpt]:[Cpt]]=Table4[[#This Row],[Cpt]:[Cpt]]),0))),"")</f>
        <v/>
      </c>
      <c r="J18" s="43" t="str">
        <f>IFERROR(INDEX(ORIGINAL[Cpt],SUMPRODUCT(MATCH(1,(ORIGINAL[Analytique]=$A$1)*(($J17="Cpt")+(ORIGINAL[Cpt]&gt;$J17)),0))),"")</f>
        <v/>
      </c>
    </row>
    <row r="19" spans="1:10">
      <c r="A19" s="42" t="str">
        <f>IFERROR(INDEX(ORIGINAL[Mois],SUMPRODUCT(MATCH(1,(ORIGINAL[[Analytique]:[Analytique]]=$A$1)*(ORIGINAL[[Cpt]:[Cpt]]=Table4[[#This Row],[Cpt]:[Cpt]]),0))),"")</f>
        <v/>
      </c>
      <c r="B19" s="46" t="str">
        <f>IFERROR(INDEX(ORIGINAL[Société],SUMPRODUCT(MATCH(1,(ORIGINAL[[Analytique]:[Analytique]]=$A$1)*(ORIGINAL[[Cpt]:[Cpt]]=Table4[[#This Row],[Cpt]:[Cpt]]),0))),"")</f>
        <v/>
      </c>
      <c r="C19" s="44" t="str">
        <f>IFERROR(INDEX(ORIGINAL[Montant HT],SUMPRODUCT(MATCH(1,(ORIGINAL[[Analytique]:[Analytique]]=$A$1)*(ORIGINAL[[Cpt]:[Cpt]]=Table4[[#This Row],[Cpt]:[Cpt]]),0))),"")</f>
        <v/>
      </c>
      <c r="D19" s="45" t="str">
        <f>IFERROR(INDEX(ORIGINAL[Date],SUMPRODUCT(MATCH(1,(ORIGINAL[[Analytique]:[Analytique]]=$A$1)*(ORIGINAL[[Cpt]:[Cpt]]=Table4[[#This Row],[Cpt]:[Cpt]]),0))),"")</f>
        <v/>
      </c>
      <c r="E19" s="46" t="str">
        <f>IFERROR(INDEX(ORIGINAL[N° Facture],SUMPRODUCT(MATCH(1,(ORIGINAL[[Analytique]:[Analytique]]=$A$1)*(ORIGINAL[[Cpt]:[Cpt]]=Table4[[#This Row],[Cpt]:[Cpt]]),0))),"")</f>
        <v/>
      </c>
      <c r="F19" s="42" t="str">
        <f>IFERROR(INDEX(ORIGINAL[Imputation],SUMPRODUCT(MATCH(1,(ORIGINAL[[Analytique]:[Analytique]]=$A$1)*(ORIGINAL[[Cpt]:[Cpt]]=Table4[[#This Row],[Cpt]:[Cpt]]),0))),"")</f>
        <v/>
      </c>
      <c r="G19" s="46" t="str">
        <f>IFERROR(INDEX(ORIGINAL[Commentaires],SUMPRODUCT(MATCH(1,(ORIGINAL[[Analytique]:[Analytique]]=$A$1)*(ORIGINAL[[Cpt]:[Cpt]]=Table4[[#This Row],[Cpt]:[Cpt]]),0))),"")</f>
        <v/>
      </c>
      <c r="H19" s="42" t="str">
        <f>IFERROR(INDEX(ORIGINAL[Controlée],SUMPRODUCT(MATCH(1,(ORIGINAL[[Analytique]:[Analytique]]=$A$1)*(ORIGINAL[[Cpt]:[Cpt]]=Table4[[#This Row],[Cpt]:[Cpt]]),0))),"")</f>
        <v/>
      </c>
      <c r="I19" s="42" t="str">
        <f>IFERROR(INDEX(ORIGINAL[Analytique],SUMPRODUCT(MATCH(1,(ORIGINAL[[Analytique]:[Analytique]]=$A$1)*(ORIGINAL[[Cpt]:[Cpt]]=Table4[[#This Row],[Cpt]:[Cpt]]),0))),"")</f>
        <v/>
      </c>
      <c r="J19" s="43" t="str">
        <f>IFERROR(INDEX(ORIGINAL[Cpt],SUMPRODUCT(MATCH(1,(ORIGINAL[Analytique]=$A$1)*(($J18="Cpt")+(ORIGINAL[Cpt]&gt;$J18)),0))),"")</f>
        <v/>
      </c>
    </row>
    <row r="20" spans="1:10">
      <c r="A20" s="42" t="str">
        <f>IFERROR(INDEX(ORIGINAL[Mois],SUMPRODUCT(MATCH(1,(ORIGINAL[[Analytique]:[Analytique]]=$A$1)*(ORIGINAL[[Cpt]:[Cpt]]=Table4[[#This Row],[Cpt]:[Cpt]]),0))),"")</f>
        <v/>
      </c>
      <c r="B20" s="46" t="str">
        <f>IFERROR(INDEX(ORIGINAL[Société],SUMPRODUCT(MATCH(1,(ORIGINAL[[Analytique]:[Analytique]]=$A$1)*(ORIGINAL[[Cpt]:[Cpt]]=Table4[[#This Row],[Cpt]:[Cpt]]),0))),"")</f>
        <v/>
      </c>
      <c r="C20" s="44" t="str">
        <f>IFERROR(INDEX(ORIGINAL[Montant HT],SUMPRODUCT(MATCH(1,(ORIGINAL[[Analytique]:[Analytique]]=$A$1)*(ORIGINAL[[Cpt]:[Cpt]]=Table4[[#This Row],[Cpt]:[Cpt]]),0))),"")</f>
        <v/>
      </c>
      <c r="D20" s="45" t="str">
        <f>IFERROR(INDEX(ORIGINAL[Date],SUMPRODUCT(MATCH(1,(ORIGINAL[[Analytique]:[Analytique]]=$A$1)*(ORIGINAL[[Cpt]:[Cpt]]=Table4[[#This Row],[Cpt]:[Cpt]]),0))),"")</f>
        <v/>
      </c>
      <c r="E20" s="46" t="str">
        <f>IFERROR(INDEX(ORIGINAL[N° Facture],SUMPRODUCT(MATCH(1,(ORIGINAL[[Analytique]:[Analytique]]=$A$1)*(ORIGINAL[[Cpt]:[Cpt]]=Table4[[#This Row],[Cpt]:[Cpt]]),0))),"")</f>
        <v/>
      </c>
      <c r="F20" s="42" t="str">
        <f>IFERROR(INDEX(ORIGINAL[Imputation],SUMPRODUCT(MATCH(1,(ORIGINAL[[Analytique]:[Analytique]]=$A$1)*(ORIGINAL[[Cpt]:[Cpt]]=Table4[[#This Row],[Cpt]:[Cpt]]),0))),"")</f>
        <v/>
      </c>
      <c r="G20" s="46" t="str">
        <f>IFERROR(INDEX(ORIGINAL[Commentaires],SUMPRODUCT(MATCH(1,(ORIGINAL[[Analytique]:[Analytique]]=$A$1)*(ORIGINAL[[Cpt]:[Cpt]]=Table4[[#This Row],[Cpt]:[Cpt]]),0))),"")</f>
        <v/>
      </c>
      <c r="H20" s="42" t="str">
        <f>IFERROR(INDEX(ORIGINAL[Controlée],SUMPRODUCT(MATCH(1,(ORIGINAL[[Analytique]:[Analytique]]=$A$1)*(ORIGINAL[[Cpt]:[Cpt]]=Table4[[#This Row],[Cpt]:[Cpt]]),0))),"")</f>
        <v/>
      </c>
      <c r="I20" s="42" t="str">
        <f>IFERROR(INDEX(ORIGINAL[Analytique],SUMPRODUCT(MATCH(1,(ORIGINAL[[Analytique]:[Analytique]]=$A$1)*(ORIGINAL[[Cpt]:[Cpt]]=Table4[[#This Row],[Cpt]:[Cpt]]),0))),"")</f>
        <v/>
      </c>
      <c r="J20" s="43" t="str">
        <f>IFERROR(INDEX(ORIGINAL[Cpt],SUMPRODUCT(MATCH(1,(ORIGINAL[Analytique]=$A$1)*(($J19="Cpt")+(ORIGINAL[Cpt]&gt;$J19)),0))),"")</f>
        <v/>
      </c>
    </row>
    <row r="21" spans="1:10">
      <c r="A21" s="42" t="str">
        <f>IFERROR(INDEX(ORIGINAL[Mois],SUMPRODUCT(MATCH(1,(ORIGINAL[[Analytique]:[Analytique]]=$A$1)*(ORIGINAL[[Cpt]:[Cpt]]=Table4[[#This Row],[Cpt]:[Cpt]]),0))),"")</f>
        <v/>
      </c>
      <c r="B21" s="46" t="str">
        <f>IFERROR(INDEX(ORIGINAL[Société],SUMPRODUCT(MATCH(1,(ORIGINAL[[Analytique]:[Analytique]]=$A$1)*(ORIGINAL[[Cpt]:[Cpt]]=Table4[[#This Row],[Cpt]:[Cpt]]),0))),"")</f>
        <v/>
      </c>
      <c r="C21" s="44" t="str">
        <f>IFERROR(INDEX(ORIGINAL[Montant HT],SUMPRODUCT(MATCH(1,(ORIGINAL[[Analytique]:[Analytique]]=$A$1)*(ORIGINAL[[Cpt]:[Cpt]]=Table4[[#This Row],[Cpt]:[Cpt]]),0))),"")</f>
        <v/>
      </c>
      <c r="D21" s="45" t="str">
        <f>IFERROR(INDEX(ORIGINAL[Date],SUMPRODUCT(MATCH(1,(ORIGINAL[[Analytique]:[Analytique]]=$A$1)*(ORIGINAL[[Cpt]:[Cpt]]=Table4[[#This Row],[Cpt]:[Cpt]]),0))),"")</f>
        <v/>
      </c>
      <c r="E21" s="46" t="str">
        <f>IFERROR(INDEX(ORIGINAL[N° Facture],SUMPRODUCT(MATCH(1,(ORIGINAL[[Analytique]:[Analytique]]=$A$1)*(ORIGINAL[[Cpt]:[Cpt]]=Table4[[#This Row],[Cpt]:[Cpt]]),0))),"")</f>
        <v/>
      </c>
      <c r="F21" s="42" t="str">
        <f>IFERROR(INDEX(ORIGINAL[Imputation],SUMPRODUCT(MATCH(1,(ORIGINAL[[Analytique]:[Analytique]]=$A$1)*(ORIGINAL[[Cpt]:[Cpt]]=Table4[[#This Row],[Cpt]:[Cpt]]),0))),"")</f>
        <v/>
      </c>
      <c r="G21" s="46" t="str">
        <f>IFERROR(INDEX(ORIGINAL[Commentaires],SUMPRODUCT(MATCH(1,(ORIGINAL[[Analytique]:[Analytique]]=$A$1)*(ORIGINAL[[Cpt]:[Cpt]]=Table4[[#This Row],[Cpt]:[Cpt]]),0))),"")</f>
        <v/>
      </c>
      <c r="H21" s="42" t="str">
        <f>IFERROR(INDEX(ORIGINAL[Controlée],SUMPRODUCT(MATCH(1,(ORIGINAL[[Analytique]:[Analytique]]=$A$1)*(ORIGINAL[[Cpt]:[Cpt]]=Table4[[#This Row],[Cpt]:[Cpt]]),0))),"")</f>
        <v/>
      </c>
      <c r="I21" s="42" t="str">
        <f>IFERROR(INDEX(ORIGINAL[Analytique],SUMPRODUCT(MATCH(1,(ORIGINAL[[Analytique]:[Analytique]]=$A$1)*(ORIGINAL[[Cpt]:[Cpt]]=Table4[[#This Row],[Cpt]:[Cpt]]),0))),"")</f>
        <v/>
      </c>
      <c r="J21" s="43" t="str">
        <f>IFERROR(INDEX(ORIGINAL[Cpt],SUMPRODUCT(MATCH(1,(ORIGINAL[Analytique]=$A$1)*(($J20="Cpt")+(ORIGINAL[Cpt]&gt;$J20)),0))),"")</f>
        <v/>
      </c>
    </row>
    <row r="22" spans="1:10">
      <c r="A22" s="42" t="str">
        <f>IFERROR(INDEX(ORIGINAL[Mois],SUMPRODUCT(MATCH(1,(ORIGINAL[[Analytique]:[Analytique]]=$A$1)*(ORIGINAL[[Cpt]:[Cpt]]=Table4[[#This Row],[Cpt]:[Cpt]]),0))),"")</f>
        <v/>
      </c>
      <c r="B22" s="46" t="str">
        <f>IFERROR(INDEX(ORIGINAL[Société],SUMPRODUCT(MATCH(1,(ORIGINAL[[Analytique]:[Analytique]]=$A$1)*(ORIGINAL[[Cpt]:[Cpt]]=Table4[[#This Row],[Cpt]:[Cpt]]),0))),"")</f>
        <v/>
      </c>
      <c r="C22" s="44" t="str">
        <f>IFERROR(INDEX(ORIGINAL[Montant HT],SUMPRODUCT(MATCH(1,(ORIGINAL[[Analytique]:[Analytique]]=$A$1)*(ORIGINAL[[Cpt]:[Cpt]]=Table4[[#This Row],[Cpt]:[Cpt]]),0))),"")</f>
        <v/>
      </c>
      <c r="D22" s="45" t="str">
        <f>IFERROR(INDEX(ORIGINAL[Date],SUMPRODUCT(MATCH(1,(ORIGINAL[[Analytique]:[Analytique]]=$A$1)*(ORIGINAL[[Cpt]:[Cpt]]=Table4[[#This Row],[Cpt]:[Cpt]]),0))),"")</f>
        <v/>
      </c>
      <c r="E22" s="46" t="str">
        <f>IFERROR(INDEX(ORIGINAL[N° Facture],SUMPRODUCT(MATCH(1,(ORIGINAL[[Analytique]:[Analytique]]=$A$1)*(ORIGINAL[[Cpt]:[Cpt]]=Table4[[#This Row],[Cpt]:[Cpt]]),0))),"")</f>
        <v/>
      </c>
      <c r="F22" s="42" t="str">
        <f>IFERROR(INDEX(ORIGINAL[Imputation],SUMPRODUCT(MATCH(1,(ORIGINAL[[Analytique]:[Analytique]]=$A$1)*(ORIGINAL[[Cpt]:[Cpt]]=Table4[[#This Row],[Cpt]:[Cpt]]),0))),"")</f>
        <v/>
      </c>
      <c r="G22" s="46" t="str">
        <f>IFERROR(INDEX(ORIGINAL[Commentaires],SUMPRODUCT(MATCH(1,(ORIGINAL[[Analytique]:[Analytique]]=$A$1)*(ORIGINAL[[Cpt]:[Cpt]]=Table4[[#This Row],[Cpt]:[Cpt]]),0))),"")</f>
        <v/>
      </c>
      <c r="H22" s="42" t="str">
        <f>IFERROR(INDEX(ORIGINAL[Controlée],SUMPRODUCT(MATCH(1,(ORIGINAL[[Analytique]:[Analytique]]=$A$1)*(ORIGINAL[[Cpt]:[Cpt]]=Table4[[#This Row],[Cpt]:[Cpt]]),0))),"")</f>
        <v/>
      </c>
      <c r="I22" s="42" t="str">
        <f>IFERROR(INDEX(ORIGINAL[Analytique],SUMPRODUCT(MATCH(1,(ORIGINAL[[Analytique]:[Analytique]]=$A$1)*(ORIGINAL[[Cpt]:[Cpt]]=Table4[[#This Row],[Cpt]:[Cpt]]),0))),"")</f>
        <v/>
      </c>
      <c r="J22" s="43" t="str">
        <f>IFERROR(INDEX(ORIGINAL[Cpt],SUMPRODUCT(MATCH(1,(ORIGINAL[Analytique]=$A$1)*(($J21="Cpt")+(ORIGINAL[Cpt]&gt;$J21)),0))),"")</f>
        <v/>
      </c>
    </row>
    <row r="23" spans="1:10">
      <c r="A23" s="42" t="str">
        <f>IFERROR(INDEX(ORIGINAL[Mois],SUMPRODUCT(MATCH(1,(ORIGINAL[[Analytique]:[Analytique]]=$A$1)*(ORIGINAL[[Cpt]:[Cpt]]=Table4[[#This Row],[Cpt]:[Cpt]]),0))),"")</f>
        <v/>
      </c>
      <c r="B23" s="46" t="str">
        <f>IFERROR(INDEX(ORIGINAL[Société],SUMPRODUCT(MATCH(1,(ORIGINAL[[Analytique]:[Analytique]]=$A$1)*(ORIGINAL[[Cpt]:[Cpt]]=Table4[[#This Row],[Cpt]:[Cpt]]),0))),"")</f>
        <v/>
      </c>
      <c r="C23" s="44" t="str">
        <f>IFERROR(INDEX(ORIGINAL[Montant HT],SUMPRODUCT(MATCH(1,(ORIGINAL[[Analytique]:[Analytique]]=$A$1)*(ORIGINAL[[Cpt]:[Cpt]]=Table4[[#This Row],[Cpt]:[Cpt]]),0))),"")</f>
        <v/>
      </c>
      <c r="D23" s="45" t="str">
        <f>IFERROR(INDEX(ORIGINAL[Date],SUMPRODUCT(MATCH(1,(ORIGINAL[[Analytique]:[Analytique]]=$A$1)*(ORIGINAL[[Cpt]:[Cpt]]=Table4[[#This Row],[Cpt]:[Cpt]]),0))),"")</f>
        <v/>
      </c>
      <c r="E23" s="46" t="str">
        <f>IFERROR(INDEX(ORIGINAL[N° Facture],SUMPRODUCT(MATCH(1,(ORIGINAL[[Analytique]:[Analytique]]=$A$1)*(ORIGINAL[[Cpt]:[Cpt]]=Table4[[#This Row],[Cpt]:[Cpt]]),0))),"")</f>
        <v/>
      </c>
      <c r="F23" s="42" t="str">
        <f>IFERROR(INDEX(ORIGINAL[Imputation],SUMPRODUCT(MATCH(1,(ORIGINAL[[Analytique]:[Analytique]]=$A$1)*(ORIGINAL[[Cpt]:[Cpt]]=Table4[[#This Row],[Cpt]:[Cpt]]),0))),"")</f>
        <v/>
      </c>
      <c r="G23" s="46" t="str">
        <f>IFERROR(INDEX(ORIGINAL[Commentaires],SUMPRODUCT(MATCH(1,(ORIGINAL[[Analytique]:[Analytique]]=$A$1)*(ORIGINAL[[Cpt]:[Cpt]]=Table4[[#This Row],[Cpt]:[Cpt]]),0))),"")</f>
        <v/>
      </c>
      <c r="H23" s="42" t="str">
        <f>IFERROR(INDEX(ORIGINAL[Controlée],SUMPRODUCT(MATCH(1,(ORIGINAL[[Analytique]:[Analytique]]=$A$1)*(ORIGINAL[[Cpt]:[Cpt]]=Table4[[#This Row],[Cpt]:[Cpt]]),0))),"")</f>
        <v/>
      </c>
      <c r="I23" s="42" t="str">
        <f>IFERROR(INDEX(ORIGINAL[Analytique],SUMPRODUCT(MATCH(1,(ORIGINAL[[Analytique]:[Analytique]]=$A$1)*(ORIGINAL[[Cpt]:[Cpt]]=Table4[[#This Row],[Cpt]:[Cpt]]),0))),"")</f>
        <v/>
      </c>
      <c r="J23" s="43" t="str">
        <f>IFERROR(INDEX(ORIGINAL[Cpt],SUMPRODUCT(MATCH(1,(ORIGINAL[Analytique]=$A$1)*(($J22="Cpt")+(ORIGINAL[Cpt]&gt;$J22)),0))),"")</f>
        <v/>
      </c>
    </row>
    <row r="24" spans="1:10">
      <c r="A24" s="42" t="str">
        <f>IFERROR(INDEX(ORIGINAL[Mois],SUMPRODUCT(MATCH(1,(ORIGINAL[[Analytique]:[Analytique]]=$A$1)*(ORIGINAL[[Cpt]:[Cpt]]=Table4[[#This Row],[Cpt]:[Cpt]]),0))),"")</f>
        <v/>
      </c>
      <c r="B24" s="46" t="str">
        <f>IFERROR(INDEX(ORIGINAL[Société],SUMPRODUCT(MATCH(1,(ORIGINAL[[Analytique]:[Analytique]]=$A$1)*(ORIGINAL[[Cpt]:[Cpt]]=Table4[[#This Row],[Cpt]:[Cpt]]),0))),"")</f>
        <v/>
      </c>
      <c r="C24" s="44" t="str">
        <f>IFERROR(INDEX(ORIGINAL[Montant HT],SUMPRODUCT(MATCH(1,(ORIGINAL[[Analytique]:[Analytique]]=$A$1)*(ORIGINAL[[Cpt]:[Cpt]]=Table4[[#This Row],[Cpt]:[Cpt]]),0))),"")</f>
        <v/>
      </c>
      <c r="D24" s="45" t="str">
        <f>IFERROR(INDEX(ORIGINAL[Date],SUMPRODUCT(MATCH(1,(ORIGINAL[[Analytique]:[Analytique]]=$A$1)*(ORIGINAL[[Cpt]:[Cpt]]=Table4[[#This Row],[Cpt]:[Cpt]]),0))),"")</f>
        <v/>
      </c>
      <c r="E24" s="46" t="str">
        <f>IFERROR(INDEX(ORIGINAL[N° Facture],SUMPRODUCT(MATCH(1,(ORIGINAL[[Analytique]:[Analytique]]=$A$1)*(ORIGINAL[[Cpt]:[Cpt]]=Table4[[#This Row],[Cpt]:[Cpt]]),0))),"")</f>
        <v/>
      </c>
      <c r="F24" s="42" t="str">
        <f>IFERROR(INDEX(ORIGINAL[Imputation],SUMPRODUCT(MATCH(1,(ORIGINAL[[Analytique]:[Analytique]]=$A$1)*(ORIGINAL[[Cpt]:[Cpt]]=Table4[[#This Row],[Cpt]:[Cpt]]),0))),"")</f>
        <v/>
      </c>
      <c r="G24" s="46" t="str">
        <f>IFERROR(INDEX(ORIGINAL[Commentaires],SUMPRODUCT(MATCH(1,(ORIGINAL[[Analytique]:[Analytique]]=$A$1)*(ORIGINAL[[Cpt]:[Cpt]]=Table4[[#This Row],[Cpt]:[Cpt]]),0))),"")</f>
        <v/>
      </c>
      <c r="H24" s="42" t="str">
        <f>IFERROR(INDEX(ORIGINAL[Controlée],SUMPRODUCT(MATCH(1,(ORIGINAL[[Analytique]:[Analytique]]=$A$1)*(ORIGINAL[[Cpt]:[Cpt]]=Table4[[#This Row],[Cpt]:[Cpt]]),0))),"")</f>
        <v/>
      </c>
      <c r="I24" s="42" t="str">
        <f>IFERROR(INDEX(ORIGINAL[Analytique],SUMPRODUCT(MATCH(1,(ORIGINAL[[Analytique]:[Analytique]]=$A$1)*(ORIGINAL[[Cpt]:[Cpt]]=Table4[[#This Row],[Cpt]:[Cpt]]),0))),"")</f>
        <v/>
      </c>
      <c r="J24" s="43" t="str">
        <f>IFERROR(INDEX(ORIGINAL[Cpt],SUMPRODUCT(MATCH(1,(ORIGINAL[Analytique]=$A$1)*(($J23="Cpt")+(ORIGINAL[Cpt]&gt;$J23)),0))),"")</f>
        <v/>
      </c>
    </row>
    <row r="25" spans="1:10">
      <c r="A25" s="42" t="str">
        <f>IFERROR(INDEX(ORIGINAL[Mois],SUMPRODUCT(MATCH(1,(ORIGINAL[[Analytique]:[Analytique]]=$A$1)*(ORIGINAL[[Cpt]:[Cpt]]=Table4[[#This Row],[Cpt]:[Cpt]]),0))),"")</f>
        <v/>
      </c>
      <c r="B25" s="46" t="str">
        <f>IFERROR(INDEX(ORIGINAL[Société],SUMPRODUCT(MATCH(1,(ORIGINAL[[Analytique]:[Analytique]]=$A$1)*(ORIGINAL[[Cpt]:[Cpt]]=Table4[[#This Row],[Cpt]:[Cpt]]),0))),"")</f>
        <v/>
      </c>
      <c r="C25" s="44" t="str">
        <f>IFERROR(INDEX(ORIGINAL[Montant HT],SUMPRODUCT(MATCH(1,(ORIGINAL[[Analytique]:[Analytique]]=$A$1)*(ORIGINAL[[Cpt]:[Cpt]]=Table4[[#This Row],[Cpt]:[Cpt]]),0))),"")</f>
        <v/>
      </c>
      <c r="D25" s="45" t="str">
        <f>IFERROR(INDEX(ORIGINAL[Date],SUMPRODUCT(MATCH(1,(ORIGINAL[[Analytique]:[Analytique]]=$A$1)*(ORIGINAL[[Cpt]:[Cpt]]=Table4[[#This Row],[Cpt]:[Cpt]]),0))),"")</f>
        <v/>
      </c>
      <c r="E25" s="46" t="str">
        <f>IFERROR(INDEX(ORIGINAL[N° Facture],SUMPRODUCT(MATCH(1,(ORIGINAL[[Analytique]:[Analytique]]=$A$1)*(ORIGINAL[[Cpt]:[Cpt]]=Table4[[#This Row],[Cpt]:[Cpt]]),0))),"")</f>
        <v/>
      </c>
      <c r="F25" s="42" t="str">
        <f>IFERROR(INDEX(ORIGINAL[Imputation],SUMPRODUCT(MATCH(1,(ORIGINAL[[Analytique]:[Analytique]]=$A$1)*(ORIGINAL[[Cpt]:[Cpt]]=Table4[[#This Row],[Cpt]:[Cpt]]),0))),"")</f>
        <v/>
      </c>
      <c r="G25" s="46" t="str">
        <f>IFERROR(INDEX(ORIGINAL[Commentaires],SUMPRODUCT(MATCH(1,(ORIGINAL[[Analytique]:[Analytique]]=$A$1)*(ORIGINAL[[Cpt]:[Cpt]]=Table4[[#This Row],[Cpt]:[Cpt]]),0))),"")</f>
        <v/>
      </c>
      <c r="H25" s="42" t="str">
        <f>IFERROR(INDEX(ORIGINAL[Controlée],SUMPRODUCT(MATCH(1,(ORIGINAL[[Analytique]:[Analytique]]=$A$1)*(ORIGINAL[[Cpt]:[Cpt]]=Table4[[#This Row],[Cpt]:[Cpt]]),0))),"")</f>
        <v/>
      </c>
      <c r="I25" s="42" t="str">
        <f>IFERROR(INDEX(ORIGINAL[Analytique],SUMPRODUCT(MATCH(1,(ORIGINAL[[Analytique]:[Analytique]]=$A$1)*(ORIGINAL[[Cpt]:[Cpt]]=Table4[[#This Row],[Cpt]:[Cpt]]),0))),"")</f>
        <v/>
      </c>
      <c r="J25" s="43" t="str">
        <f>IFERROR(INDEX(ORIGINAL[Cpt],SUMPRODUCT(MATCH(1,(ORIGINAL[Analytique]=$A$1)*(($J24="Cpt")+(ORIGINAL[Cpt]&gt;$J24)),0))),"")</f>
        <v/>
      </c>
    </row>
    <row r="26" spans="1:10">
      <c r="A26" s="42" t="str">
        <f>IFERROR(INDEX(ORIGINAL[Mois],SUMPRODUCT(MATCH(1,(ORIGINAL[[Analytique]:[Analytique]]=$A$1)*(ORIGINAL[[Cpt]:[Cpt]]=Table4[[#This Row],[Cpt]:[Cpt]]),0))),"")</f>
        <v/>
      </c>
      <c r="B26" s="46" t="str">
        <f>IFERROR(INDEX(ORIGINAL[Société],SUMPRODUCT(MATCH(1,(ORIGINAL[[Analytique]:[Analytique]]=$A$1)*(ORIGINAL[[Cpt]:[Cpt]]=Table4[[#This Row],[Cpt]:[Cpt]]),0))),"")</f>
        <v/>
      </c>
      <c r="C26" s="44" t="str">
        <f>IFERROR(INDEX(ORIGINAL[Montant HT],SUMPRODUCT(MATCH(1,(ORIGINAL[[Analytique]:[Analytique]]=$A$1)*(ORIGINAL[[Cpt]:[Cpt]]=Table4[[#This Row],[Cpt]:[Cpt]]),0))),"")</f>
        <v/>
      </c>
      <c r="D26" s="45" t="str">
        <f>IFERROR(INDEX(ORIGINAL[Date],SUMPRODUCT(MATCH(1,(ORIGINAL[[Analytique]:[Analytique]]=$A$1)*(ORIGINAL[[Cpt]:[Cpt]]=Table4[[#This Row],[Cpt]:[Cpt]]),0))),"")</f>
        <v/>
      </c>
      <c r="E26" s="46" t="str">
        <f>IFERROR(INDEX(ORIGINAL[N° Facture],SUMPRODUCT(MATCH(1,(ORIGINAL[[Analytique]:[Analytique]]=$A$1)*(ORIGINAL[[Cpt]:[Cpt]]=Table4[[#This Row],[Cpt]:[Cpt]]),0))),"")</f>
        <v/>
      </c>
      <c r="F26" s="42" t="str">
        <f>IFERROR(INDEX(ORIGINAL[Imputation],SUMPRODUCT(MATCH(1,(ORIGINAL[[Analytique]:[Analytique]]=$A$1)*(ORIGINAL[[Cpt]:[Cpt]]=Table4[[#This Row],[Cpt]:[Cpt]]),0))),"")</f>
        <v/>
      </c>
      <c r="G26" s="46" t="str">
        <f>IFERROR(INDEX(ORIGINAL[Commentaires],SUMPRODUCT(MATCH(1,(ORIGINAL[[Analytique]:[Analytique]]=$A$1)*(ORIGINAL[[Cpt]:[Cpt]]=Table4[[#This Row],[Cpt]:[Cpt]]),0))),"")</f>
        <v/>
      </c>
      <c r="H26" s="42" t="str">
        <f>IFERROR(INDEX(ORIGINAL[Controlée],SUMPRODUCT(MATCH(1,(ORIGINAL[[Analytique]:[Analytique]]=$A$1)*(ORIGINAL[[Cpt]:[Cpt]]=Table4[[#This Row],[Cpt]:[Cpt]]),0))),"")</f>
        <v/>
      </c>
      <c r="I26" s="42" t="str">
        <f>IFERROR(INDEX(ORIGINAL[Analytique],SUMPRODUCT(MATCH(1,(ORIGINAL[[Analytique]:[Analytique]]=$A$1)*(ORIGINAL[[Cpt]:[Cpt]]=Table4[[#This Row],[Cpt]:[Cpt]]),0))),"")</f>
        <v/>
      </c>
      <c r="J26" s="43" t="str">
        <f>IFERROR(INDEX(ORIGINAL[Cpt],SUMPRODUCT(MATCH(1,(ORIGINAL[Analytique]=$A$1)*(($J25="Cpt")+(ORIGINAL[Cpt]&gt;$J25)),0))),"")</f>
        <v/>
      </c>
    </row>
    <row r="27" spans="1:10">
      <c r="A27" s="42" t="str">
        <f>IFERROR(INDEX(ORIGINAL[Mois],SUMPRODUCT(MATCH(1,(ORIGINAL[[Analytique]:[Analytique]]=$A$1)*(ORIGINAL[[Cpt]:[Cpt]]=Table4[[#This Row],[Cpt]:[Cpt]]),0))),"")</f>
        <v/>
      </c>
      <c r="B27" s="46" t="str">
        <f>IFERROR(INDEX(ORIGINAL[Société],SUMPRODUCT(MATCH(1,(ORIGINAL[[Analytique]:[Analytique]]=$A$1)*(ORIGINAL[[Cpt]:[Cpt]]=Table4[[#This Row],[Cpt]:[Cpt]]),0))),"")</f>
        <v/>
      </c>
      <c r="C27" s="44" t="str">
        <f>IFERROR(INDEX(ORIGINAL[Montant HT],SUMPRODUCT(MATCH(1,(ORIGINAL[[Analytique]:[Analytique]]=$A$1)*(ORIGINAL[[Cpt]:[Cpt]]=Table4[[#This Row],[Cpt]:[Cpt]]),0))),"")</f>
        <v/>
      </c>
      <c r="D27" s="45" t="str">
        <f>IFERROR(INDEX(ORIGINAL[Date],SUMPRODUCT(MATCH(1,(ORIGINAL[[Analytique]:[Analytique]]=$A$1)*(ORIGINAL[[Cpt]:[Cpt]]=Table4[[#This Row],[Cpt]:[Cpt]]),0))),"")</f>
        <v/>
      </c>
      <c r="E27" s="46" t="str">
        <f>IFERROR(INDEX(ORIGINAL[N° Facture],SUMPRODUCT(MATCH(1,(ORIGINAL[[Analytique]:[Analytique]]=$A$1)*(ORIGINAL[[Cpt]:[Cpt]]=Table4[[#This Row],[Cpt]:[Cpt]]),0))),"")</f>
        <v/>
      </c>
      <c r="F27" s="42" t="str">
        <f>IFERROR(INDEX(ORIGINAL[Imputation],SUMPRODUCT(MATCH(1,(ORIGINAL[[Analytique]:[Analytique]]=$A$1)*(ORIGINAL[[Cpt]:[Cpt]]=Table4[[#This Row],[Cpt]:[Cpt]]),0))),"")</f>
        <v/>
      </c>
      <c r="G27" s="46" t="str">
        <f>IFERROR(INDEX(ORIGINAL[Commentaires],SUMPRODUCT(MATCH(1,(ORIGINAL[[Analytique]:[Analytique]]=$A$1)*(ORIGINAL[[Cpt]:[Cpt]]=Table4[[#This Row],[Cpt]:[Cpt]]),0))),"")</f>
        <v/>
      </c>
      <c r="H27" s="42" t="str">
        <f>IFERROR(INDEX(ORIGINAL[Controlée],SUMPRODUCT(MATCH(1,(ORIGINAL[[Analytique]:[Analytique]]=$A$1)*(ORIGINAL[[Cpt]:[Cpt]]=Table4[[#This Row],[Cpt]:[Cpt]]),0))),"")</f>
        <v/>
      </c>
      <c r="I27" s="42" t="str">
        <f>IFERROR(INDEX(ORIGINAL[Analytique],SUMPRODUCT(MATCH(1,(ORIGINAL[[Analytique]:[Analytique]]=$A$1)*(ORIGINAL[[Cpt]:[Cpt]]=Table4[[#This Row],[Cpt]:[Cpt]]),0))),"")</f>
        <v/>
      </c>
      <c r="J27" s="43" t="str">
        <f>IFERROR(INDEX(ORIGINAL[Cpt],SUMPRODUCT(MATCH(1,(ORIGINAL[Analytique]=$A$1)*(($J26="Cpt")+(ORIGINAL[Cpt]&gt;$J26)),0))),"")</f>
        <v/>
      </c>
    </row>
  </sheetData>
  <mergeCells count="1">
    <mergeCell ref="A1:J3"/>
  </mergeCell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E16" sqref="E16"/>
    </sheetView>
  </sheetViews>
  <sheetFormatPr baseColWidth="10" defaultRowHeight="14" x14ac:dyDescent="0"/>
  <cols>
    <col min="1" max="6" width="12.6640625" customWidth="1"/>
    <col min="7" max="7" width="19.5" customWidth="1"/>
    <col min="8" max="8" width="14" customWidth="1"/>
  </cols>
  <sheetData>
    <row r="1" spans="1:10">
      <c r="A1" s="47" t="s">
        <v>9</v>
      </c>
      <c r="B1" s="47"/>
      <c r="C1" s="47"/>
      <c r="D1" s="47"/>
      <c r="E1" s="47"/>
      <c r="F1" s="47"/>
      <c r="G1" s="47"/>
      <c r="H1" s="47"/>
      <c r="I1" s="47"/>
      <c r="J1" s="47"/>
    </row>
    <row r="2" spans="1:10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0">
      <c r="A4" s="40" t="s">
        <v>0</v>
      </c>
      <c r="B4" s="40" t="s">
        <v>1</v>
      </c>
      <c r="C4" s="40" t="s">
        <v>20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41" t="s">
        <v>10</v>
      </c>
      <c r="J4" s="41" t="s">
        <v>11</v>
      </c>
    </row>
    <row r="5" spans="1:10" s="39" customFormat="1">
      <c r="A5" s="42" t="str">
        <f>IFERROR(INDEX(ORIGINAL[Mois],SUMPRODUCT(MATCH(1,(ORIGINAL[[Analytique]:[Analytique]]=$A$1)*(ORIGINAL[[Cpt]:[Cpt]]=Table47[[#This Row],[Cpt]:[Cpt]]),0))),"")</f>
        <v>Fevrier</v>
      </c>
      <c r="B5" s="46" t="str">
        <f>IFERROR(INDEX(ORIGINAL[Société],SUMPRODUCT(MATCH(1,(ORIGINAL[[Analytique]:[Analytique]]=$A$1)*(ORIGINAL[[Cpt]:[Cpt]]=Table47[[#This Row],[Cpt]:[Cpt]]),0))),"")</f>
        <v>bla</v>
      </c>
      <c r="C5" s="44">
        <f>IFERROR(INDEX(ORIGINAL[Montant HT],SUMPRODUCT(MATCH(1,(ORIGINAL[[Analytique]:[Analytique]]=$A$1)*(ORIGINAL[[Cpt]:[Cpt]]=Table47[[#This Row],[Cpt]:[Cpt]]),0))),"")</f>
        <v>13</v>
      </c>
      <c r="D5" s="45">
        <f>IFERROR(INDEX(ORIGINAL[Date],SUMPRODUCT(MATCH(1,(ORIGINAL[[Analytique]:[Analytique]]=$A$1)*(ORIGINAL[[Cpt]:[Cpt]]=Table47[[#This Row],[Cpt]:[Cpt]]),0))),"")</f>
        <v>43863</v>
      </c>
      <c r="E5" s="46" t="str">
        <f>IFERROR(INDEX(ORIGINAL[N° Facture],SUMPRODUCT(MATCH(1,(ORIGINAL[[Analytique]:[Analytique]]=$A$1)*(ORIGINAL[[Cpt]:[Cpt]]=Table47[[#This Row],[Cpt]:[Cpt]]),0))),"")</f>
        <v>F35</v>
      </c>
      <c r="F5" s="42">
        <f>IFERROR(INDEX(ORIGINAL[Imputation],SUMPRODUCT(MATCH(1,(ORIGINAL[[Analytique]:[Analytique]]=$A$1)*(ORIGINAL[[Cpt]:[Cpt]]=Table47[[#This Row],[Cpt]:[Cpt]]),0))),"")</f>
        <v>0</v>
      </c>
      <c r="G5" s="46" t="str">
        <f>IFERROR(INDEX(ORIGINAL[Commentaires],SUMPRODUCT(MATCH(1,(ORIGINAL[[Analytique]:[Analytique]]=$A$1)*(ORIGINAL[[Cpt]:[Cpt]]=Table47[[#This Row],[Cpt]:[Cpt]]),0))),"")</f>
        <v>hdoaizhdao</v>
      </c>
      <c r="H5" s="42">
        <f>IFERROR(INDEX(ORIGINAL[Controlée],SUMPRODUCT(MATCH(1,(ORIGINAL[[Analytique]:[Analytique]]=$A$1)*(ORIGINAL[[Cpt]:[Cpt]]=Table47[[#This Row],[Cpt]:[Cpt]]),0))),"")</f>
        <v>0</v>
      </c>
      <c r="I5" s="42" t="str">
        <f>IFERROR(INDEX(ORIGINAL[Analytique],SUMPRODUCT(MATCH(1,(ORIGINAL[[Analytique]:[Analytique]]=$A$1)*(ORIGINAL[[Cpt]:[Cpt]]=Table47[[#This Row],[Cpt]:[Cpt]]),0))),"")</f>
        <v>B</v>
      </c>
      <c r="J5" s="43">
        <f>IFERROR(INDEX(ORIGINAL[Cpt],SUMPRODUCT(MATCH(1,(ORIGINAL[Analytique]=$A$1)*(($J4="Cpt")+(ORIGINAL[Cpt]&gt;$J4)),0))),"")</f>
        <v>2</v>
      </c>
    </row>
    <row r="6" spans="1:10">
      <c r="A6" s="42" t="str">
        <f>IFERROR(INDEX(ORIGINAL[Mois],SUMPRODUCT(MATCH(1,(ORIGINAL[[Analytique]:[Analytique]]=$A$1)*(ORIGINAL[[Cpt]:[Cpt]]=Table47[[#This Row],[Cpt]:[Cpt]]),0))),"")</f>
        <v>Avril</v>
      </c>
      <c r="B6" s="46" t="str">
        <f>IFERROR(INDEX(ORIGINAL[Société],SUMPRODUCT(MATCH(1,(ORIGINAL[[Analytique]:[Analytique]]=$A$1)*(ORIGINAL[[Cpt]:[Cpt]]=Table47[[#This Row],[Cpt]:[Cpt]]),0))),"")</f>
        <v>bla</v>
      </c>
      <c r="C6" s="44">
        <f>IFERROR(INDEX(ORIGINAL[Montant HT],SUMPRODUCT(MATCH(1,(ORIGINAL[[Analytique]:[Analytique]]=$A$1)*(ORIGINAL[[Cpt]:[Cpt]]=Table47[[#This Row],[Cpt]:[Cpt]]),0))),"")</f>
        <v>15</v>
      </c>
      <c r="D6" s="45">
        <f>IFERROR(INDEX(ORIGINAL[Date],SUMPRODUCT(MATCH(1,(ORIGINAL[[Analytique]:[Analytique]]=$A$1)*(ORIGINAL[[Cpt]:[Cpt]]=Table47[[#This Row],[Cpt]:[Cpt]]),0))),"")</f>
        <v>43865</v>
      </c>
      <c r="E6" s="46" t="str">
        <f>IFERROR(INDEX(ORIGINAL[N° Facture],SUMPRODUCT(MATCH(1,(ORIGINAL[[Analytique]:[Analytique]]=$A$1)*(ORIGINAL[[Cpt]:[Cpt]]=Table47[[#This Row],[Cpt]:[Cpt]]),0))),"")</f>
        <v>F37</v>
      </c>
      <c r="F6" s="42">
        <f>IFERROR(INDEX(ORIGINAL[Imputation],SUMPRODUCT(MATCH(1,(ORIGINAL[[Analytique]:[Analytique]]=$A$1)*(ORIGINAL[[Cpt]:[Cpt]]=Table47[[#This Row],[Cpt]:[Cpt]]),0))),"")</f>
        <v>0</v>
      </c>
      <c r="G6" s="46" t="str">
        <f>IFERROR(INDEX(ORIGINAL[Commentaires],SUMPRODUCT(MATCH(1,(ORIGINAL[[Analytique]:[Analytique]]=$A$1)*(ORIGINAL[[Cpt]:[Cpt]]=Table47[[#This Row],[Cpt]:[Cpt]]),0))),"")</f>
        <v>hdoaizhdao</v>
      </c>
      <c r="H6" s="42">
        <f>IFERROR(INDEX(ORIGINAL[Controlée],SUMPRODUCT(MATCH(1,(ORIGINAL[[Analytique]:[Analytique]]=$A$1)*(ORIGINAL[[Cpt]:[Cpt]]=Table47[[#This Row],[Cpt]:[Cpt]]),0))),"")</f>
        <v>0</v>
      </c>
      <c r="I6" s="42" t="str">
        <f>IFERROR(INDEX(ORIGINAL[Analytique],SUMPRODUCT(MATCH(1,(ORIGINAL[[Analytique]:[Analytique]]=$A$1)*(ORIGINAL[[Cpt]:[Cpt]]=Table47[[#This Row],[Cpt]:[Cpt]]),0))),"")</f>
        <v>B</v>
      </c>
      <c r="J6" s="43">
        <f>IFERROR(INDEX(ORIGINAL[Cpt],SUMPRODUCT(MATCH(1,(ORIGINAL[Analytique]=$A$1)*(($J5="Cpt")+(ORIGINAL[Cpt]&gt;$J5)),0))),"")</f>
        <v>4</v>
      </c>
    </row>
    <row r="7" spans="1:10">
      <c r="A7" s="42" t="str">
        <f>IFERROR(INDEX(ORIGINAL[Mois],SUMPRODUCT(MATCH(1,(ORIGINAL[[Analytique]:[Analytique]]=$A$1)*(ORIGINAL[[Cpt]:[Cpt]]=Table47[[#This Row],[Cpt]:[Cpt]]),0))),"")</f>
        <v>Mai</v>
      </c>
      <c r="B7" s="46" t="str">
        <f>IFERROR(INDEX(ORIGINAL[Société],SUMPRODUCT(MATCH(1,(ORIGINAL[[Analytique]:[Analytique]]=$A$1)*(ORIGINAL[[Cpt]:[Cpt]]=Table47[[#This Row],[Cpt]:[Cpt]]),0))),"")</f>
        <v>bla</v>
      </c>
      <c r="C7" s="44">
        <f>IFERROR(INDEX(ORIGINAL[Montant HT],SUMPRODUCT(MATCH(1,(ORIGINAL[[Analytique]:[Analytique]]=$A$1)*(ORIGINAL[[Cpt]:[Cpt]]=Table47[[#This Row],[Cpt]:[Cpt]]),0))),"")</f>
        <v>17</v>
      </c>
      <c r="D7" s="45">
        <f>IFERROR(INDEX(ORIGINAL[Date],SUMPRODUCT(MATCH(1,(ORIGINAL[[Analytique]:[Analytique]]=$A$1)*(ORIGINAL[[Cpt]:[Cpt]]=Table47[[#This Row],[Cpt]:[Cpt]]),0))),"")</f>
        <v>43867</v>
      </c>
      <c r="E7" s="46" t="str">
        <f>IFERROR(INDEX(ORIGINAL[N° Facture],SUMPRODUCT(MATCH(1,(ORIGINAL[[Analytique]:[Analytique]]=$A$1)*(ORIGINAL[[Cpt]:[Cpt]]=Table47[[#This Row],[Cpt]:[Cpt]]),0))),"")</f>
        <v>F39</v>
      </c>
      <c r="F7" s="42">
        <f>IFERROR(INDEX(ORIGINAL[Imputation],SUMPRODUCT(MATCH(1,(ORIGINAL[[Analytique]:[Analytique]]=$A$1)*(ORIGINAL[[Cpt]:[Cpt]]=Table47[[#This Row],[Cpt]:[Cpt]]),0))),"")</f>
        <v>0</v>
      </c>
      <c r="G7" s="46" t="str">
        <f>IFERROR(INDEX(ORIGINAL[Commentaires],SUMPRODUCT(MATCH(1,(ORIGINAL[[Analytique]:[Analytique]]=$A$1)*(ORIGINAL[[Cpt]:[Cpt]]=Table47[[#This Row],[Cpt]:[Cpt]]),0))),"")</f>
        <v>hdoaizhdao</v>
      </c>
      <c r="H7" s="42">
        <f>IFERROR(INDEX(ORIGINAL[Controlée],SUMPRODUCT(MATCH(1,(ORIGINAL[[Analytique]:[Analytique]]=$A$1)*(ORIGINAL[[Cpt]:[Cpt]]=Table47[[#This Row],[Cpt]:[Cpt]]),0))),"")</f>
        <v>0</v>
      </c>
      <c r="I7" s="42" t="str">
        <f>IFERROR(INDEX(ORIGINAL[Analytique],SUMPRODUCT(MATCH(1,(ORIGINAL[[Analytique]:[Analytique]]=$A$1)*(ORIGINAL[[Cpt]:[Cpt]]=Table47[[#This Row],[Cpt]:[Cpt]]),0))),"")</f>
        <v>B</v>
      </c>
      <c r="J7" s="43">
        <f>IFERROR(INDEX(ORIGINAL[Cpt],SUMPRODUCT(MATCH(1,(ORIGINAL[Analytique]=$A$1)*(($J6="Cpt")+(ORIGINAL[Cpt]&gt;$J6)),0))),"")</f>
        <v>6</v>
      </c>
    </row>
    <row r="8" spans="1:10">
      <c r="A8" s="42" t="str">
        <f>IFERROR(INDEX(ORIGINAL[Mois],SUMPRODUCT(MATCH(1,(ORIGINAL[[Analytique]:[Analytique]]=$A$1)*(ORIGINAL[[Cpt]:[Cpt]]=Table47[[#This Row],[Cpt]:[Cpt]]),0))),"")</f>
        <v>Juin</v>
      </c>
      <c r="B8" s="46" t="str">
        <f>IFERROR(INDEX(ORIGINAL[Société],SUMPRODUCT(MATCH(1,(ORIGINAL[[Analytique]:[Analytique]]=$A$1)*(ORIGINAL[[Cpt]:[Cpt]]=Table47[[#This Row],[Cpt]:[Cpt]]),0))),"")</f>
        <v>bla</v>
      </c>
      <c r="C8" s="44">
        <f>IFERROR(INDEX(ORIGINAL[Montant HT],SUMPRODUCT(MATCH(1,(ORIGINAL[[Analytique]:[Analytique]]=$A$1)*(ORIGINAL[[Cpt]:[Cpt]]=Table47[[#This Row],[Cpt]:[Cpt]]),0))),"")</f>
        <v>18</v>
      </c>
      <c r="D8" s="45">
        <f>IFERROR(INDEX(ORIGINAL[Date],SUMPRODUCT(MATCH(1,(ORIGINAL[[Analytique]:[Analytique]]=$A$1)*(ORIGINAL[[Cpt]:[Cpt]]=Table47[[#This Row],[Cpt]:[Cpt]]),0))),"")</f>
        <v>43868</v>
      </c>
      <c r="E8" s="46" t="str">
        <f>IFERROR(INDEX(ORIGINAL[N° Facture],SUMPRODUCT(MATCH(1,(ORIGINAL[[Analytique]:[Analytique]]=$A$1)*(ORIGINAL[[Cpt]:[Cpt]]=Table47[[#This Row],[Cpt]:[Cpt]]),0))),"")</f>
        <v>F40</v>
      </c>
      <c r="F8" s="42">
        <f>IFERROR(INDEX(ORIGINAL[Imputation],SUMPRODUCT(MATCH(1,(ORIGINAL[[Analytique]:[Analytique]]=$A$1)*(ORIGINAL[[Cpt]:[Cpt]]=Table47[[#This Row],[Cpt]:[Cpt]]),0))),"")</f>
        <v>0</v>
      </c>
      <c r="G8" s="46" t="str">
        <f>IFERROR(INDEX(ORIGINAL[Commentaires],SUMPRODUCT(MATCH(1,(ORIGINAL[[Analytique]:[Analytique]]=$A$1)*(ORIGINAL[[Cpt]:[Cpt]]=Table47[[#This Row],[Cpt]:[Cpt]]),0))),"")</f>
        <v>hdoaizhdao</v>
      </c>
      <c r="H8" s="42">
        <f>IFERROR(INDEX(ORIGINAL[Controlée],SUMPRODUCT(MATCH(1,(ORIGINAL[[Analytique]:[Analytique]]=$A$1)*(ORIGINAL[[Cpt]:[Cpt]]=Table47[[#This Row],[Cpt]:[Cpt]]),0))),"")</f>
        <v>0</v>
      </c>
      <c r="I8" s="42" t="str">
        <f>IFERROR(INDEX(ORIGINAL[Analytique],SUMPRODUCT(MATCH(1,(ORIGINAL[[Analytique]:[Analytique]]=$A$1)*(ORIGINAL[[Cpt]:[Cpt]]=Table47[[#This Row],[Cpt]:[Cpt]]),0))),"")</f>
        <v>B</v>
      </c>
      <c r="J8" s="43">
        <f>IFERROR(INDEX(ORIGINAL[Cpt],SUMPRODUCT(MATCH(1,(ORIGINAL[Analytique]=$A$1)*(($J7="Cpt")+(ORIGINAL[Cpt]&gt;$J7)),0))),"")</f>
        <v>7</v>
      </c>
    </row>
    <row r="9" spans="1:10">
      <c r="A9" s="42" t="str">
        <f>IFERROR(INDEX(ORIGINAL[Mois],SUMPRODUCT(MATCH(1,(ORIGINAL[[Analytique]:[Analytique]]=$A$1)*(ORIGINAL[[Cpt]:[Cpt]]=Table47[[#This Row],[Cpt]:[Cpt]]),0))),"")</f>
        <v>Sept</v>
      </c>
      <c r="B9" s="46" t="str">
        <f>IFERROR(INDEX(ORIGINAL[Société],SUMPRODUCT(MATCH(1,(ORIGINAL[[Analytique]:[Analytique]]=$A$1)*(ORIGINAL[[Cpt]:[Cpt]]=Table47[[#This Row],[Cpt]:[Cpt]]),0))),"")</f>
        <v>bla</v>
      </c>
      <c r="C9" s="44">
        <f>IFERROR(INDEX(ORIGINAL[Montant HT],SUMPRODUCT(MATCH(1,(ORIGINAL[[Analytique]:[Analytique]]=$A$1)*(ORIGINAL[[Cpt]:[Cpt]]=Table47[[#This Row],[Cpt]:[Cpt]]),0))),"")</f>
        <v>19</v>
      </c>
      <c r="D9" s="45">
        <f>IFERROR(INDEX(ORIGINAL[Date],SUMPRODUCT(MATCH(1,(ORIGINAL[[Analytique]:[Analytique]]=$A$1)*(ORIGINAL[[Cpt]:[Cpt]]=Table47[[#This Row],[Cpt]:[Cpt]]),0))),"")</f>
        <v>43869</v>
      </c>
      <c r="E9" s="46" t="str">
        <f>IFERROR(INDEX(ORIGINAL[N° Facture],SUMPRODUCT(MATCH(1,(ORIGINAL[[Analytique]:[Analytique]]=$A$1)*(ORIGINAL[[Cpt]:[Cpt]]=Table47[[#This Row],[Cpt]:[Cpt]]),0))),"")</f>
        <v>F41</v>
      </c>
      <c r="F9" s="42">
        <f>IFERROR(INDEX(ORIGINAL[Imputation],SUMPRODUCT(MATCH(1,(ORIGINAL[[Analytique]:[Analytique]]=$A$1)*(ORIGINAL[[Cpt]:[Cpt]]=Table47[[#This Row],[Cpt]:[Cpt]]),0))),"")</f>
        <v>0</v>
      </c>
      <c r="G9" s="46" t="str">
        <f>IFERROR(INDEX(ORIGINAL[Commentaires],SUMPRODUCT(MATCH(1,(ORIGINAL[[Analytique]:[Analytique]]=$A$1)*(ORIGINAL[[Cpt]:[Cpt]]=Table47[[#This Row],[Cpt]:[Cpt]]),0))),"")</f>
        <v>hdoaizhdao</v>
      </c>
      <c r="H9" s="42">
        <f>IFERROR(INDEX(ORIGINAL[Controlée],SUMPRODUCT(MATCH(1,(ORIGINAL[[Analytique]:[Analytique]]=$A$1)*(ORIGINAL[[Cpt]:[Cpt]]=Table47[[#This Row],[Cpt]:[Cpt]]),0))),"")</f>
        <v>0</v>
      </c>
      <c r="I9" s="42" t="str">
        <f>IFERROR(INDEX(ORIGINAL[Analytique],SUMPRODUCT(MATCH(1,(ORIGINAL[[Analytique]:[Analytique]]=$A$1)*(ORIGINAL[[Cpt]:[Cpt]]=Table47[[#This Row],[Cpt]:[Cpt]]),0))),"")</f>
        <v>B</v>
      </c>
      <c r="J9" s="43">
        <f>IFERROR(INDEX(ORIGINAL[Cpt],SUMPRODUCT(MATCH(1,(ORIGINAL[Analytique]=$A$1)*(($J8="Cpt")+(ORIGINAL[Cpt]&gt;$J8)),0))),"")</f>
        <v>8</v>
      </c>
    </row>
    <row r="10" spans="1:10">
      <c r="A10" s="42" t="str">
        <f>IFERROR(INDEX(ORIGINAL[Mois],SUMPRODUCT(MATCH(1,(ORIGINAL[[Analytique]:[Analytique]]=$A$1)*(ORIGINAL[[Cpt]:[Cpt]]=Table47[[#This Row],[Cpt]:[Cpt]]),0))),"")</f>
        <v/>
      </c>
      <c r="B10" s="46" t="str">
        <f>IFERROR(INDEX(ORIGINAL[Société],SUMPRODUCT(MATCH(1,(ORIGINAL[[Analytique]:[Analytique]]=$A$1)*(ORIGINAL[[Cpt]:[Cpt]]=Table47[[#This Row],[Cpt]:[Cpt]]),0))),"")</f>
        <v/>
      </c>
      <c r="C10" s="44" t="str">
        <f>IFERROR(INDEX(ORIGINAL[Montant HT],SUMPRODUCT(MATCH(1,(ORIGINAL[[Analytique]:[Analytique]]=$A$1)*(ORIGINAL[[Cpt]:[Cpt]]=Table47[[#This Row],[Cpt]:[Cpt]]),0))),"")</f>
        <v/>
      </c>
      <c r="D10" s="45" t="str">
        <f>IFERROR(INDEX(ORIGINAL[Date],SUMPRODUCT(MATCH(1,(ORIGINAL[[Analytique]:[Analytique]]=$A$1)*(ORIGINAL[[Cpt]:[Cpt]]=Table47[[#This Row],[Cpt]:[Cpt]]),0))),"")</f>
        <v/>
      </c>
      <c r="E10" s="46" t="str">
        <f>IFERROR(INDEX(ORIGINAL[N° Facture],SUMPRODUCT(MATCH(1,(ORIGINAL[[Analytique]:[Analytique]]=$A$1)*(ORIGINAL[[Cpt]:[Cpt]]=Table47[[#This Row],[Cpt]:[Cpt]]),0))),"")</f>
        <v/>
      </c>
      <c r="F10" s="42" t="str">
        <f>IFERROR(INDEX(ORIGINAL[Imputation],SUMPRODUCT(MATCH(1,(ORIGINAL[[Analytique]:[Analytique]]=$A$1)*(ORIGINAL[[Cpt]:[Cpt]]=Table47[[#This Row],[Cpt]:[Cpt]]),0))),"")</f>
        <v/>
      </c>
      <c r="G10" s="46" t="str">
        <f>IFERROR(INDEX(ORIGINAL[Commentaires],SUMPRODUCT(MATCH(1,(ORIGINAL[[Analytique]:[Analytique]]=$A$1)*(ORIGINAL[[Cpt]:[Cpt]]=Table47[[#This Row],[Cpt]:[Cpt]]),0))),"")</f>
        <v/>
      </c>
      <c r="H10" s="42" t="str">
        <f>IFERROR(INDEX(ORIGINAL[Controlée],SUMPRODUCT(MATCH(1,(ORIGINAL[[Analytique]:[Analytique]]=$A$1)*(ORIGINAL[[Cpt]:[Cpt]]=Table47[[#This Row],[Cpt]:[Cpt]]),0))),"")</f>
        <v/>
      </c>
      <c r="I10" s="42" t="str">
        <f>IFERROR(INDEX(ORIGINAL[Analytique],SUMPRODUCT(MATCH(1,(ORIGINAL[[Analytique]:[Analytique]]=$A$1)*(ORIGINAL[[Cpt]:[Cpt]]=Table47[[#This Row],[Cpt]:[Cpt]]),0))),"")</f>
        <v/>
      </c>
      <c r="J10" s="43" t="str">
        <f>IFERROR(INDEX(ORIGINAL[Cpt],SUMPRODUCT(MATCH(1,(ORIGINAL[Analytique]=$A$1)*(($J9="Cpt")+(ORIGINAL[Cpt]&gt;$J9)),0))),"")</f>
        <v/>
      </c>
    </row>
    <row r="11" spans="1:10">
      <c r="A11" s="42" t="str">
        <f>IFERROR(INDEX(ORIGINAL[Mois],SUMPRODUCT(MATCH(1,(ORIGINAL[[Analytique]:[Analytique]]=$A$1)*(ORIGINAL[[Cpt]:[Cpt]]=Table47[[#This Row],[Cpt]:[Cpt]]),0))),"")</f>
        <v/>
      </c>
      <c r="B11" s="46" t="str">
        <f>IFERROR(INDEX(ORIGINAL[Société],SUMPRODUCT(MATCH(1,(ORIGINAL[[Analytique]:[Analytique]]=$A$1)*(ORIGINAL[[Cpt]:[Cpt]]=Table47[[#This Row],[Cpt]:[Cpt]]),0))),"")</f>
        <v/>
      </c>
      <c r="C11" s="44" t="str">
        <f>IFERROR(INDEX(ORIGINAL[Montant HT],SUMPRODUCT(MATCH(1,(ORIGINAL[[Analytique]:[Analytique]]=$A$1)*(ORIGINAL[[Cpt]:[Cpt]]=Table47[[#This Row],[Cpt]:[Cpt]]),0))),"")</f>
        <v/>
      </c>
      <c r="D11" s="45" t="str">
        <f>IFERROR(INDEX(ORIGINAL[Date],SUMPRODUCT(MATCH(1,(ORIGINAL[[Analytique]:[Analytique]]=$A$1)*(ORIGINAL[[Cpt]:[Cpt]]=Table47[[#This Row],[Cpt]:[Cpt]]),0))),"")</f>
        <v/>
      </c>
      <c r="E11" s="46" t="str">
        <f>IFERROR(INDEX(ORIGINAL[N° Facture],SUMPRODUCT(MATCH(1,(ORIGINAL[[Analytique]:[Analytique]]=$A$1)*(ORIGINAL[[Cpt]:[Cpt]]=Table47[[#This Row],[Cpt]:[Cpt]]),0))),"")</f>
        <v/>
      </c>
      <c r="F11" s="42" t="str">
        <f>IFERROR(INDEX(ORIGINAL[Imputation],SUMPRODUCT(MATCH(1,(ORIGINAL[[Analytique]:[Analytique]]=$A$1)*(ORIGINAL[[Cpt]:[Cpt]]=Table47[[#This Row],[Cpt]:[Cpt]]),0))),"")</f>
        <v/>
      </c>
      <c r="G11" s="46" t="str">
        <f>IFERROR(INDEX(ORIGINAL[Commentaires],SUMPRODUCT(MATCH(1,(ORIGINAL[[Analytique]:[Analytique]]=$A$1)*(ORIGINAL[[Cpt]:[Cpt]]=Table47[[#This Row],[Cpt]:[Cpt]]),0))),"")</f>
        <v/>
      </c>
      <c r="H11" s="42" t="str">
        <f>IFERROR(INDEX(ORIGINAL[Controlée],SUMPRODUCT(MATCH(1,(ORIGINAL[[Analytique]:[Analytique]]=$A$1)*(ORIGINAL[[Cpt]:[Cpt]]=Table47[[#This Row],[Cpt]:[Cpt]]),0))),"")</f>
        <v/>
      </c>
      <c r="I11" s="42" t="str">
        <f>IFERROR(INDEX(ORIGINAL[Analytique],SUMPRODUCT(MATCH(1,(ORIGINAL[[Analytique]:[Analytique]]=$A$1)*(ORIGINAL[[Cpt]:[Cpt]]=Table47[[#This Row],[Cpt]:[Cpt]]),0))),"")</f>
        <v/>
      </c>
      <c r="J11" s="43" t="str">
        <f>IFERROR(INDEX(ORIGINAL[Cpt],SUMPRODUCT(MATCH(1,(ORIGINAL[Analytique]=$A$1)*(($J10="Cpt")+(ORIGINAL[Cpt]&gt;$J10)),0))),"")</f>
        <v/>
      </c>
    </row>
    <row r="12" spans="1:10">
      <c r="A12" s="42" t="str">
        <f>IFERROR(INDEX(ORIGINAL[Mois],SUMPRODUCT(MATCH(1,(ORIGINAL[[Analytique]:[Analytique]]=$A$1)*(ORIGINAL[[Cpt]:[Cpt]]=Table47[[#This Row],[Cpt]:[Cpt]]),0))),"")</f>
        <v/>
      </c>
      <c r="B12" s="46" t="str">
        <f>IFERROR(INDEX(ORIGINAL[Société],SUMPRODUCT(MATCH(1,(ORIGINAL[[Analytique]:[Analytique]]=$A$1)*(ORIGINAL[[Cpt]:[Cpt]]=Table47[[#This Row],[Cpt]:[Cpt]]),0))),"")</f>
        <v/>
      </c>
      <c r="C12" s="44" t="str">
        <f>IFERROR(INDEX(ORIGINAL[Montant HT],SUMPRODUCT(MATCH(1,(ORIGINAL[[Analytique]:[Analytique]]=$A$1)*(ORIGINAL[[Cpt]:[Cpt]]=Table47[[#This Row],[Cpt]:[Cpt]]),0))),"")</f>
        <v/>
      </c>
      <c r="D12" s="45" t="str">
        <f>IFERROR(INDEX(ORIGINAL[Date],SUMPRODUCT(MATCH(1,(ORIGINAL[[Analytique]:[Analytique]]=$A$1)*(ORIGINAL[[Cpt]:[Cpt]]=Table47[[#This Row],[Cpt]:[Cpt]]),0))),"")</f>
        <v/>
      </c>
      <c r="E12" s="46" t="str">
        <f>IFERROR(INDEX(ORIGINAL[N° Facture],SUMPRODUCT(MATCH(1,(ORIGINAL[[Analytique]:[Analytique]]=$A$1)*(ORIGINAL[[Cpt]:[Cpt]]=Table47[[#This Row],[Cpt]:[Cpt]]),0))),"")</f>
        <v/>
      </c>
      <c r="F12" s="42" t="str">
        <f>IFERROR(INDEX(ORIGINAL[Imputation],SUMPRODUCT(MATCH(1,(ORIGINAL[[Analytique]:[Analytique]]=$A$1)*(ORIGINAL[[Cpt]:[Cpt]]=Table47[[#This Row],[Cpt]:[Cpt]]),0))),"")</f>
        <v/>
      </c>
      <c r="G12" s="46" t="str">
        <f>IFERROR(INDEX(ORIGINAL[Commentaires],SUMPRODUCT(MATCH(1,(ORIGINAL[[Analytique]:[Analytique]]=$A$1)*(ORIGINAL[[Cpt]:[Cpt]]=Table47[[#This Row],[Cpt]:[Cpt]]),0))),"")</f>
        <v/>
      </c>
      <c r="H12" s="42" t="str">
        <f>IFERROR(INDEX(ORIGINAL[Controlée],SUMPRODUCT(MATCH(1,(ORIGINAL[[Analytique]:[Analytique]]=$A$1)*(ORIGINAL[[Cpt]:[Cpt]]=Table47[[#This Row],[Cpt]:[Cpt]]),0))),"")</f>
        <v/>
      </c>
      <c r="I12" s="42" t="str">
        <f>IFERROR(INDEX(ORIGINAL[Analytique],SUMPRODUCT(MATCH(1,(ORIGINAL[[Analytique]:[Analytique]]=$A$1)*(ORIGINAL[[Cpt]:[Cpt]]=Table47[[#This Row],[Cpt]:[Cpt]]),0))),"")</f>
        <v/>
      </c>
      <c r="J12" s="43" t="str">
        <f>IFERROR(INDEX(ORIGINAL[Cpt],SUMPRODUCT(MATCH(1,(ORIGINAL[Analytique]=$A$1)*(($J11="Cpt")+(ORIGINAL[Cpt]&gt;$J11)),0))),"")</f>
        <v/>
      </c>
    </row>
    <row r="13" spans="1:10">
      <c r="A13" s="42" t="str">
        <f>IFERROR(INDEX(ORIGINAL[Mois],SUMPRODUCT(MATCH(1,(ORIGINAL[[Analytique]:[Analytique]]=$A$1)*(ORIGINAL[[Cpt]:[Cpt]]=Table47[[#This Row],[Cpt]:[Cpt]]),0))),"")</f>
        <v/>
      </c>
      <c r="B13" s="46" t="str">
        <f>IFERROR(INDEX(ORIGINAL[Société],SUMPRODUCT(MATCH(1,(ORIGINAL[[Analytique]:[Analytique]]=$A$1)*(ORIGINAL[[Cpt]:[Cpt]]=Table47[[#This Row],[Cpt]:[Cpt]]),0))),"")</f>
        <v/>
      </c>
      <c r="C13" s="44" t="str">
        <f>IFERROR(INDEX(ORIGINAL[Montant HT],SUMPRODUCT(MATCH(1,(ORIGINAL[[Analytique]:[Analytique]]=$A$1)*(ORIGINAL[[Cpt]:[Cpt]]=Table47[[#This Row],[Cpt]:[Cpt]]),0))),"")</f>
        <v/>
      </c>
      <c r="D13" s="45" t="str">
        <f>IFERROR(INDEX(ORIGINAL[Date],SUMPRODUCT(MATCH(1,(ORIGINAL[[Analytique]:[Analytique]]=$A$1)*(ORIGINAL[[Cpt]:[Cpt]]=Table47[[#This Row],[Cpt]:[Cpt]]),0))),"")</f>
        <v/>
      </c>
      <c r="E13" s="46" t="str">
        <f>IFERROR(INDEX(ORIGINAL[N° Facture],SUMPRODUCT(MATCH(1,(ORIGINAL[[Analytique]:[Analytique]]=$A$1)*(ORIGINAL[[Cpt]:[Cpt]]=Table47[[#This Row],[Cpt]:[Cpt]]),0))),"")</f>
        <v/>
      </c>
      <c r="F13" s="42" t="str">
        <f>IFERROR(INDEX(ORIGINAL[Imputation],SUMPRODUCT(MATCH(1,(ORIGINAL[[Analytique]:[Analytique]]=$A$1)*(ORIGINAL[[Cpt]:[Cpt]]=Table47[[#This Row],[Cpt]:[Cpt]]),0))),"")</f>
        <v/>
      </c>
      <c r="G13" s="46" t="str">
        <f>IFERROR(INDEX(ORIGINAL[Commentaires],SUMPRODUCT(MATCH(1,(ORIGINAL[[Analytique]:[Analytique]]=$A$1)*(ORIGINAL[[Cpt]:[Cpt]]=Table47[[#This Row],[Cpt]:[Cpt]]),0))),"")</f>
        <v/>
      </c>
      <c r="H13" s="42" t="str">
        <f>IFERROR(INDEX(ORIGINAL[Controlée],SUMPRODUCT(MATCH(1,(ORIGINAL[[Analytique]:[Analytique]]=$A$1)*(ORIGINAL[[Cpt]:[Cpt]]=Table47[[#This Row],[Cpt]:[Cpt]]),0))),"")</f>
        <v/>
      </c>
      <c r="I13" s="42" t="str">
        <f>IFERROR(INDEX(ORIGINAL[Analytique],SUMPRODUCT(MATCH(1,(ORIGINAL[[Analytique]:[Analytique]]=$A$1)*(ORIGINAL[[Cpt]:[Cpt]]=Table47[[#This Row],[Cpt]:[Cpt]]),0))),"")</f>
        <v/>
      </c>
      <c r="J13" s="43" t="str">
        <f>IFERROR(INDEX(ORIGINAL[Cpt],SUMPRODUCT(MATCH(1,(ORIGINAL[Analytique]=$A$1)*(($J12="Cpt")+(ORIGINAL[Cpt]&gt;$J12)),0))),"")</f>
        <v/>
      </c>
    </row>
    <row r="14" spans="1:10">
      <c r="A14" s="42" t="str">
        <f>IFERROR(INDEX(ORIGINAL[Mois],SUMPRODUCT(MATCH(1,(ORIGINAL[[Analytique]:[Analytique]]=$A$1)*(ORIGINAL[[Cpt]:[Cpt]]=Table47[[#This Row],[Cpt]:[Cpt]]),0))),"")</f>
        <v/>
      </c>
      <c r="B14" s="46" t="str">
        <f>IFERROR(INDEX(ORIGINAL[Société],SUMPRODUCT(MATCH(1,(ORIGINAL[[Analytique]:[Analytique]]=$A$1)*(ORIGINAL[[Cpt]:[Cpt]]=Table47[[#This Row],[Cpt]:[Cpt]]),0))),"")</f>
        <v/>
      </c>
      <c r="C14" s="44" t="str">
        <f>IFERROR(INDEX(ORIGINAL[Montant HT],SUMPRODUCT(MATCH(1,(ORIGINAL[[Analytique]:[Analytique]]=$A$1)*(ORIGINAL[[Cpt]:[Cpt]]=Table47[[#This Row],[Cpt]:[Cpt]]),0))),"")</f>
        <v/>
      </c>
      <c r="D14" s="45" t="str">
        <f>IFERROR(INDEX(ORIGINAL[Date],SUMPRODUCT(MATCH(1,(ORIGINAL[[Analytique]:[Analytique]]=$A$1)*(ORIGINAL[[Cpt]:[Cpt]]=Table47[[#This Row],[Cpt]:[Cpt]]),0))),"")</f>
        <v/>
      </c>
      <c r="E14" s="46" t="str">
        <f>IFERROR(INDEX(ORIGINAL[N° Facture],SUMPRODUCT(MATCH(1,(ORIGINAL[[Analytique]:[Analytique]]=$A$1)*(ORIGINAL[[Cpt]:[Cpt]]=Table47[[#This Row],[Cpt]:[Cpt]]),0))),"")</f>
        <v/>
      </c>
      <c r="F14" s="42" t="str">
        <f>IFERROR(INDEX(ORIGINAL[Imputation],SUMPRODUCT(MATCH(1,(ORIGINAL[[Analytique]:[Analytique]]=$A$1)*(ORIGINAL[[Cpt]:[Cpt]]=Table47[[#This Row],[Cpt]:[Cpt]]),0))),"")</f>
        <v/>
      </c>
      <c r="G14" s="46" t="str">
        <f>IFERROR(INDEX(ORIGINAL[Commentaires],SUMPRODUCT(MATCH(1,(ORIGINAL[[Analytique]:[Analytique]]=$A$1)*(ORIGINAL[[Cpt]:[Cpt]]=Table47[[#This Row],[Cpt]:[Cpt]]),0))),"")</f>
        <v/>
      </c>
      <c r="H14" s="42" t="str">
        <f>IFERROR(INDEX(ORIGINAL[Controlée],SUMPRODUCT(MATCH(1,(ORIGINAL[[Analytique]:[Analytique]]=$A$1)*(ORIGINAL[[Cpt]:[Cpt]]=Table47[[#This Row],[Cpt]:[Cpt]]),0))),"")</f>
        <v/>
      </c>
      <c r="I14" s="42" t="str">
        <f>IFERROR(INDEX(ORIGINAL[Analytique],SUMPRODUCT(MATCH(1,(ORIGINAL[[Analytique]:[Analytique]]=$A$1)*(ORIGINAL[[Cpt]:[Cpt]]=Table47[[#This Row],[Cpt]:[Cpt]]),0))),"")</f>
        <v/>
      </c>
      <c r="J14" s="43" t="str">
        <f>IFERROR(INDEX(ORIGINAL[Cpt],SUMPRODUCT(MATCH(1,(ORIGINAL[Analytique]=$A$1)*(($J13="Cpt")+(ORIGINAL[Cpt]&gt;$J13)),0))),"")</f>
        <v/>
      </c>
    </row>
    <row r="15" spans="1:10">
      <c r="A15" s="42" t="str">
        <f>IFERROR(INDEX(ORIGINAL[Mois],SUMPRODUCT(MATCH(1,(ORIGINAL[[Analytique]:[Analytique]]=$A$1)*(ORIGINAL[[Cpt]:[Cpt]]=Table47[[#This Row],[Cpt]:[Cpt]]),0))),"")</f>
        <v/>
      </c>
      <c r="B15" s="46" t="str">
        <f>IFERROR(INDEX(ORIGINAL[Société],SUMPRODUCT(MATCH(1,(ORIGINAL[[Analytique]:[Analytique]]=$A$1)*(ORIGINAL[[Cpt]:[Cpt]]=Table47[[#This Row],[Cpt]:[Cpt]]),0))),"")</f>
        <v/>
      </c>
      <c r="C15" s="44" t="str">
        <f>IFERROR(INDEX(ORIGINAL[Montant HT],SUMPRODUCT(MATCH(1,(ORIGINAL[[Analytique]:[Analytique]]=$A$1)*(ORIGINAL[[Cpt]:[Cpt]]=Table47[[#This Row],[Cpt]:[Cpt]]),0))),"")</f>
        <v/>
      </c>
      <c r="D15" s="45" t="str">
        <f>IFERROR(INDEX(ORIGINAL[Date],SUMPRODUCT(MATCH(1,(ORIGINAL[[Analytique]:[Analytique]]=$A$1)*(ORIGINAL[[Cpt]:[Cpt]]=Table47[[#This Row],[Cpt]:[Cpt]]),0))),"")</f>
        <v/>
      </c>
      <c r="E15" s="46" t="str">
        <f>IFERROR(INDEX(ORIGINAL[N° Facture],SUMPRODUCT(MATCH(1,(ORIGINAL[[Analytique]:[Analytique]]=$A$1)*(ORIGINAL[[Cpt]:[Cpt]]=Table47[[#This Row],[Cpt]:[Cpt]]),0))),"")</f>
        <v/>
      </c>
      <c r="F15" s="42" t="str">
        <f>IFERROR(INDEX(ORIGINAL[Imputation],SUMPRODUCT(MATCH(1,(ORIGINAL[[Analytique]:[Analytique]]=$A$1)*(ORIGINAL[[Cpt]:[Cpt]]=Table47[[#This Row],[Cpt]:[Cpt]]),0))),"")</f>
        <v/>
      </c>
      <c r="G15" s="46" t="str">
        <f>IFERROR(INDEX(ORIGINAL[Commentaires],SUMPRODUCT(MATCH(1,(ORIGINAL[[Analytique]:[Analytique]]=$A$1)*(ORIGINAL[[Cpt]:[Cpt]]=Table47[[#This Row],[Cpt]:[Cpt]]),0))),"")</f>
        <v/>
      </c>
      <c r="H15" s="42" t="str">
        <f>IFERROR(INDEX(ORIGINAL[Controlée],SUMPRODUCT(MATCH(1,(ORIGINAL[[Analytique]:[Analytique]]=$A$1)*(ORIGINAL[[Cpt]:[Cpt]]=Table47[[#This Row],[Cpt]:[Cpt]]),0))),"")</f>
        <v/>
      </c>
      <c r="I15" s="42" t="str">
        <f>IFERROR(INDEX(ORIGINAL[Analytique],SUMPRODUCT(MATCH(1,(ORIGINAL[[Analytique]:[Analytique]]=$A$1)*(ORIGINAL[[Cpt]:[Cpt]]=Table47[[#This Row],[Cpt]:[Cpt]]),0))),"")</f>
        <v/>
      </c>
      <c r="J15" s="43" t="str">
        <f>IFERROR(INDEX(ORIGINAL[Cpt],SUMPRODUCT(MATCH(1,(ORIGINAL[Analytique]=$A$1)*(($J14="Cpt")+(ORIGINAL[Cpt]&gt;$J14)),0))),"")</f>
        <v/>
      </c>
    </row>
    <row r="16" spans="1:10">
      <c r="A16" s="42" t="str">
        <f>IFERROR(INDEX(ORIGINAL[Mois],SUMPRODUCT(MATCH(1,(ORIGINAL[[Analytique]:[Analytique]]=$A$1)*(ORIGINAL[[Cpt]:[Cpt]]=Table47[[#This Row],[Cpt]:[Cpt]]),0))),"")</f>
        <v/>
      </c>
      <c r="B16" s="46" t="str">
        <f>IFERROR(INDEX(ORIGINAL[Société],SUMPRODUCT(MATCH(1,(ORIGINAL[[Analytique]:[Analytique]]=$A$1)*(ORIGINAL[[Cpt]:[Cpt]]=Table47[[#This Row],[Cpt]:[Cpt]]),0))),"")</f>
        <v/>
      </c>
      <c r="C16" s="44" t="str">
        <f>IFERROR(INDEX(ORIGINAL[Montant HT],SUMPRODUCT(MATCH(1,(ORIGINAL[[Analytique]:[Analytique]]=$A$1)*(ORIGINAL[[Cpt]:[Cpt]]=Table47[[#This Row],[Cpt]:[Cpt]]),0))),"")</f>
        <v/>
      </c>
      <c r="D16" s="45" t="str">
        <f>IFERROR(INDEX(ORIGINAL[Date],SUMPRODUCT(MATCH(1,(ORIGINAL[[Analytique]:[Analytique]]=$A$1)*(ORIGINAL[[Cpt]:[Cpt]]=Table47[[#This Row],[Cpt]:[Cpt]]),0))),"")</f>
        <v/>
      </c>
      <c r="E16" s="46" t="str">
        <f>IFERROR(INDEX(ORIGINAL[N° Facture],SUMPRODUCT(MATCH(1,(ORIGINAL[[Analytique]:[Analytique]]=$A$1)*(ORIGINAL[[Cpt]:[Cpt]]=Table47[[#This Row],[Cpt]:[Cpt]]),0))),"")</f>
        <v/>
      </c>
      <c r="F16" s="42" t="str">
        <f>IFERROR(INDEX(ORIGINAL[Imputation],SUMPRODUCT(MATCH(1,(ORIGINAL[[Analytique]:[Analytique]]=$A$1)*(ORIGINAL[[Cpt]:[Cpt]]=Table47[[#This Row],[Cpt]:[Cpt]]),0))),"")</f>
        <v/>
      </c>
      <c r="G16" s="46" t="str">
        <f>IFERROR(INDEX(ORIGINAL[Commentaires],SUMPRODUCT(MATCH(1,(ORIGINAL[[Analytique]:[Analytique]]=$A$1)*(ORIGINAL[[Cpt]:[Cpt]]=Table47[[#This Row],[Cpt]:[Cpt]]),0))),"")</f>
        <v/>
      </c>
      <c r="H16" s="42" t="str">
        <f>IFERROR(INDEX(ORIGINAL[Controlée],SUMPRODUCT(MATCH(1,(ORIGINAL[[Analytique]:[Analytique]]=$A$1)*(ORIGINAL[[Cpt]:[Cpt]]=Table47[[#This Row],[Cpt]:[Cpt]]),0))),"")</f>
        <v/>
      </c>
      <c r="I16" s="42" t="str">
        <f>IFERROR(INDEX(ORIGINAL[Analytique],SUMPRODUCT(MATCH(1,(ORIGINAL[[Analytique]:[Analytique]]=$A$1)*(ORIGINAL[[Cpt]:[Cpt]]=Table47[[#This Row],[Cpt]:[Cpt]]),0))),"")</f>
        <v/>
      </c>
      <c r="J16" s="43" t="str">
        <f>IFERROR(INDEX(ORIGINAL[Cpt],SUMPRODUCT(MATCH(1,(ORIGINAL[Analytique]=$A$1)*(($J15="Cpt")+(ORIGINAL[Cpt]&gt;$J15)),0))),"")</f>
        <v/>
      </c>
    </row>
    <row r="17" spans="1:10">
      <c r="A17" s="42" t="str">
        <f>IFERROR(INDEX(ORIGINAL[Mois],SUMPRODUCT(MATCH(1,(ORIGINAL[[Analytique]:[Analytique]]=$A$1)*(ORIGINAL[[Cpt]:[Cpt]]=Table47[[#This Row],[Cpt]:[Cpt]]),0))),"")</f>
        <v/>
      </c>
      <c r="B17" s="46" t="str">
        <f>IFERROR(INDEX(ORIGINAL[Société],SUMPRODUCT(MATCH(1,(ORIGINAL[[Analytique]:[Analytique]]=$A$1)*(ORIGINAL[[Cpt]:[Cpt]]=Table47[[#This Row],[Cpt]:[Cpt]]),0))),"")</f>
        <v/>
      </c>
      <c r="C17" s="44" t="str">
        <f>IFERROR(INDEX(ORIGINAL[Montant HT],SUMPRODUCT(MATCH(1,(ORIGINAL[[Analytique]:[Analytique]]=$A$1)*(ORIGINAL[[Cpt]:[Cpt]]=Table47[[#This Row],[Cpt]:[Cpt]]),0))),"")</f>
        <v/>
      </c>
      <c r="D17" s="45" t="str">
        <f>IFERROR(INDEX(ORIGINAL[Date],SUMPRODUCT(MATCH(1,(ORIGINAL[[Analytique]:[Analytique]]=$A$1)*(ORIGINAL[[Cpt]:[Cpt]]=Table47[[#This Row],[Cpt]:[Cpt]]),0))),"")</f>
        <v/>
      </c>
      <c r="E17" s="46" t="str">
        <f>IFERROR(INDEX(ORIGINAL[N° Facture],SUMPRODUCT(MATCH(1,(ORIGINAL[[Analytique]:[Analytique]]=$A$1)*(ORIGINAL[[Cpt]:[Cpt]]=Table47[[#This Row],[Cpt]:[Cpt]]),0))),"")</f>
        <v/>
      </c>
      <c r="F17" s="42" t="str">
        <f>IFERROR(INDEX(ORIGINAL[Imputation],SUMPRODUCT(MATCH(1,(ORIGINAL[[Analytique]:[Analytique]]=$A$1)*(ORIGINAL[[Cpt]:[Cpt]]=Table47[[#This Row],[Cpt]:[Cpt]]),0))),"")</f>
        <v/>
      </c>
      <c r="G17" s="46" t="str">
        <f>IFERROR(INDEX(ORIGINAL[Commentaires],SUMPRODUCT(MATCH(1,(ORIGINAL[[Analytique]:[Analytique]]=$A$1)*(ORIGINAL[[Cpt]:[Cpt]]=Table47[[#This Row],[Cpt]:[Cpt]]),0))),"")</f>
        <v/>
      </c>
      <c r="H17" s="42" t="str">
        <f>IFERROR(INDEX(ORIGINAL[Controlée],SUMPRODUCT(MATCH(1,(ORIGINAL[[Analytique]:[Analytique]]=$A$1)*(ORIGINAL[[Cpt]:[Cpt]]=Table47[[#This Row],[Cpt]:[Cpt]]),0))),"")</f>
        <v/>
      </c>
      <c r="I17" s="42" t="str">
        <f>IFERROR(INDEX(ORIGINAL[Analytique],SUMPRODUCT(MATCH(1,(ORIGINAL[[Analytique]:[Analytique]]=$A$1)*(ORIGINAL[[Cpt]:[Cpt]]=Table47[[#This Row],[Cpt]:[Cpt]]),0))),"")</f>
        <v/>
      </c>
      <c r="J17" s="43" t="str">
        <f>IFERROR(INDEX(ORIGINAL[Cpt],SUMPRODUCT(MATCH(1,(ORIGINAL[Analytique]=$A$1)*(($J16="Cpt")+(ORIGINAL[Cpt]&gt;$J16)),0))),"")</f>
        <v/>
      </c>
    </row>
    <row r="18" spans="1:10">
      <c r="A18" s="42" t="str">
        <f>IFERROR(INDEX(ORIGINAL[Mois],SUMPRODUCT(MATCH(1,(ORIGINAL[[Analytique]:[Analytique]]=$A$1)*(ORIGINAL[[Cpt]:[Cpt]]=Table47[[#This Row],[Cpt]:[Cpt]]),0))),"")</f>
        <v/>
      </c>
      <c r="B18" s="46" t="str">
        <f>IFERROR(INDEX(ORIGINAL[Société],SUMPRODUCT(MATCH(1,(ORIGINAL[[Analytique]:[Analytique]]=$A$1)*(ORIGINAL[[Cpt]:[Cpt]]=Table47[[#This Row],[Cpt]:[Cpt]]),0))),"")</f>
        <v/>
      </c>
      <c r="C18" s="44" t="str">
        <f>IFERROR(INDEX(ORIGINAL[Montant HT],SUMPRODUCT(MATCH(1,(ORIGINAL[[Analytique]:[Analytique]]=$A$1)*(ORIGINAL[[Cpt]:[Cpt]]=Table47[[#This Row],[Cpt]:[Cpt]]),0))),"")</f>
        <v/>
      </c>
      <c r="D18" s="45" t="str">
        <f>IFERROR(INDEX(ORIGINAL[Date],SUMPRODUCT(MATCH(1,(ORIGINAL[[Analytique]:[Analytique]]=$A$1)*(ORIGINAL[[Cpt]:[Cpt]]=Table47[[#This Row],[Cpt]:[Cpt]]),0))),"")</f>
        <v/>
      </c>
      <c r="E18" s="46" t="str">
        <f>IFERROR(INDEX(ORIGINAL[N° Facture],SUMPRODUCT(MATCH(1,(ORIGINAL[[Analytique]:[Analytique]]=$A$1)*(ORIGINAL[[Cpt]:[Cpt]]=Table47[[#This Row],[Cpt]:[Cpt]]),0))),"")</f>
        <v/>
      </c>
      <c r="F18" s="42" t="str">
        <f>IFERROR(INDEX(ORIGINAL[Imputation],SUMPRODUCT(MATCH(1,(ORIGINAL[[Analytique]:[Analytique]]=$A$1)*(ORIGINAL[[Cpt]:[Cpt]]=Table47[[#This Row],[Cpt]:[Cpt]]),0))),"")</f>
        <v/>
      </c>
      <c r="G18" s="46" t="str">
        <f>IFERROR(INDEX(ORIGINAL[Commentaires],SUMPRODUCT(MATCH(1,(ORIGINAL[[Analytique]:[Analytique]]=$A$1)*(ORIGINAL[[Cpt]:[Cpt]]=Table47[[#This Row],[Cpt]:[Cpt]]),0))),"")</f>
        <v/>
      </c>
      <c r="H18" s="42" t="str">
        <f>IFERROR(INDEX(ORIGINAL[Controlée],SUMPRODUCT(MATCH(1,(ORIGINAL[[Analytique]:[Analytique]]=$A$1)*(ORIGINAL[[Cpt]:[Cpt]]=Table47[[#This Row],[Cpt]:[Cpt]]),0))),"")</f>
        <v/>
      </c>
      <c r="I18" s="42" t="str">
        <f>IFERROR(INDEX(ORIGINAL[Analytique],SUMPRODUCT(MATCH(1,(ORIGINAL[[Analytique]:[Analytique]]=$A$1)*(ORIGINAL[[Cpt]:[Cpt]]=Table47[[#This Row],[Cpt]:[Cpt]]),0))),"")</f>
        <v/>
      </c>
      <c r="J18" s="43" t="str">
        <f>IFERROR(INDEX(ORIGINAL[Cpt],SUMPRODUCT(MATCH(1,(ORIGINAL[Analytique]=$A$1)*(($J17="Cpt")+(ORIGINAL[Cpt]&gt;$J17)),0))),"")</f>
        <v/>
      </c>
    </row>
    <row r="19" spans="1:10">
      <c r="A19" s="42" t="str">
        <f>IFERROR(INDEX(ORIGINAL[Mois],SUMPRODUCT(MATCH(1,(ORIGINAL[[Analytique]:[Analytique]]=$A$1)*(ORIGINAL[[Cpt]:[Cpt]]=Table47[[#This Row],[Cpt]:[Cpt]]),0))),"")</f>
        <v/>
      </c>
      <c r="B19" s="46" t="str">
        <f>IFERROR(INDEX(ORIGINAL[Société],SUMPRODUCT(MATCH(1,(ORIGINAL[[Analytique]:[Analytique]]=$A$1)*(ORIGINAL[[Cpt]:[Cpt]]=Table47[[#This Row],[Cpt]:[Cpt]]),0))),"")</f>
        <v/>
      </c>
      <c r="C19" s="44" t="str">
        <f>IFERROR(INDEX(ORIGINAL[Montant HT],SUMPRODUCT(MATCH(1,(ORIGINAL[[Analytique]:[Analytique]]=$A$1)*(ORIGINAL[[Cpt]:[Cpt]]=Table47[[#This Row],[Cpt]:[Cpt]]),0))),"")</f>
        <v/>
      </c>
      <c r="D19" s="45" t="str">
        <f>IFERROR(INDEX(ORIGINAL[Date],SUMPRODUCT(MATCH(1,(ORIGINAL[[Analytique]:[Analytique]]=$A$1)*(ORIGINAL[[Cpt]:[Cpt]]=Table47[[#This Row],[Cpt]:[Cpt]]),0))),"")</f>
        <v/>
      </c>
      <c r="E19" s="46" t="str">
        <f>IFERROR(INDEX(ORIGINAL[N° Facture],SUMPRODUCT(MATCH(1,(ORIGINAL[[Analytique]:[Analytique]]=$A$1)*(ORIGINAL[[Cpt]:[Cpt]]=Table47[[#This Row],[Cpt]:[Cpt]]),0))),"")</f>
        <v/>
      </c>
      <c r="F19" s="42" t="str">
        <f>IFERROR(INDEX(ORIGINAL[Imputation],SUMPRODUCT(MATCH(1,(ORIGINAL[[Analytique]:[Analytique]]=$A$1)*(ORIGINAL[[Cpt]:[Cpt]]=Table47[[#This Row],[Cpt]:[Cpt]]),0))),"")</f>
        <v/>
      </c>
      <c r="G19" s="46" t="str">
        <f>IFERROR(INDEX(ORIGINAL[Commentaires],SUMPRODUCT(MATCH(1,(ORIGINAL[[Analytique]:[Analytique]]=$A$1)*(ORIGINAL[[Cpt]:[Cpt]]=Table47[[#This Row],[Cpt]:[Cpt]]),0))),"")</f>
        <v/>
      </c>
      <c r="H19" s="42" t="str">
        <f>IFERROR(INDEX(ORIGINAL[Controlée],SUMPRODUCT(MATCH(1,(ORIGINAL[[Analytique]:[Analytique]]=$A$1)*(ORIGINAL[[Cpt]:[Cpt]]=Table47[[#This Row],[Cpt]:[Cpt]]),0))),"")</f>
        <v/>
      </c>
      <c r="I19" s="42" t="str">
        <f>IFERROR(INDEX(ORIGINAL[Analytique],SUMPRODUCT(MATCH(1,(ORIGINAL[[Analytique]:[Analytique]]=$A$1)*(ORIGINAL[[Cpt]:[Cpt]]=Table47[[#This Row],[Cpt]:[Cpt]]),0))),"")</f>
        <v/>
      </c>
      <c r="J19" s="43" t="str">
        <f>IFERROR(INDEX(ORIGINAL[Cpt],SUMPRODUCT(MATCH(1,(ORIGINAL[Analytique]=$A$1)*(($J18="Cpt")+(ORIGINAL[Cpt]&gt;$J18)),0))),"")</f>
        <v/>
      </c>
    </row>
    <row r="20" spans="1:10">
      <c r="A20" s="42" t="str">
        <f>IFERROR(INDEX(ORIGINAL[Mois],SUMPRODUCT(MATCH(1,(ORIGINAL[[Analytique]:[Analytique]]=$A$1)*(ORIGINAL[[Cpt]:[Cpt]]=Table47[[#This Row],[Cpt]:[Cpt]]),0))),"")</f>
        <v/>
      </c>
      <c r="B20" s="46" t="str">
        <f>IFERROR(INDEX(ORIGINAL[Société],SUMPRODUCT(MATCH(1,(ORIGINAL[[Analytique]:[Analytique]]=$A$1)*(ORIGINAL[[Cpt]:[Cpt]]=Table47[[#This Row],[Cpt]:[Cpt]]),0))),"")</f>
        <v/>
      </c>
      <c r="C20" s="44" t="str">
        <f>IFERROR(INDEX(ORIGINAL[Montant HT],SUMPRODUCT(MATCH(1,(ORIGINAL[[Analytique]:[Analytique]]=$A$1)*(ORIGINAL[[Cpt]:[Cpt]]=Table47[[#This Row],[Cpt]:[Cpt]]),0))),"")</f>
        <v/>
      </c>
      <c r="D20" s="45" t="str">
        <f>IFERROR(INDEX(ORIGINAL[Date],SUMPRODUCT(MATCH(1,(ORIGINAL[[Analytique]:[Analytique]]=$A$1)*(ORIGINAL[[Cpt]:[Cpt]]=Table47[[#This Row],[Cpt]:[Cpt]]),0))),"")</f>
        <v/>
      </c>
      <c r="E20" s="46" t="str">
        <f>IFERROR(INDEX(ORIGINAL[N° Facture],SUMPRODUCT(MATCH(1,(ORIGINAL[[Analytique]:[Analytique]]=$A$1)*(ORIGINAL[[Cpt]:[Cpt]]=Table47[[#This Row],[Cpt]:[Cpt]]),0))),"")</f>
        <v/>
      </c>
      <c r="F20" s="42" t="str">
        <f>IFERROR(INDEX(ORIGINAL[Imputation],SUMPRODUCT(MATCH(1,(ORIGINAL[[Analytique]:[Analytique]]=$A$1)*(ORIGINAL[[Cpt]:[Cpt]]=Table47[[#This Row],[Cpt]:[Cpt]]),0))),"")</f>
        <v/>
      </c>
      <c r="G20" s="46" t="str">
        <f>IFERROR(INDEX(ORIGINAL[Commentaires],SUMPRODUCT(MATCH(1,(ORIGINAL[[Analytique]:[Analytique]]=$A$1)*(ORIGINAL[[Cpt]:[Cpt]]=Table47[[#This Row],[Cpt]:[Cpt]]),0))),"")</f>
        <v/>
      </c>
      <c r="H20" s="42" t="str">
        <f>IFERROR(INDEX(ORIGINAL[Controlée],SUMPRODUCT(MATCH(1,(ORIGINAL[[Analytique]:[Analytique]]=$A$1)*(ORIGINAL[[Cpt]:[Cpt]]=Table47[[#This Row],[Cpt]:[Cpt]]),0))),"")</f>
        <v/>
      </c>
      <c r="I20" s="42" t="str">
        <f>IFERROR(INDEX(ORIGINAL[Analytique],SUMPRODUCT(MATCH(1,(ORIGINAL[[Analytique]:[Analytique]]=$A$1)*(ORIGINAL[[Cpt]:[Cpt]]=Table47[[#This Row],[Cpt]:[Cpt]]),0))),"")</f>
        <v/>
      </c>
      <c r="J20" s="43" t="str">
        <f>IFERROR(INDEX(ORIGINAL[Cpt],SUMPRODUCT(MATCH(1,(ORIGINAL[Analytique]=$A$1)*(($J19="Cpt")+(ORIGINAL[Cpt]&gt;$J19)),0))),"")</f>
        <v/>
      </c>
    </row>
    <row r="21" spans="1:10">
      <c r="A21" s="42" t="str">
        <f>IFERROR(INDEX(ORIGINAL[Mois],SUMPRODUCT(MATCH(1,(ORIGINAL[[Analytique]:[Analytique]]=$A$1)*(ORIGINAL[[Cpt]:[Cpt]]=Table47[[#This Row],[Cpt]:[Cpt]]),0))),"")</f>
        <v/>
      </c>
      <c r="B21" s="46" t="str">
        <f>IFERROR(INDEX(ORIGINAL[Société],SUMPRODUCT(MATCH(1,(ORIGINAL[[Analytique]:[Analytique]]=$A$1)*(ORIGINAL[[Cpt]:[Cpt]]=Table47[[#This Row],[Cpt]:[Cpt]]),0))),"")</f>
        <v/>
      </c>
      <c r="C21" s="44" t="str">
        <f>IFERROR(INDEX(ORIGINAL[Montant HT],SUMPRODUCT(MATCH(1,(ORIGINAL[[Analytique]:[Analytique]]=$A$1)*(ORIGINAL[[Cpt]:[Cpt]]=Table47[[#This Row],[Cpt]:[Cpt]]),0))),"")</f>
        <v/>
      </c>
      <c r="D21" s="45" t="str">
        <f>IFERROR(INDEX(ORIGINAL[Date],SUMPRODUCT(MATCH(1,(ORIGINAL[[Analytique]:[Analytique]]=$A$1)*(ORIGINAL[[Cpt]:[Cpt]]=Table47[[#This Row],[Cpt]:[Cpt]]),0))),"")</f>
        <v/>
      </c>
      <c r="E21" s="46" t="str">
        <f>IFERROR(INDEX(ORIGINAL[N° Facture],SUMPRODUCT(MATCH(1,(ORIGINAL[[Analytique]:[Analytique]]=$A$1)*(ORIGINAL[[Cpt]:[Cpt]]=Table47[[#This Row],[Cpt]:[Cpt]]),0))),"")</f>
        <v/>
      </c>
      <c r="F21" s="42" t="str">
        <f>IFERROR(INDEX(ORIGINAL[Imputation],SUMPRODUCT(MATCH(1,(ORIGINAL[[Analytique]:[Analytique]]=$A$1)*(ORIGINAL[[Cpt]:[Cpt]]=Table47[[#This Row],[Cpt]:[Cpt]]),0))),"")</f>
        <v/>
      </c>
      <c r="G21" s="46" t="str">
        <f>IFERROR(INDEX(ORIGINAL[Commentaires],SUMPRODUCT(MATCH(1,(ORIGINAL[[Analytique]:[Analytique]]=$A$1)*(ORIGINAL[[Cpt]:[Cpt]]=Table47[[#This Row],[Cpt]:[Cpt]]),0))),"")</f>
        <v/>
      </c>
      <c r="H21" s="42" t="str">
        <f>IFERROR(INDEX(ORIGINAL[Controlée],SUMPRODUCT(MATCH(1,(ORIGINAL[[Analytique]:[Analytique]]=$A$1)*(ORIGINAL[[Cpt]:[Cpt]]=Table47[[#This Row],[Cpt]:[Cpt]]),0))),"")</f>
        <v/>
      </c>
      <c r="I21" s="42" t="str">
        <f>IFERROR(INDEX(ORIGINAL[Analytique],SUMPRODUCT(MATCH(1,(ORIGINAL[[Analytique]:[Analytique]]=$A$1)*(ORIGINAL[[Cpt]:[Cpt]]=Table47[[#This Row],[Cpt]:[Cpt]]),0))),"")</f>
        <v/>
      </c>
      <c r="J21" s="43" t="str">
        <f>IFERROR(INDEX(ORIGINAL[Cpt],SUMPRODUCT(MATCH(1,(ORIGINAL[Analytique]=$A$1)*(($J20="Cpt")+(ORIGINAL[Cpt]&gt;$J20)),0))),"")</f>
        <v/>
      </c>
    </row>
    <row r="22" spans="1:10">
      <c r="A22" s="42" t="str">
        <f>IFERROR(INDEX(ORIGINAL[Mois],SUMPRODUCT(MATCH(1,(ORIGINAL[[Analytique]:[Analytique]]=$A$1)*(ORIGINAL[[Cpt]:[Cpt]]=Table47[[#This Row],[Cpt]:[Cpt]]),0))),"")</f>
        <v/>
      </c>
      <c r="B22" s="46" t="str">
        <f>IFERROR(INDEX(ORIGINAL[Société],SUMPRODUCT(MATCH(1,(ORIGINAL[[Analytique]:[Analytique]]=$A$1)*(ORIGINAL[[Cpt]:[Cpt]]=Table47[[#This Row],[Cpt]:[Cpt]]),0))),"")</f>
        <v/>
      </c>
      <c r="C22" s="44" t="str">
        <f>IFERROR(INDEX(ORIGINAL[Montant HT],SUMPRODUCT(MATCH(1,(ORIGINAL[[Analytique]:[Analytique]]=$A$1)*(ORIGINAL[[Cpt]:[Cpt]]=Table47[[#This Row],[Cpt]:[Cpt]]),0))),"")</f>
        <v/>
      </c>
      <c r="D22" s="45" t="str">
        <f>IFERROR(INDEX(ORIGINAL[Date],SUMPRODUCT(MATCH(1,(ORIGINAL[[Analytique]:[Analytique]]=$A$1)*(ORIGINAL[[Cpt]:[Cpt]]=Table47[[#This Row],[Cpt]:[Cpt]]),0))),"")</f>
        <v/>
      </c>
      <c r="E22" s="46" t="str">
        <f>IFERROR(INDEX(ORIGINAL[N° Facture],SUMPRODUCT(MATCH(1,(ORIGINAL[[Analytique]:[Analytique]]=$A$1)*(ORIGINAL[[Cpt]:[Cpt]]=Table47[[#This Row],[Cpt]:[Cpt]]),0))),"")</f>
        <v/>
      </c>
      <c r="F22" s="42" t="str">
        <f>IFERROR(INDEX(ORIGINAL[Imputation],SUMPRODUCT(MATCH(1,(ORIGINAL[[Analytique]:[Analytique]]=$A$1)*(ORIGINAL[[Cpt]:[Cpt]]=Table47[[#This Row],[Cpt]:[Cpt]]),0))),"")</f>
        <v/>
      </c>
      <c r="G22" s="46" t="str">
        <f>IFERROR(INDEX(ORIGINAL[Commentaires],SUMPRODUCT(MATCH(1,(ORIGINAL[[Analytique]:[Analytique]]=$A$1)*(ORIGINAL[[Cpt]:[Cpt]]=Table47[[#This Row],[Cpt]:[Cpt]]),0))),"")</f>
        <v/>
      </c>
      <c r="H22" s="42" t="str">
        <f>IFERROR(INDEX(ORIGINAL[Controlée],SUMPRODUCT(MATCH(1,(ORIGINAL[[Analytique]:[Analytique]]=$A$1)*(ORIGINAL[[Cpt]:[Cpt]]=Table47[[#This Row],[Cpt]:[Cpt]]),0))),"")</f>
        <v/>
      </c>
      <c r="I22" s="42" t="str">
        <f>IFERROR(INDEX(ORIGINAL[Analytique],SUMPRODUCT(MATCH(1,(ORIGINAL[[Analytique]:[Analytique]]=$A$1)*(ORIGINAL[[Cpt]:[Cpt]]=Table47[[#This Row],[Cpt]:[Cpt]]),0))),"")</f>
        <v/>
      </c>
      <c r="J22" s="43" t="str">
        <f>IFERROR(INDEX(ORIGINAL[Cpt],SUMPRODUCT(MATCH(1,(ORIGINAL[Analytique]=$A$1)*(($J21="Cpt")+(ORIGINAL[Cpt]&gt;$J21)),0))),"")</f>
        <v/>
      </c>
    </row>
    <row r="23" spans="1:10">
      <c r="A23" s="42" t="str">
        <f>IFERROR(INDEX(ORIGINAL[Mois],SUMPRODUCT(MATCH(1,(ORIGINAL[[Analytique]:[Analytique]]=$A$1)*(ORIGINAL[[Cpt]:[Cpt]]=Table47[[#This Row],[Cpt]:[Cpt]]),0))),"")</f>
        <v/>
      </c>
      <c r="B23" s="46" t="str">
        <f>IFERROR(INDEX(ORIGINAL[Société],SUMPRODUCT(MATCH(1,(ORIGINAL[[Analytique]:[Analytique]]=$A$1)*(ORIGINAL[[Cpt]:[Cpt]]=Table47[[#This Row],[Cpt]:[Cpt]]),0))),"")</f>
        <v/>
      </c>
      <c r="C23" s="44" t="str">
        <f>IFERROR(INDEX(ORIGINAL[Montant HT],SUMPRODUCT(MATCH(1,(ORIGINAL[[Analytique]:[Analytique]]=$A$1)*(ORIGINAL[[Cpt]:[Cpt]]=Table47[[#This Row],[Cpt]:[Cpt]]),0))),"")</f>
        <v/>
      </c>
      <c r="D23" s="45" t="str">
        <f>IFERROR(INDEX(ORIGINAL[Date],SUMPRODUCT(MATCH(1,(ORIGINAL[[Analytique]:[Analytique]]=$A$1)*(ORIGINAL[[Cpt]:[Cpt]]=Table47[[#This Row],[Cpt]:[Cpt]]),0))),"")</f>
        <v/>
      </c>
      <c r="E23" s="46" t="str">
        <f>IFERROR(INDEX(ORIGINAL[N° Facture],SUMPRODUCT(MATCH(1,(ORIGINAL[[Analytique]:[Analytique]]=$A$1)*(ORIGINAL[[Cpt]:[Cpt]]=Table47[[#This Row],[Cpt]:[Cpt]]),0))),"")</f>
        <v/>
      </c>
      <c r="F23" s="42" t="str">
        <f>IFERROR(INDEX(ORIGINAL[Imputation],SUMPRODUCT(MATCH(1,(ORIGINAL[[Analytique]:[Analytique]]=$A$1)*(ORIGINAL[[Cpt]:[Cpt]]=Table47[[#This Row],[Cpt]:[Cpt]]),0))),"")</f>
        <v/>
      </c>
      <c r="G23" s="46" t="str">
        <f>IFERROR(INDEX(ORIGINAL[Commentaires],SUMPRODUCT(MATCH(1,(ORIGINAL[[Analytique]:[Analytique]]=$A$1)*(ORIGINAL[[Cpt]:[Cpt]]=Table47[[#This Row],[Cpt]:[Cpt]]),0))),"")</f>
        <v/>
      </c>
      <c r="H23" s="42" t="str">
        <f>IFERROR(INDEX(ORIGINAL[Controlée],SUMPRODUCT(MATCH(1,(ORIGINAL[[Analytique]:[Analytique]]=$A$1)*(ORIGINAL[[Cpt]:[Cpt]]=Table47[[#This Row],[Cpt]:[Cpt]]),0))),"")</f>
        <v/>
      </c>
      <c r="I23" s="42" t="str">
        <f>IFERROR(INDEX(ORIGINAL[Analytique],SUMPRODUCT(MATCH(1,(ORIGINAL[[Analytique]:[Analytique]]=$A$1)*(ORIGINAL[[Cpt]:[Cpt]]=Table47[[#This Row],[Cpt]:[Cpt]]),0))),"")</f>
        <v/>
      </c>
      <c r="J23" s="43" t="str">
        <f>IFERROR(INDEX(ORIGINAL[Cpt],SUMPRODUCT(MATCH(1,(ORIGINAL[Analytique]=$A$1)*(($J22="Cpt")+(ORIGINAL[Cpt]&gt;$J22)),0))),"")</f>
        <v/>
      </c>
    </row>
    <row r="24" spans="1:10">
      <c r="A24" s="42" t="str">
        <f>IFERROR(INDEX(ORIGINAL[Mois],SUMPRODUCT(MATCH(1,(ORIGINAL[[Analytique]:[Analytique]]=$A$1)*(ORIGINAL[[Cpt]:[Cpt]]=Table47[[#This Row],[Cpt]:[Cpt]]),0))),"")</f>
        <v/>
      </c>
      <c r="B24" s="46" t="str">
        <f>IFERROR(INDEX(ORIGINAL[Société],SUMPRODUCT(MATCH(1,(ORIGINAL[[Analytique]:[Analytique]]=$A$1)*(ORIGINAL[[Cpt]:[Cpt]]=Table47[[#This Row],[Cpt]:[Cpt]]),0))),"")</f>
        <v/>
      </c>
      <c r="C24" s="44" t="str">
        <f>IFERROR(INDEX(ORIGINAL[Montant HT],SUMPRODUCT(MATCH(1,(ORIGINAL[[Analytique]:[Analytique]]=$A$1)*(ORIGINAL[[Cpt]:[Cpt]]=Table47[[#This Row],[Cpt]:[Cpt]]),0))),"")</f>
        <v/>
      </c>
      <c r="D24" s="45" t="str">
        <f>IFERROR(INDEX(ORIGINAL[Date],SUMPRODUCT(MATCH(1,(ORIGINAL[[Analytique]:[Analytique]]=$A$1)*(ORIGINAL[[Cpt]:[Cpt]]=Table47[[#This Row],[Cpt]:[Cpt]]),0))),"")</f>
        <v/>
      </c>
      <c r="E24" s="46" t="str">
        <f>IFERROR(INDEX(ORIGINAL[N° Facture],SUMPRODUCT(MATCH(1,(ORIGINAL[[Analytique]:[Analytique]]=$A$1)*(ORIGINAL[[Cpt]:[Cpt]]=Table47[[#This Row],[Cpt]:[Cpt]]),0))),"")</f>
        <v/>
      </c>
      <c r="F24" s="42" t="str">
        <f>IFERROR(INDEX(ORIGINAL[Imputation],SUMPRODUCT(MATCH(1,(ORIGINAL[[Analytique]:[Analytique]]=$A$1)*(ORIGINAL[[Cpt]:[Cpt]]=Table47[[#This Row],[Cpt]:[Cpt]]),0))),"")</f>
        <v/>
      </c>
      <c r="G24" s="46" t="str">
        <f>IFERROR(INDEX(ORIGINAL[Commentaires],SUMPRODUCT(MATCH(1,(ORIGINAL[[Analytique]:[Analytique]]=$A$1)*(ORIGINAL[[Cpt]:[Cpt]]=Table47[[#This Row],[Cpt]:[Cpt]]),0))),"")</f>
        <v/>
      </c>
      <c r="H24" s="42" t="str">
        <f>IFERROR(INDEX(ORIGINAL[Controlée],SUMPRODUCT(MATCH(1,(ORIGINAL[[Analytique]:[Analytique]]=$A$1)*(ORIGINAL[[Cpt]:[Cpt]]=Table47[[#This Row],[Cpt]:[Cpt]]),0))),"")</f>
        <v/>
      </c>
      <c r="I24" s="42" t="str">
        <f>IFERROR(INDEX(ORIGINAL[Analytique],SUMPRODUCT(MATCH(1,(ORIGINAL[[Analytique]:[Analytique]]=$A$1)*(ORIGINAL[[Cpt]:[Cpt]]=Table47[[#This Row],[Cpt]:[Cpt]]),0))),"")</f>
        <v/>
      </c>
      <c r="J24" s="43" t="str">
        <f>IFERROR(INDEX(ORIGINAL[Cpt],SUMPRODUCT(MATCH(1,(ORIGINAL[Analytique]=$A$1)*(($J23="Cpt")+(ORIGINAL[Cpt]&gt;$J23)),0))),"")</f>
        <v/>
      </c>
    </row>
    <row r="25" spans="1:10">
      <c r="A25" s="42" t="str">
        <f>IFERROR(INDEX(ORIGINAL[Mois],SUMPRODUCT(MATCH(1,(ORIGINAL[[Analytique]:[Analytique]]=$A$1)*(ORIGINAL[[Cpt]:[Cpt]]=Table47[[#This Row],[Cpt]:[Cpt]]),0))),"")</f>
        <v/>
      </c>
      <c r="B25" s="46" t="str">
        <f>IFERROR(INDEX(ORIGINAL[Société],SUMPRODUCT(MATCH(1,(ORIGINAL[[Analytique]:[Analytique]]=$A$1)*(ORIGINAL[[Cpt]:[Cpt]]=Table47[[#This Row],[Cpt]:[Cpt]]),0))),"")</f>
        <v/>
      </c>
      <c r="C25" s="44" t="str">
        <f>IFERROR(INDEX(ORIGINAL[Montant HT],SUMPRODUCT(MATCH(1,(ORIGINAL[[Analytique]:[Analytique]]=$A$1)*(ORIGINAL[[Cpt]:[Cpt]]=Table47[[#This Row],[Cpt]:[Cpt]]),0))),"")</f>
        <v/>
      </c>
      <c r="D25" s="45" t="str">
        <f>IFERROR(INDEX(ORIGINAL[Date],SUMPRODUCT(MATCH(1,(ORIGINAL[[Analytique]:[Analytique]]=$A$1)*(ORIGINAL[[Cpt]:[Cpt]]=Table47[[#This Row],[Cpt]:[Cpt]]),0))),"")</f>
        <v/>
      </c>
      <c r="E25" s="46" t="str">
        <f>IFERROR(INDEX(ORIGINAL[N° Facture],SUMPRODUCT(MATCH(1,(ORIGINAL[[Analytique]:[Analytique]]=$A$1)*(ORIGINAL[[Cpt]:[Cpt]]=Table47[[#This Row],[Cpt]:[Cpt]]),0))),"")</f>
        <v/>
      </c>
      <c r="F25" s="42" t="str">
        <f>IFERROR(INDEX(ORIGINAL[Imputation],SUMPRODUCT(MATCH(1,(ORIGINAL[[Analytique]:[Analytique]]=$A$1)*(ORIGINAL[[Cpt]:[Cpt]]=Table47[[#This Row],[Cpt]:[Cpt]]),0))),"")</f>
        <v/>
      </c>
      <c r="G25" s="46" t="str">
        <f>IFERROR(INDEX(ORIGINAL[Commentaires],SUMPRODUCT(MATCH(1,(ORIGINAL[[Analytique]:[Analytique]]=$A$1)*(ORIGINAL[[Cpt]:[Cpt]]=Table47[[#This Row],[Cpt]:[Cpt]]),0))),"")</f>
        <v/>
      </c>
      <c r="H25" s="42" t="str">
        <f>IFERROR(INDEX(ORIGINAL[Controlée],SUMPRODUCT(MATCH(1,(ORIGINAL[[Analytique]:[Analytique]]=$A$1)*(ORIGINAL[[Cpt]:[Cpt]]=Table47[[#This Row],[Cpt]:[Cpt]]),0))),"")</f>
        <v/>
      </c>
      <c r="I25" s="42" t="str">
        <f>IFERROR(INDEX(ORIGINAL[Analytique],SUMPRODUCT(MATCH(1,(ORIGINAL[[Analytique]:[Analytique]]=$A$1)*(ORIGINAL[[Cpt]:[Cpt]]=Table47[[#This Row],[Cpt]:[Cpt]]),0))),"")</f>
        <v/>
      </c>
      <c r="J25" s="43" t="str">
        <f>IFERROR(INDEX(ORIGINAL[Cpt],SUMPRODUCT(MATCH(1,(ORIGINAL[Analytique]=$A$1)*(($J24="Cpt")+(ORIGINAL[Cpt]&gt;$J24)),0))),"")</f>
        <v/>
      </c>
    </row>
    <row r="26" spans="1:10">
      <c r="A26" s="42" t="str">
        <f>IFERROR(INDEX(ORIGINAL[Mois],SUMPRODUCT(MATCH(1,(ORIGINAL[[Analytique]:[Analytique]]=$A$1)*(ORIGINAL[[Cpt]:[Cpt]]=Table47[[#This Row],[Cpt]:[Cpt]]),0))),"")</f>
        <v/>
      </c>
      <c r="B26" s="46" t="str">
        <f>IFERROR(INDEX(ORIGINAL[Société],SUMPRODUCT(MATCH(1,(ORIGINAL[[Analytique]:[Analytique]]=$A$1)*(ORIGINAL[[Cpt]:[Cpt]]=Table47[[#This Row],[Cpt]:[Cpt]]),0))),"")</f>
        <v/>
      </c>
      <c r="C26" s="44" t="str">
        <f>IFERROR(INDEX(ORIGINAL[Montant HT],SUMPRODUCT(MATCH(1,(ORIGINAL[[Analytique]:[Analytique]]=$A$1)*(ORIGINAL[[Cpt]:[Cpt]]=Table47[[#This Row],[Cpt]:[Cpt]]),0))),"")</f>
        <v/>
      </c>
      <c r="D26" s="45" t="str">
        <f>IFERROR(INDEX(ORIGINAL[Date],SUMPRODUCT(MATCH(1,(ORIGINAL[[Analytique]:[Analytique]]=$A$1)*(ORIGINAL[[Cpt]:[Cpt]]=Table47[[#This Row],[Cpt]:[Cpt]]),0))),"")</f>
        <v/>
      </c>
      <c r="E26" s="46" t="str">
        <f>IFERROR(INDEX(ORIGINAL[N° Facture],SUMPRODUCT(MATCH(1,(ORIGINAL[[Analytique]:[Analytique]]=$A$1)*(ORIGINAL[[Cpt]:[Cpt]]=Table47[[#This Row],[Cpt]:[Cpt]]),0))),"")</f>
        <v/>
      </c>
      <c r="F26" s="42" t="str">
        <f>IFERROR(INDEX(ORIGINAL[Imputation],SUMPRODUCT(MATCH(1,(ORIGINAL[[Analytique]:[Analytique]]=$A$1)*(ORIGINAL[[Cpt]:[Cpt]]=Table47[[#This Row],[Cpt]:[Cpt]]),0))),"")</f>
        <v/>
      </c>
      <c r="G26" s="46" t="str">
        <f>IFERROR(INDEX(ORIGINAL[Commentaires],SUMPRODUCT(MATCH(1,(ORIGINAL[[Analytique]:[Analytique]]=$A$1)*(ORIGINAL[[Cpt]:[Cpt]]=Table47[[#This Row],[Cpt]:[Cpt]]),0))),"")</f>
        <v/>
      </c>
      <c r="H26" s="42" t="str">
        <f>IFERROR(INDEX(ORIGINAL[Controlée],SUMPRODUCT(MATCH(1,(ORIGINAL[[Analytique]:[Analytique]]=$A$1)*(ORIGINAL[[Cpt]:[Cpt]]=Table47[[#This Row],[Cpt]:[Cpt]]),0))),"")</f>
        <v/>
      </c>
      <c r="I26" s="42" t="str">
        <f>IFERROR(INDEX(ORIGINAL[Analytique],SUMPRODUCT(MATCH(1,(ORIGINAL[[Analytique]:[Analytique]]=$A$1)*(ORIGINAL[[Cpt]:[Cpt]]=Table47[[#This Row],[Cpt]:[Cpt]]),0))),"")</f>
        <v/>
      </c>
      <c r="J26" s="43" t="str">
        <f>IFERROR(INDEX(ORIGINAL[Cpt],SUMPRODUCT(MATCH(1,(ORIGINAL[Analytique]=$A$1)*(($J25="Cpt")+(ORIGINAL[Cpt]&gt;$J25)),0))),"")</f>
        <v/>
      </c>
    </row>
    <row r="27" spans="1:10">
      <c r="A27" s="42" t="str">
        <f>IFERROR(INDEX(ORIGINAL[Mois],SUMPRODUCT(MATCH(1,(ORIGINAL[[Analytique]:[Analytique]]=$A$1)*(ORIGINAL[[Cpt]:[Cpt]]=Table47[[#This Row],[Cpt]:[Cpt]]),0))),"")</f>
        <v/>
      </c>
      <c r="B27" s="46" t="str">
        <f>IFERROR(INDEX(ORIGINAL[Société],SUMPRODUCT(MATCH(1,(ORIGINAL[[Analytique]:[Analytique]]=$A$1)*(ORIGINAL[[Cpt]:[Cpt]]=Table47[[#This Row],[Cpt]:[Cpt]]),0))),"")</f>
        <v/>
      </c>
      <c r="C27" s="44" t="str">
        <f>IFERROR(INDEX(ORIGINAL[Montant HT],SUMPRODUCT(MATCH(1,(ORIGINAL[[Analytique]:[Analytique]]=$A$1)*(ORIGINAL[[Cpt]:[Cpt]]=Table47[[#This Row],[Cpt]:[Cpt]]),0))),"")</f>
        <v/>
      </c>
      <c r="D27" s="45" t="str">
        <f>IFERROR(INDEX(ORIGINAL[Date],SUMPRODUCT(MATCH(1,(ORIGINAL[[Analytique]:[Analytique]]=$A$1)*(ORIGINAL[[Cpt]:[Cpt]]=Table47[[#This Row],[Cpt]:[Cpt]]),0))),"")</f>
        <v/>
      </c>
      <c r="E27" s="46" t="str">
        <f>IFERROR(INDEX(ORIGINAL[N° Facture],SUMPRODUCT(MATCH(1,(ORIGINAL[[Analytique]:[Analytique]]=$A$1)*(ORIGINAL[[Cpt]:[Cpt]]=Table47[[#This Row],[Cpt]:[Cpt]]),0))),"")</f>
        <v/>
      </c>
      <c r="F27" s="42" t="str">
        <f>IFERROR(INDEX(ORIGINAL[Imputation],SUMPRODUCT(MATCH(1,(ORIGINAL[[Analytique]:[Analytique]]=$A$1)*(ORIGINAL[[Cpt]:[Cpt]]=Table47[[#This Row],[Cpt]:[Cpt]]),0))),"")</f>
        <v/>
      </c>
      <c r="G27" s="46" t="str">
        <f>IFERROR(INDEX(ORIGINAL[Commentaires],SUMPRODUCT(MATCH(1,(ORIGINAL[[Analytique]:[Analytique]]=$A$1)*(ORIGINAL[[Cpt]:[Cpt]]=Table47[[#This Row],[Cpt]:[Cpt]]),0))),"")</f>
        <v/>
      </c>
      <c r="H27" s="42" t="str">
        <f>IFERROR(INDEX(ORIGINAL[Controlée],SUMPRODUCT(MATCH(1,(ORIGINAL[[Analytique]:[Analytique]]=$A$1)*(ORIGINAL[[Cpt]:[Cpt]]=Table47[[#This Row],[Cpt]:[Cpt]]),0))),"")</f>
        <v/>
      </c>
      <c r="I27" s="42" t="str">
        <f>IFERROR(INDEX(ORIGINAL[Analytique],SUMPRODUCT(MATCH(1,(ORIGINAL[[Analytique]:[Analytique]]=$A$1)*(ORIGINAL[[Cpt]:[Cpt]]=Table47[[#This Row],[Cpt]:[Cpt]]),0))),"")</f>
        <v/>
      </c>
      <c r="J27" s="43" t="str">
        <f>IFERROR(INDEX(ORIGINAL[Cpt],SUMPRODUCT(MATCH(1,(ORIGINAL[Analytique]=$A$1)*(($J26="Cpt")+(ORIGINAL[Cpt]&gt;$J26)),0))),"")</f>
        <v/>
      </c>
    </row>
  </sheetData>
  <mergeCells count="1">
    <mergeCell ref="A1:J3"/>
  </mergeCell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F16" sqref="F16"/>
    </sheetView>
  </sheetViews>
  <sheetFormatPr baseColWidth="10" defaultRowHeight="14" x14ac:dyDescent="0"/>
  <cols>
    <col min="7" max="7" width="19.5" customWidth="1"/>
    <col min="8" max="8" width="14" customWidth="1"/>
  </cols>
  <sheetData>
    <row r="1" spans="1:10">
      <c r="A1" s="47" t="s">
        <v>9</v>
      </c>
      <c r="B1" s="47"/>
      <c r="C1" s="47"/>
      <c r="D1" s="47"/>
      <c r="E1" s="47"/>
      <c r="F1" s="47"/>
      <c r="G1" s="47"/>
      <c r="H1" s="47"/>
      <c r="I1" s="47"/>
      <c r="J1" s="47"/>
    </row>
    <row r="2" spans="1:10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0">
      <c r="A4" s="1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4" t="s">
        <v>5</v>
      </c>
      <c r="G4" s="5" t="s">
        <v>6</v>
      </c>
      <c r="H4" s="6" t="s">
        <v>7</v>
      </c>
    </row>
    <row r="5" spans="1:10">
      <c r="A5" s="7"/>
      <c r="B5" s="8"/>
      <c r="C5" s="9"/>
      <c r="D5" s="10"/>
      <c r="E5" s="11"/>
      <c r="F5" s="12"/>
      <c r="G5" s="13"/>
      <c r="H5" s="14"/>
    </row>
    <row r="6" spans="1:10">
      <c r="A6" s="15"/>
      <c r="B6" s="16"/>
      <c r="C6" s="17"/>
      <c r="D6" s="18"/>
      <c r="E6" s="19"/>
      <c r="F6" s="20"/>
      <c r="G6" s="21"/>
      <c r="H6" s="22"/>
    </row>
    <row r="7" spans="1:10">
      <c r="A7" s="7"/>
      <c r="B7" s="8"/>
      <c r="C7" s="9"/>
      <c r="D7" s="10"/>
      <c r="E7" s="11"/>
      <c r="F7" s="12"/>
      <c r="G7" s="13"/>
      <c r="H7" s="14"/>
    </row>
    <row r="8" spans="1:10">
      <c r="A8" s="15"/>
      <c r="B8" s="16"/>
      <c r="C8" s="17"/>
      <c r="D8" s="18"/>
      <c r="E8" s="19"/>
      <c r="F8" s="20"/>
      <c r="G8" s="21"/>
      <c r="H8" s="22"/>
    </row>
    <row r="9" spans="1:10">
      <c r="A9" s="7"/>
      <c r="B9" s="8"/>
      <c r="C9" s="9"/>
      <c r="D9" s="10"/>
      <c r="E9" s="11"/>
      <c r="F9" s="12"/>
      <c r="G9" s="13"/>
      <c r="H9" s="14"/>
    </row>
    <row r="10" spans="1:10">
      <c r="A10" s="15"/>
      <c r="B10" s="16"/>
      <c r="C10" s="17"/>
      <c r="D10" s="18"/>
      <c r="E10" s="19"/>
      <c r="F10" s="20"/>
      <c r="G10" s="21"/>
      <c r="H10" s="22"/>
    </row>
    <row r="11" spans="1:10">
      <c r="A11" s="7"/>
      <c r="B11" s="8"/>
      <c r="C11" s="9"/>
      <c r="D11" s="10"/>
      <c r="E11" s="11"/>
      <c r="F11" s="12"/>
      <c r="G11" s="13"/>
      <c r="H11" s="14"/>
    </row>
    <row r="12" spans="1:10">
      <c r="A12" s="15"/>
      <c r="B12" s="16"/>
      <c r="C12" s="17"/>
      <c r="D12" s="18"/>
      <c r="E12" s="19"/>
      <c r="F12" s="20"/>
      <c r="G12" s="21"/>
      <c r="H12" s="22"/>
    </row>
    <row r="13" spans="1:10">
      <c r="A13" s="7"/>
      <c r="B13" s="8"/>
      <c r="C13" s="9"/>
      <c r="D13" s="10"/>
      <c r="E13" s="11"/>
      <c r="F13" s="12"/>
      <c r="G13" s="13"/>
      <c r="H13" s="14"/>
    </row>
    <row r="14" spans="1:10">
      <c r="A14" s="15"/>
      <c r="B14" s="16"/>
      <c r="C14" s="17"/>
      <c r="D14" s="18"/>
      <c r="E14" s="19"/>
      <c r="F14" s="20"/>
      <c r="G14" s="21"/>
      <c r="H14" s="22"/>
    </row>
    <row r="15" spans="1:10">
      <c r="A15" s="7"/>
      <c r="B15" s="8"/>
      <c r="C15" s="9"/>
      <c r="D15" s="10"/>
      <c r="E15" s="11"/>
      <c r="F15" s="12"/>
      <c r="G15" s="13"/>
      <c r="H15" s="14"/>
    </row>
    <row r="16" spans="1:10">
      <c r="A16" s="15"/>
      <c r="B16" s="16"/>
      <c r="C16" s="17"/>
      <c r="D16" s="18"/>
      <c r="E16" s="19"/>
      <c r="F16" s="20"/>
      <c r="G16" s="21"/>
      <c r="H16" s="22"/>
    </row>
    <row r="17" spans="1:8">
      <c r="A17" s="7"/>
      <c r="B17" s="8"/>
      <c r="C17" s="9"/>
      <c r="D17" s="10"/>
      <c r="E17" s="11"/>
      <c r="F17" s="12"/>
      <c r="G17" s="13"/>
      <c r="H17" s="14"/>
    </row>
    <row r="18" spans="1:8">
      <c r="A18" s="15"/>
      <c r="B18" s="16"/>
      <c r="C18" s="17"/>
      <c r="D18" s="18"/>
      <c r="E18" s="19"/>
      <c r="F18" s="20"/>
      <c r="G18" s="21"/>
      <c r="H18" s="22"/>
    </row>
    <row r="19" spans="1:8">
      <c r="A19" s="7"/>
      <c r="B19" s="8"/>
      <c r="C19" s="9"/>
      <c r="D19" s="10"/>
      <c r="E19" s="11"/>
      <c r="F19" s="12"/>
      <c r="G19" s="13"/>
      <c r="H19" s="14"/>
    </row>
    <row r="20" spans="1:8">
      <c r="A20" s="15"/>
      <c r="B20" s="16"/>
      <c r="C20" s="17"/>
      <c r="D20" s="18"/>
      <c r="E20" s="19"/>
      <c r="F20" s="20"/>
      <c r="G20" s="21"/>
      <c r="H20" s="22"/>
    </row>
    <row r="21" spans="1:8">
      <c r="A21" s="7"/>
      <c r="B21" s="8"/>
      <c r="C21" s="9"/>
      <c r="D21" s="10"/>
      <c r="E21" s="11"/>
      <c r="F21" s="12"/>
      <c r="G21" s="13"/>
      <c r="H21" s="14"/>
    </row>
    <row r="22" spans="1:8">
      <c r="A22" s="15"/>
      <c r="B22" s="16"/>
      <c r="C22" s="17"/>
      <c r="D22" s="18"/>
      <c r="E22" s="19"/>
      <c r="F22" s="20"/>
      <c r="G22" s="21"/>
      <c r="H22" s="22"/>
    </row>
    <row r="23" spans="1:8">
      <c r="A23" s="7"/>
      <c r="B23" s="8"/>
      <c r="C23" s="9"/>
      <c r="D23" s="10"/>
      <c r="E23" s="11"/>
      <c r="F23" s="12"/>
      <c r="G23" s="13"/>
      <c r="H23" s="14"/>
    </row>
    <row r="24" spans="1:8">
      <c r="A24" s="15"/>
      <c r="B24" s="16"/>
      <c r="C24" s="17"/>
      <c r="D24" s="18"/>
      <c r="E24" s="19"/>
      <c r="F24" s="20"/>
      <c r="G24" s="21"/>
      <c r="H24" s="22"/>
    </row>
    <row r="25" spans="1:8">
      <c r="A25" s="7"/>
      <c r="B25" s="8"/>
      <c r="C25" s="9"/>
      <c r="D25" s="10"/>
      <c r="E25" s="11"/>
      <c r="F25" s="12"/>
      <c r="G25" s="13"/>
      <c r="H25" s="14"/>
    </row>
    <row r="26" spans="1:8">
      <c r="A26" s="15"/>
      <c r="B26" s="16"/>
      <c r="C26" s="17"/>
      <c r="D26" s="18"/>
      <c r="E26" s="19"/>
      <c r="F26" s="20"/>
      <c r="G26" s="21"/>
      <c r="H26" s="22"/>
    </row>
    <row r="27" spans="1:8">
      <c r="A27" s="7"/>
      <c r="B27" s="8"/>
      <c r="C27" s="9"/>
      <c r="D27" s="10"/>
      <c r="E27" s="11"/>
      <c r="F27" s="12"/>
      <c r="G27" s="13"/>
      <c r="H27" s="14"/>
    </row>
  </sheetData>
  <mergeCells count="1">
    <mergeCell ref="A1:J3"/>
  </mergeCells>
  <conditionalFormatting sqref="E5:E27">
    <cfRule type="duplicateValues" dxfId="1" priority="2"/>
  </conditionalFormatting>
  <conditionalFormatting sqref="G5:G27">
    <cfRule type="duplicateValues" dxfId="0" priority="1"/>
  </conditionalFormatting>
  <dataValidations count="2">
    <dataValidation type="list" allowBlank="1" showInputMessage="1" showErrorMessage="1" sqref="F5:F27 H5:H27">
      <formula1>$I$5:$I$27</formula1>
    </dataValidation>
    <dataValidation type="list" allowBlank="1" showInputMessage="1" showErrorMessage="1" sqref="A5:A27">
      <formula1>$K$5:$K$16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95E4D82-907A-4AEC-8867-584F80E567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ORIGINAL</vt:lpstr>
      <vt:lpstr>A</vt:lpstr>
      <vt:lpstr>B</vt:lpstr>
      <vt:lpstr>Ex B</vt:lpstr>
    </vt:vector>
  </TitlesOfParts>
  <Company>Groupe Réside Études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GARDIEN Nicolas</dc:creator>
  <cp:lastModifiedBy>Guillaume Beth</cp:lastModifiedBy>
  <dcterms:created xsi:type="dcterms:W3CDTF">2020-11-12T14:05:36Z</dcterms:created>
  <dcterms:modified xsi:type="dcterms:W3CDTF">2020-11-12T15:08:35Z</dcterms:modified>
</cp:coreProperties>
</file>