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9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0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1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2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3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14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5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16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17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2580" tabRatio="922" activeTab="2"/>
  </bookViews>
  <sheets>
    <sheet name="MENU1" sheetId="1" r:id="rId1"/>
    <sheet name="Entête" sheetId="3" r:id="rId2"/>
    <sheet name="Répertoire Nouveau Cahier" sheetId="7" r:id="rId3"/>
    <sheet name="Répertoire fiche de contrôle" sheetId="9" r:id="rId4"/>
    <sheet name="Réserves" sheetId="27" r:id="rId5"/>
    <sheet name="Listes" sheetId="26" r:id="rId6"/>
    <sheet name="AV-FK-001" sheetId="10" r:id="rId7"/>
    <sheet name="AV-FK-002" sheetId="11" r:id="rId8"/>
    <sheet name="AV-FK-003" sheetId="12" r:id="rId9"/>
    <sheet name="AV-FK-004" sheetId="13" r:id="rId10"/>
    <sheet name="AV-FK-005" sheetId="14" r:id="rId11"/>
    <sheet name="AV-FK-006" sheetId="15" r:id="rId12"/>
    <sheet name="AV-FK-007" sheetId="16" r:id="rId13"/>
    <sheet name="AV-FK-008.1" sheetId="17" r:id="rId14"/>
    <sheet name="AV-FK-008.1BIS" sheetId="18" r:id="rId15"/>
    <sheet name="AV-FK-008.1TER" sheetId="19" r:id="rId16"/>
    <sheet name="AV-FK-008.2" sheetId="20" r:id="rId17"/>
    <sheet name="AV-FK-008.2BIS" sheetId="21" r:id="rId18"/>
    <sheet name="AV-FK-008.3" sheetId="22" r:id="rId19"/>
    <sheet name="AV-FK-009" sheetId="23" r:id="rId20"/>
    <sheet name="AV-FK-010" sheetId="24" r:id="rId21"/>
    <sheet name="AV-FK-011" sheetId="25" r:id="rId22"/>
  </sheets>
  <externalReferences>
    <externalReference r:id="rId23"/>
    <externalReference r:id="rId24"/>
    <externalReference r:id="rId25"/>
    <externalReference r:id="rId26"/>
  </externalReferences>
  <definedNames>
    <definedName name="_xlnm._FilterDatabase" localSheetId="13" hidden="1">'AV-FK-008.1'!$AH$1:$AI$173</definedName>
    <definedName name="A" localSheetId="14">[1]!ArchivageDossier</definedName>
    <definedName name="A">[1]!ArchivageDossier</definedName>
    <definedName name="ArchivageDossier" localSheetId="4">[1]!ArchivageDossier</definedName>
    <definedName name="Fiche_de_contrôles" localSheetId="3">#REF!</definedName>
    <definedName name="Fiche_de_contrôles" localSheetId="4">#REF!</definedName>
    <definedName name="Fiche_de_VT">[2]Feuille!$A$1</definedName>
    <definedName name="_xlnm.Print_Titles" localSheetId="3">'Répertoire fiche de contrôle'!$1:$6</definedName>
    <definedName name="_xlnm.Print_Titles" localSheetId="2">'Répertoire Nouveau Cahier'!$1:$6</definedName>
    <definedName name="KleSaisieDossierBlanc" localSheetId="4">[1]!KleSaisieDossierBlanc</definedName>
    <definedName name="NA" localSheetId="3">#REF!</definedName>
    <definedName name="Principal">MENU1!$G$4</definedName>
    <definedName name="RESULTAT" localSheetId="3">[3]MENU!$B$3:$B$5</definedName>
    <definedName name="RESULTAT" localSheetId="4">#REF!</definedName>
    <definedName name="RESULTAT">Table7[RESULTAT]</definedName>
    <definedName name="Retourmenugénéral" localSheetId="4">[1]!Retourmenugénéral</definedName>
    <definedName name="RetourSaisieDossierBlanc" localSheetId="4">[1]!RetourSaisieDossierBlanc</definedName>
    <definedName name="SaisieDossierBlanc" localSheetId="4">[4]!SaisieDossierBlanc</definedName>
    <definedName name="Sans_Objet" localSheetId="3">#REF!</definedName>
    <definedName name="Test" localSheetId="3">#REF!</definedName>
    <definedName name="Test" localSheetId="4">#REF!</definedName>
    <definedName name="Toto" localSheetId="3">#REF!</definedName>
    <definedName name="Toto" localSheetId="4">#REF!</definedName>
    <definedName name="V1__3" localSheetId="3">#REF!</definedName>
    <definedName name="V1__3" localSheetId="4">#REF!</definedName>
    <definedName name="V1__4" localSheetId="3">#REF!</definedName>
    <definedName name="V1__4" localSheetId="4">#REF!</definedName>
    <definedName name="V1__5" localSheetId="3">#REF!</definedName>
    <definedName name="V1__5" localSheetId="4">#REF!</definedName>
    <definedName name="V1__6" localSheetId="3">#REF!</definedName>
    <definedName name="V1__6" localSheetId="4">#REF!</definedName>
    <definedName name="V1__7" localSheetId="3">#REF!</definedName>
    <definedName name="V1__7" localSheetId="4">#REF!</definedName>
    <definedName name="Z_45EA00F4_15AB_4A02_8BB5_7BC9AD30798A_.wvu.PrintTitles" localSheetId="3" hidden="1">'Répertoire fiche de contrôle'!$1:$6</definedName>
    <definedName name="_xlnm.Print_Area" localSheetId="6">'AV-FK-001'!$A$1:$F$45</definedName>
    <definedName name="_xlnm.Print_Area" localSheetId="7">'AV-FK-002'!$A$1:$F$34</definedName>
    <definedName name="_xlnm.Print_Area" localSheetId="8">'AV-FK-003'!$A$1:$F$30</definedName>
    <definedName name="_xlnm.Print_Area" localSheetId="9">'AV-FK-004'!$A$1:$F$43</definedName>
    <definedName name="_xlnm.Print_Area" localSheetId="10">'AV-FK-005'!$A$1:$F$38</definedName>
    <definedName name="_xlnm.Print_Area" localSheetId="11">'AV-FK-006'!$A$1:$F$36</definedName>
    <definedName name="_xlnm.Print_Area" localSheetId="12">'AV-FK-007'!$A$1:$F$27</definedName>
    <definedName name="_xlnm.Print_Area" localSheetId="13">'AV-FK-008.1'!$A$1:$Z$38</definedName>
    <definedName name="_xlnm.Print_Area" localSheetId="14">'AV-FK-008.1BIS'!$A$1:$Z$35</definedName>
    <definedName name="_xlnm.Print_Area" localSheetId="15">'AV-FK-008.1TER'!$A$1:$L$39</definedName>
    <definedName name="_xlnm.Print_Area" localSheetId="16">'AV-FK-008.2'!$A$1:$F$34</definedName>
    <definedName name="_xlnm.Print_Area" localSheetId="17">'AV-FK-008.2BIS'!$A$1:$L$39</definedName>
    <definedName name="_xlnm.Print_Area" localSheetId="1">Entête!$A$1:$H$26</definedName>
    <definedName name="_xlnm.Print_Area" localSheetId="2">'Répertoire Nouveau Cahier'!$A$1:$H$312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0" l="1"/>
  <c r="D11" i="10"/>
  <c r="D3" i="1"/>
  <c r="D4" i="1"/>
  <c r="D5" i="1"/>
  <c r="D6" i="1"/>
  <c r="D7" i="1"/>
  <c r="D8" i="1"/>
  <c r="D9" i="1"/>
  <c r="D2" i="1"/>
  <c r="A13" i="7"/>
  <c r="D13" i="7"/>
  <c r="E13" i="7"/>
  <c r="F3" i="7"/>
  <c r="F3" i="27"/>
  <c r="L32" i="21"/>
  <c r="K32" i="21"/>
  <c r="J32" i="21"/>
  <c r="I32" i="21"/>
  <c r="H32" i="21"/>
  <c r="G32" i="21"/>
  <c r="F32" i="21"/>
  <c r="E32" i="21"/>
  <c r="D32" i="21"/>
  <c r="F30" i="21"/>
  <c r="C30" i="21"/>
  <c r="C32" i="21"/>
  <c r="L30" i="21"/>
  <c r="K30" i="21"/>
  <c r="J30" i="21"/>
  <c r="I30" i="21"/>
  <c r="H30" i="21"/>
  <c r="G30" i="21"/>
  <c r="E30" i="21"/>
  <c r="D30" i="21"/>
  <c r="L32" i="19"/>
  <c r="K32" i="19"/>
  <c r="J32" i="19"/>
  <c r="I32" i="19"/>
  <c r="H32" i="19"/>
  <c r="G32" i="19"/>
  <c r="F32" i="19"/>
  <c r="E32" i="19"/>
  <c r="D32" i="19"/>
  <c r="L30" i="19"/>
  <c r="K30" i="19"/>
  <c r="J30" i="19"/>
  <c r="I30" i="19"/>
  <c r="H30" i="19"/>
  <c r="G30" i="19"/>
  <c r="F30" i="19"/>
  <c r="E30" i="19"/>
  <c r="D30" i="19"/>
  <c r="C30" i="19"/>
  <c r="C32" i="19"/>
  <c r="D24" i="3"/>
  <c r="D21" i="3"/>
  <c r="A19" i="7"/>
  <c r="D19" i="7"/>
  <c r="E19" i="7"/>
  <c r="A16" i="7"/>
  <c r="D16" i="7"/>
  <c r="E16" i="7"/>
  <c r="A8" i="7"/>
  <c r="D8" i="7"/>
  <c r="E8" i="7"/>
  <c r="A24" i="3"/>
  <c r="H24" i="3"/>
  <c r="A21" i="3"/>
  <c r="H21" i="3"/>
  <c r="I15" i="22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G15" i="22"/>
  <c r="G14" i="22"/>
  <c r="G12" i="22"/>
  <c r="G11" i="22"/>
  <c r="F34" i="25"/>
  <c r="F32" i="25"/>
  <c r="F30" i="25"/>
  <c r="F29" i="25"/>
  <c r="F28" i="25"/>
  <c r="F27" i="25"/>
  <c r="F26" i="25"/>
  <c r="F25" i="25"/>
  <c r="F24" i="25"/>
  <c r="F23" i="25"/>
  <c r="F22" i="25"/>
  <c r="F21" i="25"/>
  <c r="F20" i="25"/>
  <c r="F18" i="25"/>
  <c r="F16" i="25"/>
  <c r="F15" i="25"/>
  <c r="F14" i="25"/>
  <c r="F12" i="25"/>
  <c r="F11" i="25"/>
  <c r="F25" i="24"/>
  <c r="F23" i="24"/>
  <c r="F22" i="24"/>
  <c r="F21" i="24"/>
  <c r="F20" i="24"/>
  <c r="F19" i="24"/>
  <c r="F18" i="24"/>
  <c r="F16" i="24"/>
  <c r="F14" i="24"/>
  <c r="F12" i="24"/>
  <c r="F11" i="24"/>
  <c r="H1" i="24"/>
  <c r="F34" i="23"/>
  <c r="F32" i="23"/>
  <c r="F31" i="23"/>
  <c r="F30" i="23"/>
  <c r="F29" i="23"/>
  <c r="F28" i="23"/>
  <c r="F27" i="23"/>
  <c r="F26" i="23"/>
  <c r="F25" i="23"/>
  <c r="F24" i="23"/>
  <c r="F23" i="23"/>
  <c r="F21" i="23"/>
  <c r="F20" i="23"/>
  <c r="F18" i="23"/>
  <c r="F17" i="23"/>
  <c r="F16" i="23"/>
  <c r="F14" i="23"/>
  <c r="F13" i="23"/>
  <c r="F12" i="23"/>
  <c r="F11" i="23"/>
  <c r="I14" i="22"/>
  <c r="I12" i="22"/>
  <c r="I11" i="22"/>
  <c r="N34" i="22"/>
  <c r="F29" i="20"/>
  <c r="F28" i="20"/>
  <c r="F27" i="20"/>
  <c r="F26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D11" i="20"/>
  <c r="F11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6" i="20"/>
  <c r="D27" i="20"/>
  <c r="D28" i="20"/>
  <c r="D29" i="20"/>
  <c r="Z22" i="18"/>
  <c r="Y22" i="18"/>
  <c r="X22" i="18"/>
  <c r="Z20" i="18"/>
  <c r="Y20" i="18"/>
  <c r="X20" i="18"/>
  <c r="Z19" i="18"/>
  <c r="Y19" i="18"/>
  <c r="X19" i="18"/>
  <c r="Z18" i="18"/>
  <c r="Y18" i="18"/>
  <c r="X18" i="18"/>
  <c r="Z17" i="18"/>
  <c r="Y17" i="18"/>
  <c r="X17" i="18"/>
  <c r="Z16" i="18"/>
  <c r="Y16" i="18"/>
  <c r="X16" i="18"/>
  <c r="Z15" i="18"/>
  <c r="Y15" i="18"/>
  <c r="X15" i="18"/>
  <c r="Z13" i="18"/>
  <c r="Y13" i="18"/>
  <c r="X13" i="18"/>
  <c r="Z11" i="18"/>
  <c r="Y11" i="18"/>
  <c r="X11" i="18"/>
  <c r="Z22" i="17"/>
  <c r="Y22" i="17"/>
  <c r="X22" i="17"/>
  <c r="Z20" i="17"/>
  <c r="Y20" i="17"/>
  <c r="X20" i="17"/>
  <c r="Z19" i="17"/>
  <c r="Y19" i="17"/>
  <c r="X19" i="17"/>
  <c r="Z18" i="17"/>
  <c r="Y18" i="17"/>
  <c r="X18" i="17"/>
  <c r="Z17" i="17"/>
  <c r="Y17" i="17"/>
  <c r="X17" i="17"/>
  <c r="Z16" i="17"/>
  <c r="Y16" i="17"/>
  <c r="X16" i="17"/>
  <c r="Z15" i="17"/>
  <c r="Y15" i="17"/>
  <c r="X15" i="17"/>
  <c r="Z13" i="17"/>
  <c r="Y13" i="17"/>
  <c r="X13" i="17"/>
  <c r="X11" i="17"/>
  <c r="Z11" i="17"/>
  <c r="Y11" i="17"/>
  <c r="F22" i="16"/>
  <c r="F21" i="16"/>
  <c r="F20" i="16"/>
  <c r="F19" i="16"/>
  <c r="F18" i="16"/>
  <c r="F17" i="16"/>
  <c r="F16" i="16"/>
  <c r="F15" i="16"/>
  <c r="F14" i="16"/>
  <c r="F13" i="16"/>
  <c r="F12" i="16"/>
  <c r="F11" i="16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D11" i="12"/>
  <c r="F11" i="12"/>
  <c r="F29" i="11"/>
  <c r="F28" i="11"/>
  <c r="F27" i="11"/>
  <c r="F26" i="11"/>
  <c r="F25" i="11"/>
  <c r="F24" i="11"/>
  <c r="F23" i="11"/>
  <c r="F22" i="11"/>
  <c r="F21" i="11"/>
  <c r="D20" i="11"/>
  <c r="F20" i="11"/>
  <c r="F19" i="11"/>
  <c r="F18" i="11"/>
  <c r="F17" i="11"/>
  <c r="F16" i="11"/>
  <c r="F15" i="11"/>
  <c r="F14" i="11"/>
  <c r="F13" i="11"/>
  <c r="F12" i="11"/>
  <c r="F11" i="11"/>
  <c r="F10" i="11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D18" i="10"/>
  <c r="F18" i="10"/>
  <c r="F17" i="10"/>
  <c r="D16" i="10"/>
  <c r="F16" i="10"/>
  <c r="D15" i="10"/>
  <c r="F15" i="10"/>
  <c r="D14" i="10"/>
  <c r="F14" i="10"/>
  <c r="D12" i="10"/>
  <c r="F12" i="10"/>
  <c r="R22" i="18"/>
  <c r="S22" i="18"/>
  <c r="T22" i="18"/>
  <c r="R20" i="18"/>
  <c r="S20" i="18"/>
  <c r="T20" i="18"/>
  <c r="R19" i="18"/>
  <c r="S19" i="18"/>
  <c r="T19" i="18"/>
  <c r="R18" i="18"/>
  <c r="S18" i="18"/>
  <c r="T18" i="18"/>
  <c r="R17" i="18"/>
  <c r="S17" i="18"/>
  <c r="T17" i="18"/>
  <c r="R16" i="18"/>
  <c r="S16" i="18"/>
  <c r="T16" i="18"/>
  <c r="R15" i="18"/>
  <c r="S15" i="18"/>
  <c r="T15" i="18"/>
  <c r="R13" i="18"/>
  <c r="S13" i="18"/>
  <c r="T13" i="18"/>
  <c r="R11" i="18"/>
  <c r="S11" i="18"/>
  <c r="T11" i="18"/>
  <c r="R22" i="17"/>
  <c r="R20" i="17"/>
  <c r="R19" i="17"/>
  <c r="R18" i="17"/>
  <c r="R17" i="17"/>
  <c r="R16" i="17"/>
  <c r="R15" i="17"/>
  <c r="R13" i="17"/>
  <c r="R11" i="17"/>
  <c r="S22" i="17"/>
  <c r="T22" i="17"/>
  <c r="S20" i="17"/>
  <c r="T20" i="17"/>
  <c r="S19" i="17"/>
  <c r="T19" i="17"/>
  <c r="S18" i="17"/>
  <c r="T18" i="17"/>
  <c r="S17" i="17"/>
  <c r="T17" i="17"/>
  <c r="S16" i="17"/>
  <c r="T16" i="17"/>
  <c r="S15" i="17"/>
  <c r="T15" i="17"/>
  <c r="S13" i="17"/>
  <c r="T13" i="17"/>
  <c r="S11" i="17"/>
  <c r="T11" i="17"/>
  <c r="D22" i="16"/>
  <c r="D21" i="16"/>
  <c r="D20" i="16"/>
  <c r="D19" i="16"/>
  <c r="D18" i="16"/>
  <c r="D16" i="16"/>
  <c r="D14" i="16"/>
  <c r="D13" i="16"/>
  <c r="D11" i="16"/>
  <c r="D31" i="15"/>
  <c r="D30" i="15"/>
  <c r="D28" i="15"/>
  <c r="D26" i="15"/>
  <c r="D24" i="15"/>
  <c r="D23" i="15"/>
  <c r="D22" i="15"/>
  <c r="D21" i="15"/>
  <c r="D20" i="15"/>
  <c r="D19" i="15"/>
  <c r="D17" i="15"/>
  <c r="D16" i="15"/>
  <c r="D14" i="15"/>
  <c r="D12" i="15"/>
  <c r="D11" i="15"/>
  <c r="D28" i="14"/>
  <c r="D33" i="14"/>
  <c r="D32" i="14"/>
  <c r="D30" i="14"/>
  <c r="D26" i="14"/>
  <c r="D25" i="14"/>
  <c r="D24" i="14"/>
  <c r="D23" i="14"/>
  <c r="D22" i="14"/>
  <c r="D21" i="14"/>
  <c r="D20" i="14"/>
  <c r="D18" i="14"/>
  <c r="D17" i="14"/>
  <c r="D15" i="14"/>
  <c r="D14" i="14"/>
  <c r="D12" i="14"/>
  <c r="D11" i="14"/>
  <c r="D38" i="13"/>
  <c r="D36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7" i="13"/>
  <c r="D16" i="13"/>
  <c r="D14" i="13"/>
  <c r="D12" i="13"/>
  <c r="D11" i="13"/>
  <c r="D25" i="12"/>
  <c r="D23" i="12"/>
  <c r="D21" i="12"/>
  <c r="D20" i="12"/>
  <c r="D19" i="12"/>
  <c r="D18" i="12"/>
  <c r="D17" i="12"/>
  <c r="D16" i="12"/>
  <c r="D15" i="12"/>
  <c r="D13" i="12"/>
  <c r="D29" i="11"/>
  <c r="D27" i="11"/>
  <c r="D25" i="11"/>
  <c r="D24" i="11"/>
  <c r="D23" i="11"/>
  <c r="D22" i="11"/>
  <c r="D21" i="11"/>
  <c r="D18" i="11"/>
  <c r="D17" i="11"/>
  <c r="D16" i="11"/>
  <c r="D14" i="11"/>
  <c r="D13" i="11"/>
  <c r="D12" i="11"/>
  <c r="D11" i="11"/>
  <c r="D40" i="10"/>
  <c r="D38" i="10"/>
  <c r="D36" i="10"/>
  <c r="D35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19" i="10"/>
  <c r="D13" i="10"/>
  <c r="X24" i="18"/>
  <c r="U24" i="18"/>
  <c r="R24" i="18"/>
  <c r="O24" i="18"/>
  <c r="L24" i="18"/>
  <c r="I24" i="18"/>
  <c r="F24" i="18"/>
  <c r="C24" i="18"/>
  <c r="C25" i="17"/>
  <c r="X25" i="17"/>
  <c r="U25" i="17"/>
  <c r="R25" i="17"/>
  <c r="O25" i="17"/>
  <c r="L25" i="17"/>
  <c r="I25" i="17"/>
  <c r="F25" i="17"/>
  <c r="F2" i="27"/>
  <c r="A10" i="7"/>
  <c r="D10" i="7"/>
  <c r="E10" i="7"/>
  <c r="A7" i="7"/>
  <c r="A9" i="7"/>
  <c r="A11" i="7"/>
  <c r="A12" i="7"/>
  <c r="A14" i="7"/>
  <c r="A15" i="7"/>
  <c r="A17" i="7"/>
  <c r="A18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E7" i="7"/>
  <c r="E9" i="7"/>
  <c r="E11" i="7"/>
  <c r="E12" i="7"/>
  <c r="E14" i="7"/>
  <c r="E15" i="7"/>
  <c r="E17" i="7"/>
  <c r="E18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D20" i="7"/>
  <c r="D7" i="7"/>
  <c r="Y6" i="18"/>
  <c r="Y6" i="17"/>
  <c r="I6" i="19"/>
  <c r="I6" i="22"/>
  <c r="I6" i="21"/>
  <c r="F6" i="10"/>
  <c r="F6" i="11"/>
  <c r="F6" i="12"/>
  <c r="F6" i="13"/>
  <c r="F6" i="14"/>
  <c r="F6" i="15"/>
  <c r="F6" i="16"/>
  <c r="F6" i="20"/>
  <c r="F6" i="22"/>
  <c r="F6" i="23"/>
  <c r="F6" i="24"/>
  <c r="F6" i="25"/>
  <c r="D11" i="7"/>
  <c r="D12" i="7"/>
  <c r="D14" i="7"/>
  <c r="D15" i="7"/>
  <c r="D17" i="7"/>
  <c r="D18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9" i="7"/>
  <c r="F33" i="25"/>
  <c r="F31" i="25"/>
  <c r="F19" i="25"/>
  <c r="F17" i="25"/>
  <c r="F13" i="25"/>
  <c r="C6" i="25"/>
  <c r="F24" i="24"/>
  <c r="F17" i="24"/>
  <c r="F15" i="24"/>
  <c r="F13" i="24"/>
  <c r="C6" i="24"/>
  <c r="C6" i="23"/>
  <c r="G13" i="22"/>
  <c r="D6" i="21"/>
  <c r="D25" i="20"/>
  <c r="D12" i="20"/>
  <c r="C6" i="20"/>
  <c r="D6" i="19"/>
  <c r="O6" i="18"/>
  <c r="O6" i="17"/>
  <c r="D17" i="16"/>
  <c r="D15" i="16"/>
  <c r="D12" i="16"/>
  <c r="C6" i="16"/>
  <c r="D29" i="15"/>
  <c r="D27" i="15"/>
  <c r="D25" i="15"/>
  <c r="D18" i="15"/>
  <c r="D15" i="15"/>
  <c r="D13" i="15"/>
  <c r="C6" i="15"/>
  <c r="D31" i="14"/>
  <c r="D29" i="14"/>
  <c r="D27" i="14"/>
  <c r="D19" i="14"/>
  <c r="D16" i="14"/>
  <c r="D13" i="14"/>
  <c r="C6" i="14"/>
  <c r="D37" i="13"/>
  <c r="D35" i="13"/>
  <c r="D18" i="13"/>
  <c r="D15" i="13"/>
  <c r="D13" i="13"/>
  <c r="C6" i="13"/>
  <c r="D24" i="12"/>
  <c r="D22" i="12"/>
  <c r="D14" i="12"/>
  <c r="D12" i="12"/>
  <c r="C6" i="12"/>
  <c r="D28" i="11"/>
  <c r="D26" i="11"/>
  <c r="D19" i="11"/>
  <c r="D15" i="11"/>
  <c r="C6" i="11"/>
  <c r="D39" i="10"/>
  <c r="D37" i="10"/>
  <c r="D34" i="10"/>
  <c r="D20" i="10"/>
  <c r="D17" i="10"/>
  <c r="C6" i="10"/>
  <c r="G2" i="7"/>
</calcChain>
</file>

<file path=xl/comments1.xml><?xml version="1.0" encoding="utf-8"?>
<comments xmlns="http://schemas.openxmlformats.org/spreadsheetml/2006/main">
  <authors>
    <author>Guillaume Beth</author>
  </authors>
  <commentList>
    <comment ref="D6" authorId="0">
      <text>
        <r>
          <rPr>
            <b/>
            <sz val="9"/>
            <color indexed="81"/>
            <rFont val="Calibri"/>
            <family val="2"/>
          </rPr>
          <t>possibilité de masquer cette colonne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<sst xmlns="http://schemas.openxmlformats.org/spreadsheetml/2006/main" count="1790" uniqueCount="847">
  <si>
    <t>RESULTAT</t>
  </si>
  <si>
    <t>BOITE</t>
  </si>
  <si>
    <t>C</t>
  </si>
  <si>
    <t>Thermo</t>
  </si>
  <si>
    <t>Contrôleur</t>
  </si>
  <si>
    <t>R</t>
  </si>
  <si>
    <t>Coulée</t>
  </si>
  <si>
    <t>NA</t>
  </si>
  <si>
    <t>Responsable contrôle</t>
  </si>
  <si>
    <t>*</t>
  </si>
  <si>
    <t>Chef de travaux</t>
  </si>
  <si>
    <t xml:space="preserve">CODE FICHE </t>
  </si>
  <si>
    <t>AV</t>
  </si>
  <si>
    <t>A</t>
  </si>
  <si>
    <t>5 Caractères Maxi</t>
  </si>
  <si>
    <t>B</t>
  </si>
  <si>
    <t>D</t>
  </si>
  <si>
    <t>Inscrire votre lettre agent</t>
  </si>
  <si>
    <t>Cahier de Contrôles</t>
  </si>
  <si>
    <t>N°PEK :</t>
  </si>
  <si>
    <t>Version :</t>
  </si>
  <si>
    <t>du</t>
  </si>
  <si>
    <t>IN 7121 V02 Contrôles des Installations</t>
  </si>
  <si>
    <t>Documents de Référence</t>
  </si>
  <si>
    <t>V30……………………</t>
  </si>
  <si>
    <t>Cahier de Contrôle établi par</t>
  </si>
  <si>
    <t xml:space="preserve">Nom Prénom
</t>
  </si>
  <si>
    <t xml:space="preserve">Nom du poste
</t>
  </si>
  <si>
    <t xml:space="preserve">Date
</t>
  </si>
  <si>
    <t>Signature</t>
  </si>
  <si>
    <t>Responsables des contrôles</t>
  </si>
  <si>
    <t>Validation MOE</t>
  </si>
  <si>
    <t xml:space="preserve">Nom Prénom
</t>
  </si>
  <si>
    <t>Date</t>
  </si>
  <si>
    <t>N°</t>
  </si>
  <si>
    <t>REPERTOIRE DES FICHES DE CONTRÔLES</t>
  </si>
  <si>
    <t>AV-FK-008.1</t>
  </si>
  <si>
    <t>AV-FK-008.2</t>
  </si>
  <si>
    <t>Nom</t>
  </si>
  <si>
    <t>Visa</t>
  </si>
  <si>
    <t>REPERTOIRE</t>
  </si>
  <si>
    <t>Fiches de Contrôles</t>
  </si>
  <si>
    <t>Indice</t>
  </si>
  <si>
    <t>Du</t>
  </si>
  <si>
    <t>AV-FK-001</t>
  </si>
  <si>
    <t>Mécanisme d'Aiguille</t>
  </si>
  <si>
    <t>AV-FK-002</t>
  </si>
  <si>
    <t>Contrôleur Conduit</t>
  </si>
  <si>
    <t>AV-FK-003</t>
  </si>
  <si>
    <t>Contrôleur VCC</t>
  </si>
  <si>
    <t>AV-FK-004</t>
  </si>
  <si>
    <t>Centre à Accumulateurs</t>
  </si>
  <si>
    <t>AV-FK-005</t>
  </si>
  <si>
    <t>Armoire Extérieur</t>
  </si>
  <si>
    <t>AV-FK-006</t>
  </si>
  <si>
    <t>STM</t>
  </si>
  <si>
    <t>AV-FK-007</t>
  </si>
  <si>
    <t>Baie Informatiques</t>
  </si>
  <si>
    <t>Déroulage des Câbles en Extérieur avec jonction</t>
  </si>
  <si>
    <t>Déroulage des Câbles en Extérieur sans jonction</t>
  </si>
  <si>
    <t xml:space="preserve">Fiche de regroupement - Déroulage des câbles intérieur ou extérieur sans jonction </t>
  </si>
  <si>
    <t>Raccordement des Câbles</t>
  </si>
  <si>
    <t>Fiche Regroupement : Raccordement des Câbles</t>
  </si>
  <si>
    <t>AV-FK-008.3</t>
  </si>
  <si>
    <t>Boite de Jonction sur Câbles</t>
  </si>
  <si>
    <t>AV-FK-009</t>
  </si>
  <si>
    <t>Cadre Jeumont</t>
  </si>
  <si>
    <t>AV-FK-010</t>
  </si>
  <si>
    <t>Circuit de Voie sans Joint Court</t>
  </si>
  <si>
    <t>AV-FK-011</t>
  </si>
  <si>
    <t>Circuit de Voie sans Joint à Boucle</t>
  </si>
  <si>
    <t>AV-FK-012</t>
  </si>
  <si>
    <t>Circuit de Voie ITE</t>
  </si>
  <si>
    <t>AV-FK-013</t>
  </si>
  <si>
    <t>Circuit de Voie UM71</t>
  </si>
  <si>
    <t>AV-FK-014</t>
  </si>
  <si>
    <t>Châssis</t>
  </si>
  <si>
    <t>AV-FK-015</t>
  </si>
  <si>
    <t>Conformité de Câblage</t>
  </si>
  <si>
    <t>AV-FK-016</t>
  </si>
  <si>
    <t>Détecteur Electromécanique</t>
  </si>
  <si>
    <t>AV-FK-017</t>
  </si>
  <si>
    <t>Pédale Electronique</t>
  </si>
  <si>
    <t>AV-FK-018</t>
  </si>
  <si>
    <t>DCV - DCR</t>
  </si>
  <si>
    <t>AV-FK-019</t>
  </si>
  <si>
    <t>Guérite</t>
  </si>
  <si>
    <t>AV-FK-020</t>
  </si>
  <si>
    <t>KVB Point d'Information</t>
  </si>
  <si>
    <t>AV-FK-021</t>
  </si>
  <si>
    <t>KVB Coffret Codeur</t>
  </si>
  <si>
    <t>AV-FK-022</t>
  </si>
  <si>
    <t>Aménagement des Locaux de Signalisation</t>
  </si>
  <si>
    <t>AV-FK-023</t>
  </si>
  <si>
    <t>Coffret Annulation de Transit</t>
  </si>
  <si>
    <t>AV-FK-024</t>
  </si>
  <si>
    <t>Répétiteur Electromécanique</t>
  </si>
  <si>
    <t>AV-FK-025</t>
  </si>
  <si>
    <t>Serrure - Transmetteur</t>
  </si>
  <si>
    <t>AV-FK-026</t>
  </si>
  <si>
    <t>Sonnerie</t>
  </si>
  <si>
    <t>AV-FK-027</t>
  </si>
  <si>
    <t>Commutateur - VCM</t>
  </si>
  <si>
    <t>AV-FK-028</t>
  </si>
  <si>
    <t>Téléphone &amp; VAT</t>
  </si>
  <si>
    <t>AV-FK-029</t>
  </si>
  <si>
    <t>Boutons &amp; Commutateur</t>
  </si>
  <si>
    <t>AV-FK-030</t>
  </si>
  <si>
    <t>Verrou de Poste - Verrou sur Levier</t>
  </si>
  <si>
    <t>AV-FK-031</t>
  </si>
  <si>
    <t>Boucle à Saut de Phase</t>
  </si>
  <si>
    <t>AV-FK-032</t>
  </si>
  <si>
    <t>Tableaux lumineux &amp; Caisson</t>
  </si>
  <si>
    <t>AV-FK-033</t>
  </si>
  <si>
    <t>Crocodile</t>
  </si>
  <si>
    <t>AV-FK-034</t>
  </si>
  <si>
    <t>Détonateurs</t>
  </si>
  <si>
    <t>AV-FK-035</t>
  </si>
  <si>
    <t>Panneaux Lumineux</t>
  </si>
  <si>
    <t>AV-FK-036</t>
  </si>
  <si>
    <t>Repère et Jalon LGV</t>
  </si>
  <si>
    <t>AV-FK-037</t>
  </si>
  <si>
    <t>Passage à Niveau</t>
  </si>
  <si>
    <t>AV-FK-038</t>
  </si>
  <si>
    <t>Pictogramme - TVP - DAELZD - DATZD</t>
  </si>
  <si>
    <t>AV-FK-039</t>
  </si>
  <si>
    <t>Relevé du Matériel de Signalisation</t>
  </si>
  <si>
    <t>AV-FK-040</t>
  </si>
  <si>
    <t>Retour Traction 1500 V</t>
  </si>
  <si>
    <t>AV-FK-041</t>
  </si>
  <si>
    <t>Retour Traction 25 KV</t>
  </si>
  <si>
    <t>AV-FK-042</t>
  </si>
  <si>
    <t>Mécanisme Electrique de Sectionneur</t>
  </si>
  <si>
    <t>AV-FK-043</t>
  </si>
  <si>
    <t>Signalisation Mécanique : Poste</t>
  </si>
  <si>
    <t>AV-FK-044</t>
  </si>
  <si>
    <t>Signalisation Mécanique : Campagne</t>
  </si>
  <si>
    <t>AV-FK-045</t>
  </si>
  <si>
    <t>Pancarte - Tableau non-éclairé</t>
  </si>
  <si>
    <t>AV-FK-046</t>
  </si>
  <si>
    <t>Balise Fixe, Polarisée, Commutable</t>
  </si>
  <si>
    <t>AV-FK-047</t>
  </si>
  <si>
    <t>Réchauffage d'Aiguille</t>
  </si>
  <si>
    <t>AV-FK-048</t>
  </si>
  <si>
    <t>Baies Alimentation</t>
  </si>
  <si>
    <t>AV-FK-049</t>
  </si>
  <si>
    <t>Détecteur de Boite Chaude</t>
  </si>
  <si>
    <t>AV-FK-050</t>
  </si>
  <si>
    <t>Eurobalise Point d'Information</t>
  </si>
  <si>
    <t>AV-FK-051</t>
  </si>
  <si>
    <t>Balise KCVP - KCVB</t>
  </si>
  <si>
    <t>AV-FK-052</t>
  </si>
  <si>
    <t>Artère - Chambre de Tirage</t>
  </si>
  <si>
    <t>AV-FK-053</t>
  </si>
  <si>
    <t>Massif de Signal</t>
  </si>
  <si>
    <t>AV-FK-054</t>
  </si>
  <si>
    <t>Parachèvement</t>
  </si>
  <si>
    <t>AV-FK-055</t>
  </si>
  <si>
    <t>Réservé</t>
  </si>
  <si>
    <t>AV-FK-056</t>
  </si>
  <si>
    <t>AV-FK-100</t>
  </si>
  <si>
    <t>Regroupements</t>
  </si>
  <si>
    <t>AV-FK-200</t>
  </si>
  <si>
    <t>Fiche 200</t>
  </si>
  <si>
    <t>Fiche Modèle AV-FK-001</t>
  </si>
  <si>
    <t>Code du second contrôleur</t>
  </si>
  <si>
    <t>PEK N° :</t>
  </si>
  <si>
    <t>Fiche N° :</t>
  </si>
  <si>
    <t>Identification de l'installation :</t>
  </si>
  <si>
    <t>CONTROLES</t>
  </si>
  <si>
    <t>NOM</t>
  </si>
  <si>
    <t>DATE</t>
  </si>
  <si>
    <t>VISA</t>
  </si>
  <si>
    <t>Implantation</t>
  </si>
  <si>
    <t>Emplacement/Plan de pose</t>
  </si>
  <si>
    <t>Respect du gabarit, de la piste</t>
  </si>
  <si>
    <t>Pose</t>
  </si>
  <si>
    <t>Fixation du mécanisme</t>
  </si>
  <si>
    <t>Dégagement du ballast</t>
  </si>
  <si>
    <t>E</t>
  </si>
  <si>
    <t xml:space="preserve">Dégagement du levier pour manœuvre </t>
  </si>
  <si>
    <t>Repérage</t>
  </si>
  <si>
    <t>F</t>
  </si>
  <si>
    <t>Repérage SVM</t>
  </si>
  <si>
    <t>G</t>
  </si>
  <si>
    <t>Repérage du mécanisme</t>
  </si>
  <si>
    <t>Conformité détaillée de réalisation</t>
  </si>
  <si>
    <t>H</t>
  </si>
  <si>
    <t>Intégrité du matériel</t>
  </si>
  <si>
    <t>I</t>
  </si>
  <si>
    <t>Type du mécanisme</t>
  </si>
  <si>
    <t>J</t>
  </si>
  <si>
    <t>Contrôle des bagues de repérage</t>
  </si>
  <si>
    <t>K</t>
  </si>
  <si>
    <t>Cosses, sertissage, œillets</t>
  </si>
  <si>
    <t>L</t>
  </si>
  <si>
    <t>Disposition du matériel</t>
  </si>
  <si>
    <t>M</t>
  </si>
  <si>
    <t>Nature des conducteurs</t>
  </si>
  <si>
    <t>N</t>
  </si>
  <si>
    <t>Repérage tensions ≥ 50 V</t>
  </si>
  <si>
    <t>O</t>
  </si>
  <si>
    <t>Continuité de chaque conducteur</t>
  </si>
  <si>
    <t>P</t>
  </si>
  <si>
    <t>Serrage des points de raccordement</t>
  </si>
  <si>
    <t>Q</t>
  </si>
  <si>
    <t>Correspondance bornage / conducteur raccordé</t>
  </si>
  <si>
    <t>Câbles (voir fiche 8…)</t>
  </si>
  <si>
    <t>V</t>
  </si>
  <si>
    <t>Obturation entrées de câbles dans boîte</t>
  </si>
  <si>
    <t>T</t>
  </si>
  <si>
    <t>Desserte du mécanisme</t>
  </si>
  <si>
    <t>Opérations diverses, cadenassement</t>
  </si>
  <si>
    <t>U</t>
  </si>
  <si>
    <t>Raccordement et joint du connecteur</t>
  </si>
  <si>
    <t>Cadenassement SVM, mécanisme</t>
  </si>
  <si>
    <t>Approvisionnement matériel</t>
  </si>
  <si>
    <t>W</t>
  </si>
  <si>
    <t>Petit matériel dans SVM</t>
  </si>
  <si>
    <t>Relevés</t>
  </si>
  <si>
    <t>X</t>
  </si>
  <si>
    <r>
      <t xml:space="preserve">Relevé du matériel (voir fiche 39) </t>
    </r>
    <r>
      <rPr>
        <i/>
        <sz val="11"/>
        <rFont val="Calibri"/>
        <family val="2"/>
        <scheme val="minor"/>
      </rPr>
      <t>mécanisme</t>
    </r>
  </si>
  <si>
    <t>OBSERVATIONS : voir verso</t>
  </si>
  <si>
    <t>DOCUMENTS DE REFERENCE : voir pièce n°1</t>
  </si>
  <si>
    <t>AIDE MEMOIRE : voir pièce n°2</t>
  </si>
  <si>
    <t>APPROBATION MOE</t>
  </si>
  <si>
    <t>Validation des contrôles</t>
  </si>
  <si>
    <t>Fiche Modèle AV-FK-002</t>
  </si>
  <si>
    <t>Pour aiguille intérieur - extérieur</t>
  </si>
  <si>
    <t>Pour aiguille Pointe -Cœur</t>
  </si>
  <si>
    <t>Pour taquet intérieur - extérieur</t>
  </si>
  <si>
    <t>SVM/SDCP respect du gabarit, de la piste</t>
  </si>
  <si>
    <t>Montage ferrure de pointe</t>
  </si>
  <si>
    <t>Fixations (ferrures, contrôleurs, bielles)</t>
  </si>
  <si>
    <t>Type des contrôleurs</t>
  </si>
  <si>
    <t>Câbles (Voir fiche 8 …)</t>
  </si>
  <si>
    <t>Continuité des conducteurs et correspondance bornage/conducteur raccordé (embase câblée)</t>
  </si>
  <si>
    <t>Disposition du matériel dans la SVM</t>
  </si>
  <si>
    <t>Desserte à la voie, protection mécanique et mise à longueur des câbles connecteur</t>
  </si>
  <si>
    <t>Opérations diverses, cadenassements</t>
  </si>
  <si>
    <t>Cadenassement SVM</t>
  </si>
  <si>
    <t>Fiche Modèle AV-FK-003</t>
  </si>
  <si>
    <t>SVM respect de la piste et du gabarit</t>
  </si>
  <si>
    <t>Serrage des colonnettes</t>
  </si>
  <si>
    <t>Présence des caches écrous</t>
  </si>
  <si>
    <t>Desserte à la voie et protection mécanique</t>
  </si>
  <si>
    <t>Fiche Modèle AV-FK-004</t>
  </si>
  <si>
    <t>Emplacement (local, guérite, abris)</t>
  </si>
  <si>
    <t>Respect du gabarit</t>
  </si>
  <si>
    <t>Caillebotis</t>
  </si>
  <si>
    <t>Repérage centre ou abri</t>
  </si>
  <si>
    <t>Autres repérages (émission interdite, plaque, affiche, pancarte, panneau d’avertissement)</t>
  </si>
  <si>
    <t>Type du matériel</t>
  </si>
  <si>
    <t>Type des accus</t>
  </si>
  <si>
    <t>Repérage des conducteurs (embout, bagues)</t>
  </si>
  <si>
    <t>Cosses, sertissages, oeillets</t>
  </si>
  <si>
    <t>Nature et section des conducteurs</t>
  </si>
  <si>
    <t>Repérage tension ≥ 50v</t>
  </si>
  <si>
    <t>Continuité des conducteurs</t>
  </si>
  <si>
    <t>Serrage des points de raccordements</t>
  </si>
  <si>
    <t>Correspondance bornage/conducteur raccordé</t>
  </si>
  <si>
    <t>Graissage des bornes</t>
  </si>
  <si>
    <t>S</t>
  </si>
  <si>
    <t>Dépoussiérage</t>
  </si>
  <si>
    <t>Obturation entrée des câbles</t>
  </si>
  <si>
    <t>Mise à la terre</t>
  </si>
  <si>
    <t>Cadenassement</t>
  </si>
  <si>
    <t>petit matériel (type et calibrage des fusibles,
sectionneurs, piles, ...)</t>
  </si>
  <si>
    <t>Fiche Modèle AV-FK-005</t>
  </si>
  <si>
    <t>Emplacement</t>
  </si>
  <si>
    <t>Fixation, scellement</t>
  </si>
  <si>
    <t>Sens d’ouverture des portes</t>
  </si>
  <si>
    <t>Repérage armoire</t>
  </si>
  <si>
    <t>Intégrité, disposition, fixation et type du matériel</t>
  </si>
  <si>
    <t>Ebavurage vis PFC</t>
  </si>
  <si>
    <t>Insertion d’une cale intermédiaire entre chaque NS1-PFC-AV 24 d’un même relais ou bloc électronique</t>
  </si>
  <si>
    <t>Mise à la terre, constitution et repérage</t>
  </si>
  <si>
    <t>Câbles (voir fiche 8 ...)</t>
  </si>
  <si>
    <t>Conformité de câblage (voir fiche 15)</t>
  </si>
  <si>
    <t>Mesures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</si>
  <si>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</si>
  <si>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Piles (si crocodile)</t>
  </si>
  <si>
    <t>Petit matériel (diodes, type et calibrage des fusibles, sectionneurs, résistances, barrettes isolantes, condensateurs, parafoudres ...)</t>
  </si>
  <si>
    <t>Fiche Modèle AV-FK-006</t>
  </si>
  <si>
    <t>Respect gabarit et piste</t>
  </si>
  <si>
    <t>Fixation STM et tenue du support</t>
  </si>
  <si>
    <t>Repérage STM</t>
  </si>
  <si>
    <t>Autres repérages (risque électrique, …)</t>
  </si>
  <si>
    <t>ES, ER protections et leur repérage, plaquettes passe-fils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</si>
  <si>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 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</si>
  <si>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Petit matériel (sectionneurs, parafoudres ...)</t>
  </si>
  <si>
    <t>Fiche Modèle AV-FK-007</t>
  </si>
  <si>
    <t>Fixation</t>
  </si>
  <si>
    <t>Etiquette de repérage</t>
  </si>
  <si>
    <t>Mise à la terre armoire</t>
  </si>
  <si>
    <t>Mise en continuité des enveloppes métalliques adjacentes</t>
  </si>
  <si>
    <t>Liaisons entre cartes</t>
  </si>
  <si>
    <t>Fiche Modèle AV-FK-008.1</t>
  </si>
  <si>
    <t>Bornes de repérage des artères enterrées, BJ</t>
  </si>
  <si>
    <t>Etiquettes de repérage</t>
  </si>
  <si>
    <t>Température de déroulage</t>
  </si>
  <si>
    <t>Sens de déroulage</t>
  </si>
  <si>
    <t>Type, nature, nombre de conducteurs, paires ou quartes, section</t>
  </si>
  <si>
    <t xml:space="preserve"> Valeur :</t>
  </si>
  <si>
    <t>Capuchons thermorétractables aux extrémités</t>
  </si>
  <si>
    <t>Séparation des câbles (classes de tensions, retour traction, canalisations de natures différentes)</t>
  </si>
  <si>
    <t>Rayons de courbure</t>
  </si>
  <si>
    <t>Obturation des entrées de câbles</t>
  </si>
  <si>
    <t>Tronçon</t>
  </si>
  <si>
    <t>(1)</t>
  </si>
  <si>
    <t>(2)</t>
  </si>
  <si>
    <t>(3)</t>
  </si>
  <si>
    <t>(4)</t>
  </si>
  <si>
    <t>(5)</t>
  </si>
  <si>
    <t>(6)</t>
  </si>
  <si>
    <t>(7)</t>
  </si>
  <si>
    <t>(8)</t>
  </si>
  <si>
    <t>Symbole</t>
  </si>
  <si>
    <t>N° de touret</t>
  </si>
  <si>
    <t>Date de fabrication</t>
  </si>
  <si>
    <t>Fabricant</t>
  </si>
  <si>
    <t>Longueur</t>
  </si>
  <si>
    <t>PK jonction</t>
  </si>
  <si>
    <t>Fiche Modèle AV-FK-008.1Ter</t>
  </si>
  <si>
    <t>Fiche de regroupement - Déroulage des câbles intérieur ou extérieur sans jonction</t>
  </si>
  <si>
    <t>Câble 1</t>
  </si>
  <si>
    <t>Câble 2</t>
  </si>
  <si>
    <t>Câble 3</t>
  </si>
  <si>
    <t>Câble 4</t>
  </si>
  <si>
    <t>Câble 5</t>
  </si>
  <si>
    <t>Câble 6</t>
  </si>
  <si>
    <t>Câble 7</t>
  </si>
  <si>
    <t>Câble 8</t>
  </si>
  <si>
    <t>Câble 9</t>
  </si>
  <si>
    <t>Câble 10</t>
  </si>
  <si>
    <t>Conformité détaillé de l'installation</t>
  </si>
  <si>
    <r>
      <t xml:space="preserve">Type, nature, nombre de conducteurs, paires ou quartes, section                                                   </t>
    </r>
    <r>
      <rPr>
        <b/>
        <sz val="11"/>
        <rFont val="Calibri"/>
        <family val="2"/>
        <scheme val="minor"/>
      </rPr>
      <t>Valeur :</t>
    </r>
  </si>
  <si>
    <t>Séparation des câbles (classes de tensions, retour traction, canalisation de natures différentes)</t>
  </si>
  <si>
    <t>N° Symbole</t>
  </si>
  <si>
    <t>N° Touret</t>
  </si>
  <si>
    <t>Date de Fabrication</t>
  </si>
  <si>
    <t>Jonction</t>
  </si>
  <si>
    <t>Fiche Modèle AV-FK-008.2</t>
  </si>
  <si>
    <t>Etiquettes de repérage aux extrémités</t>
  </si>
  <si>
    <t>Type</t>
  </si>
  <si>
    <t>extrémités du câble, protection des conducteurs
(angles vifs, masses métalliques), fixation des
têtes</t>
  </si>
  <si>
    <t>Ordre de succession des conducteurs</t>
  </si>
  <si>
    <t>Repérage conducteurs (porte-repères, bague, trou passe fil, tension ≥ à 50v, …)</t>
  </si>
  <si>
    <t>Extrémités des conducteurs (cosse, oeillet…)</t>
  </si>
  <si>
    <t>Repérage de la phase travaux, isolation individuelle des conducteurs en attente de raccordement</t>
  </si>
  <si>
    <t>Connecteurs (étiquetage, disposition des fils, sertissage et positionnement des broches, garnissage des alvéoles, correspondance partie mobile/fixe, codage)</t>
  </si>
  <si>
    <r>
      <t xml:space="preserve">Raccordements (enfichage, soudure, serrage borne, tenue connecteur) </t>
    </r>
    <r>
      <rPr>
        <u/>
        <sz val="11"/>
        <rFont val="Calibri"/>
        <family val="2"/>
        <scheme val="minor"/>
      </rPr>
      <t>sur matériels non en service</t>
    </r>
  </si>
  <si>
    <t>Mises à la terre armures, écrans, blindages</t>
  </si>
  <si>
    <t>Protection des borniers contre les contacts directs</t>
  </si>
  <si>
    <t>Rayons de courbure aux deux extrémités</t>
  </si>
  <si>
    <r>
      <t xml:space="preserve">Isolement des conducteurs / terre 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</si>
  <si>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r>
      <t xml:space="preserve">isolement entre conducteurs                          </t>
    </r>
    <r>
      <rPr>
        <b/>
        <sz val="11"/>
        <rFont val="Calibri"/>
        <family val="2"/>
        <scheme val="minor"/>
      </rPr>
      <t>Valeur en MΩ:</t>
    </r>
  </si>
  <si>
    <t>Continuité des armures, écrans, blindages</t>
  </si>
  <si>
    <t>Fiche Modèle AV-FK-0082</t>
  </si>
  <si>
    <t>Fiche de regroupement - Raccordement de câble</t>
  </si>
  <si>
    <t>Etiquette de repérage aux extrémités</t>
  </si>
  <si>
    <t>Repérage des conducteurs (porte repère, bague, trou passe fil, tension ≥ 50V, ...)</t>
  </si>
  <si>
    <t>Extrémités des conducteurs (cosses, œillets, …)</t>
  </si>
  <si>
    <t>Raccordements (enfichage, soudure, serrage borne, tenue connecteur) sur matériels non en service</t>
  </si>
  <si>
    <r>
      <t xml:space="preserve">Isolement des conducteurs / terre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</si>
  <si>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t>Continuïté des armures, écrans, blindages</t>
  </si>
  <si>
    <t>Continuïté des conducteurs</t>
  </si>
  <si>
    <t>Fiche Modèle AV-FK-008.3</t>
  </si>
  <si>
    <t>Etiquette de repérage des BJ sur le câble</t>
  </si>
  <si>
    <t>Borne de repérage emplacement jonctions</t>
  </si>
  <si>
    <r>
      <t xml:space="preserve">Type de câble - nombre de conducteurs, paires ou quartes – section                                                                                   </t>
    </r>
    <r>
      <rPr>
        <b/>
        <sz val="11"/>
        <rFont val="Calibri"/>
        <family val="2"/>
        <scheme val="minor"/>
      </rPr>
      <t>Valeur :</t>
    </r>
  </si>
  <si>
    <r>
      <t xml:space="preserve">Type de boîte (thermorétractable ou coulée)                                            </t>
    </r>
    <r>
      <rPr>
        <b/>
        <sz val="11"/>
        <rFont val="Calibri"/>
        <family val="2"/>
        <scheme val="minor"/>
      </rPr>
      <t>Valeur :</t>
    </r>
  </si>
  <si>
    <t>Boite de Jonction  n°</t>
  </si>
  <si>
    <t>Fiche Modèle AV-FK-009</t>
  </si>
  <si>
    <t>Emplacement/Plan de pose et d’isolement</t>
  </si>
  <si>
    <t>Longueur et positionnement du cadre</t>
  </si>
  <si>
    <t>Distance avec réchauffeur d’Ag au gaz</t>
  </si>
  <si>
    <t>Extrémité (+) du cadre</t>
  </si>
  <si>
    <t>Repérage du matériel</t>
  </si>
  <si>
    <t>Fixation SVM</t>
  </si>
  <si>
    <t>Fixation boucle</t>
  </si>
  <si>
    <t>Câbles (voir fiche 8 ...…)</t>
  </si>
  <si>
    <t>Cosses sertissages oeillets</t>
  </si>
  <si>
    <t>Repérage tensions ≥ 50v</t>
  </si>
  <si>
    <t>Desserte à la voie</t>
  </si>
  <si>
    <t>Fiche Modèle AV-FK-010</t>
  </si>
  <si>
    <t>Matériels à la voie</t>
  </si>
  <si>
    <t>Boîtes de distribution</t>
  </si>
  <si>
    <t>Court circuit ou shunt résonant</t>
  </si>
  <si>
    <t>Type matériel</t>
  </si>
  <si>
    <t>Raccordements aux rails (types, emplacements)</t>
  </si>
  <si>
    <r>
      <t xml:space="preserve">Relevé du matériel (voir fiche 39) </t>
    </r>
    <r>
      <rPr>
        <i/>
        <sz val="11"/>
        <rFont val="Calibri"/>
        <family val="2"/>
        <scheme val="minor"/>
      </rPr>
      <t>ShR</t>
    </r>
  </si>
  <si>
    <t>Fiche Modèle AV-FK-011</t>
  </si>
  <si>
    <t>Boîte de distribution</t>
  </si>
  <si>
    <t>Fixation des boucles</t>
  </si>
  <si>
    <r>
      <t xml:space="preserve">Relevé du matériel (voir fiche 39) </t>
    </r>
    <r>
      <rPr>
        <i/>
        <sz val="11"/>
        <rFont val="Calibri"/>
        <family val="2"/>
        <scheme val="minor"/>
      </rPr>
      <t>BIA, ShR,TAd</t>
    </r>
  </si>
  <si>
    <t>Déroulage des câbles locaux 1</t>
  </si>
  <si>
    <t>Déroulage des câbles locaux 2</t>
  </si>
  <si>
    <t>C7</t>
  </si>
  <si>
    <t>O7</t>
  </si>
  <si>
    <t>D7</t>
  </si>
  <si>
    <t>F7</t>
  </si>
  <si>
    <t>date</t>
  </si>
  <si>
    <t>Réalisation</t>
  </si>
  <si>
    <t>Remise</t>
  </si>
  <si>
    <t>Observation</t>
  </si>
  <si>
    <t>Modèle</t>
  </si>
  <si>
    <t>Identification</t>
  </si>
  <si>
    <t>Destination
d'identification</t>
  </si>
  <si>
    <t>Fiche</t>
  </si>
  <si>
    <t>AV-FK-008.1BIS</t>
  </si>
  <si>
    <t>AV-FK-008.1TER</t>
  </si>
  <si>
    <t>AV-FK-008.2BIS</t>
  </si>
  <si>
    <t>Centre E</t>
  </si>
  <si>
    <t>Centre F</t>
  </si>
  <si>
    <t>F6</t>
  </si>
  <si>
    <t>Y6</t>
  </si>
  <si>
    <t>I6</t>
  </si>
  <si>
    <t>Destination Fiche</t>
  </si>
  <si>
    <t>Responsable des contrôles</t>
  </si>
  <si>
    <t>Désignation</t>
  </si>
  <si>
    <t>Fiches</t>
  </si>
  <si>
    <t>XXX</t>
  </si>
  <si>
    <t>REPERTOIRE DES RESERVES</t>
  </si>
  <si>
    <t>Réserve N°</t>
  </si>
  <si>
    <t>Réserves</t>
  </si>
  <si>
    <t>Suivi levé</t>
  </si>
  <si>
    <t xml:space="preserve">Fiche </t>
  </si>
  <si>
    <t>Identifications des réserves et écarts</t>
  </si>
  <si>
    <t>Observations</t>
  </si>
  <si>
    <t>Fonction</t>
  </si>
  <si>
    <t>Obervations</t>
  </si>
  <si>
    <t>R-0001</t>
  </si>
  <si>
    <t>R-0002</t>
  </si>
  <si>
    <t>R-0003</t>
  </si>
  <si>
    <t>R-0004</t>
  </si>
  <si>
    <t>R-0005</t>
  </si>
  <si>
    <t>R-0006</t>
  </si>
  <si>
    <t>R-0007</t>
  </si>
  <si>
    <t>R-0008</t>
  </si>
  <si>
    <t>R-0009</t>
  </si>
  <si>
    <t>R-0010</t>
  </si>
  <si>
    <t>R-0011</t>
  </si>
  <si>
    <t>R-0012</t>
  </si>
  <si>
    <t>R-0013</t>
  </si>
  <si>
    <t>R-0014</t>
  </si>
  <si>
    <t>R-0015</t>
  </si>
  <si>
    <t>R-0016</t>
  </si>
  <si>
    <t>R-0017</t>
  </si>
  <si>
    <t>R-0018</t>
  </si>
  <si>
    <t>R-0019</t>
  </si>
  <si>
    <t>R-0020</t>
  </si>
  <si>
    <t>R-0021</t>
  </si>
  <si>
    <t>R-0022</t>
  </si>
  <si>
    <t>R-0023</t>
  </si>
  <si>
    <t>R-0024</t>
  </si>
  <si>
    <t>R-0025</t>
  </si>
  <si>
    <t>R-0026</t>
  </si>
  <si>
    <t>R-0028</t>
  </si>
  <si>
    <t>R-0029</t>
  </si>
  <si>
    <t>R-0030</t>
  </si>
  <si>
    <t>R-0031</t>
  </si>
  <si>
    <t>R-0032</t>
  </si>
  <si>
    <t>R-0033</t>
  </si>
  <si>
    <t>R-0034</t>
  </si>
  <si>
    <t>R-0035</t>
  </si>
  <si>
    <t>R-0036</t>
  </si>
  <si>
    <t>R-0037</t>
  </si>
  <si>
    <t>R-0038</t>
  </si>
  <si>
    <t>R-0039</t>
  </si>
  <si>
    <t>R-0040</t>
  </si>
  <si>
    <t>R-0041</t>
  </si>
  <si>
    <t>R-0042</t>
  </si>
  <si>
    <t>R-0043</t>
  </si>
  <si>
    <t>R-0044</t>
  </si>
  <si>
    <t>R-0045</t>
  </si>
  <si>
    <t>R-0046</t>
  </si>
  <si>
    <t>R-0047</t>
  </si>
  <si>
    <t>R-0048</t>
  </si>
  <si>
    <t>R-0049</t>
  </si>
  <si>
    <t>R-0050</t>
  </si>
  <si>
    <t>R-0051</t>
  </si>
  <si>
    <t>R-0052</t>
  </si>
  <si>
    <t>R-0053</t>
  </si>
  <si>
    <t>R-0054</t>
  </si>
  <si>
    <t>R-0055</t>
  </si>
  <si>
    <t>R-0056</t>
  </si>
  <si>
    <t>R-0057</t>
  </si>
  <si>
    <t>R-0058</t>
  </si>
  <si>
    <t>R-0059</t>
  </si>
  <si>
    <t>R-0060</t>
  </si>
  <si>
    <t>R-0061</t>
  </si>
  <si>
    <t>R-0062</t>
  </si>
  <si>
    <t>R-0063</t>
  </si>
  <si>
    <t>R-0064</t>
  </si>
  <si>
    <t>R-0065</t>
  </si>
  <si>
    <t>R-0066</t>
  </si>
  <si>
    <t>R-0067</t>
  </si>
  <si>
    <t>R-0068</t>
  </si>
  <si>
    <t>R-0069</t>
  </si>
  <si>
    <t>R-0070</t>
  </si>
  <si>
    <t>R-0071</t>
  </si>
  <si>
    <t>R-0072</t>
  </si>
  <si>
    <t>R-0073</t>
  </si>
  <si>
    <t>R-0074</t>
  </si>
  <si>
    <t>R-0075</t>
  </si>
  <si>
    <t>R-0076</t>
  </si>
  <si>
    <t>R-0077</t>
  </si>
  <si>
    <t>R-0078</t>
  </si>
  <si>
    <t>R-0079</t>
  </si>
  <si>
    <t>R-0080</t>
  </si>
  <si>
    <t>R-0081</t>
  </si>
  <si>
    <t>R-0082</t>
  </si>
  <si>
    <t>R-0083</t>
  </si>
  <si>
    <t>R-0084</t>
  </si>
  <si>
    <t>R-0085</t>
  </si>
  <si>
    <t>R-0086</t>
  </si>
  <si>
    <t>R-0087</t>
  </si>
  <si>
    <t>R-0088</t>
  </si>
  <si>
    <t>R-0089</t>
  </si>
  <si>
    <t>R-0090</t>
  </si>
  <si>
    <t>R-0091</t>
  </si>
  <si>
    <t>R-0092</t>
  </si>
  <si>
    <t>R-0093</t>
  </si>
  <si>
    <t>R-0094</t>
  </si>
  <si>
    <t>R-0095</t>
  </si>
  <si>
    <t>R-0096</t>
  </si>
  <si>
    <t>R-0097</t>
  </si>
  <si>
    <t>R-0098</t>
  </si>
  <si>
    <t>R-0099</t>
  </si>
  <si>
    <t>R-0100</t>
  </si>
  <si>
    <t>R-0101</t>
  </si>
  <si>
    <t>R-0102</t>
  </si>
  <si>
    <t>R-0103</t>
  </si>
  <si>
    <t>R-0104</t>
  </si>
  <si>
    <t>R-0105</t>
  </si>
  <si>
    <t>R-0106</t>
  </si>
  <si>
    <t>R-0107</t>
  </si>
  <si>
    <t>R-0108</t>
  </si>
  <si>
    <t>R-0109</t>
  </si>
  <si>
    <t>R-0110</t>
  </si>
  <si>
    <t>R-0111</t>
  </si>
  <si>
    <t>R-0112</t>
  </si>
  <si>
    <t>R-0113</t>
  </si>
  <si>
    <t>R-0114</t>
  </si>
  <si>
    <t>R-0115</t>
  </si>
  <si>
    <t>R-0116</t>
  </si>
  <si>
    <t>R-0117</t>
  </si>
  <si>
    <t>R-0118</t>
  </si>
  <si>
    <t>R-0119</t>
  </si>
  <si>
    <t>R-0120</t>
  </si>
  <si>
    <t>R-0121</t>
  </si>
  <si>
    <t>R-0122</t>
  </si>
  <si>
    <t>R-0123</t>
  </si>
  <si>
    <t>R-0124</t>
  </si>
  <si>
    <t>R-0125</t>
  </si>
  <si>
    <t>R-0126</t>
  </si>
  <si>
    <t>R-0127</t>
  </si>
  <si>
    <t>R-0128</t>
  </si>
  <si>
    <t>R-0129</t>
  </si>
  <si>
    <t>R-0130</t>
  </si>
  <si>
    <t>R-0131</t>
  </si>
  <si>
    <t>R-0132</t>
  </si>
  <si>
    <t>R-0133</t>
  </si>
  <si>
    <t>R-0134</t>
  </si>
  <si>
    <t>R-0135</t>
  </si>
  <si>
    <t>R-0136</t>
  </si>
  <si>
    <t>R-0137</t>
  </si>
  <si>
    <t>R-0138</t>
  </si>
  <si>
    <t>R-0139</t>
  </si>
  <si>
    <t>R-0140</t>
  </si>
  <si>
    <t>R-0141</t>
  </si>
  <si>
    <t>R-0142</t>
  </si>
  <si>
    <t>R-0143</t>
  </si>
  <si>
    <t>R-0144</t>
  </si>
  <si>
    <t>R-0145</t>
  </si>
  <si>
    <t>R-0146</t>
  </si>
  <si>
    <t>R-0147</t>
  </si>
  <si>
    <t>R-0148</t>
  </si>
  <si>
    <t>R-0149</t>
  </si>
  <si>
    <t>R-0150</t>
  </si>
  <si>
    <t>R-0151</t>
  </si>
  <si>
    <t>R-0152</t>
  </si>
  <si>
    <t>R-0153</t>
  </si>
  <si>
    <t>R-0154</t>
  </si>
  <si>
    <t>R-0155</t>
  </si>
  <si>
    <t>R-0156</t>
  </si>
  <si>
    <t>R-0157</t>
  </si>
  <si>
    <t>R-0158</t>
  </si>
  <si>
    <t>R-0159</t>
  </si>
  <si>
    <t>R-0160</t>
  </si>
  <si>
    <t>R-0161</t>
  </si>
  <si>
    <t>R-0162</t>
  </si>
  <si>
    <t>R-0163</t>
  </si>
  <si>
    <t>R-0164</t>
  </si>
  <si>
    <t>R-0165</t>
  </si>
  <si>
    <t>R-0166</t>
  </si>
  <si>
    <t>R-0167</t>
  </si>
  <si>
    <t>R-0168</t>
  </si>
  <si>
    <t>R-0169</t>
  </si>
  <si>
    <t>R-0170</t>
  </si>
  <si>
    <t>R-0171</t>
  </si>
  <si>
    <t>R-0172</t>
  </si>
  <si>
    <t>R-0173</t>
  </si>
  <si>
    <t>R-0174</t>
  </si>
  <si>
    <t>R-0175</t>
  </si>
  <si>
    <t>R-0176</t>
  </si>
  <si>
    <t>R-0177</t>
  </si>
  <si>
    <t>R-0178</t>
  </si>
  <si>
    <t>R-0179</t>
  </si>
  <si>
    <t>R-0180</t>
  </si>
  <si>
    <t>R-0181</t>
  </si>
  <si>
    <t>R-0182</t>
  </si>
  <si>
    <t>R-0183</t>
  </si>
  <si>
    <t>R-0184</t>
  </si>
  <si>
    <t>R-0185</t>
  </si>
  <si>
    <t>R-0186</t>
  </si>
  <si>
    <t>R-0187</t>
  </si>
  <si>
    <t>R-0188</t>
  </si>
  <si>
    <t>R-0189</t>
  </si>
  <si>
    <t>R-0190</t>
  </si>
  <si>
    <t>R-0191</t>
  </si>
  <si>
    <t>R-0192</t>
  </si>
  <si>
    <t>R-0193</t>
  </si>
  <si>
    <t>R-0194</t>
  </si>
  <si>
    <t>R-0195</t>
  </si>
  <si>
    <t>R-0196</t>
  </si>
  <si>
    <t>R-0197</t>
  </si>
  <si>
    <t>R-0198</t>
  </si>
  <si>
    <t>R-0199</t>
  </si>
  <si>
    <t>R-0200</t>
  </si>
  <si>
    <t>AV-FK-057</t>
  </si>
  <si>
    <t>AV-FK-058</t>
  </si>
  <si>
    <t>AV-FK-059</t>
  </si>
  <si>
    <t>AV-FK-060</t>
  </si>
  <si>
    <t>AV-FK-061</t>
  </si>
  <si>
    <t>AV-FK-062</t>
  </si>
  <si>
    <t>AV-FK-063</t>
  </si>
  <si>
    <t>CABLE</t>
  </si>
  <si>
    <t xml:space="preserve"> SPFU 9x0,5mm2</t>
  </si>
  <si>
    <t>ANTI-IND-ZPAU 1P 2,5MM2</t>
  </si>
  <si>
    <t>AO7  RNF  3 G 16 mm2</t>
  </si>
  <si>
    <t xml:space="preserve">CABLE  12 / 20 KV 3x16mm2  </t>
  </si>
  <si>
    <t xml:space="preserve">CABLE  12 / 20 KV 3x50mm2  </t>
  </si>
  <si>
    <t xml:space="preserve">CABLE  3,2  V1FV  3x  6mm2  FEEDER  </t>
  </si>
  <si>
    <t xml:space="preserve">CABLE  3,2  V1FV  3x10mm2  FEEDER  </t>
  </si>
  <si>
    <t xml:space="preserve">CABLE  3,2  V1FV  3x16mm2  FEEDER </t>
  </si>
  <si>
    <t xml:space="preserve">CABLE  3,2  V1FV  3x25mm2  FEEDER  </t>
  </si>
  <si>
    <t xml:space="preserve">CABLE  3,2  V1FV  3x35mm2  FEEDER  </t>
  </si>
  <si>
    <t xml:space="preserve">CABLE  3,2  V1FV  3x50mm2  FEEDER  </t>
  </si>
  <si>
    <t xml:space="preserve">CABLE  3,5 / 6 Kv  1x25mm2  </t>
  </si>
  <si>
    <t>CABLE  ZPFU     4px1mm2</t>
  </si>
  <si>
    <t>CABLE ARME 3,2-V1FV SH-3X35</t>
  </si>
  <si>
    <t>CABLE ARME 3,2-V1FVSH-3X16</t>
  </si>
  <si>
    <t>CABLE ARME 3,2-V1FVSH-3X50</t>
  </si>
  <si>
    <t xml:space="preserve">HO7  RNF  2 x   2,5 mm2 </t>
  </si>
  <si>
    <t xml:space="preserve">HO7  RNF  2 x   4 mm2 </t>
  </si>
  <si>
    <t xml:space="preserve">HO7  RNF  2 x   6 mm2 </t>
  </si>
  <si>
    <t xml:space="preserve">HO7  RNF  2 x 10 mm2  </t>
  </si>
  <si>
    <t xml:space="preserve">HO7  RNF  2 x 16 mm2 </t>
  </si>
  <si>
    <t xml:space="preserve">HO7  RNF  2 x 25 mm2  </t>
  </si>
  <si>
    <t>HO7  RNF  3 G 35 mm2</t>
  </si>
  <si>
    <t>HO7  RNF  3 G 50 mm2</t>
  </si>
  <si>
    <t xml:space="preserve">HO7  RNF  3 x   2,5 mm2  SANS  V/J </t>
  </si>
  <si>
    <t xml:space="preserve">HO7  RNF  3 x   4 mm2  SANS  V/J  </t>
  </si>
  <si>
    <t xml:space="preserve">HO7  RNF  3 x   6 mm2  SANS  V/J </t>
  </si>
  <si>
    <t xml:space="preserve">HO7  RNF  3 x  10 mm2  SANS  V/J  </t>
  </si>
  <si>
    <t xml:space="preserve">HO7  RNF  3 x  16 mm2  SANS  V/J </t>
  </si>
  <si>
    <t xml:space="preserve">HO7  RNF  3 x  35 mm2  SANS  V/J  </t>
  </si>
  <si>
    <t>HO7  RNF  4 G   4 mm2</t>
  </si>
  <si>
    <t xml:space="preserve">HO7  RNF  4 x   2,5 mm2  SANS  V/J  </t>
  </si>
  <si>
    <t xml:space="preserve">HO7  RNF  4 x   6 mm2  SANS  V/J  </t>
  </si>
  <si>
    <t xml:space="preserve">HO7  RNF  4 x  10 mm2  SANS  V/J  </t>
  </si>
  <si>
    <t xml:space="preserve">HO7  RNF  4 x  16 mm2  SANS  V/J  </t>
  </si>
  <si>
    <t xml:space="preserve">HO7  RNF  4 x  25 mm2  SANS  V/J  </t>
  </si>
  <si>
    <t xml:space="preserve">HO7  RNF  4 x  35 mm2  SANS  V/J  </t>
  </si>
  <si>
    <t>HO7  RNF  5 G   4 mm2</t>
  </si>
  <si>
    <t>HO7  RNF  5 G   6 mm2</t>
  </si>
  <si>
    <t>HO7  RNF  5 G 10 mm2</t>
  </si>
  <si>
    <t xml:space="preserve">HO7  RNF  7 G   2,5 mm2  AVEC  V/J  </t>
  </si>
  <si>
    <t>HO7 RN-F 2X35 MM2</t>
  </si>
  <si>
    <t>HO7 RN-F 2X50 MM2</t>
  </si>
  <si>
    <t>MEPLAT  ZM  2 x 1,50 mm2</t>
  </si>
  <si>
    <t xml:space="preserve">SCG    2x2,5mm2  </t>
  </si>
  <si>
    <t xml:space="preserve">SCG    2x6mm2  </t>
  </si>
  <si>
    <t xml:space="preserve">SCG    4x2,5mm2  </t>
  </si>
  <si>
    <t xml:space="preserve">SCG    4x6mm2  </t>
  </si>
  <si>
    <t xml:space="preserve">SCG    6x2,5mm2  </t>
  </si>
  <si>
    <t xml:space="preserve">SCG    6x6mm2  </t>
  </si>
  <si>
    <t>SCG    8x2,01mm2</t>
  </si>
  <si>
    <t xml:space="preserve">SCG    8x2,5mm2  </t>
  </si>
  <si>
    <t xml:space="preserve">SCG    8x6mm2  </t>
  </si>
  <si>
    <t xml:space="preserve">SCG S    2x2,5mm2  </t>
  </si>
  <si>
    <t xml:space="preserve">SCG S  24x2,5mm2  </t>
  </si>
  <si>
    <t>SCG-S 4x1mm2</t>
  </si>
  <si>
    <t>SCNV-S 6 x 1mm2</t>
  </si>
  <si>
    <t>SPFB  2 x 0,5mm2</t>
  </si>
  <si>
    <t>SPFH-SH 2 X 0,5MM2</t>
  </si>
  <si>
    <t>SPFU 18x0,5mm2</t>
  </si>
  <si>
    <t>SUG-S 3x1mm2</t>
  </si>
  <si>
    <t xml:space="preserve">U1000  R0 2V   3 x    4 mm2  </t>
  </si>
  <si>
    <t xml:space="preserve">U1000  RO 2V  2 x     1,5 mm2  </t>
  </si>
  <si>
    <t xml:space="preserve">U1000  RO 2V  2 x     2,5 mm2  </t>
  </si>
  <si>
    <t xml:space="preserve">U1000  RO 2V  2 x     4 mm2  </t>
  </si>
  <si>
    <t xml:space="preserve">U1000  RO 2V  2 x     6 mm2  </t>
  </si>
  <si>
    <t xml:space="preserve">U1000  RO 2V  2 x   10 mm2  </t>
  </si>
  <si>
    <t xml:space="preserve">U1000  RO 2V  2 x   16 mm2  </t>
  </si>
  <si>
    <t xml:space="preserve">U1000  RO 2V  2 x   25 mm2 </t>
  </si>
  <si>
    <t xml:space="preserve">U1000  RO 2V  3 x     1,5 mm2  </t>
  </si>
  <si>
    <t xml:space="preserve">U1000  RO 2V  3 x     2,5 mm2  </t>
  </si>
  <si>
    <t xml:space="preserve">U1000  RO 2V  3 x     6 mm2  </t>
  </si>
  <si>
    <t xml:space="preserve">U1000  RO 2V  3 x   10 mm2 </t>
  </si>
  <si>
    <t xml:space="preserve">U1000  RO 2V  3 x   16 mm2 </t>
  </si>
  <si>
    <t xml:space="preserve">U1000  RO 2V  3 x   25 mm2  </t>
  </si>
  <si>
    <t xml:space="preserve">U1000  RO 2V  4 x     1,5 mm2  </t>
  </si>
  <si>
    <t xml:space="preserve">U1000  RO 2V  4 x     2,5 mm2  </t>
  </si>
  <si>
    <t xml:space="preserve">U1000  RO 2V  4 x     4 mm2  </t>
  </si>
  <si>
    <t xml:space="preserve">U1000  RO 2V  4 x     6 mm2  </t>
  </si>
  <si>
    <t xml:space="preserve">U1000  RO 2V  4 x   10 mm2  </t>
  </si>
  <si>
    <t xml:space="preserve">U1000  RO 2V  4 x   16 mm2 </t>
  </si>
  <si>
    <t xml:space="preserve">U1000  RO 2V  4 x   25 mm2  </t>
  </si>
  <si>
    <t xml:space="preserve">U1000  RO 2V  4 x   35 mm2  </t>
  </si>
  <si>
    <t xml:space="preserve">U1000  RO 2V  4 x   50 mm2  </t>
  </si>
  <si>
    <t xml:space="preserve">U1000  RO 2V  4 x   70 mm2  </t>
  </si>
  <si>
    <t xml:space="preserve">U1000  RO 2V  5G   1,5 mm2 </t>
  </si>
  <si>
    <t xml:space="preserve">U1000  RO 2V  5G   2,5 mm2  </t>
  </si>
  <si>
    <t xml:space="preserve">U1000  RO 2V  5G   4 mm2 </t>
  </si>
  <si>
    <t xml:space="preserve">U1000  RO 2V  5G   6 mm2  </t>
  </si>
  <si>
    <t xml:space="preserve">U1000  RO 2V  5G 10 mm2  </t>
  </si>
  <si>
    <t xml:space="preserve">U1000  RO 2V  5G 16 mm2  </t>
  </si>
  <si>
    <t xml:space="preserve">U1000  RO 2V  5G 25 mm2 </t>
  </si>
  <si>
    <t xml:space="preserve">U1000  RVFV  2 x     4 mm2  </t>
  </si>
  <si>
    <t xml:space="preserve">U1000  RVFV  2 x     6 mm2  </t>
  </si>
  <si>
    <t xml:space="preserve">U1000  RVFV  2 x   10 mm2  </t>
  </si>
  <si>
    <t xml:space="preserve">U1000  RVFV  2 x   16 mm2  </t>
  </si>
  <si>
    <t xml:space="preserve">U1000  RVFV  2 x   25 mm2  </t>
  </si>
  <si>
    <t xml:space="preserve">U1000  RVFV  2 x   35 mm2  </t>
  </si>
  <si>
    <t>U1000  RVFV  3 G     1,5 mm2</t>
  </si>
  <si>
    <t>U1000  RVFV  3 G     2,5 mm2</t>
  </si>
  <si>
    <t>U1000  RVFV  3 G     4 mm2</t>
  </si>
  <si>
    <t>U1000  RVFV  3 G     6 mm2</t>
  </si>
  <si>
    <t>U1000  RVFV  3 G   10 mm2</t>
  </si>
  <si>
    <t>U1000  RVFV  3 G   16 mm2</t>
  </si>
  <si>
    <t>U1000  RVFV  3 G   25 mm2</t>
  </si>
  <si>
    <t xml:space="preserve">U1000  RVFV  3 x     4 mm2  </t>
  </si>
  <si>
    <t xml:space="preserve">U1000  RVFV  3 x     6 mm2  </t>
  </si>
  <si>
    <t xml:space="preserve">U1000  RVFV  3 x   10 mm2  </t>
  </si>
  <si>
    <t xml:space="preserve">U1000  RVFV  3 x   16 mm2  </t>
  </si>
  <si>
    <t xml:space="preserve">U1000  RVFV  3 x   25 mm2  </t>
  </si>
  <si>
    <t xml:space="preserve">U1000  RVFV  3 x   35 mm2  </t>
  </si>
  <si>
    <t xml:space="preserve">U1000  RVFV  4 x     4 mm2  </t>
  </si>
  <si>
    <t xml:space="preserve">U1000  RVFV  4 x     6 mm2  </t>
  </si>
  <si>
    <t xml:space="preserve">U1000  RVFV  4 x   10 mm2  </t>
  </si>
  <si>
    <t xml:space="preserve">U1000  RVFV  4 x   16 mm2 </t>
  </si>
  <si>
    <t xml:space="preserve">U1000  RVFV  4 x   25 mm2  </t>
  </si>
  <si>
    <t xml:space="preserve">U1000  RVFV  4 x   35 mm2  </t>
  </si>
  <si>
    <t xml:space="preserve">U1000  RVFV  4 x   50 mm2  </t>
  </si>
  <si>
    <t>U1000  RVFV  4 X   70 mm2</t>
  </si>
  <si>
    <t xml:space="preserve">U1000  RVFV  4 x   70 mm2  </t>
  </si>
  <si>
    <t>U1000  RVFV  4 x   95 mm2</t>
  </si>
  <si>
    <t xml:space="preserve">U1000  RVFV  4 x 120 mm2  </t>
  </si>
  <si>
    <t xml:space="preserve">U1000  RVFV  5 G     4 mm2  </t>
  </si>
  <si>
    <t xml:space="preserve">U1000  RVFV  5 G     6 mm2  </t>
  </si>
  <si>
    <t xml:space="preserve">U1000  RVFV  5 G   10 mm2  </t>
  </si>
  <si>
    <t>U1000  RVFV  5 G   16 mm2</t>
  </si>
  <si>
    <t xml:space="preserve">U1000  RVFV  5 G   25 mm2  </t>
  </si>
  <si>
    <t>U1000  RVFV  5 G   35 mm2</t>
  </si>
  <si>
    <t xml:space="preserve">ZBCN    1px2,5mm2   </t>
  </si>
  <si>
    <t xml:space="preserve">ZBCN    1qx1mm2  </t>
  </si>
  <si>
    <t>ZCO3-SH 4Q X 1MM</t>
  </si>
  <si>
    <t>ZPAU 14px1mm2</t>
  </si>
  <si>
    <t>ZPAU 21px1mm2</t>
  </si>
  <si>
    <t>ZPAU 28px1mm2</t>
  </si>
  <si>
    <t>ZPAU 4px1mm2</t>
  </si>
  <si>
    <t>ZPAU 56px1mm2</t>
  </si>
  <si>
    <t>ZPAU 7px1mm2</t>
  </si>
  <si>
    <t>ZPAU-SH 14P X 1 MM2</t>
  </si>
  <si>
    <t>ZPAU-SH 28PX1MM2</t>
  </si>
  <si>
    <t>ZPAU-SH 4P X 1 MM2</t>
  </si>
  <si>
    <t>ZPAU-SH 7P X 1 MM2</t>
  </si>
  <si>
    <t>ZPFU  21px1mm2</t>
  </si>
  <si>
    <t>ZPFU  2px1mm2</t>
  </si>
  <si>
    <t>ZPFU 14px1mm2</t>
  </si>
  <si>
    <t>ZPFU 1px1mm2</t>
  </si>
  <si>
    <t>ZPFU 28px1mm2</t>
  </si>
  <si>
    <t>ZPFU 4px1mm2</t>
  </si>
  <si>
    <t>ZPFU 56px1mm2</t>
  </si>
  <si>
    <t>ZPFU 7px1mm2</t>
  </si>
  <si>
    <t>ZPFU-SH 14P</t>
  </si>
  <si>
    <t>ZPFU-SH 1P</t>
  </si>
  <si>
    <t>ZPFU-SH 28P</t>
  </si>
  <si>
    <t>ZPFU-SH 2P</t>
  </si>
  <si>
    <t>ZPFU-SH 4P</t>
  </si>
  <si>
    <t>ZPFU-SH 7P</t>
  </si>
  <si>
    <t xml:space="preserve">ZPGU     1px1mm2  </t>
  </si>
  <si>
    <t xml:space="preserve">ZPGU     3px1mm2  </t>
  </si>
  <si>
    <t xml:space="preserve">ZPGU     7px1mm2  </t>
  </si>
  <si>
    <t xml:space="preserve">ZPGU   14px1mm2 </t>
  </si>
  <si>
    <t>ZPGU 2px1mm2</t>
  </si>
  <si>
    <t>ZUG  S    1px1mm2</t>
  </si>
  <si>
    <t>ZUG  S    3px1mm2</t>
  </si>
  <si>
    <t xml:space="preserve">ZUG  S    6px1mm2  </t>
  </si>
  <si>
    <t xml:space="preserve">ZUG  S  12px1mm2 </t>
  </si>
  <si>
    <t xml:space="preserve">ZUG  S  28px0,38mm2 </t>
  </si>
  <si>
    <t>ZUG-S-SH 12PX1MM2</t>
  </si>
  <si>
    <t>ZUG-S-SH 1PX1MM2</t>
  </si>
  <si>
    <t>ZUG-S-SH 28PX0,4MM2</t>
  </si>
  <si>
    <t>ZUG-S-SH 3PX1MM2</t>
  </si>
  <si>
    <t>ZUG-S-SH 6PX1MM2</t>
  </si>
  <si>
    <t xml:space="preserve">ZUT  S    6px1mm2  </t>
  </si>
  <si>
    <t>ZUT-S-SH 6P X 1 MM2</t>
  </si>
  <si>
    <t>Colonne1</t>
  </si>
  <si>
    <t>Chef d'équipe</t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</si>
  <si>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AA en face de la ligne pour faire apparaitre le nom du second contrôleur si nécessaire"</t>
    </r>
  </si>
  <si>
    <t>NOM Abc</t>
  </si>
  <si>
    <t>NOM Bcd</t>
  </si>
  <si>
    <t>NOM Cde</t>
  </si>
  <si>
    <t>NOM Def</t>
  </si>
  <si>
    <t>NOM Efg</t>
  </si>
  <si>
    <t>NOM Fgh</t>
  </si>
  <si>
    <t>NOM Ghi</t>
  </si>
  <si>
    <t>NOM Hij</t>
  </si>
  <si>
    <t>…../…../……..</t>
  </si>
  <si>
    <t>Centre J</t>
  </si>
  <si>
    <t>Ne rien inscrire dans le colonnes "Fiches"</t>
  </si>
  <si>
    <t>Insertion de lignes possibles</t>
  </si>
  <si>
    <t>Ne pas déplacer de cellules</t>
  </si>
  <si>
    <t>Copier/Coller possible</t>
  </si>
  <si>
    <t>Une fois le répertoire à jour appuyer ci-dessous</t>
  </si>
  <si>
    <t>R-0027</t>
  </si>
  <si>
    <t>ADRESSE</t>
  </si>
  <si>
    <t>RUE..</t>
  </si>
  <si>
    <t>00000 VILLE</t>
  </si>
  <si>
    <t xml:space="preserve"> 
</t>
  </si>
  <si>
    <t>Région Travaux….
…..Description travaux…
Centre ou Poste..</t>
  </si>
  <si>
    <t>Pour passer à la ligne suivante dans une cellule fusionnée "Alt+Entrée"</t>
  </si>
  <si>
    <t>centre h</t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</si>
  <si>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G en face de la ligne pour faire apparaitre le nom du second contrôleur si nécessaire"</t>
    </r>
  </si>
  <si>
    <r>
      <rPr>
        <b/>
        <i/>
        <sz val="11"/>
        <color rgb="FFFF0000"/>
        <rFont val="Calibri"/>
        <family val="2"/>
        <scheme val="minor"/>
      </rPr>
      <t>"Mettre un x</t>
    </r>
    <r>
      <rPr>
        <i/>
        <sz val="11"/>
        <color rgb="FFFF0000"/>
        <rFont val="Calibri"/>
        <family val="2"/>
        <scheme val="minor"/>
      </rPr>
      <t xml:space="preserve"> dans la colonne J en face de la ligne pour faire apparaitre le nom du second contrôleur si nécessaire"</t>
    </r>
  </si>
  <si>
    <t>CONTRÔLEUR PRINCIPAL</t>
  </si>
  <si>
    <t>LETTRE</t>
  </si>
  <si>
    <t>FONCTION</t>
  </si>
  <si>
    <t>Lien</t>
  </si>
  <si>
    <t>sans X</t>
  </si>
  <si>
    <t>avec X</t>
  </si>
  <si>
    <t>SI(NBCAR($C11)=1; SIERREUR(INDEX(AGENTS[Nom];EQUIV($L$1;AGENTS[Lettre];0));Principal);"")</t>
  </si>
  <si>
    <t>SI(NBCAR($C11)=1;SI($G11="X";Principal;SIERREUR(INDEX(AGENTS[NOM];EQUIV($L$1;AGENTS[LETTRE];0));"")))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</si>
</sst>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.###\.####"/>
    <numFmt numFmtId="165" formatCode="0\.000\.0000"/>
    <numFmt numFmtId="166" formatCode="000"/>
    <numFmt numFmtId="167" formatCode="0;\-0;;@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ucida Handwriting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3F00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  <font>
      <sz val="12"/>
      <name val="Lucida Calligraphy"/>
      <family val="4"/>
    </font>
    <font>
      <i/>
      <sz val="36"/>
      <color theme="1"/>
      <name val="Calibri"/>
      <family val="2"/>
      <scheme val="minor"/>
    </font>
    <font>
      <b/>
      <i/>
      <sz val="11"/>
      <color rgb="FF003F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03030"/>
      <name val="Calibri"/>
      <family val="2"/>
    </font>
    <font>
      <b/>
      <sz val="11"/>
      <name val="Calibri"/>
      <family val="2"/>
      <scheme val="minor"/>
    </font>
    <font>
      <sz val="11"/>
      <name val="Lucida Calligraphy"/>
      <family val="4"/>
    </font>
    <font>
      <i/>
      <sz val="11"/>
      <name val="Calibri"/>
      <family val="2"/>
      <scheme val="minor"/>
    </font>
    <font>
      <sz val="11"/>
      <name val="Lucida Handwriting"/>
      <family val="4"/>
    </font>
    <font>
      <b/>
      <sz val="11"/>
      <name val="Times New Roman"/>
      <family val="1"/>
    </font>
    <font>
      <sz val="7"/>
      <color theme="1"/>
      <name val="Calibri"/>
      <family val="2"/>
      <scheme val="minor"/>
    </font>
    <font>
      <sz val="11"/>
      <color rgb="FF1F4E79"/>
      <name val="Calibri"/>
      <family val="2"/>
      <scheme val="minor"/>
    </font>
    <font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22"/>
      <name val="Calibri"/>
      <family val="2"/>
    </font>
    <font>
      <u/>
      <sz val="11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Lucida Grande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9"/>
      <name val="Arial"/>
      <family val="2"/>
    </font>
    <font>
      <b/>
      <i/>
      <sz val="12"/>
      <color theme="0" tint="-0.14999847407452621"/>
      <name val="Calibri"/>
      <family val="2"/>
      <scheme val="minor"/>
    </font>
    <font>
      <b/>
      <sz val="12"/>
      <color rgb="FF008080"/>
      <name val="Lucida Grande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3F00"/>
        <bgColor indexed="64"/>
      </patternFill>
    </fill>
    <fill>
      <patternFill patternType="solid">
        <fgColor rgb="FF004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3">
    <xf numFmtId="0" fontId="0" fillId="0" borderId="0"/>
    <xf numFmtId="0" fontId="1" fillId="0" borderId="0"/>
    <xf numFmtId="164" fontId="5" fillId="0" borderId="0" applyAlignment="0">
      <alignment horizontal="center" vertical="center"/>
    </xf>
    <xf numFmtId="0" fontId="5" fillId="0" borderId="0"/>
    <xf numFmtId="0" fontId="5" fillId="0" borderId="0"/>
    <xf numFmtId="164" fontId="5" fillId="0" borderId="0" applyAlignment="0">
      <alignment horizontal="center" vertical="center"/>
    </xf>
    <xf numFmtId="164" fontId="5" fillId="0" borderId="0" applyAlignment="0">
      <alignment horizontal="center" vertical="center"/>
    </xf>
    <xf numFmtId="0" fontId="7" fillId="0" borderId="0"/>
    <xf numFmtId="0" fontId="1" fillId="0" borderId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700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0" fillId="0" borderId="0" xfId="1" applyFont="1"/>
    <xf numFmtId="0" fontId="4" fillId="0" borderId="0" xfId="1" applyFont="1"/>
    <xf numFmtId="0" fontId="0" fillId="0" borderId="0" xfId="1" applyFont="1" applyAlignment="1"/>
    <xf numFmtId="0" fontId="0" fillId="0" borderId="0" xfId="1" applyFont="1" applyAlignment="1">
      <alignment horizontal="center"/>
    </xf>
    <xf numFmtId="14" fontId="1" fillId="0" borderId="0" xfId="1" applyNumberFormat="1"/>
    <xf numFmtId="0" fontId="1" fillId="0" borderId="0" xfId="1" applyAlignment="1">
      <alignment vertical="center"/>
    </xf>
    <xf numFmtId="0" fontId="17" fillId="0" borderId="9" xfId="7" applyFont="1" applyFill="1" applyBorder="1" applyAlignment="1" applyProtection="1">
      <alignment horizontal="center" vertical="center" wrapText="1"/>
    </xf>
    <xf numFmtId="0" fontId="1" fillId="0" borderId="0" xfId="8"/>
    <xf numFmtId="0" fontId="21" fillId="0" borderId="0" xfId="8" applyFont="1" applyAlignment="1">
      <alignment vertical="center"/>
    </xf>
    <xf numFmtId="0" fontId="1" fillId="0" borderId="0" xfId="8" applyAlignment="1">
      <alignment horizontal="right"/>
    </xf>
    <xf numFmtId="0" fontId="1" fillId="0" borderId="0" xfId="8" applyAlignment="1">
      <alignment horizontal="left"/>
    </xf>
    <xf numFmtId="0" fontId="1" fillId="0" borderId="0" xfId="8" applyAlignment="1">
      <alignment vertical="center"/>
    </xf>
    <xf numFmtId="0" fontId="3" fillId="0" borderId="40" xfId="8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locked="0"/>
    </xf>
    <xf numFmtId="14" fontId="27" fillId="0" borderId="44" xfId="0" applyNumberFormat="1" applyFont="1" applyBorder="1" applyAlignment="1" applyProtection="1">
      <alignment horizontal="right" vertical="center"/>
      <protection locked="0"/>
    </xf>
    <xf numFmtId="0" fontId="28" fillId="0" borderId="28" xfId="0" applyFont="1" applyBorder="1" applyAlignment="1" applyProtection="1">
      <alignment vertical="center"/>
      <protection locked="0"/>
    </xf>
    <xf numFmtId="0" fontId="29" fillId="5" borderId="2" xfId="0" applyFont="1" applyFill="1" applyBorder="1" applyAlignment="1" applyProtection="1">
      <alignment horizontal="center" vertical="center"/>
    </xf>
    <xf numFmtId="0" fontId="29" fillId="5" borderId="38" xfId="0" applyFont="1" applyFill="1" applyBorder="1" applyAlignment="1" applyProtection="1">
      <alignment horizontal="center" vertical="center"/>
    </xf>
    <xf numFmtId="0" fontId="29" fillId="5" borderId="37" xfId="0" applyFont="1" applyFill="1" applyBorder="1" applyAlignment="1" applyProtection="1">
      <alignment horizontal="center" vertical="center" wrapText="1"/>
      <protection locked="0"/>
    </xf>
    <xf numFmtId="14" fontId="29" fillId="5" borderId="38" xfId="0" applyNumberFormat="1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6" fillId="6" borderId="27" xfId="0" applyFont="1" applyFill="1" applyBorder="1" applyAlignment="1" applyProtection="1">
      <alignment horizontal="center" vertical="center"/>
      <protection locked="0"/>
    </xf>
    <xf numFmtId="0" fontId="26" fillId="6" borderId="27" xfId="0" applyFont="1" applyFill="1" applyBorder="1" applyAlignment="1" applyProtection="1">
      <alignment horizontal="center" vertical="center" wrapText="1"/>
    </xf>
    <xf numFmtId="14" fontId="26" fillId="6" borderId="27" xfId="0" applyNumberFormat="1" applyFont="1" applyFill="1" applyBorder="1" applyAlignment="1" applyProtection="1">
      <alignment horizontal="center" vertical="center"/>
      <protection locked="0"/>
    </xf>
    <xf numFmtId="0" fontId="26" fillId="6" borderId="28" xfId="0" applyFont="1" applyFill="1" applyBorder="1" applyAlignment="1" applyProtection="1">
      <alignment horizontal="center" vertical="center"/>
    </xf>
    <xf numFmtId="0" fontId="29" fillId="5" borderId="62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</xf>
    <xf numFmtId="0" fontId="26" fillId="5" borderId="25" xfId="0" applyFont="1" applyFill="1" applyBorder="1" applyAlignment="1" applyProtection="1">
      <alignment horizontal="center" vertical="center"/>
      <protection locked="0"/>
    </xf>
    <xf numFmtId="167" fontId="26" fillId="5" borderId="25" xfId="0" applyNumberFormat="1" applyFont="1" applyFill="1" applyBorder="1" applyAlignment="1" applyProtection="1">
      <alignment horizontal="center" vertical="center"/>
    </xf>
    <xf numFmtId="14" fontId="26" fillId="5" borderId="25" xfId="0" applyNumberFormat="1" applyFont="1" applyFill="1" applyBorder="1" applyAlignment="1" applyProtection="1">
      <alignment horizontal="center" vertical="center"/>
      <protection locked="0"/>
    </xf>
    <xf numFmtId="167" fontId="17" fillId="0" borderId="18" xfId="7" applyNumberFormat="1" applyFont="1" applyFill="1" applyBorder="1" applyAlignment="1" applyProtection="1">
      <alignment horizontal="center" vertical="center"/>
    </xf>
    <xf numFmtId="0" fontId="26" fillId="6" borderId="4" xfId="0" applyFont="1" applyFill="1" applyBorder="1" applyAlignment="1" applyProtection="1">
      <alignment horizontal="center" vertical="center"/>
      <protection locked="0"/>
    </xf>
    <xf numFmtId="0" fontId="26" fillId="6" borderId="4" xfId="0" applyFont="1" applyFill="1" applyBorder="1" applyAlignment="1" applyProtection="1">
      <alignment horizontal="center" vertical="center" wrapText="1"/>
    </xf>
    <xf numFmtId="14" fontId="26" fillId="6" borderId="4" xfId="0" applyNumberFormat="1" applyFont="1" applyFill="1" applyBorder="1" applyAlignment="1" applyProtection="1">
      <alignment horizontal="center" vertical="center"/>
      <protection locked="0"/>
    </xf>
    <xf numFmtId="167" fontId="30" fillId="6" borderId="30" xfId="0" applyNumberFormat="1" applyFont="1" applyFill="1" applyBorder="1" applyAlignment="1" applyProtection="1">
      <alignment horizontal="center" vertical="center"/>
    </xf>
    <xf numFmtId="0" fontId="26" fillId="5" borderId="8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center" vertical="center"/>
      <protection locked="0"/>
    </xf>
    <xf numFmtId="0" fontId="29" fillId="5" borderId="10" xfId="0" applyFont="1" applyFill="1" applyBorder="1" applyAlignment="1" applyProtection="1">
      <alignment vertical="center"/>
    </xf>
    <xf numFmtId="0" fontId="26" fillId="5" borderId="11" xfId="0" applyFont="1" applyFill="1" applyBorder="1" applyAlignment="1" applyProtection="1">
      <alignment vertical="center"/>
    </xf>
    <xf numFmtId="0" fontId="26" fillId="5" borderId="11" xfId="0" applyFont="1" applyFill="1" applyBorder="1" applyAlignment="1" applyProtection="1">
      <alignment vertical="center"/>
      <protection locked="0"/>
    </xf>
    <xf numFmtId="14" fontId="26" fillId="5" borderId="11" xfId="0" applyNumberFormat="1" applyFont="1" applyFill="1" applyBorder="1" applyAlignment="1" applyProtection="1">
      <alignment vertical="center"/>
      <protection locked="0"/>
    </xf>
    <xf numFmtId="0" fontId="26" fillId="5" borderId="12" xfId="0" applyFont="1" applyFill="1" applyBorder="1" applyAlignment="1" applyProtection="1">
      <alignment vertical="center"/>
    </xf>
    <xf numFmtId="0" fontId="29" fillId="5" borderId="13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center" vertical="center"/>
      <protection locked="0"/>
    </xf>
    <xf numFmtId="0" fontId="26" fillId="5" borderId="0" xfId="0" applyFont="1" applyFill="1" applyBorder="1" applyAlignment="1" applyProtection="1">
      <alignment horizontal="center" vertical="center"/>
    </xf>
    <xf numFmtId="14" fontId="26" fillId="5" borderId="0" xfId="0" applyNumberFormat="1" applyFont="1" applyFill="1" applyBorder="1" applyAlignment="1" applyProtection="1">
      <alignment horizontal="center" vertical="center"/>
      <protection locked="0"/>
    </xf>
    <xf numFmtId="0" fontId="26" fillId="5" borderId="14" xfId="0" applyFont="1" applyFill="1" applyBorder="1" applyAlignment="1" applyProtection="1">
      <alignment horizontal="center" vertical="center"/>
    </xf>
    <xf numFmtId="0" fontId="29" fillId="5" borderId="19" xfId="0" applyFont="1" applyFill="1" applyBorder="1" applyAlignment="1" applyProtection="1">
      <alignment horizontal="left" vertical="center"/>
    </xf>
    <xf numFmtId="0" fontId="26" fillId="5" borderId="21" xfId="0" applyFont="1" applyFill="1" applyBorder="1" applyAlignment="1" applyProtection="1">
      <alignment horizontal="left" vertical="center"/>
    </xf>
    <xf numFmtId="0" fontId="26" fillId="5" borderId="21" xfId="0" applyFont="1" applyFill="1" applyBorder="1" applyAlignment="1" applyProtection="1">
      <alignment horizontal="center" vertical="center"/>
      <protection locked="0"/>
    </xf>
    <xf numFmtId="0" fontId="26" fillId="5" borderId="21" xfId="0" applyFont="1" applyFill="1" applyBorder="1" applyAlignment="1" applyProtection="1">
      <alignment horizontal="center" vertical="center"/>
    </xf>
    <xf numFmtId="14" fontId="26" fillId="5" borderId="21" xfId="0" applyNumberFormat="1" applyFont="1" applyFill="1" applyBorder="1" applyAlignment="1" applyProtection="1">
      <alignment horizontal="center" vertical="center"/>
      <protection locked="0"/>
    </xf>
    <xf numFmtId="0" fontId="26" fillId="5" borderId="20" xfId="0" applyFont="1" applyFill="1" applyBorder="1" applyAlignment="1" applyProtection="1">
      <alignment horizontal="center" vertical="center"/>
    </xf>
    <xf numFmtId="0" fontId="29" fillId="5" borderId="22" xfId="0" applyFont="1" applyFill="1" applyBorder="1" applyAlignment="1" applyProtection="1">
      <alignment horizontal="center" vertical="center"/>
    </xf>
    <xf numFmtId="0" fontId="26" fillId="5" borderId="23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center" vertical="center"/>
    </xf>
    <xf numFmtId="14" fontId="26" fillId="5" borderId="23" xfId="0" applyNumberFormat="1" applyFont="1" applyFill="1" applyBorder="1" applyAlignment="1" applyProtection="1">
      <alignment horizontal="center" vertical="center"/>
      <protection locked="0"/>
    </xf>
    <xf numFmtId="0" fontId="26" fillId="5" borderId="24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26" fillId="5" borderId="25" xfId="0" applyFont="1" applyFill="1" applyBorder="1" applyAlignment="1" applyProtection="1">
      <alignment horizontal="center" vertical="center"/>
    </xf>
    <xf numFmtId="0" fontId="29" fillId="5" borderId="17" xfId="0" applyFont="1" applyFill="1" applyBorder="1" applyAlignment="1" applyProtection="1">
      <alignment horizontal="center" vertical="center"/>
    </xf>
    <xf numFmtId="0" fontId="26" fillId="5" borderId="9" xfId="0" applyFont="1" applyFill="1" applyBorder="1" applyAlignment="1" applyProtection="1">
      <alignment horizontal="left" vertical="center"/>
    </xf>
    <xf numFmtId="0" fontId="29" fillId="5" borderId="41" xfId="0" applyFont="1" applyFill="1" applyBorder="1" applyAlignment="1" applyProtection="1">
      <alignment horizontal="center" vertical="center"/>
    </xf>
    <xf numFmtId="0" fontId="26" fillId="5" borderId="49" xfId="0" applyFont="1" applyFill="1" applyBorder="1" applyAlignment="1" applyProtection="1">
      <alignment horizontal="left" vertical="center"/>
    </xf>
    <xf numFmtId="0" fontId="26" fillId="5" borderId="8" xfId="0" applyFont="1" applyFill="1" applyBorder="1" applyAlignment="1" applyProtection="1">
      <alignment horizontal="left" vertical="center"/>
    </xf>
    <xf numFmtId="0" fontId="26" fillId="5" borderId="47" xfId="0" applyFont="1" applyFill="1" applyBorder="1" applyAlignment="1" applyProtection="1">
      <alignment horizontal="left" vertical="center"/>
    </xf>
    <xf numFmtId="0" fontId="26" fillId="5" borderId="8" xfId="0" applyFont="1" applyFill="1" applyBorder="1" applyAlignment="1" applyProtection="1">
      <alignment horizontal="left" vertical="center" wrapText="1"/>
    </xf>
    <xf numFmtId="0" fontId="26" fillId="5" borderId="47" xfId="0" applyFont="1" applyFill="1" applyBorder="1" applyAlignment="1" applyProtection="1">
      <alignment horizontal="left" vertical="center" wrapText="1"/>
    </xf>
    <xf numFmtId="0" fontId="29" fillId="5" borderId="64" xfId="0" applyFont="1" applyFill="1" applyBorder="1" applyAlignment="1" applyProtection="1">
      <alignment horizontal="center" vertical="center"/>
    </xf>
    <xf numFmtId="0" fontId="26" fillId="5" borderId="40" xfId="0" applyFont="1" applyFill="1" applyBorder="1" applyAlignment="1" applyProtection="1">
      <alignment horizontal="left" vertical="center"/>
    </xf>
    <xf numFmtId="14" fontId="26" fillId="5" borderId="40" xfId="0" applyNumberFormat="1" applyFont="1" applyFill="1" applyBorder="1" applyAlignment="1" applyProtection="1">
      <alignment horizontal="center" vertical="center"/>
      <protection locked="0"/>
    </xf>
    <xf numFmtId="167" fontId="32" fillId="5" borderId="18" xfId="0" applyNumberFormat="1" applyFont="1" applyFill="1" applyBorder="1" applyAlignment="1" applyProtection="1">
      <alignment horizontal="center" vertical="center"/>
    </xf>
    <xf numFmtId="167" fontId="26" fillId="6" borderId="30" xfId="0" applyNumberFormat="1" applyFont="1" applyFill="1" applyBorder="1" applyAlignment="1" applyProtection="1">
      <alignment horizontal="center" vertical="center"/>
    </xf>
    <xf numFmtId="14" fontId="26" fillId="5" borderId="47" xfId="0" applyNumberFormat="1" applyFont="1" applyFill="1" applyBorder="1" applyAlignment="1" applyProtection="1">
      <alignment horizontal="center" vertical="center"/>
      <protection locked="0"/>
    </xf>
    <xf numFmtId="0" fontId="26" fillId="5" borderId="8" xfId="0" applyFont="1" applyFill="1" applyBorder="1" applyAlignment="1" applyProtection="1">
      <alignment horizontal="center" vertical="center"/>
    </xf>
    <xf numFmtId="14" fontId="26" fillId="5" borderId="8" xfId="0" applyNumberFormat="1" applyFont="1" applyFill="1" applyBorder="1" applyAlignment="1" applyProtection="1">
      <alignment horizontal="center" vertical="center"/>
      <protection locked="0"/>
    </xf>
    <xf numFmtId="0" fontId="29" fillId="5" borderId="8" xfId="0" applyFont="1" applyFill="1" applyBorder="1" applyAlignment="1" applyProtection="1">
      <alignment horizontal="center" vertical="center"/>
    </xf>
    <xf numFmtId="0" fontId="26" fillId="6" borderId="30" xfId="0" applyFont="1" applyFill="1" applyBorder="1" applyAlignment="1" applyProtection="1">
      <alignment horizontal="center" vertical="center"/>
    </xf>
    <xf numFmtId="0" fontId="26" fillId="5" borderId="47" xfId="0" applyFont="1" applyFill="1" applyBorder="1" applyAlignment="1" applyProtection="1">
      <alignment horizontal="center" vertical="center"/>
    </xf>
    <xf numFmtId="0" fontId="26" fillId="6" borderId="9" xfId="0" applyFont="1" applyFill="1" applyBorder="1" applyAlignment="1" applyProtection="1">
      <alignment horizontal="center" vertical="center"/>
      <protection locked="0"/>
    </xf>
    <xf numFmtId="0" fontId="26" fillId="6" borderId="4" xfId="0" applyFont="1" applyFill="1" applyBorder="1" applyAlignment="1" applyProtection="1">
      <alignment horizontal="center" vertical="center"/>
    </xf>
    <xf numFmtId="0" fontId="32" fillId="6" borderId="30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 wrapText="1"/>
    </xf>
    <xf numFmtId="0" fontId="26" fillId="5" borderId="40" xfId="0" applyFont="1" applyFill="1" applyBorder="1" applyAlignment="1" applyProtection="1">
      <alignment horizontal="left" vertical="center" wrapText="1"/>
    </xf>
    <xf numFmtId="167" fontId="32" fillId="5" borderId="45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vertical="center"/>
    </xf>
    <xf numFmtId="0" fontId="29" fillId="5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9" fillId="6" borderId="27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 wrapText="1"/>
    </xf>
    <xf numFmtId="14" fontId="26" fillId="6" borderId="27" xfId="0" applyNumberFormat="1" applyFont="1" applyFill="1" applyBorder="1" applyAlignment="1">
      <alignment horizontal="center" vertical="center"/>
    </xf>
    <xf numFmtId="0" fontId="26" fillId="6" borderId="28" xfId="0" applyFont="1" applyFill="1" applyBorder="1" applyAlignment="1">
      <alignment horizontal="center" vertical="center"/>
    </xf>
    <xf numFmtId="0" fontId="29" fillId="5" borderId="62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vertical="center"/>
    </xf>
    <xf numFmtId="0" fontId="26" fillId="5" borderId="4" xfId="0" applyFont="1" applyFill="1" applyBorder="1" applyAlignment="1">
      <alignment vertical="center"/>
    </xf>
    <xf numFmtId="0" fontId="26" fillId="5" borderId="7" xfId="0" applyFont="1" applyFill="1" applyBorder="1" applyAlignment="1">
      <alignment vertical="center"/>
    </xf>
    <xf numFmtId="0" fontId="29" fillId="5" borderId="17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left" vertical="center" wrapText="1"/>
    </xf>
    <xf numFmtId="0" fontId="29" fillId="5" borderId="41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left" vertical="center"/>
    </xf>
    <xf numFmtId="0" fontId="29" fillId="0" borderId="17" xfId="0" applyFont="1" applyFill="1" applyBorder="1" applyAlignment="1">
      <alignment horizontal="center" vertical="center"/>
    </xf>
    <xf numFmtId="0" fontId="26" fillId="5" borderId="47" xfId="0" applyFont="1" applyFill="1" applyBorder="1" applyAlignment="1">
      <alignment horizontal="left" vertical="center"/>
    </xf>
    <xf numFmtId="0" fontId="26" fillId="5" borderId="5" xfId="0" applyFont="1" applyFill="1" applyBorder="1" applyAlignment="1">
      <alignment horizontal="left" vertical="center"/>
    </xf>
    <xf numFmtId="0" fontId="26" fillId="5" borderId="5" xfId="0" applyFont="1" applyFill="1" applyBorder="1" applyAlignment="1">
      <alignment horizontal="center" vertical="center"/>
    </xf>
    <xf numFmtId="14" fontId="26" fillId="5" borderId="5" xfId="0" applyNumberFormat="1" applyFont="1" applyFill="1" applyBorder="1" applyAlignment="1">
      <alignment horizontal="center" vertical="center"/>
    </xf>
    <xf numFmtId="0" fontId="32" fillId="5" borderId="67" xfId="0" applyFont="1" applyFill="1" applyBorder="1" applyAlignment="1">
      <alignment horizontal="center" vertical="center"/>
    </xf>
    <xf numFmtId="0" fontId="29" fillId="5" borderId="70" xfId="0" applyFont="1" applyFill="1" applyBorder="1" applyAlignment="1">
      <alignment horizontal="center" vertical="center"/>
    </xf>
    <xf numFmtId="0" fontId="26" fillId="5" borderId="21" xfId="0" applyFont="1" applyFill="1" applyBorder="1" applyAlignment="1">
      <alignment horizontal="left" vertical="center"/>
    </xf>
    <xf numFmtId="0" fontId="26" fillId="5" borderId="21" xfId="0" applyFont="1" applyFill="1" applyBorder="1" applyAlignment="1">
      <alignment horizontal="center" vertical="center"/>
    </xf>
    <xf numFmtId="14" fontId="26" fillId="5" borderId="21" xfId="0" applyNumberFormat="1" applyFont="1" applyFill="1" applyBorder="1" applyAlignment="1">
      <alignment horizontal="center" vertical="center"/>
    </xf>
    <xf numFmtId="0" fontId="29" fillId="5" borderId="10" xfId="0" applyFont="1" applyFill="1" applyBorder="1" applyAlignment="1">
      <alignment vertical="center"/>
    </xf>
    <xf numFmtId="0" fontId="26" fillId="5" borderId="11" xfId="0" applyFont="1" applyFill="1" applyBorder="1" applyAlignment="1">
      <alignment vertical="center"/>
    </xf>
    <xf numFmtId="14" fontId="26" fillId="5" borderId="11" xfId="0" applyNumberFormat="1" applyFont="1" applyFill="1" applyBorder="1" applyAlignment="1">
      <alignment vertical="center"/>
    </xf>
    <xf numFmtId="0" fontId="26" fillId="5" borderId="12" xfId="0" applyFont="1" applyFill="1" applyBorder="1" applyAlignment="1">
      <alignment vertical="center"/>
    </xf>
    <xf numFmtId="0" fontId="29" fillId="5" borderId="13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center" vertical="center"/>
    </xf>
    <xf numFmtId="14" fontId="26" fillId="5" borderId="0" xfId="0" applyNumberFormat="1" applyFont="1" applyFill="1" applyBorder="1" applyAlignment="1">
      <alignment horizontal="center" vertical="center"/>
    </xf>
    <xf numFmtId="0" fontId="26" fillId="5" borderId="14" xfId="0" applyFont="1" applyFill="1" applyBorder="1" applyAlignment="1">
      <alignment horizontal="center" vertical="center"/>
    </xf>
    <xf numFmtId="0" fontId="29" fillId="5" borderId="19" xfId="0" applyFont="1" applyFill="1" applyBorder="1" applyAlignment="1">
      <alignment horizontal="left" vertical="center"/>
    </xf>
    <xf numFmtId="0" fontId="26" fillId="5" borderId="20" xfId="0" applyFont="1" applyFill="1" applyBorder="1" applyAlignment="1">
      <alignment horizontal="center" vertical="center"/>
    </xf>
    <xf numFmtId="0" fontId="29" fillId="5" borderId="22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4" fontId="27" fillId="0" borderId="44" xfId="0" applyNumberFormat="1" applyFont="1" applyBorder="1" applyAlignment="1">
      <alignment horizontal="right" vertical="center"/>
    </xf>
    <xf numFmtId="0" fontId="29" fillId="5" borderId="65" xfId="0" applyFont="1" applyFill="1" applyBorder="1" applyAlignment="1">
      <alignment horizontal="center" vertical="center"/>
    </xf>
    <xf numFmtId="0" fontId="29" fillId="5" borderId="72" xfId="0" applyFont="1" applyFill="1" applyBorder="1" applyAlignment="1">
      <alignment horizontal="center" vertical="center"/>
    </xf>
    <xf numFmtId="0" fontId="26" fillId="5" borderId="46" xfId="0" applyFont="1" applyFill="1" applyBorder="1" applyAlignment="1">
      <alignment horizontal="left" vertical="center" wrapText="1"/>
    </xf>
    <xf numFmtId="0" fontId="26" fillId="5" borderId="24" xfId="0" applyFont="1" applyFill="1" applyBorder="1" applyAlignment="1">
      <alignment horizontal="center" vertical="center"/>
    </xf>
    <xf numFmtId="0" fontId="26" fillId="5" borderId="23" xfId="0" applyFont="1" applyFill="1" applyBorder="1" applyAlignment="1">
      <alignment horizontal="center" vertical="center" wrapText="1"/>
    </xf>
    <xf numFmtId="0" fontId="26" fillId="5" borderId="24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6" fillId="5" borderId="9" xfId="0" applyFont="1" applyFill="1" applyBorder="1" applyAlignment="1">
      <alignment horizontal="left" vertical="center" wrapText="1"/>
    </xf>
    <xf numFmtId="0" fontId="26" fillId="5" borderId="8" xfId="0" applyFont="1" applyFill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 wrapText="1"/>
    </xf>
    <xf numFmtId="14" fontId="26" fillId="0" borderId="8" xfId="0" applyNumberFormat="1" applyFont="1" applyFill="1" applyBorder="1" applyAlignment="1">
      <alignment horizontal="center" vertical="center"/>
    </xf>
    <xf numFmtId="14" fontId="26" fillId="0" borderId="18" xfId="0" applyNumberFormat="1" applyFont="1" applyFill="1" applyBorder="1" applyAlignment="1">
      <alignment horizontal="center" vertical="center"/>
    </xf>
    <xf numFmtId="0" fontId="29" fillId="0" borderId="62" xfId="0" applyFont="1" applyFill="1" applyBorder="1" applyAlignment="1">
      <alignment horizontal="center" vertical="center"/>
    </xf>
    <xf numFmtId="0" fontId="26" fillId="0" borderId="68" xfId="0" applyFont="1" applyFill="1" applyBorder="1" applyAlignment="1">
      <alignment horizontal="left"/>
    </xf>
    <xf numFmtId="0" fontId="26" fillId="6" borderId="23" xfId="0" applyFont="1" applyFill="1" applyBorder="1" applyAlignment="1">
      <alignment vertical="center"/>
    </xf>
    <xf numFmtId="0" fontId="26" fillId="6" borderId="23" xfId="0" applyFont="1" applyFill="1" applyBorder="1" applyAlignment="1">
      <alignment vertical="center" wrapText="1"/>
    </xf>
    <xf numFmtId="14" fontId="26" fillId="6" borderId="23" xfId="0" applyNumberFormat="1" applyFont="1" applyFill="1" applyBorder="1" applyAlignment="1">
      <alignment vertical="center"/>
    </xf>
    <xf numFmtId="0" fontId="26" fillId="6" borderId="2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4" fontId="32" fillId="0" borderId="23" xfId="0" applyNumberFormat="1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horizontal="left" vertical="center" wrapText="1"/>
    </xf>
    <xf numFmtId="0" fontId="26" fillId="5" borderId="23" xfId="0" applyFont="1" applyFill="1" applyBorder="1" applyAlignment="1">
      <alignment horizontal="left" vertical="center"/>
    </xf>
    <xf numFmtId="0" fontId="32" fillId="5" borderId="45" xfId="0" applyFont="1" applyFill="1" applyBorder="1" applyAlignment="1" applyProtection="1">
      <alignment horizontal="center" vertical="center"/>
    </xf>
    <xf numFmtId="0" fontId="26" fillId="5" borderId="8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26" fillId="5" borderId="47" xfId="0" applyFont="1" applyFill="1" applyBorder="1" applyAlignment="1">
      <alignment horizontal="center" vertical="center" wrapText="1"/>
    </xf>
    <xf numFmtId="0" fontId="26" fillId="5" borderId="48" xfId="0" applyFont="1" applyFill="1" applyBorder="1" applyAlignment="1">
      <alignment horizontal="center" vertical="center" wrapText="1"/>
    </xf>
    <xf numFmtId="0" fontId="26" fillId="5" borderId="47" xfId="0" applyFont="1" applyFill="1" applyBorder="1" applyAlignment="1">
      <alignment horizontal="left" vertical="center" wrapText="1"/>
    </xf>
    <xf numFmtId="0" fontId="41" fillId="0" borderId="8" xfId="0" applyFont="1" applyFill="1" applyBorder="1" applyAlignment="1">
      <alignment horizontal="center" vertical="center"/>
    </xf>
    <xf numFmtId="0" fontId="26" fillId="5" borderId="47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center" vertical="center"/>
    </xf>
    <xf numFmtId="0" fontId="29" fillId="5" borderId="37" xfId="0" applyFont="1" applyFill="1" applyBorder="1" applyAlignment="1" applyProtection="1">
      <alignment horizontal="center" vertical="center" wrapText="1"/>
    </xf>
    <xf numFmtId="0" fontId="29" fillId="5" borderId="38" xfId="0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  <protection locked="0"/>
    </xf>
    <xf numFmtId="0" fontId="26" fillId="6" borderId="27" xfId="0" applyFont="1" applyFill="1" applyBorder="1" applyAlignment="1" applyProtection="1">
      <alignment horizontal="center" vertical="center"/>
    </xf>
    <xf numFmtId="0" fontId="26" fillId="6" borderId="27" xfId="0" applyFont="1" applyFill="1" applyBorder="1" applyAlignment="1" applyProtection="1">
      <alignment horizontal="center" vertical="center" wrapText="1"/>
      <protection locked="0"/>
    </xf>
    <xf numFmtId="0" fontId="26" fillId="6" borderId="28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vertical="center"/>
    </xf>
    <xf numFmtId="0" fontId="26" fillId="5" borderId="4" xfId="0" applyFont="1" applyFill="1" applyBorder="1" applyAlignment="1" applyProtection="1">
      <alignment vertical="center"/>
      <protection locked="0"/>
    </xf>
    <xf numFmtId="0" fontId="26" fillId="5" borderId="4" xfId="0" applyFont="1" applyFill="1" applyBorder="1" applyAlignment="1" applyProtection="1">
      <alignment vertical="center"/>
    </xf>
    <xf numFmtId="0" fontId="26" fillId="5" borderId="7" xfId="0" applyFont="1" applyFill="1" applyBorder="1" applyAlignment="1" applyProtection="1">
      <alignment vertical="center"/>
      <protection locked="0"/>
    </xf>
    <xf numFmtId="0" fontId="32" fillId="5" borderId="45" xfId="0" applyFont="1" applyFill="1" applyBorder="1" applyAlignment="1" applyProtection="1">
      <alignment horizontal="center" vertical="center"/>
      <protection locked="0"/>
    </xf>
    <xf numFmtId="0" fontId="26" fillId="6" borderId="9" xfId="0" applyFont="1" applyFill="1" applyBorder="1" applyAlignment="1" applyProtection="1">
      <alignment horizontal="center" vertical="center"/>
    </xf>
    <xf numFmtId="0" fontId="32" fillId="6" borderId="30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</xf>
    <xf numFmtId="0" fontId="26" fillId="6" borderId="4" xfId="0" applyFont="1" applyFill="1" applyBorder="1" applyAlignment="1" applyProtection="1">
      <alignment horizontal="center" vertical="center" wrapText="1"/>
      <protection locked="0"/>
    </xf>
    <xf numFmtId="0" fontId="26" fillId="6" borderId="30" xfId="0" applyFont="1" applyFill="1" applyBorder="1" applyAlignment="1" applyProtection="1">
      <alignment horizontal="center" vertical="center"/>
      <protection locked="0"/>
    </xf>
    <xf numFmtId="0" fontId="29" fillId="6" borderId="17" xfId="0" applyFont="1" applyFill="1" applyBorder="1" applyAlignment="1" applyProtection="1">
      <alignment horizontal="center" vertical="center"/>
    </xf>
    <xf numFmtId="0" fontId="26" fillId="0" borderId="8" xfId="0" applyFont="1" applyFill="1" applyBorder="1" applyAlignment="1" applyProtection="1">
      <alignment horizontal="left" vertical="center"/>
    </xf>
    <xf numFmtId="0" fontId="26" fillId="0" borderId="8" xfId="0" quotePrefix="1" applyFont="1" applyFill="1" applyBorder="1" applyAlignment="1" applyProtection="1">
      <alignment horizontal="center" vertical="center"/>
      <protection locked="0"/>
    </xf>
    <xf numFmtId="0" fontId="26" fillId="0" borderId="8" xfId="0" quotePrefix="1" applyFont="1" applyFill="1" applyBorder="1" applyAlignment="1" applyProtection="1">
      <alignment horizontal="center" vertical="center"/>
    </xf>
    <xf numFmtId="0" fontId="26" fillId="0" borderId="18" xfId="0" quotePrefix="1" applyFont="1" applyFill="1" applyBorder="1" applyAlignment="1" applyProtection="1">
      <alignment horizontal="center" vertical="center"/>
      <protection locked="0"/>
    </xf>
    <xf numFmtId="0" fontId="29" fillId="0" borderId="17" xfId="0" applyFont="1" applyFill="1" applyBorder="1" applyAlignment="1" applyProtection="1">
      <alignment horizontal="center" vertical="center"/>
    </xf>
    <xf numFmtId="0" fontId="26" fillId="0" borderId="8" xfId="0" applyFont="1" applyFill="1" applyBorder="1" applyAlignment="1" applyProtection="1">
      <alignment horizontal="center" vertical="center"/>
      <protection locked="0"/>
    </xf>
    <xf numFmtId="0" fontId="26" fillId="0" borderId="8" xfId="0" applyFont="1" applyFill="1" applyBorder="1" applyAlignment="1" applyProtection="1">
      <alignment horizontal="center" vertical="center"/>
    </xf>
    <xf numFmtId="0" fontId="26" fillId="0" borderId="8" xfId="0" applyFont="1" applyFill="1" applyBorder="1" applyAlignment="1" applyProtection="1">
      <alignment horizontal="center" vertical="center" wrapText="1"/>
      <protection locked="0"/>
    </xf>
    <xf numFmtId="14" fontId="26" fillId="0" borderId="8" xfId="0" applyNumberFormat="1" applyFont="1" applyFill="1" applyBorder="1" applyAlignment="1" applyProtection="1">
      <alignment horizontal="center" vertical="center"/>
      <protection locked="0"/>
    </xf>
    <xf numFmtId="0" fontId="26" fillId="0" borderId="18" xfId="0" applyFont="1" applyFill="1" applyBorder="1" applyAlignment="1" applyProtection="1">
      <alignment horizontal="center" vertical="center"/>
      <protection locked="0"/>
    </xf>
    <xf numFmtId="0" fontId="29" fillId="5" borderId="41" xfId="0" applyFont="1" applyFill="1" applyBorder="1" applyAlignment="1" applyProtection="1">
      <alignment horizontal="center" vertical="top"/>
    </xf>
    <xf numFmtId="0" fontId="26" fillId="5" borderId="47" xfId="0" applyFont="1" applyFill="1" applyBorder="1" applyAlignment="1" applyProtection="1">
      <alignment horizontal="left" vertical="top"/>
    </xf>
    <xf numFmtId="0" fontId="26" fillId="5" borderId="8" xfId="0" applyFont="1" applyFill="1" applyBorder="1" applyAlignment="1" applyProtection="1">
      <alignment horizontal="left" vertical="center"/>
      <protection locked="0"/>
    </xf>
    <xf numFmtId="0" fontId="32" fillId="5" borderId="18" xfId="0" applyFont="1" applyFill="1" applyBorder="1" applyAlignment="1" applyProtection="1">
      <alignment horizontal="center" vertical="center"/>
      <protection locked="0"/>
    </xf>
    <xf numFmtId="0" fontId="29" fillId="5" borderId="70" xfId="0" applyFont="1" applyFill="1" applyBorder="1" applyAlignment="1" applyProtection="1">
      <alignment horizontal="center" vertical="center"/>
    </xf>
    <xf numFmtId="0" fontId="26" fillId="5" borderId="5" xfId="0" applyFont="1" applyFill="1" applyBorder="1" applyAlignment="1" applyProtection="1">
      <alignment horizontal="left" vertical="center"/>
    </xf>
    <xf numFmtId="0" fontId="26" fillId="5" borderId="5" xfId="0" applyFont="1" applyFill="1" applyBorder="1" applyAlignment="1" applyProtection="1">
      <alignment horizontal="left" vertical="center"/>
      <protection locked="0"/>
    </xf>
    <xf numFmtId="0" fontId="26" fillId="5" borderId="5" xfId="0" applyFont="1" applyFill="1" applyBorder="1" applyAlignment="1" applyProtection="1">
      <alignment horizontal="center" vertical="center"/>
    </xf>
    <xf numFmtId="0" fontId="26" fillId="5" borderId="5" xfId="0" applyFont="1" applyFill="1" applyBorder="1" applyAlignment="1" applyProtection="1">
      <alignment horizontal="center" vertical="center"/>
      <protection locked="0"/>
    </xf>
    <xf numFmtId="14" fontId="26" fillId="5" borderId="5" xfId="0" applyNumberFormat="1" applyFont="1" applyFill="1" applyBorder="1" applyAlignment="1" applyProtection="1">
      <alignment horizontal="center" vertical="center"/>
      <protection locked="0"/>
    </xf>
    <xf numFmtId="0" fontId="32" fillId="5" borderId="67" xfId="0" applyFont="1" applyFill="1" applyBorder="1" applyAlignment="1" applyProtection="1">
      <alignment horizontal="center" vertical="center"/>
      <protection locked="0"/>
    </xf>
    <xf numFmtId="0" fontId="26" fillId="5" borderId="21" xfId="0" applyFont="1" applyFill="1" applyBorder="1" applyAlignment="1" applyProtection="1">
      <alignment horizontal="left" vertical="center"/>
      <protection locked="0"/>
    </xf>
    <xf numFmtId="0" fontId="26" fillId="5" borderId="12" xfId="0" applyFont="1" applyFill="1" applyBorder="1" applyAlignment="1" applyProtection="1">
      <alignment vertical="center"/>
      <protection locked="0"/>
    </xf>
    <xf numFmtId="0" fontId="26" fillId="5" borderId="0" xfId="0" applyFont="1" applyFill="1" applyBorder="1" applyAlignment="1" applyProtection="1">
      <alignment horizontal="left" vertical="center"/>
      <protection locked="0"/>
    </xf>
    <xf numFmtId="0" fontId="26" fillId="5" borderId="14" xfId="0" applyFont="1" applyFill="1" applyBorder="1" applyAlignment="1" applyProtection="1">
      <alignment horizontal="center" vertical="center"/>
      <protection locked="0"/>
    </xf>
    <xf numFmtId="0" fontId="26" fillId="5" borderId="20" xfId="0" applyFont="1" applyFill="1" applyBorder="1" applyAlignment="1" applyProtection="1">
      <alignment horizontal="center" vertical="center"/>
      <protection locked="0"/>
    </xf>
    <xf numFmtId="0" fontId="29" fillId="6" borderId="27" xfId="0" applyFont="1" applyFill="1" applyBorder="1" applyAlignment="1" applyProtection="1">
      <alignment horizontal="center" vertical="center"/>
      <protection locked="0"/>
    </xf>
    <xf numFmtId="0" fontId="29" fillId="6" borderId="27" xfId="0" applyFont="1" applyFill="1" applyBorder="1" applyAlignment="1" applyProtection="1">
      <alignment horizontal="center" vertical="center"/>
    </xf>
    <xf numFmtId="0" fontId="26" fillId="5" borderId="23" xfId="0" applyFont="1" applyFill="1" applyBorder="1" applyAlignment="1" applyProtection="1">
      <alignment horizontal="left" vertical="center"/>
      <protection locked="0"/>
    </xf>
    <xf numFmtId="0" fontId="26" fillId="5" borderId="24" xfId="0" applyFont="1" applyFill="1" applyBorder="1" applyAlignment="1" applyProtection="1">
      <alignment horizontal="center" vertical="center"/>
      <protection locked="0"/>
    </xf>
    <xf numFmtId="0" fontId="32" fillId="5" borderId="48" xfId="0" applyFont="1" applyFill="1" applyBorder="1" applyAlignment="1" applyProtection="1">
      <alignment horizontal="center" vertical="center"/>
    </xf>
    <xf numFmtId="167" fontId="32" fillId="5" borderId="48" xfId="0" applyNumberFormat="1" applyFont="1" applyFill="1" applyBorder="1" applyAlignment="1" applyProtection="1">
      <alignment horizontal="center" vertical="center"/>
    </xf>
    <xf numFmtId="167" fontId="32" fillId="6" borderId="30" xfId="0" applyNumberFormat="1" applyFont="1" applyFill="1" applyBorder="1" applyAlignment="1" applyProtection="1">
      <alignment horizontal="center" vertical="center"/>
    </xf>
    <xf numFmtId="0" fontId="1" fillId="0" borderId="0" xfId="8" applyAlignment="1">
      <alignment horizontal="center"/>
    </xf>
    <xf numFmtId="0" fontId="3" fillId="0" borderId="40" xfId="8" applyFont="1" applyBorder="1" applyAlignment="1">
      <alignment horizontal="center" wrapText="1"/>
    </xf>
    <xf numFmtId="0" fontId="3" fillId="0" borderId="27" xfId="8" applyFont="1" applyBorder="1" applyAlignment="1">
      <alignment vertical="center"/>
    </xf>
    <xf numFmtId="0" fontId="3" fillId="0" borderId="28" xfId="8" applyFont="1" applyBorder="1" applyAlignment="1">
      <alignment vertical="center"/>
    </xf>
    <xf numFmtId="0" fontId="18" fillId="0" borderId="10" xfId="8" applyFont="1" applyBorder="1" applyAlignment="1">
      <alignment vertical="center"/>
    </xf>
    <xf numFmtId="0" fontId="18" fillId="0" borderId="13" xfId="8" applyFont="1" applyBorder="1" applyAlignment="1">
      <alignment vertical="center"/>
    </xf>
    <xf numFmtId="0" fontId="18" fillId="0" borderId="19" xfId="8" applyFont="1" applyBorder="1" applyAlignment="1">
      <alignment vertical="center"/>
    </xf>
    <xf numFmtId="14" fontId="22" fillId="0" borderId="40" xfId="8" applyNumberFormat="1" applyFont="1" applyBorder="1" applyAlignment="1">
      <alignment horizontal="center" vertical="center"/>
    </xf>
    <xf numFmtId="0" fontId="19" fillId="0" borderId="26" xfId="8" applyFont="1" applyBorder="1" applyAlignment="1">
      <alignment horizontal="center" wrapText="1"/>
    </xf>
    <xf numFmtId="0" fontId="1" fillId="0" borderId="27" xfId="8" applyBorder="1"/>
    <xf numFmtId="0" fontId="19" fillId="0" borderId="29" xfId="8" applyFont="1" applyBorder="1" applyAlignment="1">
      <alignment horizontal="center" wrapText="1"/>
    </xf>
    <xf numFmtId="0" fontId="19" fillId="0" borderId="31" xfId="8" applyFont="1" applyBorder="1" applyAlignment="1">
      <alignment horizontal="center" wrapText="1"/>
    </xf>
    <xf numFmtId="0" fontId="3" fillId="0" borderId="73" xfId="8" applyFont="1" applyBorder="1" applyAlignment="1">
      <alignment horizontal="center" vertical="center"/>
    </xf>
    <xf numFmtId="0" fontId="20" fillId="0" borderId="40" xfId="8" applyFont="1" applyBorder="1" applyAlignment="1">
      <alignment horizontal="center" vertical="center"/>
    </xf>
    <xf numFmtId="0" fontId="20" fillId="0" borderId="40" xfId="8" applyFont="1" applyBorder="1" applyAlignment="1">
      <alignment horizontal="center"/>
    </xf>
    <xf numFmtId="0" fontId="22" fillId="0" borderId="73" xfId="8" applyFont="1" applyBorder="1" applyAlignment="1">
      <alignment horizontal="center" vertical="center"/>
    </xf>
    <xf numFmtId="0" fontId="45" fillId="0" borderId="39" xfId="8" applyNumberFormat="1" applyFont="1" applyFill="1" applyBorder="1" applyAlignment="1">
      <alignment horizontal="center" vertical="center"/>
    </xf>
    <xf numFmtId="0" fontId="45" fillId="0" borderId="40" xfId="8" applyFont="1" applyFill="1" applyBorder="1" applyAlignment="1">
      <alignment horizontal="center"/>
    </xf>
    <xf numFmtId="14" fontId="46" fillId="0" borderId="40" xfId="8" applyNumberFormat="1" applyFont="1" applyFill="1" applyBorder="1" applyAlignment="1">
      <alignment horizontal="center" vertical="center"/>
    </xf>
    <xf numFmtId="0" fontId="46" fillId="0" borderId="73" xfId="8" applyFont="1" applyFill="1" applyBorder="1" applyAlignment="1">
      <alignment horizontal="center" vertical="center"/>
    </xf>
    <xf numFmtId="0" fontId="19" fillId="0" borderId="27" xfId="8" applyFont="1" applyBorder="1" applyAlignment="1">
      <alignment horizontal="center" wrapText="1"/>
    </xf>
    <xf numFmtId="0" fontId="19" fillId="0" borderId="4" xfId="8" applyFont="1" applyBorder="1" applyAlignment="1">
      <alignment horizontal="center" wrapText="1"/>
    </xf>
    <xf numFmtId="0" fontId="19" fillId="0" borderId="32" xfId="8" applyFont="1" applyBorder="1" applyAlignment="1">
      <alignment horizontal="center" wrapText="1"/>
    </xf>
    <xf numFmtId="0" fontId="18" fillId="0" borderId="11" xfId="8" applyFont="1" applyBorder="1" applyAlignment="1">
      <alignment horizontal="left" vertical="center"/>
    </xf>
    <xf numFmtId="0" fontId="18" fillId="0" borderId="0" xfId="8" applyFont="1" applyBorder="1" applyAlignment="1">
      <alignment horizontal="left" vertical="center"/>
    </xf>
    <xf numFmtId="0" fontId="18" fillId="0" borderId="21" xfId="8" applyFont="1" applyBorder="1" applyAlignment="1">
      <alignment horizontal="left" vertical="center"/>
    </xf>
    <xf numFmtId="166" fontId="45" fillId="0" borderId="40" xfId="8" applyNumberFormat="1" applyFont="1" applyFill="1" applyBorder="1" applyAlignment="1">
      <alignment horizontal="left" vertical="center"/>
    </xf>
    <xf numFmtId="0" fontId="3" fillId="0" borderId="40" xfId="8" applyFont="1" applyBorder="1" applyAlignment="1">
      <alignment horizontal="center" vertical="center" wrapText="1"/>
    </xf>
    <xf numFmtId="0" fontId="1" fillId="0" borderId="0" xfId="8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1" fillId="0" borderId="0" xfId="1" applyFill="1"/>
    <xf numFmtId="0" fontId="48" fillId="0" borderId="0" xfId="0" applyFont="1" applyAlignment="1" applyProtection="1">
      <alignment vertical="center"/>
      <protection locked="0"/>
    </xf>
    <xf numFmtId="0" fontId="29" fillId="5" borderId="65" xfId="0" applyFont="1" applyFill="1" applyBorder="1" applyAlignment="1">
      <alignment horizontal="center" vertical="center"/>
    </xf>
    <xf numFmtId="0" fontId="29" fillId="6" borderId="27" xfId="0" applyFont="1" applyFill="1" applyBorder="1" applyAlignment="1">
      <alignment horizontal="center" vertical="center"/>
    </xf>
    <xf numFmtId="0" fontId="29" fillId="5" borderId="41" xfId="0" applyFont="1" applyFill="1" applyBorder="1" applyAlignment="1">
      <alignment horizontal="center" vertical="center"/>
    </xf>
    <xf numFmtId="0" fontId="29" fillId="5" borderId="62" xfId="0" applyFont="1" applyFill="1" applyBorder="1" applyAlignment="1">
      <alignment horizontal="center" vertical="center"/>
    </xf>
    <xf numFmtId="0" fontId="26" fillId="5" borderId="4" xfId="0" applyFont="1" applyFill="1" applyBorder="1" applyAlignment="1" applyProtection="1">
      <alignment horizontal="left" vertical="center" wrapText="1"/>
      <protection locked="0"/>
    </xf>
    <xf numFmtId="0" fontId="29" fillId="6" borderId="27" xfId="0" applyFont="1" applyFill="1" applyBorder="1" applyAlignment="1" applyProtection="1">
      <alignment horizontal="center" vertical="center"/>
      <protection locked="0"/>
    </xf>
    <xf numFmtId="0" fontId="26" fillId="0" borderId="25" xfId="0" applyFont="1" applyFill="1" applyBorder="1" applyAlignment="1" applyProtection="1">
      <alignment horizontal="center" vertical="center"/>
      <protection locked="0"/>
    </xf>
    <xf numFmtId="0" fontId="20" fillId="0" borderId="39" xfId="8" applyNumberFormat="1" applyFont="1" applyFill="1" applyBorder="1" applyAlignment="1">
      <alignment horizontal="center" vertical="center"/>
    </xf>
    <xf numFmtId="166" fontId="20" fillId="0" borderId="40" xfId="8" applyNumberFormat="1" applyFont="1" applyFill="1" applyBorder="1" applyAlignment="1">
      <alignment horizontal="left" vertical="center"/>
    </xf>
    <xf numFmtId="0" fontId="20" fillId="0" borderId="40" xfId="8" applyFont="1" applyFill="1" applyBorder="1" applyAlignment="1">
      <alignment horizontal="center"/>
    </xf>
    <xf numFmtId="0" fontId="20" fillId="0" borderId="40" xfId="8" applyNumberFormat="1" applyFont="1" applyFill="1" applyBorder="1" applyAlignment="1">
      <alignment horizontal="center"/>
    </xf>
    <xf numFmtId="14" fontId="22" fillId="0" borderId="40" xfId="8" applyNumberFormat="1" applyFont="1" applyFill="1" applyBorder="1" applyAlignment="1">
      <alignment horizontal="center" vertical="center"/>
    </xf>
    <xf numFmtId="0" fontId="22" fillId="0" borderId="73" xfId="8" applyFont="1" applyFill="1" applyBorder="1" applyAlignment="1">
      <alignment horizontal="center" vertical="center"/>
    </xf>
    <xf numFmtId="0" fontId="2" fillId="0" borderId="39" xfId="8" applyFont="1" applyBorder="1" applyAlignment="1">
      <alignment horizontal="center" vertical="center"/>
    </xf>
    <xf numFmtId="0" fontId="20" fillId="0" borderId="40" xfId="8" applyFont="1" applyFill="1" applyBorder="1" applyAlignment="1">
      <alignment horizontal="center" vertical="center"/>
    </xf>
    <xf numFmtId="0" fontId="26" fillId="0" borderId="45" xfId="0" applyFont="1" applyFill="1" applyBorder="1" applyAlignment="1" applyProtection="1">
      <alignment horizontal="center" vertical="center"/>
      <protection locked="0"/>
    </xf>
    <xf numFmtId="0" fontId="26" fillId="9" borderId="8" xfId="0" applyFont="1" applyFill="1" applyBorder="1" applyAlignment="1" applyProtection="1">
      <alignment horizontal="left" vertical="center"/>
    </xf>
    <xf numFmtId="165" fontId="5" fillId="0" borderId="0" xfId="5" applyNumberFormat="1" applyFont="1" applyBorder="1" applyAlignment="1" applyProtection="1">
      <alignment horizontal="center"/>
      <protection locked="0"/>
    </xf>
    <xf numFmtId="164" fontId="5" fillId="0" borderId="0" xfId="5" applyFont="1" applyBorder="1" applyAlignment="1" applyProtection="1">
      <alignment horizontal="left"/>
      <protection locked="0"/>
    </xf>
    <xf numFmtId="165" fontId="5" fillId="0" borderId="0" xfId="2" applyNumberFormat="1" applyFont="1" applyBorder="1" applyAlignment="1" applyProtection="1">
      <alignment horizontal="center"/>
      <protection locked="0"/>
    </xf>
    <xf numFmtId="164" fontId="5" fillId="0" borderId="0" xfId="2" applyFont="1" applyBorder="1" applyAlignment="1" applyProtection="1">
      <protection locked="0"/>
    </xf>
    <xf numFmtId="0" fontId="29" fillId="5" borderId="2" xfId="0" applyFont="1" applyFill="1" applyBorder="1" applyAlignment="1" applyProtection="1">
      <alignment horizontal="center" vertical="center"/>
      <protection locked="0"/>
    </xf>
    <xf numFmtId="0" fontId="29" fillId="5" borderId="62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vertical="center"/>
      <protection locked="0"/>
    </xf>
    <xf numFmtId="165" fontId="5" fillId="0" borderId="0" xfId="3" applyNumberFormat="1" applyFont="1" applyBorder="1" applyAlignment="1" applyProtection="1">
      <alignment horizontal="center"/>
      <protection locked="0"/>
    </xf>
    <xf numFmtId="49" fontId="5" fillId="0" borderId="0" xfId="3" applyNumberFormat="1" applyFont="1" applyBorder="1" applyAlignment="1" applyProtection="1">
      <alignment horizontal="left"/>
      <protection locked="0"/>
    </xf>
    <xf numFmtId="0" fontId="29" fillId="5" borderId="17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 applyProtection="1">
      <alignment vertical="center" wrapText="1"/>
      <protection locked="0"/>
    </xf>
    <xf numFmtId="0" fontId="26" fillId="5" borderId="7" xfId="0" applyFont="1" applyFill="1" applyBorder="1" applyAlignment="1" applyProtection="1">
      <alignment vertical="center" wrapText="1"/>
      <protection locked="0"/>
    </xf>
    <xf numFmtId="0" fontId="29" fillId="5" borderId="41" xfId="0" applyFont="1" applyFill="1" applyBorder="1" applyAlignment="1" applyProtection="1">
      <alignment horizontal="center" vertical="center"/>
      <protection locked="0"/>
    </xf>
    <xf numFmtId="0" fontId="29" fillId="6" borderId="17" xfId="0" applyFont="1" applyFill="1" applyBorder="1" applyAlignment="1" applyProtection="1">
      <alignment horizontal="center" vertical="center"/>
      <protection locked="0"/>
    </xf>
    <xf numFmtId="0" fontId="26" fillId="0" borderId="8" xfId="0" applyFont="1" applyFill="1" applyBorder="1" applyAlignment="1" applyProtection="1">
      <alignment horizontal="left" vertical="center"/>
      <protection locked="0"/>
    </xf>
    <xf numFmtId="0" fontId="29" fillId="0" borderId="17" xfId="0" applyFont="1" applyFill="1" applyBorder="1" applyAlignment="1" applyProtection="1">
      <alignment horizontal="center" vertical="center"/>
      <protection locked="0"/>
    </xf>
    <xf numFmtId="0" fontId="26" fillId="5" borderId="47" xfId="0" applyFont="1" applyFill="1" applyBorder="1" applyAlignment="1" applyProtection="1">
      <alignment horizontal="left" vertical="center"/>
      <protection locked="0"/>
    </xf>
    <xf numFmtId="0" fontId="26" fillId="5" borderId="49" xfId="0" applyFont="1" applyFill="1" applyBorder="1" applyAlignment="1" applyProtection="1">
      <alignment horizontal="left" vertical="top"/>
      <protection locked="0"/>
    </xf>
    <xf numFmtId="0" fontId="26" fillId="5" borderId="5" xfId="0" applyFont="1" applyFill="1" applyBorder="1" applyAlignment="1" applyProtection="1">
      <alignment horizontal="left" vertical="top"/>
      <protection locked="0"/>
    </xf>
    <xf numFmtId="0" fontId="29" fillId="5" borderId="70" xfId="0" applyFont="1" applyFill="1" applyBorder="1" applyAlignment="1" applyProtection="1">
      <alignment horizontal="center" vertical="center"/>
      <protection locked="0"/>
    </xf>
    <xf numFmtId="0" fontId="29" fillId="5" borderId="10" xfId="0" applyFont="1" applyFill="1" applyBorder="1" applyAlignment="1" applyProtection="1">
      <alignment vertical="center"/>
      <protection locked="0"/>
    </xf>
    <xf numFmtId="0" fontId="29" fillId="5" borderId="13" xfId="0" applyFont="1" applyFill="1" applyBorder="1" applyAlignment="1" applyProtection="1">
      <alignment horizontal="left" vertical="center"/>
      <protection locked="0"/>
    </xf>
    <xf numFmtId="0" fontId="29" fillId="5" borderId="19" xfId="0" applyFont="1" applyFill="1" applyBorder="1" applyAlignment="1" applyProtection="1">
      <alignment horizontal="left" vertical="center"/>
      <protection locked="0"/>
    </xf>
    <xf numFmtId="0" fontId="29" fillId="5" borderId="22" xfId="0" applyFont="1" applyFill="1" applyBorder="1" applyAlignment="1" applyProtection="1">
      <alignment horizontal="center" vertical="center"/>
      <protection locked="0"/>
    </xf>
    <xf numFmtId="49" fontId="5" fillId="0" borderId="0" xfId="2" applyNumberFormat="1" applyFont="1" applyBorder="1" applyAlignment="1" applyProtection="1">
      <alignment horizontal="left"/>
      <protection locked="0"/>
    </xf>
    <xf numFmtId="165" fontId="6" fillId="0" borderId="0" xfId="0" applyNumberFormat="1" applyFont="1" applyAlignment="1" applyProtection="1">
      <alignment horizontal="center"/>
      <protection locked="0"/>
    </xf>
    <xf numFmtId="165" fontId="6" fillId="0" borderId="0" xfId="5" applyNumberFormat="1" applyFont="1" applyBorder="1" applyAlignment="1" applyProtection="1">
      <alignment horizontal="center"/>
      <protection locked="0"/>
    </xf>
    <xf numFmtId="164" fontId="6" fillId="0" borderId="0" xfId="5" applyFont="1" applyBorder="1" applyAlignment="1" applyProtection="1">
      <alignment horizontal="left"/>
      <protection locked="0"/>
    </xf>
    <xf numFmtId="0" fontId="6" fillId="0" borderId="0" xfId="4" quotePrefix="1" applyNumberFormat="1" applyFont="1" applyProtection="1">
      <protection locked="0"/>
    </xf>
    <xf numFmtId="165" fontId="5" fillId="0" borderId="0" xfId="6" applyNumberFormat="1" applyFont="1" applyBorder="1" applyAlignment="1" applyProtection="1">
      <alignment horizontal="center"/>
      <protection locked="0"/>
    </xf>
    <xf numFmtId="164" fontId="5" fillId="0" borderId="0" xfId="6" applyFont="1" applyBorder="1" applyAlignment="1" applyProtection="1">
      <protection locked="0"/>
    </xf>
    <xf numFmtId="0" fontId="3" fillId="0" borderId="0" xfId="1" applyFont="1"/>
    <xf numFmtId="0" fontId="1" fillId="0" borderId="1" xfId="1" applyBorder="1"/>
    <xf numFmtId="0" fontId="3" fillId="0" borderId="14" xfId="1" applyFont="1" applyBorder="1" applyAlignment="1">
      <alignment horizontal="center"/>
    </xf>
    <xf numFmtId="0" fontId="50" fillId="0" borderId="14" xfId="1" applyFont="1" applyBorder="1" applyAlignment="1">
      <alignment horizontal="center"/>
    </xf>
    <xf numFmtId="0" fontId="55" fillId="0" borderId="0" xfId="0" applyFont="1" applyAlignment="1" applyProtection="1">
      <alignment vertical="center" wrapText="1"/>
      <protection locked="0"/>
    </xf>
    <xf numFmtId="0" fontId="26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Alignment="1">
      <alignment horizontal="center" vertical="center" wrapText="1"/>
    </xf>
    <xf numFmtId="0" fontId="56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54" fillId="0" borderId="0" xfId="8" applyFont="1" applyAlignment="1">
      <alignment vertical="center"/>
    </xf>
    <xf numFmtId="0" fontId="53" fillId="0" borderId="0" xfId="8" applyFont="1"/>
    <xf numFmtId="166" fontId="45" fillId="0" borderId="40" xfId="8" applyNumberFormat="1" applyFont="1" applyFill="1" applyBorder="1" applyAlignment="1" applyProtection="1">
      <alignment horizontal="left" vertical="center"/>
    </xf>
    <xf numFmtId="0" fontId="20" fillId="10" borderId="40" xfId="8" applyFont="1" applyFill="1" applyBorder="1" applyAlignment="1" applyProtection="1">
      <alignment horizontal="center" vertical="center"/>
    </xf>
    <xf numFmtId="0" fontId="20" fillId="0" borderId="40" xfId="8" applyFont="1" applyFill="1" applyBorder="1" applyAlignment="1" applyProtection="1">
      <alignment horizontal="center" vertical="center"/>
    </xf>
    <xf numFmtId="166" fontId="20" fillId="0" borderId="40" xfId="8" applyNumberFormat="1" applyFont="1" applyFill="1" applyBorder="1" applyAlignment="1" applyProtection="1">
      <alignment horizontal="left" vertical="center"/>
    </xf>
    <xf numFmtId="0" fontId="20" fillId="8" borderId="40" xfId="8" applyFont="1" applyFill="1" applyBorder="1" applyAlignment="1" applyProtection="1">
      <alignment horizontal="center" vertical="center"/>
    </xf>
    <xf numFmtId="0" fontId="20" fillId="0" borderId="40" xfId="8" applyFont="1" applyBorder="1" applyAlignment="1" applyProtection="1">
      <alignment horizontal="center" vertical="center"/>
    </xf>
    <xf numFmtId="0" fontId="20" fillId="11" borderId="40" xfId="8" applyFont="1" applyFill="1" applyBorder="1" applyAlignment="1" applyProtection="1">
      <alignment horizontal="center" vertical="center"/>
    </xf>
    <xf numFmtId="0" fontId="57" fillId="3" borderId="0" xfId="7" applyFont="1" applyFill="1" applyBorder="1" applyAlignment="1" applyProtection="1">
      <alignment vertical="center" wrapText="1"/>
    </xf>
    <xf numFmtId="0" fontId="8" fillId="3" borderId="0" xfId="7" applyFont="1" applyFill="1" applyBorder="1" applyAlignment="1" applyProtection="1">
      <alignment vertical="center"/>
    </xf>
    <xf numFmtId="0" fontId="8" fillId="0" borderId="0" xfId="7" applyFont="1" applyAlignment="1" applyProtection="1">
      <alignment vertical="center"/>
    </xf>
    <xf numFmtId="0" fontId="0" fillId="0" borderId="0" xfId="0" applyProtection="1"/>
    <xf numFmtId="0" fontId="9" fillId="0" borderId="0" xfId="7" applyFont="1" applyBorder="1" applyAlignment="1" applyProtection="1">
      <alignment horizontal="center" vertical="center"/>
    </xf>
    <xf numFmtId="0" fontId="8" fillId="0" borderId="0" xfId="7" applyFont="1" applyBorder="1" applyAlignment="1" applyProtection="1">
      <alignment vertical="center"/>
    </xf>
    <xf numFmtId="0" fontId="11" fillId="0" borderId="0" xfId="7" applyFont="1" applyAlignment="1" applyProtection="1">
      <alignment vertical="center"/>
    </xf>
    <xf numFmtId="0" fontId="12" fillId="0" borderId="4" xfId="7" applyFont="1" applyBorder="1" applyAlignment="1" applyProtection="1">
      <alignment horizontal="right" vertical="center"/>
    </xf>
    <xf numFmtId="0" fontId="12" fillId="0" borderId="4" xfId="7" applyFont="1" applyBorder="1" applyAlignment="1" applyProtection="1">
      <alignment horizontal="center" vertical="center"/>
    </xf>
    <xf numFmtId="0" fontId="13" fillId="2" borderId="4" xfId="7" applyFont="1" applyFill="1" applyBorder="1" applyAlignment="1" applyProtection="1">
      <alignment horizontal="center" vertical="center"/>
    </xf>
    <xf numFmtId="14" fontId="13" fillId="2" borderId="4" xfId="7" applyNumberFormat="1" applyFont="1" applyFill="1" applyBorder="1" applyAlignment="1" applyProtection="1">
      <alignment horizontal="center" vertical="center"/>
    </xf>
    <xf numFmtId="0" fontId="12" fillId="0" borderId="0" xfId="7" applyFont="1" applyAlignment="1" applyProtection="1">
      <alignment vertical="center"/>
    </xf>
    <xf numFmtId="0" fontId="8" fillId="0" borderId="9" xfId="7" applyFont="1" applyFill="1" applyBorder="1" applyAlignment="1" applyProtection="1">
      <alignment horizontal="center" vertical="top" wrapText="1"/>
    </xf>
    <xf numFmtId="0" fontId="8" fillId="0" borderId="1" xfId="7" applyFont="1" applyBorder="1" applyAlignment="1" applyProtection="1">
      <alignment horizontal="center" vertical="center"/>
    </xf>
    <xf numFmtId="0" fontId="8" fillId="0" borderId="9" xfId="7" applyFont="1" applyFill="1" applyBorder="1" applyAlignment="1" applyProtection="1">
      <alignment horizontal="center" vertical="top"/>
    </xf>
    <xf numFmtId="0" fontId="0" fillId="0" borderId="13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4" fontId="0" fillId="0" borderId="14" xfId="0" applyNumberFormat="1" applyFont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left" vertical="center"/>
    </xf>
    <xf numFmtId="0" fontId="3" fillId="0" borderId="52" xfId="0" applyFont="1" applyBorder="1" applyAlignment="1" applyProtection="1">
      <alignment horizontal="center" vertical="center"/>
    </xf>
    <xf numFmtId="14" fontId="3" fillId="0" borderId="53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54" xfId="0" applyFont="1" applyBorder="1" applyAlignment="1" applyProtection="1">
      <alignment horizontal="left" vertical="center"/>
    </xf>
    <xf numFmtId="0" fontId="0" fillId="0" borderId="55" xfId="0" applyFont="1" applyBorder="1" applyAlignment="1" applyProtection="1">
      <alignment horizontal="center" vertical="center"/>
    </xf>
    <xf numFmtId="14" fontId="0" fillId="0" borderId="56" xfId="0" applyNumberFormat="1" applyFont="1" applyBorder="1" applyAlignment="1" applyProtection="1">
      <alignment horizontal="center" vertical="center"/>
    </xf>
    <xf numFmtId="0" fontId="0" fillId="0" borderId="59" xfId="0" applyFont="1" applyBorder="1" applyAlignment="1" applyProtection="1">
      <alignment horizontal="left" vertical="center"/>
    </xf>
    <xf numFmtId="0" fontId="0" fillId="0" borderId="60" xfId="0" applyFont="1" applyBorder="1" applyAlignment="1" applyProtection="1">
      <alignment horizontal="center" vertical="center"/>
    </xf>
    <xf numFmtId="14" fontId="0" fillId="0" borderId="61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center" vertical="center"/>
    </xf>
    <xf numFmtId="14" fontId="0" fillId="0" borderId="0" xfId="0" applyNumberFormat="1" applyFont="1" applyAlignment="1" applyProtection="1">
      <alignment horizontal="center" vertical="center"/>
    </xf>
    <xf numFmtId="0" fontId="1" fillId="0" borderId="0" xfId="8" applyAlignment="1" applyProtection="1">
      <alignment vertical="center"/>
    </xf>
    <xf numFmtId="0" fontId="3" fillId="0" borderId="8" xfId="8" applyFont="1" applyBorder="1" applyAlignment="1" applyProtection="1">
      <alignment horizontal="center" vertical="center" wrapText="1"/>
    </xf>
    <xf numFmtId="0" fontId="3" fillId="0" borderId="23" xfId="8" applyFont="1" applyBorder="1" applyAlignment="1" applyProtection="1">
      <alignment horizontal="center" vertical="center" wrapText="1"/>
    </xf>
    <xf numFmtId="49" fontId="20" fillId="0" borderId="74" xfId="8" applyNumberFormat="1" applyFont="1" applyBorder="1" applyAlignment="1" applyProtection="1">
      <alignment horizontal="center" vertical="center"/>
    </xf>
    <xf numFmtId="0" fontId="22" fillId="0" borderId="15" xfId="8" applyFont="1" applyBorder="1" applyAlignment="1" applyProtection="1">
      <alignment horizontal="center" vertical="center"/>
    </xf>
    <xf numFmtId="14" fontId="22" fillId="0" borderId="15" xfId="8" applyNumberFormat="1" applyFont="1" applyBorder="1" applyAlignment="1" applyProtection="1">
      <alignment horizontal="center" vertical="center"/>
    </xf>
    <xf numFmtId="14" fontId="22" fillId="0" borderId="44" xfId="8" applyNumberFormat="1" applyFont="1" applyBorder="1" applyAlignment="1" applyProtection="1">
      <alignment horizontal="center" vertical="center"/>
    </xf>
    <xf numFmtId="0" fontId="22" fillId="0" borderId="16" xfId="8" applyFont="1" applyBorder="1" applyAlignment="1" applyProtection="1">
      <alignment horizontal="center" vertical="center"/>
    </xf>
    <xf numFmtId="49" fontId="20" fillId="0" borderId="17" xfId="8" applyNumberFormat="1" applyFont="1" applyBorder="1" applyAlignment="1" applyProtection="1">
      <alignment horizontal="center" vertical="center"/>
    </xf>
    <xf numFmtId="0" fontId="22" fillId="0" borderId="8" xfId="8" applyFont="1" applyBorder="1" applyAlignment="1" applyProtection="1">
      <alignment horizontal="center" vertical="center"/>
    </xf>
    <xf numFmtId="14" fontId="22" fillId="0" borderId="8" xfId="8" applyNumberFormat="1" applyFont="1" applyBorder="1" applyAlignment="1" applyProtection="1">
      <alignment horizontal="center" vertical="center"/>
    </xf>
    <xf numFmtId="14" fontId="22" fillId="0" borderId="9" xfId="8" applyNumberFormat="1" applyFont="1" applyBorder="1" applyAlignment="1" applyProtection="1">
      <alignment horizontal="center" vertical="center"/>
    </xf>
    <xf numFmtId="0" fontId="22" fillId="0" borderId="18" xfId="8" applyFont="1" applyBorder="1" applyAlignment="1" applyProtection="1">
      <alignment horizontal="center" vertical="center"/>
    </xf>
    <xf numFmtId="0" fontId="22" fillId="0" borderId="23" xfId="8" applyFont="1" applyBorder="1" applyAlignment="1" applyProtection="1">
      <alignment horizontal="center" vertical="center"/>
    </xf>
    <xf numFmtId="14" fontId="22" fillId="0" borderId="23" xfId="8" applyNumberFormat="1" applyFont="1" applyBorder="1" applyAlignment="1" applyProtection="1">
      <alignment horizontal="center" vertical="center"/>
    </xf>
    <xf numFmtId="14" fontId="22" fillId="0" borderId="46" xfId="8" applyNumberFormat="1" applyFont="1" applyBorder="1" applyAlignment="1" applyProtection="1">
      <alignment horizontal="center" vertical="center"/>
    </xf>
    <xf numFmtId="0" fontId="22" fillId="0" borderId="24" xfId="8" applyFont="1" applyBorder="1" applyAlignment="1" applyProtection="1">
      <alignment horizontal="center" vertical="center"/>
    </xf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Alignment="1" applyProtection="1">
      <alignment horizontal="center" vertical="center"/>
    </xf>
    <xf numFmtId="165" fontId="3" fillId="0" borderId="0" xfId="1" applyNumberFormat="1" applyFont="1" applyFill="1" applyAlignment="1" applyProtection="1">
      <alignment horizontal="center" vertical="center"/>
    </xf>
    <xf numFmtId="0" fontId="0" fillId="0" borderId="0" xfId="1" applyFont="1" applyFill="1" applyAlignment="1" applyProtection="1">
      <alignment horizontal="center" vertical="center"/>
    </xf>
    <xf numFmtId="0" fontId="1" fillId="0" borderId="0" xfId="1" applyProtection="1"/>
    <xf numFmtId="0" fontId="1" fillId="0" borderId="0" xfId="1" applyFill="1" applyProtection="1"/>
    <xf numFmtId="165" fontId="0" fillId="0" borderId="0" xfId="1" applyNumberFormat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0" fillId="0" borderId="0" xfId="1" applyFont="1" applyFill="1" applyAlignment="1" applyProtection="1">
      <alignment horizontal="center"/>
    </xf>
    <xf numFmtId="165" fontId="0" fillId="0" borderId="0" xfId="0" applyNumberFormat="1" applyProtection="1"/>
    <xf numFmtId="0" fontId="26" fillId="0" borderId="25" xfId="0" applyFont="1" applyFill="1" applyBorder="1" applyAlignment="1" applyProtection="1">
      <alignment horizontal="center" vertical="center"/>
      <protection hidden="1"/>
    </xf>
    <xf numFmtId="0" fontId="26" fillId="6" borderId="4" xfId="0" applyFont="1" applyFill="1" applyBorder="1" applyAlignment="1" applyProtection="1">
      <alignment horizontal="center" vertical="center"/>
      <protection hidden="1"/>
    </xf>
    <xf numFmtId="14" fontId="26" fillId="5" borderId="25" xfId="0" applyNumberFormat="1" applyFont="1" applyFill="1" applyBorder="1" applyAlignment="1" applyProtection="1">
      <alignment horizontal="center" vertical="center"/>
      <protection hidden="1"/>
    </xf>
    <xf numFmtId="14" fontId="26" fillId="6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8" applyFont="1" applyAlignment="1" applyProtection="1">
      <alignment vertical="center" wrapText="1"/>
    </xf>
    <xf numFmtId="0" fontId="14" fillId="0" borderId="0" xfId="7" applyFont="1" applyAlignment="1" applyProtection="1">
      <alignment vertical="center"/>
    </xf>
    <xf numFmtId="0" fontId="55" fillId="0" borderId="0" xfId="0" applyFont="1" applyAlignment="1" applyProtection="1">
      <alignment vertical="center"/>
      <protection locked="0"/>
    </xf>
    <xf numFmtId="0" fontId="3" fillId="0" borderId="0" xfId="8" applyFont="1" applyBorder="1" applyAlignment="1">
      <alignment vertical="center"/>
    </xf>
    <xf numFmtId="0" fontId="3" fillId="0" borderId="0" xfId="8" applyFont="1" applyBorder="1" applyAlignment="1" applyProtection="1">
      <alignment horizontal="center" vertical="center" wrapText="1"/>
    </xf>
    <xf numFmtId="0" fontId="24" fillId="0" borderId="0" xfId="9" applyAlignment="1">
      <alignment vertical="center"/>
    </xf>
    <xf numFmtId="0" fontId="24" fillId="0" borderId="73" xfId="9" applyFill="1" applyBorder="1" applyAlignment="1">
      <alignment horizontal="center" vertical="center"/>
    </xf>
    <xf numFmtId="0" fontId="24" fillId="0" borderId="73" xfId="9" applyBorder="1" applyAlignment="1">
      <alignment horizontal="center" vertical="center"/>
    </xf>
    <xf numFmtId="0" fontId="0" fillId="2" borderId="76" xfId="1" applyFont="1" applyFill="1" applyBorder="1" applyAlignment="1">
      <alignment horizontal="center" vertical="center"/>
    </xf>
    <xf numFmtId="0" fontId="0" fillId="2" borderId="77" xfId="1" applyFont="1" applyFill="1" applyBorder="1" applyAlignment="1">
      <alignment horizontal="center" vertical="center"/>
    </xf>
    <xf numFmtId="0" fontId="9" fillId="0" borderId="0" xfId="7" applyFont="1" applyBorder="1" applyAlignment="1" applyProtection="1">
      <alignment horizontal="center" vertical="center"/>
    </xf>
    <xf numFmtId="0" fontId="14" fillId="0" borderId="0" xfId="7" applyFont="1" applyAlignment="1" applyProtection="1">
      <alignment horizontal="center" vertical="center"/>
    </xf>
    <xf numFmtId="0" fontId="57" fillId="3" borderId="0" xfId="7" applyFont="1" applyFill="1" applyBorder="1" applyAlignment="1" applyProtection="1">
      <alignment horizontal="center" vertical="center" wrapText="1"/>
    </xf>
    <xf numFmtId="0" fontId="15" fillId="2" borderId="0" xfId="7" applyFont="1" applyFill="1" applyBorder="1" applyAlignment="1" applyProtection="1">
      <alignment horizontal="center" vertical="center" wrapText="1"/>
    </xf>
    <xf numFmtId="0" fontId="15" fillId="2" borderId="0" xfId="7" applyFont="1" applyFill="1" applyBorder="1" applyAlignment="1" applyProtection="1">
      <alignment horizontal="center" vertical="center"/>
    </xf>
    <xf numFmtId="0" fontId="15" fillId="2" borderId="6" xfId="7" applyFont="1" applyFill="1" applyBorder="1" applyAlignment="1" applyProtection="1">
      <alignment horizontal="center" vertical="center"/>
    </xf>
    <xf numFmtId="0" fontId="10" fillId="0" borderId="7" xfId="7" applyFont="1" applyBorder="1" applyAlignment="1" applyProtection="1">
      <alignment horizontal="center" vertical="center"/>
    </xf>
    <xf numFmtId="0" fontId="10" fillId="0" borderId="8" xfId="7" applyFont="1" applyBorder="1" applyAlignment="1" applyProtection="1">
      <alignment horizontal="center" vertical="center"/>
    </xf>
    <xf numFmtId="0" fontId="10" fillId="0" borderId="9" xfId="7" applyFont="1" applyBorder="1" applyAlignment="1" applyProtection="1">
      <alignment horizontal="center" vertical="center"/>
    </xf>
    <xf numFmtId="14" fontId="13" fillId="2" borderId="4" xfId="7" applyNumberFormat="1" applyFont="1" applyFill="1" applyBorder="1" applyAlignment="1" applyProtection="1">
      <alignment horizontal="center" vertical="center"/>
    </xf>
    <xf numFmtId="0" fontId="13" fillId="2" borderId="4" xfId="7" applyFont="1" applyFill="1" applyBorder="1" applyAlignment="1" applyProtection="1">
      <alignment horizontal="center" vertical="center"/>
    </xf>
    <xf numFmtId="0" fontId="14" fillId="0" borderId="5" xfId="7" applyFont="1" applyBorder="1" applyAlignment="1" applyProtection="1">
      <alignment horizontal="center" vertical="center"/>
    </xf>
    <xf numFmtId="0" fontId="10" fillId="0" borderId="5" xfId="7" applyFont="1" applyBorder="1" applyAlignment="1" applyProtection="1">
      <alignment horizontal="center" vertical="center"/>
    </xf>
    <xf numFmtId="0" fontId="16" fillId="2" borderId="6" xfId="7" applyFont="1" applyFill="1" applyBorder="1" applyAlignment="1" applyProtection="1">
      <alignment horizontal="center" vertical="center"/>
    </xf>
    <xf numFmtId="0" fontId="8" fillId="0" borderId="7" xfId="7" applyFont="1" applyFill="1" applyBorder="1" applyAlignment="1" applyProtection="1">
      <alignment horizontal="center" vertical="top" wrapText="1"/>
    </xf>
    <xf numFmtId="0" fontId="8" fillId="0" borderId="8" xfId="7" applyFont="1" applyFill="1" applyBorder="1" applyAlignment="1" applyProtection="1">
      <alignment horizontal="center" vertical="top"/>
    </xf>
    <xf numFmtId="0" fontId="8" fillId="0" borderId="9" xfId="7" applyFont="1" applyFill="1" applyBorder="1" applyAlignment="1" applyProtection="1">
      <alignment horizontal="center" vertical="top" wrapText="1"/>
    </xf>
    <xf numFmtId="14" fontId="8" fillId="0" borderId="9" xfId="7" applyNumberFormat="1" applyFont="1" applyFill="1" applyBorder="1" applyAlignment="1" applyProtection="1">
      <alignment horizontal="center" vertical="top" wrapText="1"/>
    </xf>
    <xf numFmtId="14" fontId="8" fillId="0" borderId="7" xfId="7" applyNumberFormat="1" applyFont="1" applyFill="1" applyBorder="1" applyAlignment="1" applyProtection="1">
      <alignment horizontal="center" vertical="top" wrapText="1"/>
    </xf>
    <xf numFmtId="0" fontId="8" fillId="0" borderId="4" xfId="7" applyFont="1" applyFill="1" applyBorder="1" applyAlignment="1" applyProtection="1">
      <alignment horizontal="center" vertical="center" wrapText="1"/>
    </xf>
    <xf numFmtId="0" fontId="8" fillId="0" borderId="7" xfId="7" applyFont="1" applyFill="1" applyBorder="1" applyAlignment="1" applyProtection="1">
      <alignment horizontal="center" vertical="center" wrapText="1"/>
    </xf>
    <xf numFmtId="0" fontId="8" fillId="0" borderId="9" xfId="7" applyFont="1" applyFill="1" applyBorder="1" applyAlignment="1" applyProtection="1">
      <alignment horizontal="center" vertical="center" wrapText="1"/>
    </xf>
    <xf numFmtId="14" fontId="8" fillId="0" borderId="9" xfId="7" applyNumberFormat="1" applyFont="1" applyFill="1" applyBorder="1" applyAlignment="1" applyProtection="1">
      <alignment horizontal="center" vertical="center" wrapText="1"/>
    </xf>
    <xf numFmtId="14" fontId="8" fillId="0" borderId="7" xfId="7" applyNumberFormat="1" applyFont="1" applyFill="1" applyBorder="1" applyAlignment="1" applyProtection="1">
      <alignment horizontal="center" vertical="center" wrapText="1"/>
    </xf>
    <xf numFmtId="0" fontId="10" fillId="0" borderId="4" xfId="7" applyFont="1" applyBorder="1" applyAlignment="1" applyProtection="1">
      <alignment horizontal="center" vertical="center"/>
    </xf>
    <xf numFmtId="14" fontId="8" fillId="0" borderId="8" xfId="7" applyNumberFormat="1" applyFont="1" applyFill="1" applyBorder="1" applyAlignment="1" applyProtection="1">
      <alignment horizontal="center" vertical="top"/>
    </xf>
    <xf numFmtId="0" fontId="19" fillId="0" borderId="12" xfId="8" applyFont="1" applyBorder="1" applyAlignment="1">
      <alignment horizontal="center" vertical="center" wrapText="1"/>
    </xf>
    <xf numFmtId="0" fontId="19" fillId="0" borderId="14" xfId="8" applyFont="1" applyBorder="1" applyAlignment="1">
      <alignment horizontal="center" vertical="center" wrapText="1"/>
    </xf>
    <xf numFmtId="0" fontId="19" fillId="0" borderId="20" xfId="8" applyFont="1" applyBorder="1" applyAlignment="1">
      <alignment horizontal="center" vertical="center" wrapText="1"/>
    </xf>
    <xf numFmtId="0" fontId="3" fillId="0" borderId="70" xfId="8" applyFont="1" applyBorder="1" applyAlignment="1" applyProtection="1">
      <alignment horizontal="center" vertical="center" wrapText="1"/>
    </xf>
    <xf numFmtId="0" fontId="3" fillId="0" borderId="5" xfId="8" applyFont="1" applyBorder="1" applyAlignment="1" applyProtection="1">
      <alignment horizontal="center" vertical="center" wrapText="1"/>
    </xf>
    <xf numFmtId="0" fontId="3" fillId="0" borderId="67" xfId="8" applyFont="1" applyBorder="1" applyAlignment="1" applyProtection="1">
      <alignment horizontal="center" vertical="center" wrapText="1"/>
    </xf>
    <xf numFmtId="0" fontId="3" fillId="0" borderId="19" xfId="8" applyFont="1" applyBorder="1" applyAlignment="1" applyProtection="1">
      <alignment horizontal="center" vertical="center" wrapText="1"/>
    </xf>
    <xf numFmtId="0" fontId="3" fillId="0" borderId="21" xfId="8" applyFont="1" applyBorder="1" applyAlignment="1" applyProtection="1">
      <alignment horizontal="center" vertical="center" wrapText="1"/>
    </xf>
    <xf numFmtId="0" fontId="3" fillId="0" borderId="20" xfId="8" applyFont="1" applyBorder="1" applyAlignment="1" applyProtection="1">
      <alignment horizontal="center" vertical="center" wrapText="1"/>
    </xf>
    <xf numFmtId="0" fontId="2" fillId="3" borderId="13" xfId="8" applyFont="1" applyFill="1" applyBorder="1" applyAlignment="1">
      <alignment horizontal="center" vertical="center"/>
    </xf>
    <xf numFmtId="0" fontId="2" fillId="3" borderId="0" xfId="8" applyFont="1" applyFill="1" applyBorder="1" applyAlignment="1">
      <alignment horizontal="center" vertical="center"/>
    </xf>
    <xf numFmtId="0" fontId="24" fillId="0" borderId="55" xfId="9" applyBorder="1" applyAlignment="1" applyProtection="1">
      <alignment horizontal="left" vertical="center" indent="1"/>
    </xf>
    <xf numFmtId="0" fontId="23" fillId="4" borderId="10" xfId="0" applyFont="1" applyFill="1" applyBorder="1" applyAlignment="1" applyProtection="1">
      <alignment horizontal="center" vertical="center" wrapText="1"/>
    </xf>
    <xf numFmtId="0" fontId="23" fillId="4" borderId="11" xfId="0" applyFont="1" applyFill="1" applyBorder="1" applyAlignment="1" applyProtection="1">
      <alignment horizontal="center" vertical="center"/>
    </xf>
    <xf numFmtId="0" fontId="23" fillId="4" borderId="13" xfId="0" applyFont="1" applyFill="1" applyBorder="1" applyAlignment="1" applyProtection="1">
      <alignment horizontal="center" vertical="center"/>
    </xf>
    <xf numFmtId="0" fontId="23" fillId="4" borderId="0" xfId="0" applyFont="1" applyFill="1" applyBorder="1" applyAlignment="1" applyProtection="1">
      <alignment horizontal="center" vertical="center"/>
    </xf>
    <xf numFmtId="0" fontId="23" fillId="4" borderId="12" xfId="0" applyFont="1" applyFill="1" applyBorder="1" applyAlignment="1" applyProtection="1">
      <alignment horizontal="center" vertical="center"/>
    </xf>
    <xf numFmtId="0" fontId="23" fillId="4" borderId="14" xfId="0" applyFont="1" applyFill="1" applyBorder="1" applyAlignment="1" applyProtection="1">
      <alignment horizontal="center" vertical="center"/>
    </xf>
    <xf numFmtId="0" fontId="3" fillId="0" borderId="52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left" vertical="center" indent="1"/>
    </xf>
    <xf numFmtId="0" fontId="0" fillId="0" borderId="57" xfId="0" applyFont="1" applyBorder="1" applyAlignment="1" applyProtection="1">
      <alignment horizontal="left" vertical="center" indent="1"/>
    </xf>
    <xf numFmtId="0" fontId="0" fillId="0" borderId="58" xfId="0" applyFont="1" applyBorder="1" applyAlignment="1" applyProtection="1">
      <alignment horizontal="left" vertical="center" indent="1"/>
    </xf>
    <xf numFmtId="0" fontId="26" fillId="0" borderId="60" xfId="0" applyFont="1" applyBorder="1" applyAlignment="1" applyProtection="1">
      <alignment horizontal="left" vertical="center" indent="1"/>
    </xf>
    <xf numFmtId="0" fontId="25" fillId="0" borderId="55" xfId="0" applyFont="1" applyBorder="1" applyAlignment="1" applyProtection="1">
      <alignment horizontal="left" vertical="center" indent="1"/>
    </xf>
    <xf numFmtId="0" fontId="26" fillId="0" borderId="55" xfId="0" applyFont="1" applyBorder="1" applyAlignment="1" applyProtection="1">
      <alignment horizontal="left" vertical="center" indent="1"/>
    </xf>
    <xf numFmtId="0" fontId="22" fillId="0" borderId="8" xfId="8" applyFont="1" applyBorder="1" applyAlignment="1" applyProtection="1">
      <alignment horizontal="center" vertical="center"/>
    </xf>
    <xf numFmtId="0" fontId="22" fillId="0" borderId="23" xfId="8" applyFont="1" applyBorder="1" applyAlignment="1" applyProtection="1">
      <alignment horizontal="center" vertical="center"/>
    </xf>
    <xf numFmtId="0" fontId="1" fillId="0" borderId="13" xfId="8" applyBorder="1" applyAlignment="1" applyProtection="1">
      <alignment horizontal="center" vertical="center"/>
    </xf>
    <xf numFmtId="0" fontId="51" fillId="3" borderId="34" xfId="8" applyFont="1" applyFill="1" applyBorder="1" applyAlignment="1" applyProtection="1">
      <alignment horizontal="center" vertical="center"/>
    </xf>
    <xf numFmtId="0" fontId="51" fillId="3" borderId="35" xfId="8" applyFont="1" applyFill="1" applyBorder="1" applyAlignment="1" applyProtection="1">
      <alignment horizontal="center" vertical="center"/>
    </xf>
    <xf numFmtId="0" fontId="51" fillId="3" borderId="36" xfId="8" applyFont="1" applyFill="1" applyBorder="1" applyAlignment="1" applyProtection="1">
      <alignment horizontal="center" vertical="center"/>
    </xf>
    <xf numFmtId="0" fontId="18" fillId="0" borderId="10" xfId="8" applyFont="1" applyBorder="1" applyAlignment="1" applyProtection="1">
      <alignment horizontal="center" vertical="center"/>
    </xf>
    <xf numFmtId="0" fontId="18" fillId="0" borderId="12" xfId="8" applyFont="1" applyBorder="1" applyAlignment="1" applyProtection="1">
      <alignment horizontal="center" vertical="center"/>
    </xf>
    <xf numFmtId="0" fontId="18" fillId="0" borderId="13" xfId="8" applyFont="1" applyBorder="1" applyAlignment="1" applyProtection="1">
      <alignment horizontal="center" vertical="center"/>
    </xf>
    <xf numFmtId="0" fontId="18" fillId="0" borderId="14" xfId="8" applyFont="1" applyBorder="1" applyAlignment="1" applyProtection="1">
      <alignment horizontal="center" vertical="center"/>
    </xf>
    <xf numFmtId="0" fontId="18" fillId="0" borderId="19" xfId="8" applyFont="1" applyBorder="1" applyAlignment="1" applyProtection="1">
      <alignment horizontal="center" vertical="center"/>
    </xf>
    <xf numFmtId="0" fontId="18" fillId="0" borderId="20" xfId="8" applyFont="1" applyBorder="1" applyAlignment="1" applyProtection="1">
      <alignment horizontal="center" vertical="center"/>
    </xf>
    <xf numFmtId="0" fontId="19" fillId="0" borderId="10" xfId="8" applyFont="1" applyBorder="1" applyAlignment="1" applyProtection="1">
      <alignment horizontal="center" vertical="center" wrapText="1"/>
    </xf>
    <xf numFmtId="0" fontId="19" fillId="0" borderId="11" xfId="8" applyFont="1" applyBorder="1" applyAlignment="1" applyProtection="1">
      <alignment horizontal="center" vertical="center" wrapText="1"/>
    </xf>
    <xf numFmtId="0" fontId="19" fillId="0" borderId="12" xfId="8" applyFont="1" applyBorder="1" applyAlignment="1" applyProtection="1">
      <alignment horizontal="center" vertical="center" wrapText="1"/>
    </xf>
    <xf numFmtId="0" fontId="19" fillId="0" borderId="13" xfId="8" applyFont="1" applyBorder="1" applyAlignment="1" applyProtection="1">
      <alignment horizontal="center" vertical="center" wrapText="1"/>
    </xf>
    <xf numFmtId="0" fontId="19" fillId="0" borderId="0" xfId="8" applyFont="1" applyBorder="1" applyAlignment="1" applyProtection="1">
      <alignment horizontal="center" vertical="center" wrapText="1"/>
    </xf>
    <xf numFmtId="0" fontId="19" fillId="0" borderId="14" xfId="8" applyFont="1" applyBorder="1" applyAlignment="1" applyProtection="1">
      <alignment horizontal="center" vertical="center" wrapText="1"/>
    </xf>
    <xf numFmtId="0" fontId="19" fillId="0" borderId="19" xfId="8" applyFont="1" applyBorder="1" applyAlignment="1" applyProtection="1">
      <alignment horizontal="center" vertical="center" wrapText="1"/>
    </xf>
    <xf numFmtId="0" fontId="19" fillId="0" borderId="21" xfId="8" applyFont="1" applyBorder="1" applyAlignment="1" applyProtection="1">
      <alignment horizontal="center" vertical="center" wrapText="1"/>
    </xf>
    <xf numFmtId="0" fontId="19" fillId="0" borderId="20" xfId="8" applyFont="1" applyBorder="1" applyAlignment="1" applyProtection="1">
      <alignment horizontal="center" vertical="center" wrapText="1"/>
    </xf>
    <xf numFmtId="0" fontId="3" fillId="0" borderId="27" xfId="8" applyFont="1" applyBorder="1" applyAlignment="1" applyProtection="1">
      <alignment horizontal="center" vertical="center"/>
    </xf>
    <xf numFmtId="0" fontId="3" fillId="0" borderId="28" xfId="8" applyFont="1" applyBorder="1" applyAlignment="1" applyProtection="1">
      <alignment horizontal="center" vertical="center"/>
    </xf>
    <xf numFmtId="0" fontId="22" fillId="0" borderId="25" xfId="8" applyFont="1" applyBorder="1" applyAlignment="1" applyProtection="1">
      <alignment horizontal="center" vertical="center"/>
    </xf>
    <xf numFmtId="0" fontId="52" fillId="0" borderId="74" xfId="8" applyFont="1" applyBorder="1" applyAlignment="1" applyProtection="1">
      <alignment horizontal="center" vertical="center" wrapText="1"/>
    </xf>
    <xf numFmtId="0" fontId="52" fillId="0" borderId="17" xfId="8" applyFont="1" applyBorder="1" applyAlignment="1" applyProtection="1">
      <alignment horizontal="center" vertical="center" wrapText="1"/>
    </xf>
    <xf numFmtId="0" fontId="52" fillId="0" borderId="41" xfId="8" applyFont="1" applyBorder="1" applyAlignment="1" applyProtection="1">
      <alignment horizontal="center" vertical="center" wrapText="1"/>
    </xf>
    <xf numFmtId="0" fontId="3" fillId="0" borderId="15" xfId="8" applyFont="1" applyBorder="1" applyAlignment="1" applyProtection="1">
      <alignment horizontal="center" vertical="center" wrapText="1"/>
    </xf>
    <xf numFmtId="0" fontId="3" fillId="0" borderId="44" xfId="8" applyFont="1" applyBorder="1" applyAlignment="1" applyProtection="1">
      <alignment horizontal="center" vertical="center" wrapText="1"/>
    </xf>
    <xf numFmtId="0" fontId="3" fillId="0" borderId="16" xfId="8" applyFont="1" applyBorder="1" applyAlignment="1" applyProtection="1">
      <alignment horizontal="center" vertical="center" wrapText="1"/>
    </xf>
    <xf numFmtId="0" fontId="3" fillId="0" borderId="49" xfId="8" applyFont="1" applyBorder="1" applyAlignment="1" applyProtection="1">
      <alignment horizontal="center" vertical="center" wrapText="1"/>
    </xf>
    <xf numFmtId="0" fontId="3" fillId="0" borderId="50" xfId="8" applyFont="1" applyBorder="1" applyAlignment="1" applyProtection="1">
      <alignment horizontal="center" vertical="center" wrapText="1"/>
    </xf>
    <xf numFmtId="0" fontId="3" fillId="0" borderId="42" xfId="8" applyFont="1" applyBorder="1" applyAlignment="1" applyProtection="1">
      <alignment horizontal="center" vertical="center" wrapText="1"/>
    </xf>
    <xf numFmtId="0" fontId="3" fillId="0" borderId="43" xfId="8" applyFont="1" applyBorder="1" applyAlignment="1" applyProtection="1">
      <alignment horizontal="center" vertical="center" wrapText="1"/>
    </xf>
    <xf numFmtId="0" fontId="3" fillId="0" borderId="49" xfId="8" applyFont="1" applyBorder="1" applyAlignment="1" applyProtection="1">
      <alignment horizontal="center" vertical="center"/>
    </xf>
    <xf numFmtId="0" fontId="3" fillId="0" borderId="50" xfId="8" applyFont="1" applyBorder="1" applyAlignment="1" applyProtection="1">
      <alignment horizontal="center" vertical="center"/>
    </xf>
    <xf numFmtId="0" fontId="3" fillId="0" borderId="42" xfId="8" applyFont="1" applyBorder="1" applyAlignment="1" applyProtection="1">
      <alignment horizontal="center" vertical="center"/>
    </xf>
    <xf numFmtId="0" fontId="3" fillId="0" borderId="43" xfId="8" applyFont="1" applyBorder="1" applyAlignment="1" applyProtection="1">
      <alignment horizontal="center" vertical="center"/>
    </xf>
    <xf numFmtId="0" fontId="3" fillId="0" borderId="8" xfId="8" applyFont="1" applyBorder="1" applyAlignment="1" applyProtection="1">
      <alignment horizontal="center" vertical="center" wrapText="1"/>
    </xf>
    <xf numFmtId="0" fontId="3" fillId="0" borderId="23" xfId="8" applyFont="1" applyBorder="1" applyAlignment="1" applyProtection="1">
      <alignment horizontal="center" vertical="center" wrapText="1"/>
    </xf>
    <xf numFmtId="0" fontId="3" fillId="0" borderId="47" xfId="8" applyFont="1" applyBorder="1" applyAlignment="1" applyProtection="1">
      <alignment horizontal="center" vertical="center" wrapText="1"/>
    </xf>
    <xf numFmtId="0" fontId="3" fillId="0" borderId="75" xfId="8" applyFont="1" applyBorder="1" applyAlignment="1" applyProtection="1">
      <alignment horizontal="center" vertical="center" wrapText="1"/>
    </xf>
    <xf numFmtId="0" fontId="3" fillId="0" borderId="18" xfId="8" applyFont="1" applyBorder="1" applyAlignment="1" applyProtection="1">
      <alignment horizontal="center" vertical="center"/>
    </xf>
    <xf numFmtId="0" fontId="3" fillId="0" borderId="24" xfId="8" applyFont="1" applyBorder="1" applyAlignment="1" applyProtection="1">
      <alignment horizontal="center" vertical="center"/>
    </xf>
    <xf numFmtId="0" fontId="29" fillId="6" borderId="29" xfId="0" applyFont="1" applyFill="1" applyBorder="1" applyAlignment="1" applyProtection="1">
      <alignment horizontal="center" vertical="center"/>
    </xf>
    <xf numFmtId="0" fontId="29" fillId="6" borderId="4" xfId="0" applyFont="1" applyFill="1" applyBorder="1" applyAlignment="1" applyProtection="1">
      <alignment horizontal="center" vertical="center"/>
    </xf>
    <xf numFmtId="0" fontId="23" fillId="4" borderId="0" xfId="0" applyFont="1" applyFill="1" applyAlignment="1" applyProtection="1">
      <alignment horizontal="center" vertical="center" wrapText="1"/>
      <protection locked="0"/>
    </xf>
    <xf numFmtId="0" fontId="23" fillId="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27" fillId="0" borderId="26" xfId="0" applyFont="1" applyBorder="1" applyAlignment="1" applyProtection="1">
      <alignment horizontal="right" vertical="center" indent="1"/>
      <protection locked="0"/>
    </xf>
    <xf numFmtId="0" fontId="27" fillId="0" borderId="27" xfId="0" applyFont="1" applyBorder="1" applyAlignment="1" applyProtection="1">
      <alignment horizontal="right" vertical="center" indent="1"/>
      <protection locked="0"/>
    </xf>
    <xf numFmtId="0" fontId="3" fillId="0" borderId="27" xfId="8" applyFont="1" applyBorder="1" applyAlignment="1" applyProtection="1">
      <alignment horizontal="center"/>
      <protection locked="0"/>
    </xf>
    <xf numFmtId="0" fontId="3" fillId="0" borderId="28" xfId="8" applyFont="1" applyBorder="1" applyAlignment="1" applyProtection="1">
      <alignment horizontal="center"/>
      <protection locked="0"/>
    </xf>
    <xf numFmtId="0" fontId="27" fillId="0" borderId="31" xfId="0" applyFont="1" applyBorder="1" applyAlignment="1" applyProtection="1">
      <alignment horizontal="right" vertical="center" indent="1"/>
      <protection locked="0"/>
    </xf>
    <xf numFmtId="0" fontId="27" fillId="0" borderId="32" xfId="0" applyFont="1" applyBorder="1" applyAlignment="1" applyProtection="1">
      <alignment horizontal="right" vertical="center" indent="1"/>
      <protection locked="0"/>
    </xf>
    <xf numFmtId="0" fontId="27" fillId="0" borderId="32" xfId="0" applyFont="1" applyBorder="1" applyAlignment="1" applyProtection="1">
      <alignment horizontal="left" vertical="center" indent="1"/>
      <protection locked="0"/>
    </xf>
    <xf numFmtId="0" fontId="27" fillId="0" borderId="20" xfId="0" applyFont="1" applyBorder="1" applyAlignment="1" applyProtection="1">
      <alignment horizontal="left" vertical="center" indent="1"/>
      <protection locked="0"/>
    </xf>
    <xf numFmtId="0" fontId="29" fillId="6" borderId="26" xfId="0" applyFont="1" applyFill="1" applyBorder="1" applyAlignment="1" applyProtection="1">
      <alignment horizontal="center" vertical="center"/>
    </xf>
    <xf numFmtId="0" fontId="29" fillId="6" borderId="27" xfId="0" applyFont="1" applyFill="1" applyBorder="1" applyAlignment="1" applyProtection="1">
      <alignment horizontal="center" vertical="center"/>
    </xf>
    <xf numFmtId="0" fontId="27" fillId="0" borderId="27" xfId="0" applyFont="1" applyBorder="1" applyAlignment="1" applyProtection="1">
      <alignment horizontal="left" vertical="center" indent="1"/>
      <protection locked="0"/>
    </xf>
    <xf numFmtId="0" fontId="27" fillId="0" borderId="63" xfId="0" applyFont="1" applyBorder="1" applyAlignment="1" applyProtection="1">
      <alignment horizontal="left" vertical="center" indent="1"/>
      <protection locked="0"/>
    </xf>
    <xf numFmtId="0" fontId="55" fillId="0" borderId="0" xfId="0" applyFont="1" applyAlignment="1" applyProtection="1">
      <alignment horizontal="center" vertical="center" wrapText="1"/>
      <protection locked="0"/>
    </xf>
    <xf numFmtId="0" fontId="29" fillId="6" borderId="7" xfId="0" applyFont="1" applyFill="1" applyBorder="1" applyAlignment="1" applyProtection="1">
      <alignment horizontal="center" vertical="center"/>
    </xf>
    <xf numFmtId="0" fontId="27" fillId="0" borderId="33" xfId="0" applyFont="1" applyBorder="1" applyAlignment="1" applyProtection="1">
      <alignment horizontal="left" vertical="center" indent="1"/>
      <protection locked="0"/>
    </xf>
    <xf numFmtId="0" fontId="29" fillId="5" borderId="65" xfId="0" applyFont="1" applyFill="1" applyBorder="1" applyAlignment="1" applyProtection="1">
      <alignment horizontal="center" vertical="center"/>
      <protection locked="0"/>
    </xf>
    <xf numFmtId="0" fontId="29" fillId="5" borderId="35" xfId="0" applyFont="1" applyFill="1" applyBorder="1" applyAlignment="1" applyProtection="1">
      <alignment horizontal="center" vertical="center"/>
      <protection locked="0"/>
    </xf>
    <xf numFmtId="0" fontId="29" fillId="5" borderId="66" xfId="0" applyFont="1" applyFill="1" applyBorder="1" applyAlignment="1" applyProtection="1">
      <alignment horizontal="center" vertical="center"/>
      <protection locked="0"/>
    </xf>
    <xf numFmtId="0" fontId="29" fillId="5" borderId="65" xfId="0" applyFont="1" applyFill="1" applyBorder="1" applyAlignment="1" applyProtection="1">
      <alignment horizontal="center" vertical="center" wrapText="1"/>
      <protection locked="0"/>
    </xf>
    <xf numFmtId="0" fontId="29" fillId="5" borderId="35" xfId="0" applyFont="1" applyFill="1" applyBorder="1" applyAlignment="1" applyProtection="1">
      <alignment horizontal="center" vertical="center" wrapText="1"/>
      <protection locked="0"/>
    </xf>
    <xf numFmtId="0" fontId="29" fillId="5" borderId="66" xfId="0" applyFont="1" applyFill="1" applyBorder="1" applyAlignment="1" applyProtection="1">
      <alignment horizontal="center" vertical="center" wrapText="1"/>
      <protection locked="0"/>
    </xf>
    <xf numFmtId="14" fontId="29" fillId="5" borderId="65" xfId="0" applyNumberFormat="1" applyFont="1" applyFill="1" applyBorder="1" applyAlignment="1" applyProtection="1">
      <alignment horizontal="center" vertical="center"/>
      <protection locked="0"/>
    </xf>
    <xf numFmtId="14" fontId="29" fillId="5" borderId="35" xfId="0" applyNumberFormat="1" applyFont="1" applyFill="1" applyBorder="1" applyAlignment="1" applyProtection="1">
      <alignment horizontal="center" vertical="center"/>
      <protection locked="0"/>
    </xf>
    <xf numFmtId="14" fontId="29" fillId="5" borderId="66" xfId="0" applyNumberFormat="1" applyFont="1" applyFill="1" applyBorder="1" applyAlignment="1" applyProtection="1">
      <alignment horizontal="center" vertical="center"/>
      <protection locked="0"/>
    </xf>
    <xf numFmtId="0" fontId="29" fillId="5" borderId="36" xfId="0" applyFont="1" applyFill="1" applyBorder="1" applyAlignment="1" applyProtection="1">
      <alignment horizontal="center" vertical="center"/>
      <protection locked="0"/>
    </xf>
    <xf numFmtId="0" fontId="27" fillId="0" borderId="27" xfId="0" applyFont="1" applyBorder="1" applyAlignment="1" applyProtection="1">
      <alignment horizontal="center" vertical="center"/>
      <protection locked="0"/>
    </xf>
    <xf numFmtId="0" fontId="27" fillId="0" borderId="63" xfId="0" applyFont="1" applyBorder="1" applyAlignment="1" applyProtection="1">
      <alignment horizontal="center" vertical="center"/>
      <protection locked="0"/>
    </xf>
    <xf numFmtId="14" fontId="27" fillId="0" borderId="44" xfId="0" applyNumberFormat="1" applyFont="1" applyBorder="1" applyAlignment="1" applyProtection="1">
      <alignment horizontal="right" vertical="center"/>
      <protection locked="0"/>
    </xf>
    <xf numFmtId="14" fontId="27" fillId="0" borderId="27" xfId="0" applyNumberFormat="1" applyFont="1" applyBorder="1" applyAlignment="1" applyProtection="1">
      <alignment horizontal="right" vertical="center"/>
      <protection locked="0"/>
    </xf>
    <xf numFmtId="0" fontId="28" fillId="0" borderId="27" xfId="0" applyFont="1" applyBorder="1" applyAlignment="1" applyProtection="1">
      <alignment horizontal="center" vertical="center"/>
      <protection locked="0"/>
    </xf>
    <xf numFmtId="0" fontId="28" fillId="0" borderId="28" xfId="0" applyFont="1" applyBorder="1" applyAlignment="1" applyProtection="1">
      <alignment horizontal="center" vertical="center"/>
      <protection locked="0"/>
    </xf>
    <xf numFmtId="0" fontId="29" fillId="6" borderId="26" xfId="0" applyFont="1" applyFill="1" applyBorder="1" applyAlignment="1" applyProtection="1">
      <alignment horizontal="center" vertical="center"/>
      <protection locked="0"/>
    </xf>
    <xf numFmtId="0" fontId="29" fillId="6" borderId="27" xfId="0" applyFont="1" applyFill="1" applyBorder="1" applyAlignment="1" applyProtection="1">
      <alignment horizontal="center" vertical="center"/>
      <protection locked="0"/>
    </xf>
    <xf numFmtId="0" fontId="26" fillId="0" borderId="9" xfId="0" applyFont="1" applyFill="1" applyBorder="1" applyAlignment="1" applyProtection="1">
      <alignment horizontal="center" vertical="center"/>
      <protection locked="0"/>
    </xf>
    <xf numFmtId="0" fontId="26" fillId="0" borderId="4" xfId="0" applyFont="1" applyFill="1" applyBorder="1" applyAlignment="1" applyProtection="1">
      <alignment horizontal="center" vertical="center"/>
      <protection locked="0"/>
    </xf>
    <xf numFmtId="0" fontId="26" fillId="0" borderId="7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horizontal="center" vertical="center"/>
    </xf>
    <xf numFmtId="0" fontId="26" fillId="5" borderId="4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</xf>
    <xf numFmtId="14" fontId="26" fillId="5" borderId="9" xfId="0" applyNumberFormat="1" applyFont="1" applyFill="1" applyBorder="1" applyAlignment="1" applyProtection="1">
      <alignment horizontal="center" vertical="center"/>
      <protection locked="0"/>
    </xf>
    <xf numFmtId="14" fontId="26" fillId="5" borderId="4" xfId="0" applyNumberFormat="1" applyFont="1" applyFill="1" applyBorder="1" applyAlignment="1" applyProtection="1">
      <alignment horizontal="center" vertical="center"/>
      <protection locked="0"/>
    </xf>
    <xf numFmtId="14" fontId="26" fillId="5" borderId="7" xfId="0" applyNumberFormat="1" applyFont="1" applyFill="1" applyBorder="1" applyAlignment="1" applyProtection="1">
      <alignment horizontal="center" vertical="center"/>
      <protection locked="0"/>
    </xf>
    <xf numFmtId="167" fontId="32" fillId="5" borderId="9" xfId="0" applyNumberFormat="1" applyFont="1" applyFill="1" applyBorder="1" applyAlignment="1" applyProtection="1">
      <alignment horizontal="center" vertical="center"/>
      <protection locked="0"/>
    </xf>
    <xf numFmtId="167" fontId="32" fillId="5" borderId="4" xfId="0" applyNumberFormat="1" applyFont="1" applyFill="1" applyBorder="1" applyAlignment="1" applyProtection="1">
      <alignment horizontal="center" vertical="center"/>
      <protection locked="0"/>
    </xf>
    <xf numFmtId="167" fontId="32" fillId="5" borderId="30" xfId="0" applyNumberFormat="1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6" borderId="30" xfId="0" applyFont="1" applyFill="1" applyBorder="1" applyAlignment="1" applyProtection="1">
      <alignment horizontal="center" vertical="center"/>
      <protection locked="0"/>
    </xf>
    <xf numFmtId="0" fontId="29" fillId="5" borderId="4" xfId="0" applyFont="1" applyFill="1" applyBorder="1" applyAlignment="1" applyProtection="1">
      <alignment horizontal="right" vertical="center" wrapText="1" indent="1"/>
      <protection locked="0"/>
    </xf>
    <xf numFmtId="0" fontId="29" fillId="5" borderId="7" xfId="0" applyFont="1" applyFill="1" applyBorder="1" applyAlignment="1" applyProtection="1">
      <alignment horizontal="right" vertical="center" wrapText="1" indent="1"/>
      <protection locked="0"/>
    </xf>
    <xf numFmtId="0" fontId="34" fillId="0" borderId="9" xfId="0" applyFont="1" applyBorder="1" applyAlignment="1" applyProtection="1">
      <alignment horizontal="center" vertical="center"/>
      <protection locked="0"/>
    </xf>
    <xf numFmtId="0" fontId="34" fillId="0" borderId="4" xfId="0" applyFont="1" applyBorder="1" applyAlignment="1" applyProtection="1">
      <alignment horizontal="center" vertical="center"/>
      <protection locked="0"/>
    </xf>
    <xf numFmtId="0" fontId="34" fillId="0" borderId="7" xfId="0" applyFont="1" applyBorder="1" applyAlignment="1" applyProtection="1">
      <alignment horizontal="center" vertical="center"/>
      <protection locked="0"/>
    </xf>
    <xf numFmtId="0" fontId="29" fillId="6" borderId="7" xfId="0" applyFont="1" applyFill="1" applyBorder="1" applyAlignment="1" applyProtection="1">
      <alignment horizontal="center" vertical="center"/>
      <protection locked="0"/>
    </xf>
    <xf numFmtId="0" fontId="29" fillId="6" borderId="9" xfId="0" applyFont="1" applyFill="1" applyBorder="1" applyAlignment="1" applyProtection="1">
      <alignment horizontal="center" vertical="center"/>
      <protection locked="0"/>
    </xf>
    <xf numFmtId="0" fontId="26" fillId="0" borderId="9" xfId="0" quotePrefix="1" applyFont="1" applyFill="1" applyBorder="1" applyAlignment="1" applyProtection="1">
      <alignment horizontal="center" vertical="center"/>
      <protection locked="0"/>
    </xf>
    <xf numFmtId="0" fontId="26" fillId="0" borderId="4" xfId="0" quotePrefix="1" applyFont="1" applyFill="1" applyBorder="1" applyAlignment="1" applyProtection="1">
      <alignment horizontal="center" vertical="center"/>
      <protection locked="0"/>
    </xf>
    <xf numFmtId="0" fontId="26" fillId="0" borderId="7" xfId="0" quotePrefix="1" applyFont="1" applyFill="1" applyBorder="1" applyAlignment="1" applyProtection="1">
      <alignment horizontal="center" vertical="center"/>
      <protection locked="0"/>
    </xf>
    <xf numFmtId="0" fontId="26" fillId="0" borderId="30" xfId="0" quotePrefix="1" applyFont="1" applyFill="1" applyBorder="1" applyAlignment="1" applyProtection="1">
      <alignment horizontal="center" vertical="center"/>
      <protection locked="0"/>
    </xf>
    <xf numFmtId="165" fontId="35" fillId="9" borderId="9" xfId="0" applyNumberFormat="1" applyFont="1" applyFill="1" applyBorder="1" applyAlignment="1" applyProtection="1">
      <alignment horizontal="center"/>
    </xf>
    <xf numFmtId="165" fontId="35" fillId="9" borderId="4" xfId="0" applyNumberFormat="1" applyFont="1" applyFill="1" applyBorder="1" applyAlignment="1" applyProtection="1">
      <alignment horizontal="center"/>
    </xf>
    <xf numFmtId="165" fontId="35" fillId="9" borderId="7" xfId="0" applyNumberFormat="1" applyFont="1" applyFill="1" applyBorder="1" applyAlignment="1" applyProtection="1">
      <alignment horizontal="center"/>
    </xf>
    <xf numFmtId="165" fontId="35" fillId="9" borderId="30" xfId="0" applyNumberFormat="1" applyFont="1" applyFill="1" applyBorder="1" applyAlignment="1" applyProtection="1">
      <alignment horizontal="center"/>
    </xf>
    <xf numFmtId="14" fontId="26" fillId="0" borderId="9" xfId="0" applyNumberFormat="1" applyFont="1" applyFill="1" applyBorder="1" applyAlignment="1" applyProtection="1">
      <alignment horizontal="center" vertical="center"/>
      <protection locked="0"/>
    </xf>
    <xf numFmtId="14" fontId="26" fillId="0" borderId="4" xfId="0" applyNumberFormat="1" applyFont="1" applyFill="1" applyBorder="1" applyAlignment="1" applyProtection="1">
      <alignment horizontal="center" vertical="center"/>
      <protection locked="0"/>
    </xf>
    <xf numFmtId="14" fontId="26" fillId="0" borderId="7" xfId="0" applyNumberFormat="1" applyFont="1" applyFill="1" applyBorder="1" applyAlignment="1" applyProtection="1">
      <alignment horizontal="center" vertical="center"/>
      <protection locked="0"/>
    </xf>
    <xf numFmtId="0" fontId="32" fillId="0" borderId="9" xfId="0" applyFont="1" applyFill="1" applyBorder="1" applyAlignment="1" applyProtection="1">
      <alignment horizontal="center" vertical="center"/>
      <protection locked="0"/>
    </xf>
    <xf numFmtId="0" fontId="32" fillId="0" borderId="4" xfId="0" applyFont="1" applyFill="1" applyBorder="1" applyAlignment="1" applyProtection="1">
      <alignment horizontal="center" vertical="center"/>
      <protection locked="0"/>
    </xf>
    <xf numFmtId="0" fontId="32" fillId="0" borderId="30" xfId="0" applyFont="1" applyFill="1" applyBorder="1" applyAlignment="1" applyProtection="1">
      <alignment horizontal="center" vertical="center"/>
      <protection locked="0"/>
    </xf>
    <xf numFmtId="14" fontId="32" fillId="0" borderId="9" xfId="0" applyNumberFormat="1" applyFont="1" applyFill="1" applyBorder="1" applyAlignment="1" applyProtection="1">
      <alignment horizontal="center" vertical="center"/>
      <protection locked="0"/>
    </xf>
    <xf numFmtId="14" fontId="32" fillId="0" borderId="4" xfId="0" applyNumberFormat="1" applyFont="1" applyFill="1" applyBorder="1" applyAlignment="1" applyProtection="1">
      <alignment horizontal="center" vertical="center"/>
      <protection locked="0"/>
    </xf>
    <xf numFmtId="14" fontId="32" fillId="0" borderId="30" xfId="0" applyNumberFormat="1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 applyProtection="1">
      <alignment horizontal="center" vertical="center"/>
      <protection locked="0"/>
    </xf>
    <xf numFmtId="0" fontId="26" fillId="5" borderId="7" xfId="0" applyFont="1" applyFill="1" applyBorder="1" applyAlignment="1" applyProtection="1">
      <alignment horizontal="center" vertical="center"/>
      <protection locked="0"/>
    </xf>
    <xf numFmtId="0" fontId="32" fillId="5" borderId="9" xfId="0" applyFont="1" applyFill="1" applyBorder="1" applyAlignment="1" applyProtection="1">
      <alignment horizontal="center" vertical="center"/>
      <protection locked="0"/>
    </xf>
    <xf numFmtId="0" fontId="32" fillId="5" borderId="4" xfId="0" applyFont="1" applyFill="1" applyBorder="1" applyAlignment="1" applyProtection="1">
      <alignment horizontal="center" vertical="center"/>
      <protection locked="0"/>
    </xf>
    <xf numFmtId="0" fontId="32" fillId="5" borderId="30" xfId="0" applyFont="1" applyFill="1" applyBorder="1" applyAlignment="1" applyProtection="1">
      <alignment horizontal="center" vertical="center"/>
      <protection locked="0"/>
    </xf>
    <xf numFmtId="0" fontId="26" fillId="5" borderId="46" xfId="0" applyFont="1" applyFill="1" applyBorder="1" applyAlignment="1" applyProtection="1">
      <alignment horizontal="left" vertical="center"/>
      <protection locked="0"/>
    </xf>
    <xf numFmtId="0" fontId="26" fillId="5" borderId="32" xfId="0" applyFont="1" applyFill="1" applyBorder="1" applyAlignment="1" applyProtection="1">
      <alignment horizontal="left" vertical="center"/>
      <protection locked="0"/>
    </xf>
    <xf numFmtId="0" fontId="26" fillId="5" borderId="71" xfId="0" applyFont="1" applyFill="1" applyBorder="1" applyAlignment="1" applyProtection="1">
      <alignment horizontal="left" vertical="center"/>
      <protection locked="0"/>
    </xf>
    <xf numFmtId="0" fontId="26" fillId="5" borderId="46" xfId="0" applyFont="1" applyFill="1" applyBorder="1" applyAlignment="1" applyProtection="1">
      <alignment horizontal="center" vertical="center"/>
      <protection locked="0"/>
    </xf>
    <xf numFmtId="0" fontId="26" fillId="5" borderId="32" xfId="0" applyFont="1" applyFill="1" applyBorder="1" applyAlignment="1" applyProtection="1">
      <alignment horizontal="center" vertical="center"/>
      <protection locked="0"/>
    </xf>
    <xf numFmtId="0" fontId="26" fillId="5" borderId="71" xfId="0" applyFont="1" applyFill="1" applyBorder="1" applyAlignment="1" applyProtection="1">
      <alignment horizontal="center" vertical="center"/>
      <protection locked="0"/>
    </xf>
    <xf numFmtId="14" fontId="26" fillId="5" borderId="46" xfId="0" applyNumberFormat="1" applyFont="1" applyFill="1" applyBorder="1" applyAlignment="1" applyProtection="1">
      <alignment horizontal="center" vertical="center"/>
      <protection locked="0"/>
    </xf>
    <xf numFmtId="14" fontId="26" fillId="5" borderId="32" xfId="0" applyNumberFormat="1" applyFont="1" applyFill="1" applyBorder="1" applyAlignment="1" applyProtection="1">
      <alignment horizontal="center" vertical="center"/>
      <protection locked="0"/>
    </xf>
    <xf numFmtId="14" fontId="26" fillId="5" borderId="33" xfId="0" applyNumberFormat="1" applyFont="1" applyFill="1" applyBorder="1" applyAlignment="1" applyProtection="1">
      <alignment horizontal="center" vertical="center"/>
      <protection locked="0"/>
    </xf>
    <xf numFmtId="0" fontId="26" fillId="5" borderId="6" xfId="0" applyFont="1" applyFill="1" applyBorder="1" applyAlignment="1" applyProtection="1">
      <alignment horizontal="center" vertical="center"/>
      <protection locked="0"/>
    </xf>
    <xf numFmtId="14" fontId="26" fillId="5" borderId="6" xfId="0" applyNumberFormat="1" applyFont="1" applyFill="1" applyBorder="1" applyAlignment="1" applyProtection="1">
      <alignment horizontal="center" vertical="center"/>
      <protection locked="0"/>
    </xf>
    <xf numFmtId="14" fontId="26" fillId="5" borderId="69" xfId="0" applyNumberFormat="1" applyFont="1" applyFill="1" applyBorder="1" applyAlignment="1" applyProtection="1">
      <alignment horizontal="center" vertical="center"/>
      <protection locked="0"/>
    </xf>
    <xf numFmtId="0" fontId="37" fillId="7" borderId="19" xfId="0" applyFont="1" applyFill="1" applyBorder="1" applyAlignment="1" applyProtection="1">
      <alignment horizontal="left" vertical="center" indent="1"/>
      <protection locked="0"/>
    </xf>
    <xf numFmtId="0" fontId="37" fillId="7" borderId="21" xfId="0" applyFont="1" applyFill="1" applyBorder="1" applyAlignment="1" applyProtection="1">
      <alignment horizontal="left" vertical="center" indent="1"/>
      <protection locked="0"/>
    </xf>
    <xf numFmtId="14" fontId="38" fillId="7" borderId="21" xfId="0" applyNumberFormat="1" applyFont="1" applyFill="1" applyBorder="1" applyAlignment="1" applyProtection="1">
      <alignment horizontal="right" vertical="center" indent="1"/>
      <protection locked="0"/>
    </xf>
    <xf numFmtId="14" fontId="38" fillId="7" borderId="20" xfId="0" applyNumberFormat="1" applyFont="1" applyFill="1" applyBorder="1" applyAlignment="1" applyProtection="1">
      <alignment horizontal="right" vertical="center" indent="1"/>
      <protection locked="0"/>
    </xf>
    <xf numFmtId="0" fontId="29" fillId="5" borderId="41" xfId="0" applyFont="1" applyFill="1" applyBorder="1" applyAlignment="1" applyProtection="1">
      <alignment horizontal="center" vertical="center"/>
      <protection locked="0"/>
    </xf>
    <xf numFmtId="0" fontId="29" fillId="5" borderId="62" xfId="0" applyFont="1" applyFill="1" applyBorder="1" applyAlignment="1" applyProtection="1">
      <alignment horizontal="center" vertical="center"/>
      <protection locked="0"/>
    </xf>
    <xf numFmtId="0" fontId="26" fillId="5" borderId="47" xfId="0" applyFont="1" applyFill="1" applyBorder="1" applyAlignment="1" applyProtection="1">
      <alignment horizontal="left" vertical="center"/>
      <protection locked="0"/>
    </xf>
    <xf numFmtId="0" fontId="26" fillId="5" borderId="25" xfId="0" applyFont="1" applyFill="1" applyBorder="1" applyAlignment="1" applyProtection="1">
      <alignment horizontal="left" vertical="center"/>
      <protection locked="0"/>
    </xf>
    <xf numFmtId="0" fontId="36" fillId="5" borderId="68" xfId="0" applyFont="1" applyFill="1" applyBorder="1" applyAlignment="1" applyProtection="1">
      <alignment horizontal="center" vertical="top"/>
      <protection locked="0"/>
    </xf>
    <xf numFmtId="0" fontId="36" fillId="5" borderId="6" xfId="0" applyFont="1" applyFill="1" applyBorder="1" applyAlignment="1" applyProtection="1">
      <alignment horizontal="center" vertical="top"/>
      <protection locked="0"/>
    </xf>
    <xf numFmtId="0" fontId="23" fillId="4" borderId="0" xfId="0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27" fillId="0" borderId="26" xfId="0" applyFont="1" applyBorder="1" applyAlignment="1">
      <alignment horizontal="right" vertical="center" indent="1"/>
    </xf>
    <xf numFmtId="0" fontId="27" fillId="0" borderId="27" xfId="0" applyFont="1" applyBorder="1" applyAlignment="1">
      <alignment horizontal="right" vertical="center" indent="1"/>
    </xf>
    <xf numFmtId="0" fontId="27" fillId="0" borderId="27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14" fontId="27" fillId="0" borderId="44" xfId="0" applyNumberFormat="1" applyFont="1" applyBorder="1" applyAlignment="1">
      <alignment horizontal="right" vertical="center"/>
    </xf>
    <xf numFmtId="14" fontId="27" fillId="0" borderId="27" xfId="0" applyNumberFormat="1" applyFont="1" applyBorder="1" applyAlignment="1">
      <alignment horizontal="right" vertical="center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7" fillId="0" borderId="31" xfId="0" applyFont="1" applyBorder="1" applyAlignment="1">
      <alignment horizontal="right" vertical="center" indent="1"/>
    </xf>
    <xf numFmtId="0" fontId="27" fillId="0" borderId="32" xfId="0" applyFont="1" applyBorder="1" applyAlignment="1">
      <alignment horizontal="right" vertical="center" indent="1"/>
    </xf>
    <xf numFmtId="0" fontId="27" fillId="0" borderId="32" xfId="0" applyFont="1" applyBorder="1" applyAlignment="1">
      <alignment horizontal="left" vertical="center" indent="1"/>
    </xf>
    <xf numFmtId="0" fontId="27" fillId="0" borderId="33" xfId="0" applyFont="1" applyBorder="1" applyAlignment="1">
      <alignment horizontal="left" vertical="center" indent="1"/>
    </xf>
    <xf numFmtId="0" fontId="29" fillId="5" borderId="65" xfId="0" applyFont="1" applyFill="1" applyBorder="1" applyAlignment="1">
      <alignment horizontal="center" vertical="center"/>
    </xf>
    <xf numFmtId="0" fontId="29" fillId="5" borderId="35" xfId="0" applyFont="1" applyFill="1" applyBorder="1" applyAlignment="1">
      <alignment horizontal="center" vertical="center"/>
    </xf>
    <xf numFmtId="0" fontId="29" fillId="5" borderId="66" xfId="0" applyFont="1" applyFill="1" applyBorder="1" applyAlignment="1">
      <alignment horizontal="center" vertical="center"/>
    </xf>
    <xf numFmtId="0" fontId="29" fillId="5" borderId="65" xfId="0" applyFont="1" applyFill="1" applyBorder="1" applyAlignment="1">
      <alignment horizontal="center" vertical="center" wrapText="1"/>
    </xf>
    <xf numFmtId="0" fontId="29" fillId="5" borderId="35" xfId="0" applyFont="1" applyFill="1" applyBorder="1" applyAlignment="1">
      <alignment horizontal="center" vertical="center" wrapText="1"/>
    </xf>
    <xf numFmtId="0" fontId="29" fillId="5" borderId="66" xfId="0" applyFont="1" applyFill="1" applyBorder="1" applyAlignment="1">
      <alignment horizontal="center" vertical="center" wrapText="1"/>
    </xf>
    <xf numFmtId="14" fontId="29" fillId="5" borderId="65" xfId="0" applyNumberFormat="1" applyFont="1" applyFill="1" applyBorder="1" applyAlignment="1">
      <alignment horizontal="center" vertical="center"/>
    </xf>
    <xf numFmtId="14" fontId="29" fillId="5" borderId="35" xfId="0" applyNumberFormat="1" applyFont="1" applyFill="1" applyBorder="1" applyAlignment="1">
      <alignment horizontal="center" vertical="center"/>
    </xf>
    <xf numFmtId="14" fontId="29" fillId="5" borderId="66" xfId="0" applyNumberFormat="1" applyFont="1" applyFill="1" applyBorder="1" applyAlignment="1">
      <alignment horizontal="center" vertical="center"/>
    </xf>
    <xf numFmtId="0" fontId="29" fillId="5" borderId="36" xfId="0" applyFont="1" applyFill="1" applyBorder="1" applyAlignment="1">
      <alignment horizontal="center" vertical="center"/>
    </xf>
    <xf numFmtId="0" fontId="29" fillId="6" borderId="26" xfId="0" applyFont="1" applyFill="1" applyBorder="1" applyAlignment="1">
      <alignment horizontal="center" vertical="center"/>
    </xf>
    <xf numFmtId="0" fontId="29" fillId="6" borderId="27" xfId="0" applyFont="1" applyFill="1" applyBorder="1" applyAlignment="1">
      <alignment horizontal="center" vertical="center"/>
    </xf>
    <xf numFmtId="14" fontId="26" fillId="5" borderId="9" xfId="0" applyNumberFormat="1" applyFont="1" applyFill="1" applyBorder="1" applyAlignment="1">
      <alignment horizontal="center" vertical="center"/>
    </xf>
    <xf numFmtId="14" fontId="26" fillId="5" borderId="4" xfId="0" applyNumberFormat="1" applyFont="1" applyFill="1" applyBorder="1" applyAlignment="1">
      <alignment horizontal="center" vertical="center"/>
    </xf>
    <xf numFmtId="14" fontId="26" fillId="5" borderId="7" xfId="0" applyNumberFormat="1" applyFont="1" applyFill="1" applyBorder="1" applyAlignment="1">
      <alignment horizontal="center" vertical="center"/>
    </xf>
    <xf numFmtId="0" fontId="29" fillId="6" borderId="29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0" fontId="29" fillId="6" borderId="7" xfId="0" applyFont="1" applyFill="1" applyBorder="1" applyAlignment="1">
      <alignment horizontal="center" vertical="center"/>
    </xf>
    <xf numFmtId="0" fontId="29" fillId="6" borderId="9" xfId="0" applyFont="1" applyFill="1" applyBorder="1" applyAlignment="1">
      <alignment horizontal="center" vertical="center"/>
    </xf>
    <xf numFmtId="0" fontId="29" fillId="6" borderId="30" xfId="0" applyFont="1" applyFill="1" applyBorder="1" applyAlignment="1">
      <alignment horizontal="center" vertical="center"/>
    </xf>
    <xf numFmtId="14" fontId="32" fillId="5" borderId="9" xfId="0" applyNumberFormat="1" applyFont="1" applyFill="1" applyBorder="1" applyAlignment="1">
      <alignment horizontal="center" vertical="center"/>
    </xf>
    <xf numFmtId="14" fontId="32" fillId="5" borderId="4" xfId="0" applyNumberFormat="1" applyFont="1" applyFill="1" applyBorder="1" applyAlignment="1">
      <alignment horizontal="center" vertical="center"/>
    </xf>
    <xf numFmtId="14" fontId="32" fillId="5" borderId="30" xfId="0" applyNumberFormat="1" applyFont="1" applyFill="1" applyBorder="1" applyAlignment="1">
      <alignment horizontal="center" vertical="center"/>
    </xf>
    <xf numFmtId="0" fontId="29" fillId="5" borderId="4" xfId="0" applyFont="1" applyFill="1" applyBorder="1" applyAlignment="1">
      <alignment horizontal="right" vertical="center" wrapText="1" indent="1"/>
    </xf>
    <xf numFmtId="0" fontId="29" fillId="5" borderId="7" xfId="0" applyFont="1" applyFill="1" applyBorder="1" applyAlignment="1">
      <alignment horizontal="right" vertical="center" wrapText="1" indent="1"/>
    </xf>
    <xf numFmtId="0" fontId="34" fillId="0" borderId="9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7" fillId="7" borderId="19" xfId="0" applyFont="1" applyFill="1" applyBorder="1" applyAlignment="1">
      <alignment horizontal="left" vertical="center" indent="1"/>
    </xf>
    <xf numFmtId="0" fontId="37" fillId="7" borderId="21" xfId="0" applyFont="1" applyFill="1" applyBorder="1" applyAlignment="1">
      <alignment horizontal="left" vertical="center" indent="1"/>
    </xf>
    <xf numFmtId="14" fontId="38" fillId="7" borderId="21" xfId="0" applyNumberFormat="1" applyFont="1" applyFill="1" applyBorder="1" applyAlignment="1">
      <alignment horizontal="right" vertical="center" indent="1"/>
    </xf>
    <xf numFmtId="14" fontId="38" fillId="7" borderId="20" xfId="0" applyNumberFormat="1" applyFont="1" applyFill="1" applyBorder="1" applyAlignment="1">
      <alignment horizontal="right" vertical="center" indent="1"/>
    </xf>
    <xf numFmtId="14" fontId="26" fillId="5" borderId="46" xfId="0" applyNumberFormat="1" applyFont="1" applyFill="1" applyBorder="1" applyAlignment="1">
      <alignment horizontal="center" vertical="center"/>
    </xf>
    <xf numFmtId="14" fontId="26" fillId="5" borderId="32" xfId="0" applyNumberFormat="1" applyFont="1" applyFill="1" applyBorder="1" applyAlignment="1">
      <alignment horizontal="center" vertical="center"/>
    </xf>
    <xf numFmtId="14" fontId="26" fillId="5" borderId="33" xfId="0" applyNumberFormat="1" applyFont="1" applyFill="1" applyBorder="1" applyAlignment="1">
      <alignment horizontal="center" vertical="center"/>
    </xf>
    <xf numFmtId="165" fontId="26" fillId="0" borderId="49" xfId="0" applyNumberFormat="1" applyFont="1" applyFill="1" applyBorder="1" applyAlignment="1">
      <alignment horizontal="center" vertical="center"/>
    </xf>
    <xf numFmtId="165" fontId="26" fillId="0" borderId="5" xfId="0" applyNumberFormat="1" applyFont="1" applyFill="1" applyBorder="1" applyAlignment="1">
      <alignment horizontal="center" vertical="center"/>
    </xf>
    <xf numFmtId="165" fontId="26" fillId="0" borderId="67" xfId="0" applyNumberFormat="1" applyFont="1" applyFill="1" applyBorder="1" applyAlignment="1">
      <alignment horizontal="center" vertical="center"/>
    </xf>
    <xf numFmtId="0" fontId="26" fillId="0" borderId="49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67" xfId="0" applyFont="1" applyFill="1" applyBorder="1" applyAlignment="1">
      <alignment horizontal="center" vertical="center"/>
    </xf>
    <xf numFmtId="0" fontId="26" fillId="5" borderId="46" xfId="0" applyFont="1" applyFill="1" applyBorder="1" applyAlignment="1">
      <alignment horizontal="left" vertical="center"/>
    </xf>
    <xf numFmtId="0" fontId="26" fillId="5" borderId="32" xfId="0" applyFont="1" applyFill="1" applyBorder="1" applyAlignment="1">
      <alignment horizontal="left" vertical="center"/>
    </xf>
    <xf numFmtId="0" fontId="26" fillId="5" borderId="71" xfId="0" applyFont="1" applyFill="1" applyBorder="1" applyAlignment="1">
      <alignment horizontal="left" vertical="center"/>
    </xf>
    <xf numFmtId="0" fontId="26" fillId="5" borderId="46" xfId="0" applyFont="1" applyFill="1" applyBorder="1" applyAlignment="1">
      <alignment horizontal="center" vertical="center"/>
    </xf>
    <xf numFmtId="0" fontId="26" fillId="5" borderId="32" xfId="0" applyFont="1" applyFill="1" applyBorder="1" applyAlignment="1">
      <alignment horizontal="center" vertical="center"/>
    </xf>
    <xf numFmtId="0" fontId="26" fillId="5" borderId="71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8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 indent="1"/>
    </xf>
    <xf numFmtId="0" fontId="27" fillId="0" borderId="20" xfId="0" applyFont="1" applyBorder="1" applyAlignment="1">
      <alignment horizontal="left" vertical="center" indent="1"/>
    </xf>
    <xf numFmtId="0" fontId="0" fillId="0" borderId="26" xfId="0" applyBorder="1" applyAlignment="1">
      <alignment horizontal="right" vertical="center"/>
    </xf>
    <xf numFmtId="0" fontId="0" fillId="0" borderId="63" xfId="0" applyFont="1" applyBorder="1" applyAlignment="1">
      <alignment horizontal="right" vertical="center"/>
    </xf>
    <xf numFmtId="0" fontId="0" fillId="0" borderId="29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31" xfId="0" applyFont="1" applyBorder="1" applyAlignment="1">
      <alignment horizontal="right" vertical="center"/>
    </xf>
    <xf numFmtId="0" fontId="0" fillId="0" borderId="71" xfId="0" applyFont="1" applyBorder="1" applyAlignment="1">
      <alignment horizontal="right" vertical="center"/>
    </xf>
    <xf numFmtId="0" fontId="26" fillId="5" borderId="44" xfId="0" applyFont="1" applyFill="1" applyBorder="1" applyAlignment="1">
      <alignment horizontal="center" vertical="center"/>
    </xf>
    <xf numFmtId="0" fontId="26" fillId="5" borderId="63" xfId="0" applyFont="1" applyFill="1" applyBorder="1" applyAlignment="1">
      <alignment horizontal="center" vertical="center"/>
    </xf>
    <xf numFmtId="14" fontId="26" fillId="5" borderId="44" xfId="0" applyNumberFormat="1" applyFont="1" applyFill="1" applyBorder="1" applyAlignment="1">
      <alignment horizontal="center" vertical="center"/>
    </xf>
    <xf numFmtId="14" fontId="26" fillId="5" borderId="63" xfId="0" applyNumberFormat="1" applyFont="1" applyFill="1" applyBorder="1" applyAlignment="1">
      <alignment horizontal="center" vertical="center"/>
    </xf>
    <xf numFmtId="14" fontId="26" fillId="5" borderId="28" xfId="0" applyNumberFormat="1" applyFont="1" applyFill="1" applyBorder="1" applyAlignment="1">
      <alignment horizontal="center" vertical="center"/>
    </xf>
    <xf numFmtId="0" fontId="26" fillId="5" borderId="42" xfId="0" applyFont="1" applyFill="1" applyBorder="1" applyAlignment="1">
      <alignment horizontal="center" vertical="center"/>
    </xf>
    <xf numFmtId="0" fontId="26" fillId="5" borderId="43" xfId="0" applyFont="1" applyFill="1" applyBorder="1" applyAlignment="1">
      <alignment horizontal="center" vertical="center"/>
    </xf>
    <xf numFmtId="14" fontId="26" fillId="5" borderId="42" xfId="0" applyNumberFormat="1" applyFont="1" applyFill="1" applyBorder="1" applyAlignment="1">
      <alignment horizontal="center" vertical="center"/>
    </xf>
    <xf numFmtId="14" fontId="26" fillId="5" borderId="43" xfId="0" applyNumberFormat="1" applyFont="1" applyFill="1" applyBorder="1" applyAlignment="1">
      <alignment horizontal="center" vertical="center"/>
    </xf>
    <xf numFmtId="14" fontId="26" fillId="5" borderId="20" xfId="0" applyNumberFormat="1" applyFont="1" applyFill="1" applyBorder="1" applyAlignment="1">
      <alignment horizontal="center" vertical="center"/>
    </xf>
    <xf numFmtId="0" fontId="26" fillId="5" borderId="49" xfId="0" applyFont="1" applyFill="1" applyBorder="1" applyAlignment="1" applyProtection="1">
      <alignment horizontal="left" vertical="center" wrapText="1"/>
    </xf>
    <xf numFmtId="0" fontId="26" fillId="5" borderId="5" xfId="0" applyFont="1" applyFill="1" applyBorder="1" applyAlignment="1" applyProtection="1">
      <alignment horizontal="left" vertical="center" wrapText="1"/>
      <protection locked="0"/>
    </xf>
    <xf numFmtId="0" fontId="26" fillId="5" borderId="5" xfId="0" applyFont="1" applyFill="1" applyBorder="1" applyAlignment="1" applyProtection="1">
      <alignment horizontal="left" vertical="center" wrapText="1"/>
    </xf>
    <xf numFmtId="0" fontId="26" fillId="5" borderId="50" xfId="0" applyFont="1" applyFill="1" applyBorder="1" applyAlignment="1" applyProtection="1">
      <alignment horizontal="left" vertical="center" wrapText="1"/>
      <protection locked="0"/>
    </xf>
    <xf numFmtId="0" fontId="26" fillId="5" borderId="9" xfId="0" applyFont="1" applyFill="1" applyBorder="1" applyAlignment="1" applyProtection="1">
      <alignment horizontal="left" vertical="center" wrapText="1"/>
    </xf>
    <xf numFmtId="0" fontId="26" fillId="5" borderId="4" xfId="0" applyFont="1" applyFill="1" applyBorder="1" applyAlignment="1" applyProtection="1">
      <alignment horizontal="left" vertical="center" wrapText="1"/>
      <protection locked="0"/>
    </xf>
    <xf numFmtId="0" fontId="26" fillId="5" borderId="4" xfId="0" applyFont="1" applyFill="1" applyBorder="1" applyAlignment="1" applyProtection="1">
      <alignment horizontal="left" vertical="center" wrapText="1"/>
    </xf>
    <xf numFmtId="0" fontId="26" fillId="5" borderId="7" xfId="0" applyFont="1" applyFill="1" applyBorder="1" applyAlignment="1" applyProtection="1">
      <alignment horizontal="left" vertical="center" wrapText="1"/>
      <protection locked="0"/>
    </xf>
    <xf numFmtId="0" fontId="38" fillId="7" borderId="19" xfId="0" applyFont="1" applyFill="1" applyBorder="1" applyAlignment="1" applyProtection="1">
      <alignment horizontal="left" vertical="center"/>
    </xf>
    <xf numFmtId="0" fontId="38" fillId="7" borderId="21" xfId="0" applyFont="1" applyFill="1" applyBorder="1" applyAlignment="1" applyProtection="1">
      <alignment horizontal="left" vertical="center"/>
    </xf>
    <xf numFmtId="14" fontId="37" fillId="7" borderId="21" xfId="0" applyNumberFormat="1" applyFont="1" applyFill="1" applyBorder="1" applyAlignment="1" applyProtection="1">
      <alignment horizontal="right" vertical="center" indent="1"/>
      <protection locked="0"/>
    </xf>
    <xf numFmtId="14" fontId="37" fillId="7" borderId="20" xfId="0" applyNumberFormat="1" applyFont="1" applyFill="1" applyBorder="1" applyAlignment="1" applyProtection="1">
      <alignment horizontal="right" vertical="center" indent="1"/>
      <protection locked="0"/>
    </xf>
    <xf numFmtId="0" fontId="29" fillId="5" borderId="65" xfId="0" applyFont="1" applyFill="1" applyBorder="1" applyAlignment="1" applyProtection="1">
      <alignment horizontal="center" vertical="center"/>
    </xf>
    <xf numFmtId="0" fontId="29" fillId="5" borderId="35" xfId="0" applyFont="1" applyFill="1" applyBorder="1" applyAlignment="1" applyProtection="1">
      <alignment horizontal="center" vertical="center"/>
    </xf>
    <xf numFmtId="167" fontId="26" fillId="8" borderId="25" xfId="0" applyNumberFormat="1" applyFont="1" applyFill="1" applyBorder="1" applyAlignment="1" applyProtection="1">
      <alignment horizontal="center" vertical="center"/>
    </xf>
    <xf numFmtId="167" fontId="17" fillId="8" borderId="18" xfId="7" applyNumberFormat="1" applyFont="1" applyFill="1" applyBorder="1" applyAlignment="1" applyProtection="1">
      <alignment horizontal="center" vertical="center"/>
    </xf>
  </cellXfs>
  <cellStyles count="23">
    <cellStyle name="Lien hypertexte" xfId="9" builtinId="8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Normal" xfId="0" builtinId="0"/>
    <cellStyle name="Normal 2" xfId="7"/>
    <cellStyle name="Normal 2 2" xfId="8"/>
    <cellStyle name="Normal 7" xfId="1"/>
    <cellStyle name="Normal 8" xfId="4"/>
    <cellStyle name="Normal_Feuil1 (5)" xfId="2"/>
    <cellStyle name="Normal_Feuil1 (5) 2" xfId="6"/>
    <cellStyle name="Normal_Feuil1 (7) 2" xfId="5"/>
    <cellStyle name="Normal_MATERI" xfId="3"/>
  </cellStyles>
  <dxfs count="48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\.000\.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center" textRotation="0" indent="0" justifyLastLine="0" shrinkToFit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00"/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externalLink" Target="externalLinks/externalLink1.xml"/><Relationship Id="rId24" Type="http://schemas.openxmlformats.org/officeDocument/2006/relationships/externalLink" Target="externalLinks/externalLink2.xml"/><Relationship Id="rId25" Type="http://schemas.openxmlformats.org/officeDocument/2006/relationships/externalLink" Target="externalLinks/externalLink3.xml"/><Relationship Id="rId26" Type="http://schemas.openxmlformats.org/officeDocument/2006/relationships/externalLink" Target="externalLinks/externalLink4.xml"/><Relationship Id="rId27" Type="http://schemas.openxmlformats.org/officeDocument/2006/relationships/theme" Target="theme/theme1.xml"/><Relationship Id="rId28" Type="http://schemas.openxmlformats.org/officeDocument/2006/relationships/styles" Target="styles.xml"/><Relationship Id="rId29" Type="http://schemas.openxmlformats.org/officeDocument/2006/relationships/sharedStrings" Target="sharedStrings.xml"/><Relationship Id="rId30" Type="http://schemas.openxmlformats.org/officeDocument/2006/relationships/calcChain" Target="calcChain.xml"/><Relationship Id="rId31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88900</xdr:colOff>
          <xdr:row>3</xdr:row>
          <xdr:rowOff>76200</xdr:rowOff>
        </xdr:from>
        <xdr:to>
          <xdr:col>12</xdr:col>
          <xdr:colOff>88900</xdr:colOff>
          <xdr:row>5</xdr:row>
          <xdr:rowOff>304800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80"/>
                  </a:solidFill>
                  <a:latin typeface="Lucida Grande"/>
                  <a:ea typeface="Lucida Grande"/>
                  <a:cs typeface="Lucida Grande"/>
                </a:rPr>
                <a:t>CAHIER DE CONTRÔLE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8471" name="Répertoire" hidden="1">
              <a:extLst>
                <a:ext uri="{63B3BB69-23CF-44E3-9099-C40C66FF867C}">
                  <a14:compatExt spid="_x0000_s18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8472" name="Réserve" hidden="1">
              <a:extLst>
                <a:ext uri="{63B3BB69-23CF-44E3-9099-C40C66FF867C}">
                  <a14:compatExt spid="_x0000_s18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9480" name="Répertoire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9481" name="Réserve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8926" name="Répertoire" hidden="1">
              <a:extLst>
                <a:ext uri="{63B3BB69-23CF-44E3-9099-C40C66FF867C}">
                  <a14:compatExt spid="_x0000_s38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8927" name="Réserve" hidden="1">
              <a:extLst>
                <a:ext uri="{63B3BB69-23CF-44E3-9099-C40C66FF867C}">
                  <a14:compatExt spid="_x0000_s38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9950" name="Répertoire" hidden="1">
              <a:extLst>
                <a:ext uri="{63B3BB69-23CF-44E3-9099-C40C66FF867C}">
                  <a14:compatExt spid="_x0000_s39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9951" name="Réserve" hidden="1">
              <a:extLst>
                <a:ext uri="{63B3BB69-23CF-44E3-9099-C40C66FF867C}">
                  <a14:compatExt spid="_x0000_s39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0975" name="Répertoire" hidden="1">
              <a:extLst>
                <a:ext uri="{63B3BB69-23CF-44E3-9099-C40C66FF867C}">
                  <a14:compatExt spid="_x0000_s40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0976" name="Réserve" hidden="1">
              <a:extLst>
                <a:ext uri="{63B3BB69-23CF-44E3-9099-C40C66FF867C}">
                  <a14:compatExt spid="_x0000_s40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1998" name="Répertoire" hidden="1">
              <a:extLst>
                <a:ext uri="{63B3BB69-23CF-44E3-9099-C40C66FF867C}">
                  <a14:compatExt spid="_x0000_s4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1999" name="Réserve" hidden="1">
              <a:extLst>
                <a:ext uri="{63B3BB69-23CF-44E3-9099-C40C66FF867C}">
                  <a14:compatExt spid="_x0000_s4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3022" name="Répertoire" hidden="1">
              <a:extLst>
                <a:ext uri="{63B3BB69-23CF-44E3-9099-C40C66FF867C}">
                  <a14:compatExt spid="_x0000_s4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3023" name="Réserve" hidden="1">
              <a:extLst>
                <a:ext uri="{63B3BB69-23CF-44E3-9099-C40C66FF867C}">
                  <a14:compatExt spid="_x0000_s4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24763</xdr:colOff>
      <xdr:row>31</xdr:row>
      <xdr:rowOff>19050</xdr:rowOff>
    </xdr:from>
    <xdr:to>
      <xdr:col>25</xdr:col>
      <xdr:colOff>316320</xdr:colOff>
      <xdr:row>32</xdr:row>
      <xdr:rowOff>9525</xdr:rowOff>
    </xdr:to>
    <xdr:grpSp>
      <xdr:nvGrpSpPr>
        <xdr:cNvPr id="2" name="Groupe 1"/>
        <xdr:cNvGrpSpPr/>
      </xdr:nvGrpSpPr>
      <xdr:grpSpPr>
        <a:xfrm>
          <a:off x="24763" y="5890932"/>
          <a:ext cx="13858145" cy="603064"/>
          <a:chOff x="53338" y="5789113"/>
          <a:chExt cx="12635957" cy="528809"/>
        </a:xfrm>
      </xdr:grpSpPr>
      <xdr:sp macro="" textlink="">
        <xdr:nvSpPr>
          <xdr:cNvPr id="3" name="Rectangle 2"/>
          <xdr:cNvSpPr/>
        </xdr:nvSpPr>
        <xdr:spPr>
          <a:xfrm>
            <a:off x="53338" y="578911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645163" y="5891196"/>
            <a:ext cx="200555" cy="155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(2)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117852" y="5913384"/>
            <a:ext cx="169372" cy="127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(1)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4119989" y="5880525"/>
            <a:ext cx="313807" cy="1628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(3)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597518" y="5896308"/>
            <a:ext cx="245832" cy="1443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(4)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7012247" y="5895016"/>
            <a:ext cx="212605" cy="141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(5)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8436768" y="5901420"/>
            <a:ext cx="259688" cy="1335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(6)</a:t>
            </a: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9874640" y="5873672"/>
            <a:ext cx="185938" cy="159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(7)</a:t>
            </a: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11389401" y="5891589"/>
            <a:ext cx="168090" cy="1453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(8)</a:t>
            </a:r>
          </a:p>
        </xdr:txBody>
      </xdr:sp>
      <xdr:sp macro="" textlink="">
        <xdr:nvSpPr>
          <xdr:cNvPr id="12" name="Rectangle 11"/>
          <xdr:cNvSpPr/>
        </xdr:nvSpPr>
        <xdr:spPr>
          <a:xfrm>
            <a:off x="12084542" y="57997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cxnSp macro="">
        <xdr:nvCxnSpPr>
          <xdr:cNvPr id="13" name="Connecteur droit 12"/>
          <xdr:cNvCxnSpPr/>
        </xdr:nvCxnSpPr>
        <xdr:spPr>
          <a:xfrm>
            <a:off x="657936" y="6057439"/>
            <a:ext cx="118864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839476" y="6055396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953799" y="5927387"/>
            <a:ext cx="151894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2100924" y="6059603"/>
            <a:ext cx="1187109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3279357" y="6055063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3414069" y="5925903"/>
            <a:ext cx="149792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3559092" y="6058119"/>
            <a:ext cx="118854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4738962" y="6053579"/>
            <a:ext cx="15650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4853398" y="5923821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4999857" y="6056037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6178956" y="6051497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>
            <a:off x="6293661" y="5921739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24"/>
          <xdr:cNvCxnSpPr/>
        </xdr:nvCxnSpPr>
        <xdr:spPr>
          <a:xfrm>
            <a:off x="6440120" y="6053955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>
            <a:off x="7619219" y="6049415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>
            <a:off x="7736008" y="5919657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7882467" y="6051873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9061566" y="6047333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>
            <a:off x="9178353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Connecteur droit 30"/>
          <xdr:cNvCxnSpPr/>
        </xdr:nvCxnSpPr>
        <xdr:spPr>
          <a:xfrm>
            <a:off x="9324812" y="6049791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10503911" y="6045251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>
            <a:off x="10626944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>
            <a:endCxn id="12" idx="1"/>
          </xdr:cNvCxnSpPr>
        </xdr:nvCxnSpPr>
        <xdr:spPr>
          <a:xfrm>
            <a:off x="10773403" y="6049791"/>
            <a:ext cx="1311139" cy="904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405817</xdr:colOff>
      <xdr:row>29</xdr:row>
      <xdr:rowOff>198529</xdr:rowOff>
    </xdr:from>
    <xdr:to>
      <xdr:col>13</xdr:col>
      <xdr:colOff>410195</xdr:colOff>
      <xdr:row>29</xdr:row>
      <xdr:rowOff>381321</xdr:rowOff>
    </xdr:to>
    <xdr:cxnSp macro="">
      <xdr:nvCxnSpPr>
        <xdr:cNvPr id="35" name="Connecteur droit 34"/>
        <xdr:cNvCxnSpPr/>
      </xdr:nvCxnSpPr>
      <xdr:spPr>
        <a:xfrm flipH="1" flipV="1">
          <a:off x="6911392" y="5561104"/>
          <a:ext cx="4378" cy="181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281336</xdr:colOff>
      <xdr:row>29</xdr:row>
      <xdr:rowOff>14171</xdr:rowOff>
    </xdr:from>
    <xdr:to>
      <xdr:col>6</xdr:col>
      <xdr:colOff>281336</xdr:colOff>
      <xdr:row>30</xdr:row>
      <xdr:rowOff>185621</xdr:rowOff>
    </xdr:to>
    <xdr:sp macro="" textlink="">
      <xdr:nvSpPr>
        <xdr:cNvPr id="38" name="Pentagone 37"/>
        <xdr:cNvSpPr/>
      </xdr:nvSpPr>
      <xdr:spPr>
        <a:xfrm rot="16200000">
          <a:off x="2695924" y="4895733"/>
          <a:ext cx="361950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289701</xdr:colOff>
      <xdr:row>29</xdr:row>
      <xdr:rowOff>8596</xdr:rowOff>
    </xdr:from>
    <xdr:to>
      <xdr:col>9</xdr:col>
      <xdr:colOff>289701</xdr:colOff>
      <xdr:row>31</xdr:row>
      <xdr:rowOff>0</xdr:rowOff>
    </xdr:to>
    <xdr:sp macro="" textlink="">
      <xdr:nvSpPr>
        <xdr:cNvPr id="39" name="Pentagone 38"/>
        <xdr:cNvSpPr/>
      </xdr:nvSpPr>
      <xdr:spPr>
        <a:xfrm rot="16200000">
          <a:off x="4042087" y="4895385"/>
          <a:ext cx="372404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293418</xdr:colOff>
      <xdr:row>29</xdr:row>
      <xdr:rowOff>12314</xdr:rowOff>
    </xdr:from>
    <xdr:to>
      <xdr:col>12</xdr:col>
      <xdr:colOff>293419</xdr:colOff>
      <xdr:row>30</xdr:row>
      <xdr:rowOff>183764</xdr:rowOff>
    </xdr:to>
    <xdr:sp macro="" textlink="">
      <xdr:nvSpPr>
        <xdr:cNvPr id="40" name="Pentagone 39"/>
        <xdr:cNvSpPr/>
      </xdr:nvSpPr>
      <xdr:spPr>
        <a:xfrm rot="16200000">
          <a:off x="5394056" y="4893876"/>
          <a:ext cx="361950" cy="134302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297137</xdr:colOff>
      <xdr:row>29</xdr:row>
      <xdr:rowOff>16031</xdr:rowOff>
    </xdr:from>
    <xdr:to>
      <xdr:col>15</xdr:col>
      <xdr:colOff>143808</xdr:colOff>
      <xdr:row>30</xdr:row>
      <xdr:rowOff>187481</xdr:rowOff>
    </xdr:to>
    <xdr:sp macro="" textlink="">
      <xdr:nvSpPr>
        <xdr:cNvPr id="41" name="Pentagone 40"/>
        <xdr:cNvSpPr/>
      </xdr:nvSpPr>
      <xdr:spPr>
        <a:xfrm rot="16200000">
          <a:off x="6740335" y="4898058"/>
          <a:ext cx="361950" cy="134209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153332</xdr:colOff>
      <xdr:row>29</xdr:row>
      <xdr:rowOff>13939</xdr:rowOff>
    </xdr:from>
    <xdr:to>
      <xdr:col>18</xdr:col>
      <xdr:colOff>297367</xdr:colOff>
      <xdr:row>30</xdr:row>
      <xdr:rowOff>185854</xdr:rowOff>
    </xdr:to>
    <xdr:sp macro="" textlink="">
      <xdr:nvSpPr>
        <xdr:cNvPr id="42" name="Pentagone 41"/>
        <xdr:cNvSpPr/>
      </xdr:nvSpPr>
      <xdr:spPr>
        <a:xfrm rot="16200000">
          <a:off x="8102292" y="4885629"/>
          <a:ext cx="362415" cy="136323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295603</xdr:colOff>
      <xdr:row>29</xdr:row>
      <xdr:rowOff>16341</xdr:rowOff>
    </xdr:from>
    <xdr:to>
      <xdr:col>21</xdr:col>
      <xdr:colOff>302814</xdr:colOff>
      <xdr:row>30</xdr:row>
      <xdr:rowOff>190499</xdr:rowOff>
    </xdr:to>
    <xdr:sp macro="" textlink="">
      <xdr:nvSpPr>
        <xdr:cNvPr id="43" name="Pentagone 42"/>
        <xdr:cNvSpPr/>
      </xdr:nvSpPr>
      <xdr:spPr>
        <a:xfrm rot="16200000">
          <a:off x="9456142" y="4895652"/>
          <a:ext cx="364658" cy="135023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302172</xdr:colOff>
      <xdr:row>29</xdr:row>
      <xdr:rowOff>16340</xdr:rowOff>
    </xdr:from>
    <xdr:to>
      <xdr:col>24</xdr:col>
      <xdr:colOff>289035</xdr:colOff>
      <xdr:row>30</xdr:row>
      <xdr:rowOff>188255</xdr:rowOff>
    </xdr:to>
    <xdr:sp macro="" textlink="">
      <xdr:nvSpPr>
        <xdr:cNvPr id="44" name="Pentagone 43"/>
        <xdr:cNvSpPr/>
      </xdr:nvSpPr>
      <xdr:spPr>
        <a:xfrm rot="16200000">
          <a:off x="10796683" y="4904704"/>
          <a:ext cx="362415" cy="1329888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29</xdr:col>
          <xdr:colOff>0</xdr:colOff>
          <xdr:row>7</xdr:row>
          <xdr:rowOff>0</xdr:rowOff>
        </xdr:to>
        <xdr:sp macro="" textlink="">
          <xdr:nvSpPr>
            <xdr:cNvPr id="25622" name="Répertoire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9</xdr:row>
          <xdr:rowOff>0</xdr:rowOff>
        </xdr:from>
        <xdr:to>
          <xdr:col>29</xdr:col>
          <xdr:colOff>0</xdr:colOff>
          <xdr:row>11</xdr:row>
          <xdr:rowOff>0</xdr:rowOff>
        </xdr:to>
        <xdr:sp macro="" textlink="">
          <xdr:nvSpPr>
            <xdr:cNvPr id="25623" name="Réserve" hidden="1">
              <a:extLst>
                <a:ext uri="{63B3BB69-23CF-44E3-9099-C40C66FF867C}">
                  <a14:compatExt spid="_x0000_s25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9819</xdr:colOff>
      <xdr:row>28</xdr:row>
      <xdr:rowOff>42437</xdr:rowOff>
    </xdr:from>
    <xdr:to>
      <xdr:col>1</xdr:col>
      <xdr:colOff>594307</xdr:colOff>
      <xdr:row>28</xdr:row>
      <xdr:rowOff>554154</xdr:rowOff>
    </xdr:to>
    <xdr:sp macro="" textlink="">
      <xdr:nvSpPr>
        <xdr:cNvPr id="4" name="Rectangle 3"/>
        <xdr:cNvSpPr/>
      </xdr:nvSpPr>
      <xdr:spPr>
        <a:xfrm>
          <a:off x="390819" y="5224037"/>
          <a:ext cx="58448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24</xdr:col>
      <xdr:colOff>54203</xdr:colOff>
      <xdr:row>28</xdr:row>
      <xdr:rowOff>44385</xdr:rowOff>
    </xdr:from>
    <xdr:to>
      <xdr:col>25</xdr:col>
      <xdr:colOff>59336</xdr:colOff>
      <xdr:row>28</xdr:row>
      <xdr:rowOff>556102</xdr:rowOff>
    </xdr:to>
    <xdr:sp macro="" textlink="">
      <xdr:nvSpPr>
        <xdr:cNvPr id="5" name="Rectangle 4"/>
        <xdr:cNvSpPr/>
      </xdr:nvSpPr>
      <xdr:spPr>
        <a:xfrm>
          <a:off x="11484203" y="5225985"/>
          <a:ext cx="58615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1</xdr:col>
      <xdr:colOff>594307</xdr:colOff>
      <xdr:row>28</xdr:row>
      <xdr:rowOff>298296</xdr:rowOff>
    </xdr:from>
    <xdr:to>
      <xdr:col>24</xdr:col>
      <xdr:colOff>54203</xdr:colOff>
      <xdr:row>28</xdr:row>
      <xdr:rowOff>300244</xdr:rowOff>
    </xdr:to>
    <xdr:cxnSp macro="">
      <xdr:nvCxnSpPr>
        <xdr:cNvPr id="6" name="Connecteur droit 5"/>
        <xdr:cNvCxnSpPr>
          <a:stCxn id="4" idx="3"/>
          <a:endCxn id="5" idx="1"/>
        </xdr:cNvCxnSpPr>
      </xdr:nvCxnSpPr>
      <xdr:spPr>
        <a:xfrm>
          <a:off x="975307" y="5479896"/>
          <a:ext cx="10508896" cy="19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29</xdr:col>
          <xdr:colOff>0</xdr:colOff>
          <xdr:row>7</xdr:row>
          <xdr:rowOff>0</xdr:rowOff>
        </xdr:to>
        <xdr:sp macro="" textlink="">
          <xdr:nvSpPr>
            <xdr:cNvPr id="26644" name="Répertoire" hidden="1">
              <a:extLst>
                <a:ext uri="{63B3BB69-23CF-44E3-9099-C40C66FF867C}">
                  <a14:compatExt spid="_x0000_s26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9</xdr:row>
          <xdr:rowOff>0</xdr:rowOff>
        </xdr:from>
        <xdr:to>
          <xdr:col>29</xdr:col>
          <xdr:colOff>0</xdr:colOff>
          <xdr:row>11</xdr:row>
          <xdr:rowOff>0</xdr:rowOff>
        </xdr:to>
        <xdr:sp macro="" textlink="">
          <xdr:nvSpPr>
            <xdr:cNvPr id="26645" name="Réserve" hidden="1">
              <a:extLst>
                <a:ext uri="{63B3BB69-23CF-44E3-9099-C40C66FF867C}">
                  <a14:compatExt spid="_x0000_s26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15</xdr:col>
          <xdr:colOff>0</xdr:colOff>
          <xdr:row>6</xdr:row>
          <xdr:rowOff>127000</xdr:rowOff>
        </xdr:to>
        <xdr:sp macro="" textlink="">
          <xdr:nvSpPr>
            <xdr:cNvPr id="27671" name="Répertoire" hidden="1">
              <a:extLst>
                <a:ext uri="{63B3BB69-23CF-44E3-9099-C40C66FF867C}">
                  <a14:compatExt spid="_x0000_s27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27672" name="Réserve" hidden="1">
              <a:extLst>
                <a:ext uri="{63B3BB69-23CF-44E3-9099-C40C66FF867C}">
                  <a14:compatExt spid="_x0000_s27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28693" name="Répertoire" hidden="1">
              <a:extLst>
                <a:ext uri="{63B3BB69-23CF-44E3-9099-C40C66FF867C}">
                  <a14:compatExt spid="_x0000_s28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28694" name="Réserve" hidden="1">
              <a:extLst>
                <a:ext uri="{63B3BB69-23CF-44E3-9099-C40C66FF867C}">
                  <a14:compatExt spid="_x0000_s28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15</xdr:col>
          <xdr:colOff>0</xdr:colOff>
          <xdr:row>6</xdr:row>
          <xdr:rowOff>127000</xdr:rowOff>
        </xdr:to>
        <xdr:sp macro="" textlink="">
          <xdr:nvSpPr>
            <xdr:cNvPr id="29720" name="Répertoire" hidden="1">
              <a:extLst>
                <a:ext uri="{63B3BB69-23CF-44E3-9099-C40C66FF867C}">
                  <a14:compatExt spid="_x0000_s29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29721" name="Réserve" hidden="1">
              <a:extLst>
                <a:ext uri="{63B3BB69-23CF-44E3-9099-C40C66FF867C}">
                  <a14:compatExt spid="_x0000_s29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53338</xdr:colOff>
      <xdr:row>19</xdr:row>
      <xdr:rowOff>36013</xdr:rowOff>
    </xdr:from>
    <xdr:to>
      <xdr:col>8</xdr:col>
      <xdr:colOff>764080</xdr:colOff>
      <xdr:row>19</xdr:row>
      <xdr:rowOff>559733</xdr:rowOff>
    </xdr:to>
    <xdr:grpSp>
      <xdr:nvGrpSpPr>
        <xdr:cNvPr id="2" name="Groupe 1"/>
        <xdr:cNvGrpSpPr/>
      </xdr:nvGrpSpPr>
      <xdr:grpSpPr>
        <a:xfrm>
          <a:off x="53338" y="3836488"/>
          <a:ext cx="9626142" cy="523720"/>
          <a:chOff x="53338" y="3708853"/>
          <a:chExt cx="7553502" cy="523720"/>
        </a:xfrm>
      </xdr:grpSpPr>
      <xdr:sp macro="" textlink="">
        <xdr:nvSpPr>
          <xdr:cNvPr id="3" name="ZoneTexte 2"/>
          <xdr:cNvSpPr txBox="1"/>
        </xdr:nvSpPr>
        <xdr:spPr>
          <a:xfrm>
            <a:off x="4585091" y="3739270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BJ5</a:t>
            </a:r>
          </a:p>
        </xdr:txBody>
      </xdr:sp>
      <xdr:sp macro="" textlink="">
        <xdr:nvSpPr>
          <xdr:cNvPr id="4" name="Rectangle 3"/>
          <xdr:cNvSpPr/>
        </xdr:nvSpPr>
        <xdr:spPr>
          <a:xfrm>
            <a:off x="53338" y="37088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5" name="Rectangle 4"/>
          <xdr:cNvSpPr/>
        </xdr:nvSpPr>
        <xdr:spPr>
          <a:xfrm>
            <a:off x="7002087" y="3714404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6195346" y="3736084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BJ7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89032" y="3735871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BJ6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3778350" y="3739779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BJ4</a:t>
            </a:r>
          </a:p>
        </xdr:txBody>
      </xdr:sp>
      <xdr:cxnSp macro="">
        <xdr:nvCxnSpPr>
          <xdr:cNvPr id="9" name="Connecteur droit 8"/>
          <xdr:cNvCxnSpPr/>
        </xdr:nvCxnSpPr>
        <xdr:spPr>
          <a:xfrm>
            <a:off x="2274893" y="3975849"/>
            <a:ext cx="70186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3080255" y="3978141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3883462" y="3978875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4689878" y="3978875"/>
            <a:ext cx="70194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Rectangle 12"/>
          <xdr:cNvSpPr/>
        </xdr:nvSpPr>
        <xdr:spPr>
          <a:xfrm>
            <a:off x="4590214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785563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981607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Rectangle 15"/>
          <xdr:cNvSpPr/>
        </xdr:nvSpPr>
        <xdr:spPr>
          <a:xfrm>
            <a:off x="2179669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7" name="Connecteur droit 16"/>
          <xdr:cNvCxnSpPr/>
        </xdr:nvCxnSpPr>
        <xdr:spPr>
          <a:xfrm>
            <a:off x="1471107" y="3974952"/>
            <a:ext cx="70342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663930" y="3975370"/>
            <a:ext cx="70438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Rectangle 18"/>
          <xdr:cNvSpPr/>
        </xdr:nvSpPr>
        <xdr:spPr>
          <a:xfrm>
            <a:off x="1373171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0" name="Connecteur droit 19"/>
          <xdr:cNvCxnSpPr/>
        </xdr:nvCxnSpPr>
        <xdr:spPr>
          <a:xfrm>
            <a:off x="5497008" y="3977115"/>
            <a:ext cx="70467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Rectangle 20"/>
          <xdr:cNvSpPr/>
        </xdr:nvSpPr>
        <xdr:spPr>
          <a:xfrm>
            <a:off x="5397344" y="389631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6307070" y="3978875"/>
            <a:ext cx="70194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Rectangle 22"/>
          <xdr:cNvSpPr/>
        </xdr:nvSpPr>
        <xdr:spPr>
          <a:xfrm>
            <a:off x="6207406" y="389807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2977075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BJ3</a:t>
            </a:r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2175021" y="3735363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BJ2</a:t>
            </a:r>
          </a:p>
        </xdr:txBody>
      </xdr:sp>
      <xdr:sp macro="" textlink="">
        <xdr:nvSpPr>
          <xdr:cNvPr id="26" name="ZoneTexte 25"/>
          <xdr:cNvSpPr txBox="1"/>
        </xdr:nvSpPr>
        <xdr:spPr>
          <a:xfrm>
            <a:off x="1369451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BJ1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12</xdr:col>
          <xdr:colOff>0</xdr:colOff>
          <xdr:row>7</xdr:row>
          <xdr:rowOff>0</xdr:rowOff>
        </xdr:to>
        <xdr:sp macro="" textlink="">
          <xdr:nvSpPr>
            <xdr:cNvPr id="30740" name="Répertoire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</xdr:row>
          <xdr:rowOff>0</xdr:rowOff>
        </xdr:from>
        <xdr:to>
          <xdr:col>12</xdr:col>
          <xdr:colOff>0</xdr:colOff>
          <xdr:row>11</xdr:row>
          <xdr:rowOff>0</xdr:rowOff>
        </xdr:to>
        <xdr:sp macro="" textlink="">
          <xdr:nvSpPr>
            <xdr:cNvPr id="30741" name="Réserve" hidden="1">
              <a:extLst>
                <a:ext uri="{63B3BB69-23CF-44E3-9099-C40C66FF867C}">
                  <a14:compatExt spid="_x0000_s30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1765" name="Répertoire" hidden="1">
              <a:extLst>
                <a:ext uri="{63B3BB69-23CF-44E3-9099-C40C66FF867C}">
                  <a14:compatExt spid="_x0000_s3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1766" name="Réserve" hidden="1">
              <a:extLst>
                <a:ext uri="{63B3BB69-23CF-44E3-9099-C40C66FF867C}">
                  <a14:compatExt spid="_x0000_s3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2789" name="Répertoire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2790" name="Réserve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3813" name="Répertoire" hidden="1">
              <a:extLst>
                <a:ext uri="{63B3BB69-23CF-44E3-9099-C40C66FF867C}">
                  <a14:compatExt spid="_x0000_s3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3814" name="Réserve" hidden="1">
              <a:extLst>
                <a:ext uri="{63B3BB69-23CF-44E3-9099-C40C66FF867C}">
                  <a14:compatExt spid="_x0000_s3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42-00078%20Cahier%20de%20contr&#244;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SSIERS"/>
      <sheetName val="DOSSIERS.XLS"/>
    </sheetNames>
    <definedNames>
      <definedName name="ArchivageDossier"/>
      <definedName name="KleSaisieDossierBlanc"/>
      <definedName name="Retourmenugénéral"/>
      <definedName name="RetourSaisieDossierBlanc"/>
    </defined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ENU1"/>
      <sheetName val="Entête"/>
      <sheetName val="Doc Référence"/>
      <sheetName val="Doc Aide mémoire"/>
      <sheetName val="Répertoire"/>
      <sheetName val="Réserves"/>
      <sheetName val="REPERTOIRE"/>
      <sheetName val="AV-FK-005"/>
      <sheetName val="AV-FK-008,1BIS"/>
      <sheetName val="AV-FK-008,2BIS"/>
      <sheetName val="AV-FK-008,2BIS (2)"/>
      <sheetName val="AV-FK-015"/>
      <sheetName val="AV-FK-015 (2)"/>
      <sheetName val="AV-FK-015 (3)"/>
      <sheetName val="AV-FK-015 (4)"/>
      <sheetName val="AV-FK-015 (5)"/>
      <sheetName val="AV-FK-015 (6)"/>
      <sheetName val="AV-FK-015 (7)"/>
      <sheetName val="AV-FK-015 (8)"/>
      <sheetName val="AV-FK-015 (9)"/>
      <sheetName val="AV-FK-015 (10)"/>
      <sheetName val="AV-FK-017"/>
      <sheetName val="AV-FK-017 (2)"/>
      <sheetName val="AV-FK-017 (3)"/>
      <sheetName val="AV-FK-019"/>
      <sheetName val="AV-FK-022"/>
      <sheetName val="AV-FK-028"/>
      <sheetName val="AV-FK-039"/>
      <sheetName val="AV-FK-049"/>
      <sheetName val="AV-FK-052"/>
      <sheetName val="AV-FK-052 (2)"/>
      <sheetName val="AV-FK-052 (3)"/>
      <sheetName val="AV-FK-052 (4)"/>
      <sheetName val="AV-FK-052 (5)"/>
      <sheetName val="AV-FK-052 (6)"/>
      <sheetName val="AV-FK-054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">
          <cell r="B3" t="str">
            <v>C</v>
          </cell>
        </row>
        <row r="4">
          <cell r="B4" t="str">
            <v>*</v>
          </cell>
        </row>
        <row r="5">
          <cell r="B5" t="str">
            <v>NA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OSSIER1"/>
      <sheetName val="DOSSIER1.XLS"/>
    </sheetNames>
    <definedNames>
      <definedName name="SaisieDossierBlanc"/>
    </defined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id="9" name="AGENTS" displayName="AGENTS" ref="A1:D9" totalsRowShown="0" headerRowDxfId="47" dataDxfId="46" headerRowCellStyle="Normal 7" dataCellStyle="Normal 7">
  <autoFilter ref="A1:D9"/>
  <tableColumns count="4">
    <tableColumn id="1" name="LETTRE" dataDxfId="45" dataCellStyle="Normal 7"/>
    <tableColumn id="2" name="NOM" dataDxfId="44" dataCellStyle="Normal 7"/>
    <tableColumn id="3" name="FONCTION" dataDxfId="43" dataCellStyle="Normal 7"/>
    <tableColumn id="4" name="VISA" dataDxfId="42" dataCellStyle="Normal 7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1" name="RepCahier" displayName="RepCahier" ref="A6:I312" totalsRowShown="0" headerRowDxfId="41" dataDxfId="40" tableBorderDxfId="39">
  <autoFilter ref="A6:I312"/>
  <tableColumns count="9">
    <tableColumn id="1" name="Fiche" dataDxfId="38" dataCellStyle="Normal 2 2">
      <calculatedColumnFormula>IF(RepCahier[[#This Row],[Modèle]]="","",CONCATENATE(MENU1!$G$1,"-",TEXT(COUNTA($B$7:$B7),"000")))</calculatedColumnFormula>
    </tableColumn>
    <tableColumn id="2" name="Modèle" dataDxfId="37" dataCellStyle="Normal 2 2"/>
    <tableColumn id="3" name="Identification" dataDxfId="36" dataCellStyle="Normal 2 2"/>
    <tableColumn id="4" name="Destination_x000a_d'identification" dataDxfId="35" dataCellStyle="Normal 2 2">
      <calculatedColumnFormula>IF(B7="","",VLOOKUP(B7,'Répertoire fiche de contrôle'!A:F,6,FALSE))</calculatedColumnFormula>
    </tableColumn>
    <tableColumn id="8" name="Destination Fiche" dataDxfId="34" dataCellStyle="Normal 2 2">
      <calculatedColumnFormula>IF(B7="","",VLOOKUP(B7,'Répertoire fiche de contrôle'!A:G,7,FALSE))</calculatedColumnFormula>
    </tableColumn>
    <tableColumn id="5" name="Réalisation" dataDxfId="33" dataCellStyle="Normal 2 2"/>
    <tableColumn id="6" name="Remise" dataDxfId="32" dataCellStyle="Normal 2 2"/>
    <tableColumn id="7" name="Observation" dataDxfId="31" dataCellStyle="Normal 2 2"/>
    <tableColumn id="9" name="Lien" dataDxfId="3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6" name="Fiches" displayName="Fiches" ref="A1:A17" totalsRowShown="0" headerRowDxfId="29" dataDxfId="28">
  <autoFilter ref="A1:A17"/>
  <tableColumns count="1">
    <tableColumn id="1" name="Fich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7" displayName="Table7" ref="C1:C5" totalsRowShown="0" headerRowDxfId="26" dataDxfId="25" headerRowCellStyle="Normal 7" dataCellStyle="Normal 7">
  <autoFilter ref="C1:C5"/>
  <tableColumns count="1">
    <tableColumn id="1" name="RESULTAT" dataDxfId="24" dataCellStyle="Normal 7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id="8" name="BOITE" displayName="BOITE" ref="E1:E3" totalsRowShown="0" headerRowDxfId="23" dataDxfId="22" headerRowCellStyle="Normal 7" dataCellStyle="Normal 7">
  <autoFilter ref="E1:E3"/>
  <tableColumns count="1">
    <tableColumn id="1" name="BOITE" dataDxfId="21" dataCellStyle="Normal 7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2" name="Table73" displayName="Table73" ref="G1:H181" totalsRowShown="0" headerRowDxfId="20" dataDxfId="19" headerRowCellStyle="Normal 7" dataCellStyle="Normal 7">
  <autoFilter ref="G1:H181"/>
  <tableColumns count="2">
    <tableColumn id="1" name="CABLE" dataDxfId="18" dataCellStyle="Normal 7"/>
    <tableColumn id="2" name="Colonne1" dataDxfId="17" dataCellStyle="Normal 7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2.xml"/><Relationship Id="rId5" Type="http://schemas.openxmlformats.org/officeDocument/2006/relationships/comments" Target="../comments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4" Type="http://schemas.openxmlformats.org/officeDocument/2006/relationships/table" Target="../tables/table6.xml"/><Relationship Id="rId1" Type="http://schemas.openxmlformats.org/officeDocument/2006/relationships/table" Target="../tables/table3.xml"/><Relationship Id="rId2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ctrlProp" Target="../ctrlProps/ctrlProp3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4" Type="http://schemas.openxmlformats.org/officeDocument/2006/relationships/ctrlProp" Target="../ctrlProps/ctrlProp5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4" Type="http://schemas.openxmlformats.org/officeDocument/2006/relationships/ctrlProp" Target="../ctrlProps/ctrlProp7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trlProp" Target="../ctrlProps/ctrlProp9.xml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4" Type="http://schemas.openxmlformats.org/officeDocument/2006/relationships/ctrlProp" Target="../ctrlProps/ctrlProp11.xml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4" Type="http://schemas.openxmlformats.org/officeDocument/2006/relationships/ctrlProp" Target="../ctrlProps/ctrlProp13.xml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4" Type="http://schemas.openxmlformats.org/officeDocument/2006/relationships/ctrlProp" Target="../ctrlProps/ctrlProp15.xml"/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4" Type="http://schemas.openxmlformats.org/officeDocument/2006/relationships/ctrlProp" Target="../ctrlProps/ctrlProp17.xml"/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4" Type="http://schemas.openxmlformats.org/officeDocument/2006/relationships/ctrlProp" Target="../ctrlProps/ctrlProp19.xml"/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4" Type="http://schemas.openxmlformats.org/officeDocument/2006/relationships/ctrlProp" Target="../ctrlProps/ctrlProp21.xml"/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1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4" Type="http://schemas.openxmlformats.org/officeDocument/2006/relationships/ctrlProp" Target="../ctrlProps/ctrlProp23.xml"/><Relationship Id="rId1" Type="http://schemas.openxmlformats.org/officeDocument/2006/relationships/drawing" Target="../drawings/drawing12.xml"/><Relationship Id="rId2" Type="http://schemas.openxmlformats.org/officeDocument/2006/relationships/vmlDrawing" Target="../drawings/vmlDrawing12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4" Type="http://schemas.openxmlformats.org/officeDocument/2006/relationships/ctrlProp" Target="../ctrlProps/ctrlProp25.xml"/><Relationship Id="rId1" Type="http://schemas.openxmlformats.org/officeDocument/2006/relationships/drawing" Target="../drawings/drawing13.xml"/><Relationship Id="rId2" Type="http://schemas.openxmlformats.org/officeDocument/2006/relationships/vmlDrawing" Target="../drawings/vmlDrawing13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4" Type="http://schemas.openxmlformats.org/officeDocument/2006/relationships/ctrlProp" Target="../ctrlProps/ctrlProp27.xml"/><Relationship Id="rId1" Type="http://schemas.openxmlformats.org/officeDocument/2006/relationships/drawing" Target="../drawings/drawing14.xml"/><Relationship Id="rId2" Type="http://schemas.openxmlformats.org/officeDocument/2006/relationships/vmlDrawing" Target="../drawings/vmlDrawing14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4" Type="http://schemas.openxmlformats.org/officeDocument/2006/relationships/ctrlProp" Target="../ctrlProps/ctrlProp29.xml"/><Relationship Id="rId1" Type="http://schemas.openxmlformats.org/officeDocument/2006/relationships/drawing" Target="../drawings/drawing15.xml"/><Relationship Id="rId2" Type="http://schemas.openxmlformats.org/officeDocument/2006/relationships/vmlDrawing" Target="../drawings/vmlDrawing15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4" Type="http://schemas.openxmlformats.org/officeDocument/2006/relationships/ctrlProp" Target="../ctrlProps/ctrlProp31.xml"/><Relationship Id="rId1" Type="http://schemas.openxmlformats.org/officeDocument/2006/relationships/drawing" Target="../drawings/drawing16.xml"/><Relationship Id="rId2" Type="http://schemas.openxmlformats.org/officeDocument/2006/relationships/vmlDrawing" Target="../drawings/vmlDrawing16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4" Type="http://schemas.openxmlformats.org/officeDocument/2006/relationships/ctrlProp" Target="../ctrlProps/ctrlProp33.xml"/><Relationship Id="rId1" Type="http://schemas.openxmlformats.org/officeDocument/2006/relationships/drawing" Target="../drawings/drawing17.xml"/><Relationship Id="rId2" Type="http://schemas.openxmlformats.org/officeDocument/2006/relationships/vmlDrawing" Target="../drawings/vmlDrawing17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0000"/>
  </sheetPr>
  <dimension ref="A1:L20"/>
  <sheetViews>
    <sheetView showGridLines="0" workbookViewId="0">
      <selection activeCell="C5" sqref="C5"/>
    </sheetView>
  </sheetViews>
  <sheetFormatPr baseColWidth="10" defaultColWidth="11.5" defaultRowHeight="14" x14ac:dyDescent="0"/>
  <cols>
    <col min="1" max="1" width="10.83203125" style="317" bestFit="1" customWidth="1"/>
    <col min="2" max="2" width="27.83203125" style="1" customWidth="1"/>
    <col min="3" max="3" width="20.33203125" style="1" bestFit="1" customWidth="1"/>
    <col min="4" max="4" width="14" style="1" bestFit="1" customWidth="1"/>
    <col min="5" max="5" width="16.6640625" style="1" bestFit="1" customWidth="1"/>
    <col min="6" max="6" width="23.6640625" style="1" customWidth="1"/>
    <col min="7" max="7" width="25.83203125" style="1" customWidth="1"/>
    <col min="8" max="8" width="22.5" style="1" bestFit="1" customWidth="1"/>
    <col min="9" max="10" width="20.33203125" style="1" bestFit="1" customWidth="1"/>
    <col min="11" max="11" width="20.6640625" style="1" bestFit="1" customWidth="1"/>
    <col min="12" max="16384" width="11.5" style="1"/>
  </cols>
  <sheetData>
    <row r="1" spans="1:12">
      <c r="A1" s="315" t="s">
        <v>840</v>
      </c>
      <c r="B1" s="257" t="s">
        <v>170</v>
      </c>
      <c r="C1" s="257" t="s">
        <v>841</v>
      </c>
      <c r="D1" s="315" t="s">
        <v>172</v>
      </c>
      <c r="F1" s="311" t="s">
        <v>11</v>
      </c>
      <c r="G1" s="398" t="s">
        <v>12</v>
      </c>
    </row>
    <row r="2" spans="1:12" ht="15" thickBot="1">
      <c r="A2" s="6" t="s">
        <v>13</v>
      </c>
      <c r="B2" s="258" t="s">
        <v>814</v>
      </c>
      <c r="C2" s="258" t="s">
        <v>8</v>
      </c>
      <c r="D2" s="316" t="str">
        <f>LEFT(AGENTS[[#This Row],[NOM]],1) &amp; MID(AGENTS[[#This Row],[NOM]],SEARCH(" ",AGENTS[[#This Row],[NOM]])+1,1)</f>
        <v>NA</v>
      </c>
      <c r="F2" s="312" t="s">
        <v>14</v>
      </c>
      <c r="G2" s="399"/>
    </row>
    <row r="3" spans="1:12" s="2" customFormat="1" ht="15" thickBot="1">
      <c r="A3" s="6" t="s">
        <v>15</v>
      </c>
      <c r="B3" s="258" t="s">
        <v>815</v>
      </c>
      <c r="C3" s="258" t="s">
        <v>10</v>
      </c>
      <c r="D3" s="316" t="str">
        <f>LEFT(AGENTS[[#This Row],[NOM]],1) &amp; MID(AGENTS[[#This Row],[NOM]],SEARCH(" ",AGENTS[[#This Row],[NOM]])+1,1)</f>
        <v>NB</v>
      </c>
    </row>
    <row r="4" spans="1:12" ht="15" thickBot="1">
      <c r="A4" s="6" t="s">
        <v>2</v>
      </c>
      <c r="B4" s="258" t="s">
        <v>816</v>
      </c>
      <c r="C4" s="258" t="s">
        <v>812</v>
      </c>
      <c r="D4" s="316" t="str">
        <f>LEFT(AGENTS[[#This Row],[NOM]],1) &amp; MID(AGENTS[[#This Row],[NOM]],SEARCH(" ",AGENTS[[#This Row],[NOM]])+1,1)</f>
        <v>NC</v>
      </c>
      <c r="E4" s="259"/>
      <c r="F4" s="309" t="s">
        <v>839</v>
      </c>
      <c r="G4" s="310" t="s">
        <v>817</v>
      </c>
    </row>
    <row r="5" spans="1:12">
      <c r="A5" s="6" t="s">
        <v>16</v>
      </c>
      <c r="B5" s="258" t="s">
        <v>817</v>
      </c>
      <c r="C5" s="258" t="s">
        <v>4</v>
      </c>
      <c r="D5" s="316" t="str">
        <f>LEFT(AGENTS[[#This Row],[NOM]],1) &amp; MID(AGENTS[[#This Row],[NOM]],SEARCH(" ",AGENTS[[#This Row],[NOM]])+1,1)</f>
        <v>ND</v>
      </c>
      <c r="E5" s="259"/>
    </row>
    <row r="6" spans="1:12">
      <c r="A6" s="6" t="s">
        <v>179</v>
      </c>
      <c r="B6" s="258" t="s">
        <v>818</v>
      </c>
      <c r="C6" s="258" t="s">
        <v>4</v>
      </c>
      <c r="D6" s="316" t="str">
        <f>LEFT(AGENTS[[#This Row],[NOM]],1) &amp; MID(AGENTS[[#This Row],[NOM]],SEARCH(" ",AGENTS[[#This Row],[NOM]])+1,1)</f>
        <v>NE</v>
      </c>
      <c r="E6" s="259"/>
    </row>
    <row r="7" spans="1:12">
      <c r="A7" s="6" t="s">
        <v>182</v>
      </c>
      <c r="B7" s="258" t="s">
        <v>819</v>
      </c>
      <c r="C7" s="258" t="s">
        <v>4</v>
      </c>
      <c r="D7" s="316" t="str">
        <f>LEFT(AGENTS[[#This Row],[NOM]],1) &amp; MID(AGENTS[[#This Row],[NOM]],SEARCH(" ",AGENTS[[#This Row],[NOM]])+1,1)</f>
        <v>NF</v>
      </c>
      <c r="E7" s="259"/>
    </row>
    <row r="8" spans="1:12" ht="16">
      <c r="A8" s="6" t="s">
        <v>184</v>
      </c>
      <c r="B8" s="258" t="s">
        <v>820</v>
      </c>
      <c r="C8" s="258" t="s">
        <v>4</v>
      </c>
      <c r="D8" s="316" t="str">
        <f>LEFT(AGENTS[[#This Row],[NOM]],1) &amp; MID(AGENTS[[#This Row],[NOM]],SEARCH(" ",AGENTS[[#This Row],[NOM]])+1,1)</f>
        <v>NG</v>
      </c>
      <c r="L8" s="4"/>
    </row>
    <row r="9" spans="1:12" ht="16">
      <c r="A9" s="6" t="s">
        <v>187</v>
      </c>
      <c r="B9" s="258" t="s">
        <v>821</v>
      </c>
      <c r="C9" s="258" t="s">
        <v>4</v>
      </c>
      <c r="D9" s="316" t="str">
        <f>LEFT(AGENTS[[#This Row],[NOM]],1) &amp; MID(AGENTS[[#This Row],[NOM]],SEARCH(" ",AGENTS[[#This Row],[NOM]])+1,1)</f>
        <v>NH</v>
      </c>
      <c r="L9" s="4"/>
    </row>
    <row r="10" spans="1:12">
      <c r="B10" s="2"/>
      <c r="C10" s="2"/>
      <c r="D10" s="2"/>
    </row>
    <row r="12" spans="1:12">
      <c r="B12" s="5"/>
    </row>
    <row r="13" spans="1:12">
      <c r="B13" s="3"/>
    </row>
    <row r="14" spans="1:12">
      <c r="B14" s="3"/>
    </row>
    <row r="15" spans="1:12">
      <c r="B15" s="3"/>
    </row>
    <row r="16" spans="1:12">
      <c r="B16" s="7"/>
    </row>
    <row r="17" spans="2:2">
      <c r="B17" s="8"/>
    </row>
    <row r="18" spans="2:2">
      <c r="B18" s="8"/>
    </row>
    <row r="19" spans="2:2">
      <c r="B19" s="8"/>
    </row>
    <row r="20" spans="2:2">
      <c r="B20" s="8"/>
    </row>
  </sheetData>
  <protectedRanges>
    <protectedRange sqref="G1 G4 B2:D9" name="Plage2"/>
  </protectedRanges>
  <mergeCells count="1">
    <mergeCell ref="G1:G2"/>
  </mergeCells>
  <dataValidations count="2">
    <dataValidation type="list" allowBlank="1" showInputMessage="1" showErrorMessage="1" sqref="G4">
      <formula1>INDIRECT("AGENTS[Nom]")</formula1>
    </dataValidation>
    <dataValidation type="textLength" operator="lessThanOrEqual" allowBlank="1" showInputMessage="1" showErrorMessage="1" sqref="G1:G2">
      <formula1>5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  <pageSetUpPr fitToPage="1"/>
  </sheetPr>
  <dimension ref="A1:L26"/>
  <sheetViews>
    <sheetView showGridLines="0" topLeftCell="A4" workbookViewId="0">
      <selection activeCell="A10" sqref="A10:H16"/>
    </sheetView>
  </sheetViews>
  <sheetFormatPr baseColWidth="10" defaultColWidth="11.5" defaultRowHeight="15" x14ac:dyDescent="0"/>
  <cols>
    <col min="1" max="3" width="10.6640625" style="329" customWidth="1"/>
    <col min="4" max="4" width="8.6640625" style="329" customWidth="1"/>
    <col min="5" max="6" width="10.6640625" style="329" customWidth="1"/>
    <col min="7" max="7" width="5.6640625" style="329" customWidth="1"/>
    <col min="8" max="8" width="17.6640625" style="329" customWidth="1"/>
    <col min="9" max="14" width="12.6640625" style="329" customWidth="1"/>
    <col min="15" max="16384" width="11.5" style="329"/>
  </cols>
  <sheetData>
    <row r="1" spans="1:11" ht="80" customHeight="1">
      <c r="A1" s="327"/>
      <c r="B1" s="328"/>
      <c r="C1" s="328"/>
      <c r="D1" s="328"/>
      <c r="E1" s="328"/>
      <c r="F1" s="402"/>
      <c r="G1" s="402"/>
      <c r="H1" s="402"/>
      <c r="K1" s="330"/>
    </row>
    <row r="2" spans="1:11">
      <c r="A2" s="331"/>
      <c r="B2" s="331"/>
      <c r="C2" s="331"/>
      <c r="D2" s="331"/>
      <c r="E2" s="331"/>
      <c r="F2" s="331"/>
      <c r="G2" s="331"/>
      <c r="H2" s="331"/>
    </row>
    <row r="3" spans="1:11">
      <c r="A3" s="400" t="s">
        <v>830</v>
      </c>
      <c r="B3" s="400"/>
      <c r="C3" s="400"/>
      <c r="D3" s="400"/>
      <c r="E3" s="400"/>
      <c r="F3" s="400"/>
      <c r="G3" s="400"/>
      <c r="H3" s="400"/>
    </row>
    <row r="4" spans="1:11">
      <c r="A4" s="400" t="s">
        <v>831</v>
      </c>
      <c r="B4" s="400"/>
      <c r="C4" s="400"/>
      <c r="D4" s="400"/>
      <c r="E4" s="400"/>
      <c r="F4" s="400"/>
      <c r="G4" s="400"/>
      <c r="H4" s="400"/>
    </row>
    <row r="5" spans="1:11">
      <c r="A5" s="400" t="s">
        <v>832</v>
      </c>
      <c r="B5" s="400"/>
      <c r="C5" s="400"/>
      <c r="D5" s="400"/>
      <c r="E5" s="400"/>
      <c r="F5" s="400"/>
      <c r="G5" s="400"/>
      <c r="H5" s="400"/>
    </row>
    <row r="6" spans="1:11">
      <c r="A6" s="332"/>
      <c r="B6" s="332"/>
      <c r="C6" s="332"/>
      <c r="D6" s="332"/>
      <c r="E6" s="332"/>
      <c r="F6" s="332"/>
      <c r="G6" s="332"/>
      <c r="H6" s="332"/>
    </row>
    <row r="7" spans="1:11" s="333" customFormat="1" ht="30" customHeight="1">
      <c r="A7" s="424" t="s">
        <v>18</v>
      </c>
      <c r="B7" s="424"/>
      <c r="C7" s="424"/>
      <c r="D7" s="424"/>
      <c r="E7" s="424"/>
      <c r="F7" s="424"/>
      <c r="G7" s="424"/>
      <c r="H7" s="424"/>
    </row>
    <row r="8" spans="1:11" s="338" customFormat="1" ht="30" customHeight="1">
      <c r="A8" s="334" t="s">
        <v>19</v>
      </c>
      <c r="B8" s="409" t="s">
        <v>822</v>
      </c>
      <c r="C8" s="410"/>
      <c r="D8" s="410"/>
      <c r="E8" s="335" t="s">
        <v>20</v>
      </c>
      <c r="F8" s="336" t="s">
        <v>13</v>
      </c>
      <c r="G8" s="335" t="s">
        <v>21</v>
      </c>
      <c r="H8" s="337" t="s">
        <v>402</v>
      </c>
    </row>
    <row r="9" spans="1:11" ht="30" customHeight="1">
      <c r="A9" s="411" t="s">
        <v>22</v>
      </c>
      <c r="B9" s="411"/>
      <c r="C9" s="411"/>
      <c r="D9" s="411"/>
      <c r="E9" s="411"/>
      <c r="F9" s="411"/>
      <c r="G9" s="411"/>
      <c r="H9" s="411"/>
    </row>
    <row r="10" spans="1:11" ht="23.25" customHeight="1">
      <c r="A10" s="403" t="s">
        <v>834</v>
      </c>
      <c r="B10" s="404"/>
      <c r="C10" s="404"/>
      <c r="D10" s="404"/>
      <c r="E10" s="404"/>
      <c r="F10" s="404"/>
      <c r="G10" s="404"/>
      <c r="H10" s="404"/>
    </row>
    <row r="11" spans="1:11" ht="23.25" customHeight="1">
      <c r="A11" s="404"/>
      <c r="B11" s="404"/>
      <c r="C11" s="404"/>
      <c r="D11" s="404"/>
      <c r="E11" s="404"/>
      <c r="F11" s="404"/>
      <c r="G11" s="404"/>
      <c r="H11" s="404"/>
      <c r="J11" s="391" t="s">
        <v>835</v>
      </c>
    </row>
    <row r="12" spans="1:11" ht="23.25" customHeight="1">
      <c r="A12" s="404"/>
      <c r="B12" s="404"/>
      <c r="C12" s="404"/>
      <c r="D12" s="404"/>
      <c r="E12" s="404"/>
      <c r="F12" s="404"/>
      <c r="G12" s="404"/>
      <c r="H12" s="404"/>
    </row>
    <row r="13" spans="1:11" ht="23.25" customHeight="1">
      <c r="A13" s="404"/>
      <c r="B13" s="404"/>
      <c r="C13" s="404"/>
      <c r="D13" s="404"/>
      <c r="E13" s="404"/>
      <c r="F13" s="404"/>
      <c r="G13" s="404"/>
      <c r="H13" s="404"/>
    </row>
    <row r="14" spans="1:11" ht="23.25" customHeight="1">
      <c r="A14" s="404"/>
      <c r="B14" s="404"/>
      <c r="C14" s="404"/>
      <c r="D14" s="404"/>
      <c r="E14" s="404"/>
      <c r="F14" s="404"/>
      <c r="G14" s="404"/>
      <c r="H14" s="404"/>
    </row>
    <row r="15" spans="1:11" ht="23.25" customHeight="1">
      <c r="A15" s="404"/>
      <c r="B15" s="404"/>
      <c r="C15" s="404"/>
      <c r="D15" s="404"/>
      <c r="E15" s="404"/>
      <c r="F15" s="404"/>
      <c r="G15" s="404"/>
      <c r="H15" s="404"/>
    </row>
    <row r="16" spans="1:11" ht="23.25" customHeight="1">
      <c r="A16" s="405"/>
      <c r="B16" s="405"/>
      <c r="C16" s="405"/>
      <c r="D16" s="405"/>
      <c r="E16" s="405"/>
      <c r="F16" s="405"/>
      <c r="G16" s="405"/>
      <c r="H16" s="405"/>
    </row>
    <row r="17" spans="1:12" s="333" customFormat="1" ht="25">
      <c r="A17" s="412" t="s">
        <v>23</v>
      </c>
      <c r="B17" s="412"/>
      <c r="C17" s="412"/>
      <c r="D17" s="412"/>
      <c r="E17" s="412"/>
      <c r="F17" s="412"/>
      <c r="G17" s="412"/>
      <c r="H17" s="412"/>
    </row>
    <row r="18" spans="1:12" ht="20">
      <c r="A18" s="413" t="s">
        <v>24</v>
      </c>
      <c r="B18" s="413"/>
      <c r="C18" s="413"/>
      <c r="D18" s="413"/>
      <c r="E18" s="413"/>
      <c r="F18" s="413"/>
      <c r="G18" s="413"/>
      <c r="H18" s="413"/>
    </row>
    <row r="19" spans="1:12" ht="30" customHeight="1">
      <c r="A19" s="406" t="s">
        <v>25</v>
      </c>
      <c r="B19" s="407"/>
      <c r="C19" s="407"/>
      <c r="D19" s="407"/>
      <c r="E19" s="407"/>
      <c r="F19" s="407"/>
      <c r="G19" s="407"/>
      <c r="H19" s="408"/>
    </row>
    <row r="20" spans="1:12" ht="16" thickBot="1">
      <c r="A20" s="414" t="s">
        <v>26</v>
      </c>
      <c r="B20" s="415"/>
      <c r="C20" s="415"/>
      <c r="D20" s="416" t="s">
        <v>27</v>
      </c>
      <c r="E20" s="414"/>
      <c r="F20" s="417" t="s">
        <v>28</v>
      </c>
      <c r="G20" s="418"/>
      <c r="H20" s="339" t="s">
        <v>29</v>
      </c>
    </row>
    <row r="21" spans="1:12" ht="55" customHeight="1" thickBot="1">
      <c r="A21" s="419" t="str">
        <f>IF($L$21="","",IF($L$21="A",MENU1!$B$2,IF($L$21="B",MENU1!$B$3,IF($L$21="C",MENU1!$B$4,IF($L$21="D",MENU1!$B$5,)))))</f>
        <v>NOM Def</v>
      </c>
      <c r="B21" s="419"/>
      <c r="C21" s="420"/>
      <c r="D21" s="421" t="str">
        <f>IF($L$21="","",IF($L$21="A",MENU1!$C$2,IF($L$21="B",MENU1!$C$3,IF($L$21="C",MENU1!$C$4,IF($L$21="D",MENU1!$C$5,)))))</f>
        <v>Contrôleur</v>
      </c>
      <c r="E21" s="420"/>
      <c r="F21" s="422"/>
      <c r="G21" s="423"/>
      <c r="H21" s="9" t="str">
        <f>IF(OR(A21="na",A21=""),"",LEFT(A21,1)&amp;MID(A21,SEARCH(" ",A21)+1,1))</f>
        <v>ND</v>
      </c>
      <c r="J21" s="401" t="s">
        <v>17</v>
      </c>
      <c r="K21" s="401"/>
      <c r="L21" s="340" t="s">
        <v>16</v>
      </c>
    </row>
    <row r="22" spans="1:12" ht="30" customHeight="1">
      <c r="A22" s="406" t="s">
        <v>30</v>
      </c>
      <c r="B22" s="407"/>
      <c r="C22" s="407"/>
      <c r="D22" s="407"/>
      <c r="E22" s="407"/>
      <c r="F22" s="407"/>
      <c r="G22" s="407"/>
      <c r="H22" s="408"/>
    </row>
    <row r="23" spans="1:12" ht="16" thickBot="1">
      <c r="A23" s="414" t="s">
        <v>26</v>
      </c>
      <c r="B23" s="415"/>
      <c r="C23" s="415"/>
      <c r="D23" s="416" t="s">
        <v>27</v>
      </c>
      <c r="E23" s="414"/>
      <c r="F23" s="417" t="s">
        <v>28</v>
      </c>
      <c r="G23" s="418"/>
      <c r="H23" s="339" t="s">
        <v>29</v>
      </c>
    </row>
    <row r="24" spans="1:12" ht="55" customHeight="1" thickBot="1">
      <c r="A24" s="419" t="str">
        <f>IF($L$24="","",IF($L$24="A",MENU1!$B$2,IF($L$24="B",MENU1!$B$3,IF($L$24="C",MENU1!$B$4,IF($L$24="D",MENU1!$B$5,)))))</f>
        <v>NOM Abc</v>
      </c>
      <c r="B24" s="419"/>
      <c r="C24" s="420"/>
      <c r="D24" s="421" t="str">
        <f>IF($L$24="","",IF($L$24="A",MENU1!$C$2,IF($L$24="B",MENU1!$C$3,IF($L$24="C",MENU1!$C$4,IF($L$24="D",MENU1!$C$5,)))))</f>
        <v>Responsable contrôle</v>
      </c>
      <c r="E24" s="420"/>
      <c r="F24" s="422"/>
      <c r="G24" s="423"/>
      <c r="H24" s="9" t="str">
        <f>IF(OR(A24="na",A24=""),"",LEFT(A24,1)&amp;MID(A24,SEARCH(" ",A24)+1,1))</f>
        <v>NA</v>
      </c>
      <c r="J24" s="401" t="s">
        <v>419</v>
      </c>
      <c r="K24" s="401"/>
      <c r="L24" s="340" t="s">
        <v>13</v>
      </c>
    </row>
    <row r="25" spans="1:12" ht="30" customHeight="1">
      <c r="A25" s="406" t="s">
        <v>31</v>
      </c>
      <c r="B25" s="407"/>
      <c r="C25" s="407"/>
      <c r="D25" s="407"/>
      <c r="E25" s="407"/>
      <c r="F25" s="407"/>
      <c r="G25" s="407"/>
      <c r="H25" s="408"/>
    </row>
    <row r="26" spans="1:12" ht="55" customHeight="1">
      <c r="A26" s="414" t="s">
        <v>32</v>
      </c>
      <c r="B26" s="415"/>
      <c r="C26" s="415"/>
      <c r="D26" s="416" t="s">
        <v>27</v>
      </c>
      <c r="E26" s="414"/>
      <c r="F26" s="425" t="s">
        <v>33</v>
      </c>
      <c r="G26" s="415"/>
      <c r="H26" s="341" t="s">
        <v>29</v>
      </c>
    </row>
  </sheetData>
  <protectedRanges>
    <protectedRange sqref="B8:D8 F8 H8 A10 A12:H12 A15:H15 A18:H18 F21:G21 F24:G24 L21 L24 B11:H11" name="Plage"/>
  </protectedRanges>
  <mergeCells count="30">
    <mergeCell ref="F21:G21"/>
    <mergeCell ref="A7:H7"/>
    <mergeCell ref="J21:K21"/>
    <mergeCell ref="A25:H25"/>
    <mergeCell ref="A26:C26"/>
    <mergeCell ref="D26:E26"/>
    <mergeCell ref="F26:G26"/>
    <mergeCell ref="A22:H22"/>
    <mergeCell ref="A23:C23"/>
    <mergeCell ref="D23:E23"/>
    <mergeCell ref="F23:G23"/>
    <mergeCell ref="A24:C24"/>
    <mergeCell ref="D24:E24"/>
    <mergeCell ref="F24:G24"/>
    <mergeCell ref="A3:H3"/>
    <mergeCell ref="A4:H4"/>
    <mergeCell ref="A5:H5"/>
    <mergeCell ref="J24:K24"/>
    <mergeCell ref="F1:H1"/>
    <mergeCell ref="A10:H16"/>
    <mergeCell ref="A19:H19"/>
    <mergeCell ref="B8:D8"/>
    <mergeCell ref="A9:H9"/>
    <mergeCell ref="A17:H17"/>
    <mergeCell ref="A18:H18"/>
    <mergeCell ref="A20:C20"/>
    <mergeCell ref="D20:E20"/>
    <mergeCell ref="F20:G20"/>
    <mergeCell ref="A21:C21"/>
    <mergeCell ref="D21:E21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MENU1!$A$2:$A$9</xm:f>
          </x14:formula1>
          <xm:sqref>L21</xm:sqref>
        </x14:dataValidation>
        <x14:dataValidation type="list" allowBlank="1" showInputMessage="1" showErrorMessage="1">
          <x14:formula1>
            <xm:f>MENU1!$A$2:$A$9</xm:f>
          </x14:formula1>
          <xm:sqref>L24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rgb="FFFF0000"/>
  </sheetPr>
  <dimension ref="A1:O312"/>
  <sheetViews>
    <sheetView showGridLines="0" tabSelected="1" zoomScale="85" zoomScaleNormal="85" zoomScaleSheetLayoutView="88" zoomScalePageLayoutView="85" workbookViewId="0">
      <selection activeCell="L15" sqref="L15"/>
    </sheetView>
  </sheetViews>
  <sheetFormatPr baseColWidth="10" defaultRowHeight="14" x14ac:dyDescent="0"/>
  <cols>
    <col min="1" max="1" width="10.1640625" style="12" customWidth="1"/>
    <col min="2" max="2" width="15" style="13" customWidth="1"/>
    <col min="3" max="3" width="44.5" style="10" customWidth="1"/>
    <col min="4" max="5" width="16" style="228" hidden="1" customWidth="1"/>
    <col min="6" max="6" width="16.6640625" style="10" customWidth="1"/>
    <col min="7" max="7" width="14.83203125" style="10" customWidth="1"/>
    <col min="8" max="9" width="26.5" style="10" customWidth="1"/>
    <col min="10" max="256" width="10.83203125" style="10"/>
    <col min="257" max="257" width="6.6640625" style="10" customWidth="1"/>
    <col min="258" max="259" width="10.83203125" style="10"/>
    <col min="260" max="260" width="15.33203125" style="10" customWidth="1"/>
    <col min="261" max="261" width="10.5" style="10" customWidth="1"/>
    <col min="262" max="262" width="9.5" style="10" customWidth="1"/>
    <col min="263" max="263" width="22.5" style="10" customWidth="1"/>
    <col min="264" max="512" width="10.83203125" style="10"/>
    <col min="513" max="513" width="6.6640625" style="10" customWidth="1"/>
    <col min="514" max="515" width="10.83203125" style="10"/>
    <col min="516" max="516" width="15.33203125" style="10" customWidth="1"/>
    <col min="517" max="517" width="10.5" style="10" customWidth="1"/>
    <col min="518" max="518" width="9.5" style="10" customWidth="1"/>
    <col min="519" max="519" width="22.5" style="10" customWidth="1"/>
    <col min="520" max="768" width="10.83203125" style="10"/>
    <col min="769" max="769" width="6.6640625" style="10" customWidth="1"/>
    <col min="770" max="771" width="10.83203125" style="10"/>
    <col min="772" max="772" width="15.33203125" style="10" customWidth="1"/>
    <col min="773" max="773" width="10.5" style="10" customWidth="1"/>
    <col min="774" max="774" width="9.5" style="10" customWidth="1"/>
    <col min="775" max="775" width="22.5" style="10" customWidth="1"/>
    <col min="776" max="1024" width="10.83203125" style="10"/>
    <col min="1025" max="1025" width="6.6640625" style="10" customWidth="1"/>
    <col min="1026" max="1027" width="10.83203125" style="10"/>
    <col min="1028" max="1028" width="15.33203125" style="10" customWidth="1"/>
    <col min="1029" max="1029" width="10.5" style="10" customWidth="1"/>
    <col min="1030" max="1030" width="9.5" style="10" customWidth="1"/>
    <col min="1031" max="1031" width="22.5" style="10" customWidth="1"/>
    <col min="1032" max="1280" width="10.83203125" style="10"/>
    <col min="1281" max="1281" width="6.6640625" style="10" customWidth="1"/>
    <col min="1282" max="1283" width="10.83203125" style="10"/>
    <col min="1284" max="1284" width="15.33203125" style="10" customWidth="1"/>
    <col min="1285" max="1285" width="10.5" style="10" customWidth="1"/>
    <col min="1286" max="1286" width="9.5" style="10" customWidth="1"/>
    <col min="1287" max="1287" width="22.5" style="10" customWidth="1"/>
    <col min="1288" max="1536" width="10.83203125" style="10"/>
    <col min="1537" max="1537" width="6.6640625" style="10" customWidth="1"/>
    <col min="1538" max="1539" width="10.83203125" style="10"/>
    <col min="1540" max="1540" width="15.33203125" style="10" customWidth="1"/>
    <col min="1541" max="1541" width="10.5" style="10" customWidth="1"/>
    <col min="1542" max="1542" width="9.5" style="10" customWidth="1"/>
    <col min="1543" max="1543" width="22.5" style="10" customWidth="1"/>
    <col min="1544" max="1792" width="10.83203125" style="10"/>
    <col min="1793" max="1793" width="6.6640625" style="10" customWidth="1"/>
    <col min="1794" max="1795" width="10.83203125" style="10"/>
    <col min="1796" max="1796" width="15.33203125" style="10" customWidth="1"/>
    <col min="1797" max="1797" width="10.5" style="10" customWidth="1"/>
    <col min="1798" max="1798" width="9.5" style="10" customWidth="1"/>
    <col min="1799" max="1799" width="22.5" style="10" customWidth="1"/>
    <col min="1800" max="2048" width="10.83203125" style="10"/>
    <col min="2049" max="2049" width="6.6640625" style="10" customWidth="1"/>
    <col min="2050" max="2051" width="10.83203125" style="10"/>
    <col min="2052" max="2052" width="15.33203125" style="10" customWidth="1"/>
    <col min="2053" max="2053" width="10.5" style="10" customWidth="1"/>
    <col min="2054" max="2054" width="9.5" style="10" customWidth="1"/>
    <col min="2055" max="2055" width="22.5" style="10" customWidth="1"/>
    <col min="2056" max="2304" width="10.83203125" style="10"/>
    <col min="2305" max="2305" width="6.6640625" style="10" customWidth="1"/>
    <col min="2306" max="2307" width="10.83203125" style="10"/>
    <col min="2308" max="2308" width="15.33203125" style="10" customWidth="1"/>
    <col min="2309" max="2309" width="10.5" style="10" customWidth="1"/>
    <col min="2310" max="2310" width="9.5" style="10" customWidth="1"/>
    <col min="2311" max="2311" width="22.5" style="10" customWidth="1"/>
    <col min="2312" max="2560" width="10.83203125" style="10"/>
    <col min="2561" max="2561" width="6.6640625" style="10" customWidth="1"/>
    <col min="2562" max="2563" width="10.83203125" style="10"/>
    <col min="2564" max="2564" width="15.33203125" style="10" customWidth="1"/>
    <col min="2565" max="2565" width="10.5" style="10" customWidth="1"/>
    <col min="2566" max="2566" width="9.5" style="10" customWidth="1"/>
    <col min="2567" max="2567" width="22.5" style="10" customWidth="1"/>
    <col min="2568" max="2816" width="10.83203125" style="10"/>
    <col min="2817" max="2817" width="6.6640625" style="10" customWidth="1"/>
    <col min="2818" max="2819" width="10.83203125" style="10"/>
    <col min="2820" max="2820" width="15.33203125" style="10" customWidth="1"/>
    <col min="2821" max="2821" width="10.5" style="10" customWidth="1"/>
    <col min="2822" max="2822" width="9.5" style="10" customWidth="1"/>
    <col min="2823" max="2823" width="22.5" style="10" customWidth="1"/>
    <col min="2824" max="3072" width="10.83203125" style="10"/>
    <col min="3073" max="3073" width="6.6640625" style="10" customWidth="1"/>
    <col min="3074" max="3075" width="10.83203125" style="10"/>
    <col min="3076" max="3076" width="15.33203125" style="10" customWidth="1"/>
    <col min="3077" max="3077" width="10.5" style="10" customWidth="1"/>
    <col min="3078" max="3078" width="9.5" style="10" customWidth="1"/>
    <col min="3079" max="3079" width="22.5" style="10" customWidth="1"/>
    <col min="3080" max="3328" width="10.83203125" style="10"/>
    <col min="3329" max="3329" width="6.6640625" style="10" customWidth="1"/>
    <col min="3330" max="3331" width="10.83203125" style="10"/>
    <col min="3332" max="3332" width="15.33203125" style="10" customWidth="1"/>
    <col min="3333" max="3333" width="10.5" style="10" customWidth="1"/>
    <col min="3334" max="3334" width="9.5" style="10" customWidth="1"/>
    <col min="3335" max="3335" width="22.5" style="10" customWidth="1"/>
    <col min="3336" max="3584" width="10.83203125" style="10"/>
    <col min="3585" max="3585" width="6.6640625" style="10" customWidth="1"/>
    <col min="3586" max="3587" width="10.83203125" style="10"/>
    <col min="3588" max="3588" width="15.33203125" style="10" customWidth="1"/>
    <col min="3589" max="3589" width="10.5" style="10" customWidth="1"/>
    <col min="3590" max="3590" width="9.5" style="10" customWidth="1"/>
    <col min="3591" max="3591" width="22.5" style="10" customWidth="1"/>
    <col min="3592" max="3840" width="10.83203125" style="10"/>
    <col min="3841" max="3841" width="6.6640625" style="10" customWidth="1"/>
    <col min="3842" max="3843" width="10.83203125" style="10"/>
    <col min="3844" max="3844" width="15.33203125" style="10" customWidth="1"/>
    <col min="3845" max="3845" width="10.5" style="10" customWidth="1"/>
    <col min="3846" max="3846" width="9.5" style="10" customWidth="1"/>
    <col min="3847" max="3847" width="22.5" style="10" customWidth="1"/>
    <col min="3848" max="4096" width="10.83203125" style="10"/>
    <col min="4097" max="4097" width="6.6640625" style="10" customWidth="1"/>
    <col min="4098" max="4099" width="10.83203125" style="10"/>
    <col min="4100" max="4100" width="15.33203125" style="10" customWidth="1"/>
    <col min="4101" max="4101" width="10.5" style="10" customWidth="1"/>
    <col min="4102" max="4102" width="9.5" style="10" customWidth="1"/>
    <col min="4103" max="4103" width="22.5" style="10" customWidth="1"/>
    <col min="4104" max="4352" width="10.83203125" style="10"/>
    <col min="4353" max="4353" width="6.6640625" style="10" customWidth="1"/>
    <col min="4354" max="4355" width="10.83203125" style="10"/>
    <col min="4356" max="4356" width="15.33203125" style="10" customWidth="1"/>
    <col min="4357" max="4357" width="10.5" style="10" customWidth="1"/>
    <col min="4358" max="4358" width="9.5" style="10" customWidth="1"/>
    <col min="4359" max="4359" width="22.5" style="10" customWidth="1"/>
    <col min="4360" max="4608" width="10.83203125" style="10"/>
    <col min="4609" max="4609" width="6.6640625" style="10" customWidth="1"/>
    <col min="4610" max="4611" width="10.83203125" style="10"/>
    <col min="4612" max="4612" width="15.33203125" style="10" customWidth="1"/>
    <col min="4613" max="4613" width="10.5" style="10" customWidth="1"/>
    <col min="4614" max="4614" width="9.5" style="10" customWidth="1"/>
    <col min="4615" max="4615" width="22.5" style="10" customWidth="1"/>
    <col min="4616" max="4864" width="10.83203125" style="10"/>
    <col min="4865" max="4865" width="6.6640625" style="10" customWidth="1"/>
    <col min="4866" max="4867" width="10.83203125" style="10"/>
    <col min="4868" max="4868" width="15.33203125" style="10" customWidth="1"/>
    <col min="4869" max="4869" width="10.5" style="10" customWidth="1"/>
    <col min="4870" max="4870" width="9.5" style="10" customWidth="1"/>
    <col min="4871" max="4871" width="22.5" style="10" customWidth="1"/>
    <col min="4872" max="5120" width="10.83203125" style="10"/>
    <col min="5121" max="5121" width="6.6640625" style="10" customWidth="1"/>
    <col min="5122" max="5123" width="10.83203125" style="10"/>
    <col min="5124" max="5124" width="15.33203125" style="10" customWidth="1"/>
    <col min="5125" max="5125" width="10.5" style="10" customWidth="1"/>
    <col min="5126" max="5126" width="9.5" style="10" customWidth="1"/>
    <col min="5127" max="5127" width="22.5" style="10" customWidth="1"/>
    <col min="5128" max="5376" width="10.83203125" style="10"/>
    <col min="5377" max="5377" width="6.6640625" style="10" customWidth="1"/>
    <col min="5378" max="5379" width="10.83203125" style="10"/>
    <col min="5380" max="5380" width="15.33203125" style="10" customWidth="1"/>
    <col min="5381" max="5381" width="10.5" style="10" customWidth="1"/>
    <col min="5382" max="5382" width="9.5" style="10" customWidth="1"/>
    <col min="5383" max="5383" width="22.5" style="10" customWidth="1"/>
    <col min="5384" max="5632" width="10.83203125" style="10"/>
    <col min="5633" max="5633" width="6.6640625" style="10" customWidth="1"/>
    <col min="5634" max="5635" width="10.83203125" style="10"/>
    <col min="5636" max="5636" width="15.33203125" style="10" customWidth="1"/>
    <col min="5637" max="5637" width="10.5" style="10" customWidth="1"/>
    <col min="5638" max="5638" width="9.5" style="10" customWidth="1"/>
    <col min="5639" max="5639" width="22.5" style="10" customWidth="1"/>
    <col min="5640" max="5888" width="10.83203125" style="10"/>
    <col min="5889" max="5889" width="6.6640625" style="10" customWidth="1"/>
    <col min="5890" max="5891" width="10.83203125" style="10"/>
    <col min="5892" max="5892" width="15.33203125" style="10" customWidth="1"/>
    <col min="5893" max="5893" width="10.5" style="10" customWidth="1"/>
    <col min="5894" max="5894" width="9.5" style="10" customWidth="1"/>
    <col min="5895" max="5895" width="22.5" style="10" customWidth="1"/>
    <col min="5896" max="6144" width="10.83203125" style="10"/>
    <col min="6145" max="6145" width="6.6640625" style="10" customWidth="1"/>
    <col min="6146" max="6147" width="10.83203125" style="10"/>
    <col min="6148" max="6148" width="15.33203125" style="10" customWidth="1"/>
    <col min="6149" max="6149" width="10.5" style="10" customWidth="1"/>
    <col min="6150" max="6150" width="9.5" style="10" customWidth="1"/>
    <col min="6151" max="6151" width="22.5" style="10" customWidth="1"/>
    <col min="6152" max="6400" width="10.83203125" style="10"/>
    <col min="6401" max="6401" width="6.6640625" style="10" customWidth="1"/>
    <col min="6402" max="6403" width="10.83203125" style="10"/>
    <col min="6404" max="6404" width="15.33203125" style="10" customWidth="1"/>
    <col min="6405" max="6405" width="10.5" style="10" customWidth="1"/>
    <col min="6406" max="6406" width="9.5" style="10" customWidth="1"/>
    <col min="6407" max="6407" width="22.5" style="10" customWidth="1"/>
    <col min="6408" max="6656" width="10.83203125" style="10"/>
    <col min="6657" max="6657" width="6.6640625" style="10" customWidth="1"/>
    <col min="6658" max="6659" width="10.83203125" style="10"/>
    <col min="6660" max="6660" width="15.33203125" style="10" customWidth="1"/>
    <col min="6661" max="6661" width="10.5" style="10" customWidth="1"/>
    <col min="6662" max="6662" width="9.5" style="10" customWidth="1"/>
    <col min="6663" max="6663" width="22.5" style="10" customWidth="1"/>
    <col min="6664" max="6912" width="10.83203125" style="10"/>
    <col min="6913" max="6913" width="6.6640625" style="10" customWidth="1"/>
    <col min="6914" max="6915" width="10.83203125" style="10"/>
    <col min="6916" max="6916" width="15.33203125" style="10" customWidth="1"/>
    <col min="6917" max="6917" width="10.5" style="10" customWidth="1"/>
    <col min="6918" max="6918" width="9.5" style="10" customWidth="1"/>
    <col min="6919" max="6919" width="22.5" style="10" customWidth="1"/>
    <col min="6920" max="7168" width="10.83203125" style="10"/>
    <col min="7169" max="7169" width="6.6640625" style="10" customWidth="1"/>
    <col min="7170" max="7171" width="10.83203125" style="10"/>
    <col min="7172" max="7172" width="15.33203125" style="10" customWidth="1"/>
    <col min="7173" max="7173" width="10.5" style="10" customWidth="1"/>
    <col min="7174" max="7174" width="9.5" style="10" customWidth="1"/>
    <col min="7175" max="7175" width="22.5" style="10" customWidth="1"/>
    <col min="7176" max="7424" width="10.83203125" style="10"/>
    <col min="7425" max="7425" width="6.6640625" style="10" customWidth="1"/>
    <col min="7426" max="7427" width="10.83203125" style="10"/>
    <col min="7428" max="7428" width="15.33203125" style="10" customWidth="1"/>
    <col min="7429" max="7429" width="10.5" style="10" customWidth="1"/>
    <col min="7430" max="7430" width="9.5" style="10" customWidth="1"/>
    <col min="7431" max="7431" width="22.5" style="10" customWidth="1"/>
    <col min="7432" max="7680" width="10.83203125" style="10"/>
    <col min="7681" max="7681" width="6.6640625" style="10" customWidth="1"/>
    <col min="7682" max="7683" width="10.83203125" style="10"/>
    <col min="7684" max="7684" width="15.33203125" style="10" customWidth="1"/>
    <col min="7685" max="7685" width="10.5" style="10" customWidth="1"/>
    <col min="7686" max="7686" width="9.5" style="10" customWidth="1"/>
    <col min="7687" max="7687" width="22.5" style="10" customWidth="1"/>
    <col min="7688" max="7936" width="10.83203125" style="10"/>
    <col min="7937" max="7937" width="6.6640625" style="10" customWidth="1"/>
    <col min="7938" max="7939" width="10.83203125" style="10"/>
    <col min="7940" max="7940" width="15.33203125" style="10" customWidth="1"/>
    <col min="7941" max="7941" width="10.5" style="10" customWidth="1"/>
    <col min="7942" max="7942" width="9.5" style="10" customWidth="1"/>
    <col min="7943" max="7943" width="22.5" style="10" customWidth="1"/>
    <col min="7944" max="8192" width="10.83203125" style="10"/>
    <col min="8193" max="8193" width="6.6640625" style="10" customWidth="1"/>
    <col min="8194" max="8195" width="10.83203125" style="10"/>
    <col min="8196" max="8196" width="15.33203125" style="10" customWidth="1"/>
    <col min="8197" max="8197" width="10.5" style="10" customWidth="1"/>
    <col min="8198" max="8198" width="9.5" style="10" customWidth="1"/>
    <col min="8199" max="8199" width="22.5" style="10" customWidth="1"/>
    <col min="8200" max="8448" width="10.83203125" style="10"/>
    <col min="8449" max="8449" width="6.6640625" style="10" customWidth="1"/>
    <col min="8450" max="8451" width="10.83203125" style="10"/>
    <col min="8452" max="8452" width="15.33203125" style="10" customWidth="1"/>
    <col min="8453" max="8453" width="10.5" style="10" customWidth="1"/>
    <col min="8454" max="8454" width="9.5" style="10" customWidth="1"/>
    <col min="8455" max="8455" width="22.5" style="10" customWidth="1"/>
    <col min="8456" max="8704" width="10.83203125" style="10"/>
    <col min="8705" max="8705" width="6.6640625" style="10" customWidth="1"/>
    <col min="8706" max="8707" width="10.83203125" style="10"/>
    <col min="8708" max="8708" width="15.33203125" style="10" customWidth="1"/>
    <col min="8709" max="8709" width="10.5" style="10" customWidth="1"/>
    <col min="8710" max="8710" width="9.5" style="10" customWidth="1"/>
    <col min="8711" max="8711" width="22.5" style="10" customWidth="1"/>
    <col min="8712" max="8960" width="10.83203125" style="10"/>
    <col min="8961" max="8961" width="6.6640625" style="10" customWidth="1"/>
    <col min="8962" max="8963" width="10.83203125" style="10"/>
    <col min="8964" max="8964" width="15.33203125" style="10" customWidth="1"/>
    <col min="8965" max="8965" width="10.5" style="10" customWidth="1"/>
    <col min="8966" max="8966" width="9.5" style="10" customWidth="1"/>
    <col min="8967" max="8967" width="22.5" style="10" customWidth="1"/>
    <col min="8968" max="9216" width="10.83203125" style="10"/>
    <col min="9217" max="9217" width="6.6640625" style="10" customWidth="1"/>
    <col min="9218" max="9219" width="10.83203125" style="10"/>
    <col min="9220" max="9220" width="15.33203125" style="10" customWidth="1"/>
    <col min="9221" max="9221" width="10.5" style="10" customWidth="1"/>
    <col min="9222" max="9222" width="9.5" style="10" customWidth="1"/>
    <col min="9223" max="9223" width="22.5" style="10" customWidth="1"/>
    <col min="9224" max="9472" width="10.83203125" style="10"/>
    <col min="9473" max="9473" width="6.6640625" style="10" customWidth="1"/>
    <col min="9474" max="9475" width="10.83203125" style="10"/>
    <col min="9476" max="9476" width="15.33203125" style="10" customWidth="1"/>
    <col min="9477" max="9477" width="10.5" style="10" customWidth="1"/>
    <col min="9478" max="9478" width="9.5" style="10" customWidth="1"/>
    <col min="9479" max="9479" width="22.5" style="10" customWidth="1"/>
    <col min="9480" max="9728" width="10.83203125" style="10"/>
    <col min="9729" max="9729" width="6.6640625" style="10" customWidth="1"/>
    <col min="9730" max="9731" width="10.83203125" style="10"/>
    <col min="9732" max="9732" width="15.33203125" style="10" customWidth="1"/>
    <col min="9733" max="9733" width="10.5" style="10" customWidth="1"/>
    <col min="9734" max="9734" width="9.5" style="10" customWidth="1"/>
    <col min="9735" max="9735" width="22.5" style="10" customWidth="1"/>
    <col min="9736" max="9984" width="10.83203125" style="10"/>
    <col min="9985" max="9985" width="6.6640625" style="10" customWidth="1"/>
    <col min="9986" max="9987" width="10.83203125" style="10"/>
    <col min="9988" max="9988" width="15.33203125" style="10" customWidth="1"/>
    <col min="9989" max="9989" width="10.5" style="10" customWidth="1"/>
    <col min="9990" max="9990" width="9.5" style="10" customWidth="1"/>
    <col min="9991" max="9991" width="22.5" style="10" customWidth="1"/>
    <col min="9992" max="10240" width="10.83203125" style="10"/>
    <col min="10241" max="10241" width="6.6640625" style="10" customWidth="1"/>
    <col min="10242" max="10243" width="10.83203125" style="10"/>
    <col min="10244" max="10244" width="15.33203125" style="10" customWidth="1"/>
    <col min="10245" max="10245" width="10.5" style="10" customWidth="1"/>
    <col min="10246" max="10246" width="9.5" style="10" customWidth="1"/>
    <col min="10247" max="10247" width="22.5" style="10" customWidth="1"/>
    <col min="10248" max="10496" width="10.83203125" style="10"/>
    <col min="10497" max="10497" width="6.6640625" style="10" customWidth="1"/>
    <col min="10498" max="10499" width="10.83203125" style="10"/>
    <col min="10500" max="10500" width="15.33203125" style="10" customWidth="1"/>
    <col min="10501" max="10501" width="10.5" style="10" customWidth="1"/>
    <col min="10502" max="10502" width="9.5" style="10" customWidth="1"/>
    <col min="10503" max="10503" width="22.5" style="10" customWidth="1"/>
    <col min="10504" max="10752" width="10.83203125" style="10"/>
    <col min="10753" max="10753" width="6.6640625" style="10" customWidth="1"/>
    <col min="10754" max="10755" width="10.83203125" style="10"/>
    <col min="10756" max="10756" width="15.33203125" style="10" customWidth="1"/>
    <col min="10757" max="10757" width="10.5" style="10" customWidth="1"/>
    <col min="10758" max="10758" width="9.5" style="10" customWidth="1"/>
    <col min="10759" max="10759" width="22.5" style="10" customWidth="1"/>
    <col min="10760" max="11008" width="10.83203125" style="10"/>
    <col min="11009" max="11009" width="6.6640625" style="10" customWidth="1"/>
    <col min="11010" max="11011" width="10.83203125" style="10"/>
    <col min="11012" max="11012" width="15.33203125" style="10" customWidth="1"/>
    <col min="11013" max="11013" width="10.5" style="10" customWidth="1"/>
    <col min="11014" max="11014" width="9.5" style="10" customWidth="1"/>
    <col min="11015" max="11015" width="22.5" style="10" customWidth="1"/>
    <col min="11016" max="11264" width="10.83203125" style="10"/>
    <col min="11265" max="11265" width="6.6640625" style="10" customWidth="1"/>
    <col min="11266" max="11267" width="10.83203125" style="10"/>
    <col min="11268" max="11268" width="15.33203125" style="10" customWidth="1"/>
    <col min="11269" max="11269" width="10.5" style="10" customWidth="1"/>
    <col min="11270" max="11270" width="9.5" style="10" customWidth="1"/>
    <col min="11271" max="11271" width="22.5" style="10" customWidth="1"/>
    <col min="11272" max="11520" width="10.83203125" style="10"/>
    <col min="11521" max="11521" width="6.6640625" style="10" customWidth="1"/>
    <col min="11522" max="11523" width="10.83203125" style="10"/>
    <col min="11524" max="11524" width="15.33203125" style="10" customWidth="1"/>
    <col min="11525" max="11525" width="10.5" style="10" customWidth="1"/>
    <col min="11526" max="11526" width="9.5" style="10" customWidth="1"/>
    <col min="11527" max="11527" width="22.5" style="10" customWidth="1"/>
    <col min="11528" max="11776" width="10.83203125" style="10"/>
    <col min="11777" max="11777" width="6.6640625" style="10" customWidth="1"/>
    <col min="11778" max="11779" width="10.83203125" style="10"/>
    <col min="11780" max="11780" width="15.33203125" style="10" customWidth="1"/>
    <col min="11781" max="11781" width="10.5" style="10" customWidth="1"/>
    <col min="11782" max="11782" width="9.5" style="10" customWidth="1"/>
    <col min="11783" max="11783" width="22.5" style="10" customWidth="1"/>
    <col min="11784" max="12032" width="10.83203125" style="10"/>
    <col min="12033" max="12033" width="6.6640625" style="10" customWidth="1"/>
    <col min="12034" max="12035" width="10.83203125" style="10"/>
    <col min="12036" max="12036" width="15.33203125" style="10" customWidth="1"/>
    <col min="12037" max="12037" width="10.5" style="10" customWidth="1"/>
    <col min="12038" max="12038" width="9.5" style="10" customWidth="1"/>
    <col min="12039" max="12039" width="22.5" style="10" customWidth="1"/>
    <col min="12040" max="12288" width="10.83203125" style="10"/>
    <col min="12289" max="12289" width="6.6640625" style="10" customWidth="1"/>
    <col min="12290" max="12291" width="10.83203125" style="10"/>
    <col min="12292" max="12292" width="15.33203125" style="10" customWidth="1"/>
    <col min="12293" max="12293" width="10.5" style="10" customWidth="1"/>
    <col min="12294" max="12294" width="9.5" style="10" customWidth="1"/>
    <col min="12295" max="12295" width="22.5" style="10" customWidth="1"/>
    <col min="12296" max="12544" width="10.83203125" style="10"/>
    <col min="12545" max="12545" width="6.6640625" style="10" customWidth="1"/>
    <col min="12546" max="12547" width="10.83203125" style="10"/>
    <col min="12548" max="12548" width="15.33203125" style="10" customWidth="1"/>
    <col min="12549" max="12549" width="10.5" style="10" customWidth="1"/>
    <col min="12550" max="12550" width="9.5" style="10" customWidth="1"/>
    <col min="12551" max="12551" width="22.5" style="10" customWidth="1"/>
    <col min="12552" max="12800" width="10.83203125" style="10"/>
    <col min="12801" max="12801" width="6.6640625" style="10" customWidth="1"/>
    <col min="12802" max="12803" width="10.83203125" style="10"/>
    <col min="12804" max="12804" width="15.33203125" style="10" customWidth="1"/>
    <col min="12805" max="12805" width="10.5" style="10" customWidth="1"/>
    <col min="12806" max="12806" width="9.5" style="10" customWidth="1"/>
    <col min="12807" max="12807" width="22.5" style="10" customWidth="1"/>
    <col min="12808" max="13056" width="10.83203125" style="10"/>
    <col min="13057" max="13057" width="6.6640625" style="10" customWidth="1"/>
    <col min="13058" max="13059" width="10.83203125" style="10"/>
    <col min="13060" max="13060" width="15.33203125" style="10" customWidth="1"/>
    <col min="13061" max="13061" width="10.5" style="10" customWidth="1"/>
    <col min="13062" max="13062" width="9.5" style="10" customWidth="1"/>
    <col min="13063" max="13063" width="22.5" style="10" customWidth="1"/>
    <col min="13064" max="13312" width="10.83203125" style="10"/>
    <col min="13313" max="13313" width="6.6640625" style="10" customWidth="1"/>
    <col min="13314" max="13315" width="10.83203125" style="10"/>
    <col min="13316" max="13316" width="15.33203125" style="10" customWidth="1"/>
    <col min="13317" max="13317" width="10.5" style="10" customWidth="1"/>
    <col min="13318" max="13318" width="9.5" style="10" customWidth="1"/>
    <col min="13319" max="13319" width="22.5" style="10" customWidth="1"/>
    <col min="13320" max="13568" width="10.83203125" style="10"/>
    <col min="13569" max="13569" width="6.6640625" style="10" customWidth="1"/>
    <col min="13570" max="13571" width="10.83203125" style="10"/>
    <col min="13572" max="13572" width="15.33203125" style="10" customWidth="1"/>
    <col min="13573" max="13573" width="10.5" style="10" customWidth="1"/>
    <col min="13574" max="13574" width="9.5" style="10" customWidth="1"/>
    <col min="13575" max="13575" width="22.5" style="10" customWidth="1"/>
    <col min="13576" max="13824" width="10.83203125" style="10"/>
    <col min="13825" max="13825" width="6.6640625" style="10" customWidth="1"/>
    <col min="13826" max="13827" width="10.83203125" style="10"/>
    <col min="13828" max="13828" width="15.33203125" style="10" customWidth="1"/>
    <col min="13829" max="13829" width="10.5" style="10" customWidth="1"/>
    <col min="13830" max="13830" width="9.5" style="10" customWidth="1"/>
    <col min="13831" max="13831" width="22.5" style="10" customWidth="1"/>
    <col min="13832" max="14080" width="10.83203125" style="10"/>
    <col min="14081" max="14081" width="6.6640625" style="10" customWidth="1"/>
    <col min="14082" max="14083" width="10.83203125" style="10"/>
    <col min="14084" max="14084" width="15.33203125" style="10" customWidth="1"/>
    <col min="14085" max="14085" width="10.5" style="10" customWidth="1"/>
    <col min="14086" max="14086" width="9.5" style="10" customWidth="1"/>
    <col min="14087" max="14087" width="22.5" style="10" customWidth="1"/>
    <col min="14088" max="14336" width="10.83203125" style="10"/>
    <col min="14337" max="14337" width="6.6640625" style="10" customWidth="1"/>
    <col min="14338" max="14339" width="10.83203125" style="10"/>
    <col min="14340" max="14340" width="15.33203125" style="10" customWidth="1"/>
    <col min="14341" max="14341" width="10.5" style="10" customWidth="1"/>
    <col min="14342" max="14342" width="9.5" style="10" customWidth="1"/>
    <col min="14343" max="14343" width="22.5" style="10" customWidth="1"/>
    <col min="14344" max="14592" width="10.83203125" style="10"/>
    <col min="14593" max="14593" width="6.6640625" style="10" customWidth="1"/>
    <col min="14594" max="14595" width="10.83203125" style="10"/>
    <col min="14596" max="14596" width="15.33203125" style="10" customWidth="1"/>
    <col min="14597" max="14597" width="10.5" style="10" customWidth="1"/>
    <col min="14598" max="14598" width="9.5" style="10" customWidth="1"/>
    <col min="14599" max="14599" width="22.5" style="10" customWidth="1"/>
    <col min="14600" max="14848" width="10.83203125" style="10"/>
    <col min="14849" max="14849" width="6.6640625" style="10" customWidth="1"/>
    <col min="14850" max="14851" width="10.83203125" style="10"/>
    <col min="14852" max="14852" width="15.33203125" style="10" customWidth="1"/>
    <col min="14853" max="14853" width="10.5" style="10" customWidth="1"/>
    <col min="14854" max="14854" width="9.5" style="10" customWidth="1"/>
    <col min="14855" max="14855" width="22.5" style="10" customWidth="1"/>
    <col min="14856" max="15104" width="10.83203125" style="10"/>
    <col min="15105" max="15105" width="6.6640625" style="10" customWidth="1"/>
    <col min="15106" max="15107" width="10.83203125" style="10"/>
    <col min="15108" max="15108" width="15.33203125" style="10" customWidth="1"/>
    <col min="15109" max="15109" width="10.5" style="10" customWidth="1"/>
    <col min="15110" max="15110" width="9.5" style="10" customWidth="1"/>
    <col min="15111" max="15111" width="22.5" style="10" customWidth="1"/>
    <col min="15112" max="15360" width="10.83203125" style="10"/>
    <col min="15361" max="15361" width="6.6640625" style="10" customWidth="1"/>
    <col min="15362" max="15363" width="10.83203125" style="10"/>
    <col min="15364" max="15364" width="15.33203125" style="10" customWidth="1"/>
    <col min="15365" max="15365" width="10.5" style="10" customWidth="1"/>
    <col min="15366" max="15366" width="9.5" style="10" customWidth="1"/>
    <col min="15367" max="15367" width="22.5" style="10" customWidth="1"/>
    <col min="15368" max="15616" width="10.83203125" style="10"/>
    <col min="15617" max="15617" width="6.6640625" style="10" customWidth="1"/>
    <col min="15618" max="15619" width="10.83203125" style="10"/>
    <col min="15620" max="15620" width="15.33203125" style="10" customWidth="1"/>
    <col min="15621" max="15621" width="10.5" style="10" customWidth="1"/>
    <col min="15622" max="15622" width="9.5" style="10" customWidth="1"/>
    <col min="15623" max="15623" width="22.5" style="10" customWidth="1"/>
    <col min="15624" max="15872" width="10.83203125" style="10"/>
    <col min="15873" max="15873" width="6.6640625" style="10" customWidth="1"/>
    <col min="15874" max="15875" width="10.83203125" style="10"/>
    <col min="15876" max="15876" width="15.33203125" style="10" customWidth="1"/>
    <col min="15877" max="15877" width="10.5" style="10" customWidth="1"/>
    <col min="15878" max="15878" width="9.5" style="10" customWidth="1"/>
    <col min="15879" max="15879" width="22.5" style="10" customWidth="1"/>
    <col min="15880" max="16128" width="10.83203125" style="10"/>
    <col min="16129" max="16129" width="6.6640625" style="10" customWidth="1"/>
    <col min="16130" max="16131" width="10.83203125" style="10"/>
    <col min="16132" max="16132" width="15.33203125" style="10" customWidth="1"/>
    <col min="16133" max="16133" width="10.5" style="10" customWidth="1"/>
    <col min="16134" max="16134" width="9.5" style="10" customWidth="1"/>
    <col min="16135" max="16135" width="22.5" style="10" customWidth="1"/>
    <col min="16136" max="16384" width="10.83203125" style="10"/>
  </cols>
  <sheetData>
    <row r="1" spans="1:15" s="11" customFormat="1" ht="15.75" customHeight="1" thickBot="1">
      <c r="A1" s="435" t="s">
        <v>35</v>
      </c>
      <c r="B1" s="436"/>
      <c r="C1" s="436"/>
      <c r="D1" s="436"/>
      <c r="E1" s="436"/>
      <c r="F1" s="436"/>
      <c r="G1" s="436"/>
      <c r="H1" s="436"/>
      <c r="I1" s="436"/>
    </row>
    <row r="2" spans="1:15" ht="17" customHeight="1">
      <c r="A2" s="232"/>
      <c r="B2" s="251"/>
      <c r="C2" s="426"/>
      <c r="D2" s="236"/>
      <c r="E2" s="248"/>
      <c r="F2" s="237"/>
      <c r="G2" s="230" t="str">
        <f>CONCATENATE(Entête!A8,Entête!B8)</f>
        <v>N°PEK :…../…../……..</v>
      </c>
      <c r="H2" s="231"/>
      <c r="I2" s="393"/>
      <c r="K2" s="319" t="s">
        <v>828</v>
      </c>
    </row>
    <row r="3" spans="1:15" ht="40.5" customHeight="1">
      <c r="A3" s="233"/>
      <c r="B3" s="252"/>
      <c r="C3" s="427"/>
      <c r="D3" s="238"/>
      <c r="E3" s="249"/>
      <c r="F3" s="429" t="str">
        <f>CONCATENATE(Entête!A10)</f>
        <v>Région Travaux…._x000D_…..Description travaux…_x000D__x000D_Centre ou Poste..</v>
      </c>
      <c r="G3" s="430"/>
      <c r="H3" s="431"/>
      <c r="I3" s="394"/>
    </row>
    <row r="4" spans="1:15" ht="40.5" customHeight="1" thickBot="1">
      <c r="A4" s="234"/>
      <c r="B4" s="253"/>
      <c r="C4" s="428"/>
      <c r="D4" s="239"/>
      <c r="E4" s="250"/>
      <c r="F4" s="432"/>
      <c r="G4" s="433"/>
      <c r="H4" s="434"/>
      <c r="I4" s="394"/>
    </row>
    <row r="6" spans="1:15" s="256" customFormat="1" ht="28">
      <c r="A6" s="274" t="s">
        <v>409</v>
      </c>
      <c r="B6" s="255" t="s">
        <v>406</v>
      </c>
      <c r="C6" s="15" t="s">
        <v>407</v>
      </c>
      <c r="D6" s="229" t="s">
        <v>408</v>
      </c>
      <c r="E6" s="229" t="s">
        <v>418</v>
      </c>
      <c r="F6" s="15" t="s">
        <v>403</v>
      </c>
      <c r="G6" s="15" t="s">
        <v>404</v>
      </c>
      <c r="H6" s="240" t="s">
        <v>405</v>
      </c>
      <c r="I6" s="15" t="s">
        <v>842</v>
      </c>
    </row>
    <row r="7" spans="1:15" s="14" customFormat="1">
      <c r="A7" s="244" t="str">
        <f>IF(RepCahier[[#This Row],[Modèle]]="","",CONCATENATE(MENU1!$G$1,"-",TEXT(COUNTA($B$7:$B7),"000")))</f>
        <v/>
      </c>
      <c r="B7" s="320"/>
      <c r="C7" s="321" t="s">
        <v>413</v>
      </c>
      <c r="D7" s="245" t="str">
        <f>IF(B7="","",VLOOKUP(B7,'Répertoire fiche de contrôle'!A:F,6,FALSE))</f>
        <v/>
      </c>
      <c r="E7" s="245" t="str">
        <f>IF(B7="","",VLOOKUP(B7,'Répertoire fiche de contrôle'!A:G,7,FALSE))</f>
        <v/>
      </c>
      <c r="F7" s="246"/>
      <c r="G7" s="246"/>
      <c r="H7" s="247"/>
      <c r="I7" s="247"/>
      <c r="O7" s="256"/>
    </row>
    <row r="8" spans="1:15" s="14" customFormat="1">
      <c r="A8" s="268" t="str">
        <f>IF(RepCahier[[#This Row],[Modèle]]="","",CONCATENATE(MENU1!$G$1,"-",TEXT(COUNTA($B$7:$B8),"000")))</f>
        <v>AV-001</v>
      </c>
      <c r="B8" s="320" t="s">
        <v>37</v>
      </c>
      <c r="C8" s="322" t="s">
        <v>396</v>
      </c>
      <c r="D8" s="270" t="str">
        <f>IF(B8="","",VLOOKUP(B8,'Répertoire fiche de contrôle'!A:F,6,FALSE))</f>
        <v>C7</v>
      </c>
      <c r="E8" s="271" t="str">
        <f>IF(B8="","",VLOOKUP(B8,'Répertoire fiche de contrôle'!A:G,7,FALSE))</f>
        <v>F6</v>
      </c>
      <c r="F8" s="272"/>
      <c r="G8" s="272"/>
      <c r="H8" s="396"/>
      <c r="I8" s="273"/>
      <c r="K8" s="318" t="s">
        <v>824</v>
      </c>
    </row>
    <row r="9" spans="1:15" s="14" customFormat="1" ht="15" customHeight="1">
      <c r="A9" s="244" t="str">
        <f>IF(RepCahier[[#This Row],[Modèle]]="","",CONCATENATE(MENU1!$G$1,"-",TEXT(COUNTA($B$7:$B9),"000")))</f>
        <v>AV-002</v>
      </c>
      <c r="B9" s="320" t="s">
        <v>46</v>
      </c>
      <c r="C9" s="322" t="s">
        <v>397</v>
      </c>
      <c r="D9" s="242" t="str">
        <f>IF(B9="","",VLOOKUP(B9,'Répertoire fiche de contrôle'!A:F,6,FALSE))</f>
        <v>C7</v>
      </c>
      <c r="E9" s="242" t="str">
        <f>IF(B9="","",VLOOKUP(B9,'Répertoire fiche de contrôle'!A:G,7,FALSE))</f>
        <v>F6</v>
      </c>
      <c r="F9" s="235"/>
      <c r="G9" s="235"/>
      <c r="H9" s="397"/>
      <c r="I9" s="243"/>
      <c r="K9" s="318" t="s">
        <v>826</v>
      </c>
    </row>
    <row r="10" spans="1:15" s="14" customFormat="1" ht="15" customHeight="1">
      <c r="A10" s="268" t="str">
        <f>IF(RepCahier[[#This Row],[Modèle]]="","",CONCATENATE(MENU1!$G$1,"-",TEXT(COUNTA($B$7:$B10),"000")))</f>
        <v>AV-003</v>
      </c>
      <c r="B10" s="320" t="s">
        <v>48</v>
      </c>
      <c r="C10" s="322" t="s">
        <v>397</v>
      </c>
      <c r="D10" s="270" t="str">
        <f>IF(B10="","",VLOOKUP(B10,'Répertoire fiche de contrôle'!A:F,6,FALSE))</f>
        <v>C7</v>
      </c>
      <c r="E10" s="271" t="str">
        <f>IF(B10="","",VLOOKUP(B10,'Répertoire fiche de contrôle'!A:G,7,FALSE))</f>
        <v>F6</v>
      </c>
      <c r="F10" s="272"/>
      <c r="G10" s="272"/>
      <c r="H10" s="396"/>
      <c r="I10" s="273"/>
      <c r="K10" s="318" t="s">
        <v>825</v>
      </c>
    </row>
    <row r="11" spans="1:15" s="14" customFormat="1" ht="15" customHeight="1">
      <c r="A11" s="244" t="str">
        <f>IF(RepCahier[[#This Row],[Modèle]]="","",CONCATENATE(MENU1!$G$1,"-",TEXT(COUNTA($B$7:$B11),"000")))</f>
        <v/>
      </c>
      <c r="B11" s="323"/>
      <c r="C11" s="324" t="s">
        <v>414</v>
      </c>
      <c r="D11" s="242" t="str">
        <f>IF(B11="","",VLOOKUP(B11,'Répertoire fiche de contrôle'!A:F,6,FALSE))</f>
        <v/>
      </c>
      <c r="E11" s="242" t="str">
        <f>IF(B11="","",VLOOKUP(B11,'Répertoire fiche de contrôle'!A:G,7,FALSE))</f>
        <v/>
      </c>
      <c r="F11" s="235"/>
      <c r="G11" s="235"/>
      <c r="H11" s="243"/>
      <c r="I11" s="243"/>
      <c r="K11" s="318" t="s">
        <v>827</v>
      </c>
    </row>
    <row r="12" spans="1:15" s="14" customFormat="1" ht="15" customHeight="1">
      <c r="A12" s="244" t="str">
        <f>IF(RepCahier[[#This Row],[Modèle]]="","",CONCATENATE(MENU1!$G$1,"-",TEXT(COUNTA($B$7:$B12),"000")))</f>
        <v>AV-004</v>
      </c>
      <c r="B12" s="323" t="s">
        <v>36</v>
      </c>
      <c r="C12" s="325" t="s">
        <v>396</v>
      </c>
      <c r="D12" s="242" t="str">
        <f>IF(B12="","",VLOOKUP(B12,'Répertoire fiche de contrôle'!A:F,6,FALSE))</f>
        <v>O7</v>
      </c>
      <c r="E12" s="242" t="str">
        <f>IF(B12="","",VLOOKUP(B12,'Répertoire fiche de contrôle'!A:G,7,FALSE))</f>
        <v>Y6</v>
      </c>
      <c r="F12" s="235"/>
      <c r="G12" s="235"/>
      <c r="H12" s="397"/>
      <c r="I12" s="243"/>
    </row>
    <row r="13" spans="1:15" s="14" customFormat="1" ht="15" customHeight="1">
      <c r="A13" s="268" t="str">
        <f>IF(RepCahier[[#This Row],[Modèle]]="","",CONCATENATE(MENU1!$G$1,"-",TEXT(COUNTA($B$7:$B13),"000")))</f>
        <v/>
      </c>
      <c r="B13" s="269"/>
      <c r="C13" s="275" t="s">
        <v>836</v>
      </c>
      <c r="D13" s="270" t="str">
        <f>IF(B13="","",VLOOKUP(B13,'Répertoire fiche de contrôle'!A:F,6,FALSE))</f>
        <v/>
      </c>
      <c r="E13" s="271" t="str">
        <f>IF(B13="","",VLOOKUP(B13,'Répertoire fiche de contrôle'!A:G,7,FALSE))</f>
        <v/>
      </c>
      <c r="F13" s="272"/>
      <c r="G13" s="272"/>
      <c r="H13" s="273"/>
      <c r="I13" s="273"/>
      <c r="O13" s="395"/>
    </row>
    <row r="14" spans="1:15" s="14" customFormat="1" ht="15" customHeight="1">
      <c r="A14" s="244" t="str">
        <f>IF(RepCahier[[#This Row],[Modèle]]="","",CONCATENATE(MENU1!$G$1,"-",TEXT(COUNTA($B$7:$B14),"000")))</f>
        <v>AV-005</v>
      </c>
      <c r="B14" s="323" t="s">
        <v>37</v>
      </c>
      <c r="C14" s="322" t="s">
        <v>397</v>
      </c>
      <c r="D14" s="242" t="str">
        <f>IF(B14="","",VLOOKUP(B14,'Répertoire fiche de contrôle'!A:F,6,FALSE))</f>
        <v>C7</v>
      </c>
      <c r="E14" s="242" t="str">
        <f>IF(B14="","",VLOOKUP(B14,'Répertoire fiche de contrôle'!A:G,7,FALSE))</f>
        <v>F6</v>
      </c>
      <c r="F14" s="235"/>
      <c r="G14" s="235"/>
      <c r="H14" s="397"/>
      <c r="I14" s="243"/>
    </row>
    <row r="15" spans="1:15" s="14" customFormat="1" ht="15" customHeight="1">
      <c r="A15" s="244" t="str">
        <f>IF(RepCahier[[#This Row],[Modèle]]="","",CONCATENATE(MENU1!$G$1,"-",TEXT(COUNTA($B$7:$B15),"000")))</f>
        <v/>
      </c>
      <c r="B15" s="323"/>
      <c r="C15" s="326" t="s">
        <v>823</v>
      </c>
      <c r="D15" s="242" t="str">
        <f>IF(B15="","",VLOOKUP(B15,'Répertoire fiche de contrôle'!A:F,6,FALSE))</f>
        <v/>
      </c>
      <c r="E15" s="242" t="str">
        <f>IF(B15="","",VLOOKUP(B15,'Répertoire fiche de contrôle'!A:G,7,FALSE))</f>
        <v/>
      </c>
      <c r="F15" s="235"/>
      <c r="G15" s="235"/>
      <c r="H15" s="243"/>
      <c r="I15" s="243"/>
    </row>
    <row r="16" spans="1:15" s="14" customFormat="1" ht="15" customHeight="1">
      <c r="A16" s="268" t="str">
        <f>IF(RepCahier[[#This Row],[Modèle]]="","",CONCATENATE(MENU1!$G$1,"-",TEXT(COUNTA($B$7:$B16),"000")))</f>
        <v>AV-006</v>
      </c>
      <c r="B16" s="320" t="s">
        <v>69</v>
      </c>
      <c r="C16" s="325" t="s">
        <v>396</v>
      </c>
      <c r="D16" s="270" t="str">
        <f>IF(B16="","",VLOOKUP(B16,'Répertoire fiche de contrôle'!A:F,6,FALSE))</f>
        <v>C7</v>
      </c>
      <c r="E16" s="271" t="str">
        <f>IF(B16="","",VLOOKUP(B16,'Répertoire fiche de contrôle'!A:G,7,FALSE))</f>
        <v>F6</v>
      </c>
      <c r="F16" s="272"/>
      <c r="G16" s="272"/>
      <c r="H16" s="396"/>
      <c r="I16" s="273"/>
    </row>
    <row r="17" spans="1:9" s="14" customFormat="1" ht="15" customHeight="1">
      <c r="A17" s="244" t="str">
        <f>IF(RepCahier[[#This Row],[Modèle]]="","",CONCATENATE(MENU1!$G$1,"-",TEXT(COUNTA($B$7:$B17),"000")))</f>
        <v>AV-007</v>
      </c>
      <c r="B17" s="320" t="s">
        <v>46</v>
      </c>
      <c r="C17" s="322" t="s">
        <v>397</v>
      </c>
      <c r="D17" s="242" t="str">
        <f>IF(B17="","",VLOOKUP(B17,'Répertoire fiche de contrôle'!A:F,6,FALSE))</f>
        <v>C7</v>
      </c>
      <c r="E17" s="242" t="str">
        <f>IF(B17="","",VLOOKUP(B17,'Répertoire fiche de contrôle'!A:G,7,FALSE))</f>
        <v>F6</v>
      </c>
      <c r="F17" s="235"/>
      <c r="G17" s="235"/>
      <c r="H17" s="397"/>
      <c r="I17" s="243"/>
    </row>
    <row r="18" spans="1:9" s="14" customFormat="1" ht="15" customHeight="1">
      <c r="A18" s="244" t="str">
        <f>IF(RepCahier[[#This Row],[Modèle]]="","",CONCATENATE(MENU1!$G$1,"-",TEXT(COUNTA($B$7:$B18),"000")))</f>
        <v/>
      </c>
      <c r="B18" s="269"/>
      <c r="C18" s="275"/>
      <c r="D18" s="242" t="str">
        <f>IF(B18="","",VLOOKUP(B18,'Répertoire fiche de contrôle'!A:F,6,FALSE))</f>
        <v/>
      </c>
      <c r="E18" s="242" t="str">
        <f>IF(B18="","",VLOOKUP(B18,'Répertoire fiche de contrôle'!A:G,7,FALSE))</f>
        <v/>
      </c>
      <c r="F18" s="235"/>
      <c r="G18" s="235"/>
      <c r="H18" s="243"/>
      <c r="I18" s="243"/>
    </row>
    <row r="19" spans="1:9" s="14" customFormat="1" ht="15" customHeight="1">
      <c r="A19" s="268" t="str">
        <f>IF(RepCahier[[#This Row],[Modèle]]="","",CONCATENATE(MENU1!$G$1,"-",TEXT(COUNTA($B$7:$B19),"000")))</f>
        <v/>
      </c>
      <c r="B19" s="269"/>
      <c r="C19" s="275"/>
      <c r="D19" s="270" t="str">
        <f>IF(B19="","",VLOOKUP(B19,'Répertoire fiche de contrôle'!A:F,6,FALSE))</f>
        <v/>
      </c>
      <c r="E19" s="271" t="str">
        <f>IF(B19="","",VLOOKUP(B19,'Répertoire fiche de contrôle'!A:G,7,FALSE))</f>
        <v/>
      </c>
      <c r="F19" s="272"/>
      <c r="G19" s="272"/>
      <c r="H19" s="273"/>
      <c r="I19" s="273"/>
    </row>
    <row r="20" spans="1:9" s="14" customFormat="1" ht="15" customHeight="1">
      <c r="A20" s="244" t="str">
        <f>IF(RepCahier[[#This Row],[Modèle]]="","",CONCATENATE(MENU1!$G$1,"-",TEXT(COUNTA($B$7:$B20),"000")))</f>
        <v/>
      </c>
      <c r="B20" s="254"/>
      <c r="C20" s="241"/>
      <c r="D20" s="245" t="str">
        <f>IF(B20="","",VLOOKUP(B20,'Répertoire fiche de contrôle'!A:F,6,FALSE))</f>
        <v/>
      </c>
      <c r="E20" s="245" t="str">
        <f>IF(B20="","",VLOOKUP(B20,'Répertoire fiche de contrôle'!A:G,7,FALSE))</f>
        <v/>
      </c>
      <c r="F20" s="246"/>
      <c r="G20" s="246"/>
      <c r="H20" s="247"/>
      <c r="I20" s="247"/>
    </row>
    <row r="21" spans="1:9" s="14" customFormat="1" ht="15" customHeight="1">
      <c r="A21" s="244" t="str">
        <f>IF(RepCahier[[#This Row],[Modèle]]="","",CONCATENATE(MENU1!$G$1,"-",TEXT(COUNTA($B$7:$B21),"000")))</f>
        <v/>
      </c>
      <c r="B21" s="254"/>
      <c r="C21" s="275"/>
      <c r="D21" s="242" t="str">
        <f>IF(B21="","",VLOOKUP(B21,'Répertoire fiche de contrôle'!A:F,6,FALSE))</f>
        <v/>
      </c>
      <c r="E21" s="242" t="str">
        <f>IF(B21="","",VLOOKUP(B21,'Répertoire fiche de contrôle'!A:G,7,FALSE))</f>
        <v/>
      </c>
      <c r="F21" s="235"/>
      <c r="G21" s="235"/>
      <c r="H21" s="243"/>
      <c r="I21" s="243"/>
    </row>
    <row r="22" spans="1:9" s="14" customFormat="1" ht="15" customHeight="1">
      <c r="A22" s="244" t="str">
        <f>IF(RepCahier[[#This Row],[Modèle]]="","",CONCATENATE(MENU1!$G$1,"-",TEXT(COUNTA($B$7:$B22),"000")))</f>
        <v/>
      </c>
      <c r="B22" s="254"/>
      <c r="C22" s="275"/>
      <c r="D22" s="242" t="str">
        <f>IF(B22="","",VLOOKUP(B22,'Répertoire fiche de contrôle'!A:F,6,FALSE))</f>
        <v/>
      </c>
      <c r="E22" s="242" t="str">
        <f>IF(B22="","",VLOOKUP(B22,'Répertoire fiche de contrôle'!A:G,7,FALSE))</f>
        <v/>
      </c>
      <c r="F22" s="235"/>
      <c r="G22" s="235"/>
      <c r="H22" s="243"/>
      <c r="I22" s="243"/>
    </row>
    <row r="23" spans="1:9" s="14" customFormat="1" ht="15" customHeight="1">
      <c r="A23" s="244" t="str">
        <f>IF(RepCahier[[#This Row],[Modèle]]="","",CONCATENATE(MENU1!$G$1,"-",TEXT(COUNTA($B$7:$B23),"000")))</f>
        <v/>
      </c>
      <c r="B23" s="254"/>
      <c r="C23" s="241"/>
      <c r="D23" s="242" t="str">
        <f>IF(B23="","",VLOOKUP(B23,'Répertoire fiche de contrôle'!A:F,6,FALSE))</f>
        <v/>
      </c>
      <c r="E23" s="242" t="str">
        <f>IF(B23="","",VLOOKUP(B23,'Répertoire fiche de contrôle'!A:G,7,FALSE))</f>
        <v/>
      </c>
      <c r="F23" s="235"/>
      <c r="G23" s="235"/>
      <c r="H23" s="243"/>
      <c r="I23" s="243"/>
    </row>
    <row r="24" spans="1:9" s="14" customFormat="1" ht="15" customHeight="1">
      <c r="A24" s="244" t="str">
        <f>IF(RepCahier[[#This Row],[Modèle]]="","",CONCATENATE(MENU1!$G$1,"-",TEXT(COUNTA($B$7:$B24),"000")))</f>
        <v/>
      </c>
      <c r="B24" s="254"/>
      <c r="C24" s="241"/>
      <c r="D24" s="242" t="str">
        <f>IF(B24="","",VLOOKUP(B24,'Répertoire fiche de contrôle'!A:F,6,FALSE))</f>
        <v/>
      </c>
      <c r="E24" s="242" t="str">
        <f>IF(B24="","",VLOOKUP(B24,'Répertoire fiche de contrôle'!A:G,7,FALSE))</f>
        <v/>
      </c>
      <c r="F24" s="235"/>
      <c r="G24" s="235"/>
      <c r="H24" s="243"/>
      <c r="I24" s="243"/>
    </row>
    <row r="25" spans="1:9" s="14" customFormat="1" ht="15" customHeight="1">
      <c r="A25" s="244" t="str">
        <f>IF(RepCahier[[#This Row],[Modèle]]="","",CONCATENATE(MENU1!$G$1,"-",TEXT(COUNTA($B$7:$B25),"000")))</f>
        <v/>
      </c>
      <c r="B25" s="254"/>
      <c r="C25" s="241"/>
      <c r="D25" s="242" t="str">
        <f>IF(B25="","",VLOOKUP(B25,'Répertoire fiche de contrôle'!A:F,6,FALSE))</f>
        <v/>
      </c>
      <c r="E25" s="242" t="str">
        <f>IF(B25="","",VLOOKUP(B25,'Répertoire fiche de contrôle'!A:G,7,FALSE))</f>
        <v/>
      </c>
      <c r="F25" s="235"/>
      <c r="G25" s="235"/>
      <c r="H25" s="243"/>
      <c r="I25" s="243"/>
    </row>
    <row r="26" spans="1:9" s="14" customFormat="1" ht="15" customHeight="1">
      <c r="A26" s="244" t="str">
        <f>IF(RepCahier[[#This Row],[Modèle]]="","",CONCATENATE(MENU1!$G$1,"-",TEXT(COUNTA($B$7:$B26),"000")))</f>
        <v/>
      </c>
      <c r="B26" s="254"/>
      <c r="C26" s="241"/>
      <c r="D26" s="242" t="str">
        <f>IF(B26="","",VLOOKUP(B26,'Répertoire fiche de contrôle'!A:F,6,FALSE))</f>
        <v/>
      </c>
      <c r="E26" s="242" t="str">
        <f>IF(B26="","",VLOOKUP(B26,'Répertoire fiche de contrôle'!A:G,7,FALSE))</f>
        <v/>
      </c>
      <c r="F26" s="235"/>
      <c r="G26" s="235"/>
      <c r="H26" s="243"/>
      <c r="I26" s="243"/>
    </row>
    <row r="27" spans="1:9" s="14" customFormat="1" ht="15" customHeight="1">
      <c r="A27" s="244" t="str">
        <f>IF(RepCahier[[#This Row],[Modèle]]="","",CONCATENATE(MENU1!$G$1,"-",TEXT(COUNTA($B$7:$B27),"000")))</f>
        <v/>
      </c>
      <c r="B27" s="254"/>
      <c r="C27" s="241"/>
      <c r="D27" s="242" t="str">
        <f>IF(B27="","",VLOOKUP(B27,'Répertoire fiche de contrôle'!A:F,6,FALSE))</f>
        <v/>
      </c>
      <c r="E27" s="242" t="str">
        <f>IF(B27="","",VLOOKUP(B27,'Répertoire fiche de contrôle'!A:G,7,FALSE))</f>
        <v/>
      </c>
      <c r="F27" s="235"/>
      <c r="G27" s="235"/>
      <c r="H27" s="243"/>
      <c r="I27" s="243"/>
    </row>
    <row r="28" spans="1:9" s="14" customFormat="1" ht="15" customHeight="1">
      <c r="A28" s="244" t="str">
        <f>IF(RepCahier[[#This Row],[Modèle]]="","",CONCATENATE(MENU1!$G$1,"-",TEXT(COUNTA($B$7:$B28),"000")))</f>
        <v/>
      </c>
      <c r="B28" s="254"/>
      <c r="C28" s="241"/>
      <c r="D28" s="242" t="str">
        <f>IF(B28="","",VLOOKUP(B28,'Répertoire fiche de contrôle'!A:F,6,FALSE))</f>
        <v/>
      </c>
      <c r="E28" s="242" t="str">
        <f>IF(B28="","",VLOOKUP(B28,'Répertoire fiche de contrôle'!A:G,7,FALSE))</f>
        <v/>
      </c>
      <c r="F28" s="235"/>
      <c r="G28" s="235"/>
      <c r="H28" s="243"/>
      <c r="I28" s="243"/>
    </row>
    <row r="29" spans="1:9" s="14" customFormat="1" ht="15" customHeight="1">
      <c r="A29" s="244" t="str">
        <f>IF(RepCahier[[#This Row],[Modèle]]="","",CONCATENATE(MENU1!$G$1,"-",TEXT(COUNTA($B$7:$B29),"000")))</f>
        <v/>
      </c>
      <c r="B29" s="254"/>
      <c r="C29" s="241"/>
      <c r="D29" s="242" t="str">
        <f>IF(B29="","",VLOOKUP(B29,'Répertoire fiche de contrôle'!A:F,6,FALSE))</f>
        <v/>
      </c>
      <c r="E29" s="242" t="str">
        <f>IF(B29="","",VLOOKUP(B29,'Répertoire fiche de contrôle'!A:G,7,FALSE))</f>
        <v/>
      </c>
      <c r="F29" s="235"/>
      <c r="G29" s="235"/>
      <c r="H29" s="243"/>
      <c r="I29" s="243"/>
    </row>
    <row r="30" spans="1:9" s="14" customFormat="1" ht="15" customHeight="1">
      <c r="A30" s="244" t="str">
        <f>IF(RepCahier[[#This Row],[Modèle]]="","",CONCATENATE(MENU1!$G$1,"-",TEXT(COUNTA($B$7:$B30),"000")))</f>
        <v/>
      </c>
      <c r="B30" s="254"/>
      <c r="C30" s="241"/>
      <c r="D30" s="242" t="str">
        <f>IF(B30="","",VLOOKUP(B30,'Répertoire fiche de contrôle'!A:F,6,FALSE))</f>
        <v/>
      </c>
      <c r="E30" s="242" t="str">
        <f>IF(B30="","",VLOOKUP(B30,'Répertoire fiche de contrôle'!A:G,7,FALSE))</f>
        <v/>
      </c>
      <c r="F30" s="235"/>
      <c r="G30" s="235"/>
      <c r="H30" s="243"/>
      <c r="I30" s="243"/>
    </row>
    <row r="31" spans="1:9" s="14" customFormat="1" ht="15" customHeight="1">
      <c r="A31" s="244" t="str">
        <f>IF(RepCahier[[#This Row],[Modèle]]="","",CONCATENATE(MENU1!$G$1,"-",TEXT(COUNTA($B$7:$B31),"000")))</f>
        <v/>
      </c>
      <c r="B31" s="254"/>
      <c r="C31" s="241"/>
      <c r="D31" s="242" t="str">
        <f>IF(B31="","",VLOOKUP(B31,'Répertoire fiche de contrôle'!A:F,6,FALSE))</f>
        <v/>
      </c>
      <c r="E31" s="242" t="str">
        <f>IF(B31="","",VLOOKUP(B31,'Répertoire fiche de contrôle'!A:G,7,FALSE))</f>
        <v/>
      </c>
      <c r="F31" s="235"/>
      <c r="G31" s="235"/>
      <c r="H31" s="243"/>
      <c r="I31" s="243"/>
    </row>
    <row r="32" spans="1:9" s="14" customFormat="1" ht="15" customHeight="1">
      <c r="A32" s="244" t="str">
        <f>IF(RepCahier[[#This Row],[Modèle]]="","",CONCATENATE(MENU1!$G$1,"-",TEXT(COUNTA($B$7:$B32),"000")))</f>
        <v/>
      </c>
      <c r="B32" s="254"/>
      <c r="C32" s="241"/>
      <c r="D32" s="242" t="str">
        <f>IF(B32="","",VLOOKUP(B32,'Répertoire fiche de contrôle'!A:F,6,FALSE))</f>
        <v/>
      </c>
      <c r="E32" s="242" t="str">
        <f>IF(B32="","",VLOOKUP(B32,'Répertoire fiche de contrôle'!A:G,7,FALSE))</f>
        <v/>
      </c>
      <c r="F32" s="235"/>
      <c r="G32" s="235"/>
      <c r="H32" s="243"/>
      <c r="I32" s="243"/>
    </row>
    <row r="33" spans="1:9" s="14" customFormat="1" ht="15" customHeight="1">
      <c r="A33" s="244" t="str">
        <f>IF(RepCahier[[#This Row],[Modèle]]="","",CONCATENATE(MENU1!$G$1,"-",TEXT(COUNTA($B$7:$B33),"000")))</f>
        <v/>
      </c>
      <c r="B33" s="254"/>
      <c r="C33" s="241"/>
      <c r="D33" s="242" t="str">
        <f>IF(B33="","",VLOOKUP(B33,'Répertoire fiche de contrôle'!A:F,6,FALSE))</f>
        <v/>
      </c>
      <c r="E33" s="242" t="str">
        <f>IF(B33="","",VLOOKUP(B33,'Répertoire fiche de contrôle'!A:G,7,FALSE))</f>
        <v/>
      </c>
      <c r="F33" s="235"/>
      <c r="G33" s="235"/>
      <c r="H33" s="243"/>
      <c r="I33" s="243"/>
    </row>
    <row r="34" spans="1:9" s="14" customFormat="1" ht="15" customHeight="1">
      <c r="A34" s="244" t="str">
        <f>IF(RepCahier[[#This Row],[Modèle]]="","",CONCATENATE(MENU1!$G$1,"-",TEXT(COUNTA($B$7:$B34),"000")))</f>
        <v/>
      </c>
      <c r="B34" s="254"/>
      <c r="C34" s="241"/>
      <c r="D34" s="242" t="str">
        <f>IF(B34="","",VLOOKUP(B34,'Répertoire fiche de contrôle'!A:F,6,FALSE))</f>
        <v/>
      </c>
      <c r="E34" s="242" t="str">
        <f>IF(B34="","",VLOOKUP(B34,'Répertoire fiche de contrôle'!A:G,7,FALSE))</f>
        <v/>
      </c>
      <c r="F34" s="235"/>
      <c r="G34" s="235"/>
      <c r="H34" s="243"/>
      <c r="I34" s="243"/>
    </row>
    <row r="35" spans="1:9" s="14" customFormat="1" ht="15" customHeight="1">
      <c r="A35" s="244" t="str">
        <f>IF(RepCahier[[#This Row],[Modèle]]="","",CONCATENATE(MENU1!$G$1,"-",TEXT(COUNTA($B$7:$B35),"000")))</f>
        <v/>
      </c>
      <c r="B35" s="254"/>
      <c r="C35" s="241"/>
      <c r="D35" s="242" t="str">
        <f>IF(B35="","",VLOOKUP(B35,'Répertoire fiche de contrôle'!A:F,6,FALSE))</f>
        <v/>
      </c>
      <c r="E35" s="242" t="str">
        <f>IF(B35="","",VLOOKUP(B35,'Répertoire fiche de contrôle'!A:G,7,FALSE))</f>
        <v/>
      </c>
      <c r="F35" s="235"/>
      <c r="G35" s="235"/>
      <c r="H35" s="243"/>
      <c r="I35" s="243"/>
    </row>
    <row r="36" spans="1:9" s="14" customFormat="1" ht="15" customHeight="1">
      <c r="A36" s="244" t="str">
        <f>IF(RepCahier[[#This Row],[Modèle]]="","",CONCATENATE(MENU1!$G$1,"-",TEXT(COUNTA($B$7:$B36),"000")))</f>
        <v/>
      </c>
      <c r="B36" s="254"/>
      <c r="C36" s="241"/>
      <c r="D36" s="242" t="str">
        <f>IF(B36="","",VLOOKUP(B36,'Répertoire fiche de contrôle'!A:F,6,FALSE))</f>
        <v/>
      </c>
      <c r="E36" s="242" t="str">
        <f>IF(B36="","",VLOOKUP(B36,'Répertoire fiche de contrôle'!A:G,7,FALSE))</f>
        <v/>
      </c>
      <c r="F36" s="235"/>
      <c r="G36" s="235"/>
      <c r="H36" s="243"/>
      <c r="I36" s="243"/>
    </row>
    <row r="37" spans="1:9" s="14" customFormat="1" ht="15" customHeight="1">
      <c r="A37" s="244" t="str">
        <f>IF(RepCahier[[#This Row],[Modèle]]="","",CONCATENATE(MENU1!$G$1,"-",TEXT(COUNTA($B$7:$B37),"000")))</f>
        <v/>
      </c>
      <c r="B37" s="254"/>
      <c r="C37" s="241"/>
      <c r="D37" s="242" t="str">
        <f>IF(B37="","",VLOOKUP(B37,'Répertoire fiche de contrôle'!A:F,6,FALSE))</f>
        <v/>
      </c>
      <c r="E37" s="242" t="str">
        <f>IF(B37="","",VLOOKUP(B37,'Répertoire fiche de contrôle'!A:G,7,FALSE))</f>
        <v/>
      </c>
      <c r="F37" s="235"/>
      <c r="G37" s="235"/>
      <c r="H37" s="243"/>
      <c r="I37" s="243"/>
    </row>
    <row r="38" spans="1:9" s="14" customFormat="1" ht="15" customHeight="1">
      <c r="A38" s="244" t="str">
        <f>IF(RepCahier[[#This Row],[Modèle]]="","",CONCATENATE(MENU1!$G$1,"-",TEXT(COUNTA($B$7:$B38),"000")))</f>
        <v/>
      </c>
      <c r="B38" s="254"/>
      <c r="C38" s="241"/>
      <c r="D38" s="242" t="str">
        <f>IF(B38="","",VLOOKUP(B38,'Répertoire fiche de contrôle'!A:F,6,FALSE))</f>
        <v/>
      </c>
      <c r="E38" s="242" t="str">
        <f>IF(B38="","",VLOOKUP(B38,'Répertoire fiche de contrôle'!A:G,7,FALSE))</f>
        <v/>
      </c>
      <c r="F38" s="235"/>
      <c r="G38" s="235"/>
      <c r="H38" s="243"/>
      <c r="I38" s="243"/>
    </row>
    <row r="39" spans="1:9" s="14" customFormat="1" ht="15" customHeight="1">
      <c r="A39" s="244" t="str">
        <f>IF(RepCahier[[#This Row],[Modèle]]="","",CONCATENATE(MENU1!$G$1,"-",TEXT(COUNTA($B$7:$B39),"000")))</f>
        <v/>
      </c>
      <c r="B39" s="254"/>
      <c r="C39" s="241"/>
      <c r="D39" s="242" t="str">
        <f>IF(B39="","",VLOOKUP(B39,'Répertoire fiche de contrôle'!A:F,6,FALSE))</f>
        <v/>
      </c>
      <c r="E39" s="242" t="str">
        <f>IF(B39="","",VLOOKUP(B39,'Répertoire fiche de contrôle'!A:G,7,FALSE))</f>
        <v/>
      </c>
      <c r="F39" s="235"/>
      <c r="G39" s="235"/>
      <c r="H39" s="243"/>
      <c r="I39" s="243"/>
    </row>
    <row r="40" spans="1:9" s="14" customFormat="1" ht="15" customHeight="1">
      <c r="A40" s="244" t="str">
        <f>IF(RepCahier[[#This Row],[Modèle]]="","",CONCATENATE(MENU1!$G$1,"-",TEXT(COUNTA($B$7:$B40),"000")))</f>
        <v/>
      </c>
      <c r="B40" s="254"/>
      <c r="C40" s="241"/>
      <c r="D40" s="242" t="str">
        <f>IF(B40="","",VLOOKUP(B40,'Répertoire fiche de contrôle'!A:F,6,FALSE))</f>
        <v/>
      </c>
      <c r="E40" s="242" t="str">
        <f>IF(B40="","",VLOOKUP(B40,'Répertoire fiche de contrôle'!A:G,7,FALSE))</f>
        <v/>
      </c>
      <c r="F40" s="235"/>
      <c r="G40" s="235"/>
      <c r="H40" s="243"/>
      <c r="I40" s="243"/>
    </row>
    <row r="41" spans="1:9" s="14" customFormat="1" ht="15" customHeight="1">
      <c r="A41" s="244" t="str">
        <f>IF(RepCahier[[#This Row],[Modèle]]="","",CONCATENATE(MENU1!$G$1,"-",TEXT(COUNTA($B$7:$B41),"000")))</f>
        <v/>
      </c>
      <c r="B41" s="254"/>
      <c r="C41" s="241"/>
      <c r="D41" s="242" t="str">
        <f>IF(B41="","",VLOOKUP(B41,'Répertoire fiche de contrôle'!A:F,6,FALSE))</f>
        <v/>
      </c>
      <c r="E41" s="242" t="str">
        <f>IF(B41="","",VLOOKUP(B41,'Répertoire fiche de contrôle'!A:G,7,FALSE))</f>
        <v/>
      </c>
      <c r="F41" s="235"/>
      <c r="G41" s="235"/>
      <c r="H41" s="243"/>
      <c r="I41" s="243"/>
    </row>
    <row r="42" spans="1:9" s="14" customFormat="1" ht="15" customHeight="1">
      <c r="A42" s="244" t="str">
        <f>IF(RepCahier[[#This Row],[Modèle]]="","",CONCATENATE(MENU1!$G$1,"-",TEXT(COUNTA($B$7:$B42),"000")))</f>
        <v/>
      </c>
      <c r="B42" s="254"/>
      <c r="C42" s="241"/>
      <c r="D42" s="242" t="str">
        <f>IF(B42="","",VLOOKUP(B42,'Répertoire fiche de contrôle'!A:F,6,FALSE))</f>
        <v/>
      </c>
      <c r="E42" s="242" t="str">
        <f>IF(B42="","",VLOOKUP(B42,'Répertoire fiche de contrôle'!A:G,7,FALSE))</f>
        <v/>
      </c>
      <c r="F42" s="235"/>
      <c r="G42" s="235"/>
      <c r="H42" s="243"/>
      <c r="I42" s="243"/>
    </row>
    <row r="43" spans="1:9" s="14" customFormat="1" ht="15" customHeight="1">
      <c r="A43" s="244" t="str">
        <f>IF(RepCahier[[#This Row],[Modèle]]="","",CONCATENATE(MENU1!$G$1,"-",TEXT(COUNTA($B$7:$B43),"000")))</f>
        <v/>
      </c>
      <c r="B43" s="254"/>
      <c r="C43" s="241"/>
      <c r="D43" s="242" t="str">
        <f>IF(B43="","",VLOOKUP(B43,'Répertoire fiche de contrôle'!A:F,6,FALSE))</f>
        <v/>
      </c>
      <c r="E43" s="242" t="str">
        <f>IF(B43="","",VLOOKUP(B43,'Répertoire fiche de contrôle'!A:G,7,FALSE))</f>
        <v/>
      </c>
      <c r="F43" s="235"/>
      <c r="G43" s="235"/>
      <c r="H43" s="243"/>
      <c r="I43" s="243"/>
    </row>
    <row r="44" spans="1:9" s="14" customFormat="1" ht="15" customHeight="1">
      <c r="A44" s="244" t="str">
        <f>IF(RepCahier[[#This Row],[Modèle]]="","",CONCATENATE(MENU1!$G$1,"-",TEXT(COUNTA($B$7:$B44),"000")))</f>
        <v/>
      </c>
      <c r="B44" s="254"/>
      <c r="C44" s="241"/>
      <c r="D44" s="242" t="str">
        <f>IF(B44="","",VLOOKUP(B44,'Répertoire fiche de contrôle'!A:F,6,FALSE))</f>
        <v/>
      </c>
      <c r="E44" s="242" t="str">
        <f>IF(B44="","",VLOOKUP(B44,'Répertoire fiche de contrôle'!A:G,7,FALSE))</f>
        <v/>
      </c>
      <c r="F44" s="235"/>
      <c r="G44" s="235"/>
      <c r="H44" s="243"/>
      <c r="I44" s="243"/>
    </row>
    <row r="45" spans="1:9" s="14" customFormat="1" ht="15" customHeight="1">
      <c r="A45" s="244" t="str">
        <f>IF(RepCahier[[#This Row],[Modèle]]="","",CONCATENATE(MENU1!$G$1,"-",TEXT(COUNTA($B$7:$B45),"000")))</f>
        <v/>
      </c>
      <c r="B45" s="254"/>
      <c r="C45" s="241"/>
      <c r="D45" s="242" t="str">
        <f>IF(B45="","",VLOOKUP(B45,'Répertoire fiche de contrôle'!A:F,6,FALSE))</f>
        <v/>
      </c>
      <c r="E45" s="242" t="str">
        <f>IF(B45="","",VLOOKUP(B45,'Répertoire fiche de contrôle'!A:G,7,FALSE))</f>
        <v/>
      </c>
      <c r="F45" s="235"/>
      <c r="G45" s="235"/>
      <c r="H45" s="243"/>
      <c r="I45" s="243"/>
    </row>
    <row r="46" spans="1:9" s="14" customFormat="1" ht="15" customHeight="1">
      <c r="A46" s="244" t="str">
        <f>IF(RepCahier[[#This Row],[Modèle]]="","",CONCATENATE(MENU1!$G$1,"-",TEXT(COUNTA($B$7:$B46),"000")))</f>
        <v/>
      </c>
      <c r="B46" s="254"/>
      <c r="C46" s="241"/>
      <c r="D46" s="242" t="str">
        <f>IF(B46="","",VLOOKUP(B46,'Répertoire fiche de contrôle'!A:F,6,FALSE))</f>
        <v/>
      </c>
      <c r="E46" s="242" t="str">
        <f>IF(B46="","",VLOOKUP(B46,'Répertoire fiche de contrôle'!A:G,7,FALSE))</f>
        <v/>
      </c>
      <c r="F46" s="235"/>
      <c r="G46" s="235"/>
      <c r="H46" s="243"/>
      <c r="I46" s="243"/>
    </row>
    <row r="47" spans="1:9" s="14" customFormat="1" ht="15" customHeight="1">
      <c r="A47" s="244" t="str">
        <f>IF(RepCahier[[#This Row],[Modèle]]="","",CONCATENATE(MENU1!$G$1,"-",TEXT(COUNTA($B$7:$B47),"000")))</f>
        <v/>
      </c>
      <c r="B47" s="254"/>
      <c r="C47" s="241"/>
      <c r="D47" s="242" t="str">
        <f>IF(B47="","",VLOOKUP(B47,'Répertoire fiche de contrôle'!A:F,6,FALSE))</f>
        <v/>
      </c>
      <c r="E47" s="242" t="str">
        <f>IF(B47="","",VLOOKUP(B47,'Répertoire fiche de contrôle'!A:G,7,FALSE))</f>
        <v/>
      </c>
      <c r="F47" s="235"/>
      <c r="G47" s="235"/>
      <c r="H47" s="243"/>
      <c r="I47" s="243"/>
    </row>
    <row r="48" spans="1:9" s="14" customFormat="1" ht="15" customHeight="1">
      <c r="A48" s="244" t="str">
        <f>IF(RepCahier[[#This Row],[Modèle]]="","",CONCATENATE(MENU1!$G$1,"-",TEXT(COUNTA($B$7:$B48),"000")))</f>
        <v/>
      </c>
      <c r="B48" s="254"/>
      <c r="C48" s="241"/>
      <c r="D48" s="242" t="str">
        <f>IF(B48="","",VLOOKUP(B48,'Répertoire fiche de contrôle'!A:F,6,FALSE))</f>
        <v/>
      </c>
      <c r="E48" s="242" t="str">
        <f>IF(B48="","",VLOOKUP(B48,'Répertoire fiche de contrôle'!A:G,7,FALSE))</f>
        <v/>
      </c>
      <c r="F48" s="235"/>
      <c r="G48" s="235"/>
      <c r="H48" s="243"/>
      <c r="I48" s="243"/>
    </row>
    <row r="49" spans="1:15" s="14" customFormat="1" ht="15" customHeight="1">
      <c r="A49" s="244" t="str">
        <f>IF(RepCahier[[#This Row],[Modèle]]="","",CONCATENATE(MENU1!$G$1,"-",TEXT(COUNTA($B$7:$B49),"000")))</f>
        <v/>
      </c>
      <c r="B49" s="254"/>
      <c r="C49" s="241"/>
      <c r="D49" s="242" t="str">
        <f>IF(B49="","",VLOOKUP(B49,'Répertoire fiche de contrôle'!A:F,6,FALSE))</f>
        <v/>
      </c>
      <c r="E49" s="242" t="str">
        <f>IF(B49="","",VLOOKUP(B49,'Répertoire fiche de contrôle'!A:G,7,FALSE))</f>
        <v/>
      </c>
      <c r="F49" s="235"/>
      <c r="G49" s="235"/>
      <c r="H49" s="243"/>
      <c r="I49" s="243"/>
    </row>
    <row r="50" spans="1:15" s="14" customFormat="1" ht="15" customHeight="1">
      <c r="A50" s="244" t="str">
        <f>IF(RepCahier[[#This Row],[Modèle]]="","",CONCATENATE(MENU1!$G$1,"-",TEXT(COUNTA($B$7:$B50),"000")))</f>
        <v/>
      </c>
      <c r="B50" s="254"/>
      <c r="C50" s="241"/>
      <c r="D50" s="242" t="str">
        <f>IF(B50="","",VLOOKUP(B50,'Répertoire fiche de contrôle'!A:F,6,FALSE))</f>
        <v/>
      </c>
      <c r="E50" s="242" t="str">
        <f>IF(B50="","",VLOOKUP(B50,'Répertoire fiche de contrôle'!A:G,7,FALSE))</f>
        <v/>
      </c>
      <c r="F50" s="235"/>
      <c r="G50" s="235"/>
      <c r="H50" s="243"/>
      <c r="I50" s="243"/>
    </row>
    <row r="51" spans="1:15" s="14" customFormat="1" ht="15" customHeight="1">
      <c r="A51" s="244" t="str">
        <f>IF(RepCahier[[#This Row],[Modèle]]="","",CONCATENATE(MENU1!$G$1,"-",TEXT(COUNTA($B$7:$B51),"000")))</f>
        <v/>
      </c>
      <c r="B51" s="254"/>
      <c r="C51" s="241"/>
      <c r="D51" s="242" t="str">
        <f>IF(B51="","",VLOOKUP(B51,'Répertoire fiche de contrôle'!A:F,6,FALSE))</f>
        <v/>
      </c>
      <c r="E51" s="242" t="str">
        <f>IF(B51="","",VLOOKUP(B51,'Répertoire fiche de contrôle'!A:G,7,FALSE))</f>
        <v/>
      </c>
      <c r="F51" s="235"/>
      <c r="G51" s="235"/>
      <c r="H51" s="243"/>
      <c r="I51" s="243"/>
    </row>
    <row r="52" spans="1:15" s="14" customFormat="1" ht="15" customHeight="1">
      <c r="A52" s="244" t="str">
        <f>IF(RepCahier[[#This Row],[Modèle]]="","",CONCATENATE(MENU1!$G$1,"-",TEXT(COUNTA($B$7:$B52),"000")))</f>
        <v/>
      </c>
      <c r="B52" s="254"/>
      <c r="C52" s="241"/>
      <c r="D52" s="242" t="str">
        <f>IF(B52="","",VLOOKUP(B52,'Répertoire fiche de contrôle'!A:F,6,FALSE))</f>
        <v/>
      </c>
      <c r="E52" s="242" t="str">
        <f>IF(B52="","",VLOOKUP(B52,'Répertoire fiche de contrôle'!A:G,7,FALSE))</f>
        <v/>
      </c>
      <c r="F52" s="235"/>
      <c r="G52" s="235"/>
      <c r="H52" s="243"/>
      <c r="I52" s="243"/>
    </row>
    <row r="53" spans="1:15" s="14" customFormat="1" ht="15" customHeight="1">
      <c r="A53" s="244" t="str">
        <f>IF(RepCahier[[#This Row],[Modèle]]="","",CONCATENATE(MENU1!$G$1,"-",TEXT(COUNTA($B$7:$B53),"000")))</f>
        <v/>
      </c>
      <c r="B53" s="254"/>
      <c r="C53" s="241"/>
      <c r="D53" s="242" t="str">
        <f>IF(B53="","",VLOOKUP(B53,'Répertoire fiche de contrôle'!A:F,6,FALSE))</f>
        <v/>
      </c>
      <c r="E53" s="242" t="str">
        <f>IF(B53="","",VLOOKUP(B53,'Répertoire fiche de contrôle'!A:G,7,FALSE))</f>
        <v/>
      </c>
      <c r="F53" s="235"/>
      <c r="G53" s="235"/>
      <c r="H53" s="243"/>
      <c r="I53" s="243"/>
    </row>
    <row r="54" spans="1:15" s="14" customFormat="1" ht="15" customHeight="1">
      <c r="A54" s="244" t="str">
        <f>IF(RepCahier[[#This Row],[Modèle]]="","",CONCATENATE(MENU1!$G$1,"-",TEXT(COUNTA($B$7:$B54),"000")))</f>
        <v/>
      </c>
      <c r="B54" s="254"/>
      <c r="C54" s="241"/>
      <c r="D54" s="242" t="str">
        <f>IF(B54="","",VLOOKUP(B54,'Répertoire fiche de contrôle'!A:F,6,FALSE))</f>
        <v/>
      </c>
      <c r="E54" s="242" t="str">
        <f>IF(B54="","",VLOOKUP(B54,'Répertoire fiche de contrôle'!A:G,7,FALSE))</f>
        <v/>
      </c>
      <c r="F54" s="235"/>
      <c r="G54" s="235"/>
      <c r="H54" s="243"/>
      <c r="I54" s="243"/>
    </row>
    <row r="55" spans="1:15" s="14" customFormat="1" ht="15" customHeight="1">
      <c r="A55" s="244" t="str">
        <f>IF(RepCahier[[#This Row],[Modèle]]="","",CONCATENATE(MENU1!$G$1,"-",TEXT(COUNTA($B$7:$B55),"000")))</f>
        <v/>
      </c>
      <c r="B55" s="254"/>
      <c r="C55" s="241"/>
      <c r="D55" s="242" t="str">
        <f>IF(B55="","",VLOOKUP(B55,'Répertoire fiche de contrôle'!A:F,6,FALSE))</f>
        <v/>
      </c>
      <c r="E55" s="242" t="str">
        <f>IF(B55="","",VLOOKUP(B55,'Répertoire fiche de contrôle'!A:G,7,FALSE))</f>
        <v/>
      </c>
      <c r="F55" s="235"/>
      <c r="G55" s="235"/>
      <c r="H55" s="243"/>
      <c r="I55" s="243"/>
    </row>
    <row r="56" spans="1:15" s="14" customFormat="1" ht="15" customHeight="1">
      <c r="A56" s="244" t="str">
        <f>IF(RepCahier[[#This Row],[Modèle]]="","",CONCATENATE(MENU1!$G$1,"-",TEXT(COUNTA($B$7:$B56),"000")))</f>
        <v/>
      </c>
      <c r="B56" s="254"/>
      <c r="C56" s="241"/>
      <c r="D56" s="242" t="str">
        <f>IF(B56="","",VLOOKUP(B56,'Répertoire fiche de contrôle'!A:F,6,FALSE))</f>
        <v/>
      </c>
      <c r="E56" s="242" t="str">
        <f>IF(B56="","",VLOOKUP(B56,'Répertoire fiche de contrôle'!A:G,7,FALSE))</f>
        <v/>
      </c>
      <c r="F56" s="235"/>
      <c r="G56" s="235"/>
      <c r="H56" s="243"/>
      <c r="I56" s="243"/>
    </row>
    <row r="57" spans="1:15" s="14" customFormat="1" ht="15" customHeight="1">
      <c r="A57" s="244" t="str">
        <f>IF(RepCahier[[#This Row],[Modèle]]="","",CONCATENATE(MENU1!$G$1,"-",TEXT(COUNTA($B$7:$B57),"000")))</f>
        <v/>
      </c>
      <c r="B57" s="254"/>
      <c r="C57" s="241"/>
      <c r="D57" s="242" t="str">
        <f>IF(B57="","",VLOOKUP(B57,'Répertoire fiche de contrôle'!A:F,6,FALSE))</f>
        <v/>
      </c>
      <c r="E57" s="242" t="str">
        <f>IF(B57="","",VLOOKUP(B57,'Répertoire fiche de contrôle'!A:G,7,FALSE))</f>
        <v/>
      </c>
      <c r="F57" s="235"/>
      <c r="G57" s="235"/>
      <c r="H57" s="243"/>
      <c r="I57" s="243"/>
    </row>
    <row r="58" spans="1:15" s="14" customFormat="1" ht="15" customHeight="1">
      <c r="A58" s="244" t="str">
        <f>IF(RepCahier[[#This Row],[Modèle]]="","",CONCATENATE(MENU1!$G$1,"-",TEXT(COUNTA($B$7:$B58),"000")))</f>
        <v/>
      </c>
      <c r="B58" s="254"/>
      <c r="C58" s="241"/>
      <c r="D58" s="242" t="str">
        <f>IF(B58="","",VLOOKUP(B58,'Répertoire fiche de contrôle'!A:F,6,FALSE))</f>
        <v/>
      </c>
      <c r="E58" s="242" t="str">
        <f>IF(B58="","",VLOOKUP(B58,'Répertoire fiche de contrôle'!A:G,7,FALSE))</f>
        <v/>
      </c>
      <c r="F58" s="235"/>
      <c r="G58" s="235"/>
      <c r="H58" s="243"/>
      <c r="I58" s="243"/>
    </row>
    <row r="59" spans="1:15" s="14" customFormat="1" ht="15" customHeight="1">
      <c r="A59" s="244" t="str">
        <f>IF(RepCahier[[#This Row],[Modèle]]="","",CONCATENATE(MENU1!$G$1,"-",TEXT(COUNTA($B$7:$B59),"000")))</f>
        <v/>
      </c>
      <c r="B59" s="254"/>
      <c r="C59" s="241"/>
      <c r="D59" s="242" t="str">
        <f>IF(B59="","",VLOOKUP(B59,'Répertoire fiche de contrôle'!A:F,6,FALSE))</f>
        <v/>
      </c>
      <c r="E59" s="242" t="str">
        <f>IF(B59="","",VLOOKUP(B59,'Répertoire fiche de contrôle'!A:G,7,FALSE))</f>
        <v/>
      </c>
      <c r="F59" s="235"/>
      <c r="G59" s="235"/>
      <c r="H59" s="243"/>
      <c r="I59" s="243"/>
    </row>
    <row r="60" spans="1:15" s="14" customFormat="1" ht="15" customHeight="1">
      <c r="A60" s="244" t="str">
        <f>IF(RepCahier[[#This Row],[Modèle]]="","",CONCATENATE(MENU1!$G$1,"-",TEXT(COUNTA($B$7:$B60),"000")))</f>
        <v/>
      </c>
      <c r="B60" s="254"/>
      <c r="C60" s="241"/>
      <c r="D60" s="242" t="str">
        <f>IF(B60="","",VLOOKUP(B60,'Répertoire fiche de contrôle'!A:F,6,FALSE))</f>
        <v/>
      </c>
      <c r="E60" s="242" t="str">
        <f>IF(B60="","",VLOOKUP(B60,'Répertoire fiche de contrôle'!A:G,7,FALSE))</f>
        <v/>
      </c>
      <c r="F60" s="235"/>
      <c r="G60" s="235"/>
      <c r="H60" s="243"/>
      <c r="I60" s="243"/>
    </row>
    <row r="61" spans="1:15">
      <c r="A61" s="244" t="str">
        <f>IF(RepCahier[[#This Row],[Modèle]]="","",CONCATENATE(MENU1!$G$1,"-",TEXT(COUNTA($B$7:$B61),"000")))</f>
        <v/>
      </c>
      <c r="B61" s="254"/>
      <c r="C61" s="241"/>
      <c r="D61" s="242" t="str">
        <f>IF(B61="","",VLOOKUP(B61,'Répertoire fiche de contrôle'!A:F,6,FALSE))</f>
        <v/>
      </c>
      <c r="E61" s="242" t="str">
        <f>IF(B61="","",VLOOKUP(B61,'Répertoire fiche de contrôle'!A:G,7,FALSE))</f>
        <v/>
      </c>
      <c r="F61" s="235"/>
      <c r="G61" s="235"/>
      <c r="H61" s="243"/>
      <c r="I61" s="243"/>
      <c r="O61" s="14"/>
    </row>
    <row r="62" spans="1:15">
      <c r="A62" s="244" t="str">
        <f>IF(RepCahier[[#This Row],[Modèle]]="","",CONCATENATE(MENU1!$G$1,"-",TEXT(COUNTA($B$7:$B62),"000")))</f>
        <v/>
      </c>
      <c r="B62" s="254"/>
      <c r="C62" s="241"/>
      <c r="D62" s="242" t="str">
        <f>IF(B62="","",VLOOKUP(B62,'Répertoire fiche de contrôle'!A:F,6,FALSE))</f>
        <v/>
      </c>
      <c r="E62" s="242" t="str">
        <f>IF(B62="","",VLOOKUP(B62,'Répertoire fiche de contrôle'!A:G,7,FALSE))</f>
        <v/>
      </c>
      <c r="F62" s="235"/>
      <c r="G62" s="235"/>
      <c r="H62" s="243"/>
      <c r="I62" s="243"/>
    </row>
    <row r="63" spans="1:15">
      <c r="A63" s="244" t="str">
        <f>IF(RepCahier[[#This Row],[Modèle]]="","",CONCATENATE(MENU1!$G$1,"-",TEXT(COUNTA($B$7:$B63),"000")))</f>
        <v/>
      </c>
      <c r="B63" s="254"/>
      <c r="C63" s="241"/>
      <c r="D63" s="242" t="str">
        <f>IF(B63="","",VLOOKUP(B63,'Répertoire fiche de contrôle'!A:F,6,FALSE))</f>
        <v/>
      </c>
      <c r="E63" s="242" t="str">
        <f>IF(B63="","",VLOOKUP(B63,'Répertoire fiche de contrôle'!A:G,7,FALSE))</f>
        <v/>
      </c>
      <c r="F63" s="235"/>
      <c r="G63" s="235"/>
      <c r="H63" s="243"/>
      <c r="I63" s="243"/>
    </row>
    <row r="64" spans="1:15">
      <c r="A64" s="244" t="str">
        <f>IF(RepCahier[[#This Row],[Modèle]]="","",CONCATENATE(MENU1!$G$1,"-",TEXT(COUNTA($B$7:$B64),"000")))</f>
        <v/>
      </c>
      <c r="B64" s="254"/>
      <c r="C64" s="241"/>
      <c r="D64" s="242" t="str">
        <f>IF(B64="","",VLOOKUP(B64,'Répertoire fiche de contrôle'!A:F,6,FALSE))</f>
        <v/>
      </c>
      <c r="E64" s="242" t="str">
        <f>IF(B64="","",VLOOKUP(B64,'Répertoire fiche de contrôle'!A:G,7,FALSE))</f>
        <v/>
      </c>
      <c r="F64" s="235"/>
      <c r="G64" s="235"/>
      <c r="H64" s="243"/>
      <c r="I64" s="243"/>
    </row>
    <row r="65" spans="1:9">
      <c r="A65" s="244" t="str">
        <f>IF(RepCahier[[#This Row],[Modèle]]="","",CONCATENATE(MENU1!$G$1,"-",TEXT(COUNTA($B$7:$B65),"000")))</f>
        <v/>
      </c>
      <c r="B65" s="254"/>
      <c r="C65" s="241"/>
      <c r="D65" s="242" t="str">
        <f>IF(B65="","",VLOOKUP(B65,'Répertoire fiche de contrôle'!A:F,6,FALSE))</f>
        <v/>
      </c>
      <c r="E65" s="242" t="str">
        <f>IF(B65="","",VLOOKUP(B65,'Répertoire fiche de contrôle'!A:G,7,FALSE))</f>
        <v/>
      </c>
      <c r="F65" s="235"/>
      <c r="G65" s="235"/>
      <c r="H65" s="243"/>
      <c r="I65" s="243"/>
    </row>
    <row r="66" spans="1:9">
      <c r="A66" s="244" t="str">
        <f>IF(RepCahier[[#This Row],[Modèle]]="","",CONCATENATE(MENU1!$G$1,"-",TEXT(COUNTA($B$7:$B66),"000")))</f>
        <v/>
      </c>
      <c r="B66" s="254"/>
      <c r="C66" s="241"/>
      <c r="D66" s="242" t="str">
        <f>IF(B66="","",VLOOKUP(B66,'Répertoire fiche de contrôle'!A:F,6,FALSE))</f>
        <v/>
      </c>
      <c r="E66" s="242" t="str">
        <f>IF(B66="","",VLOOKUP(B66,'Répertoire fiche de contrôle'!A:G,7,FALSE))</f>
        <v/>
      </c>
      <c r="F66" s="235"/>
      <c r="G66" s="235"/>
      <c r="H66" s="243"/>
      <c r="I66" s="243"/>
    </row>
    <row r="67" spans="1:9">
      <c r="A67" s="244" t="str">
        <f>IF(RepCahier[[#This Row],[Modèle]]="","",CONCATENATE(MENU1!$G$1,"-",TEXT(COUNTA($B$7:$B67),"000")))</f>
        <v/>
      </c>
      <c r="B67" s="254"/>
      <c r="C67" s="241"/>
      <c r="D67" s="242" t="str">
        <f>IF(B67="","",VLOOKUP(B67,'Répertoire fiche de contrôle'!A:F,6,FALSE))</f>
        <v/>
      </c>
      <c r="E67" s="242" t="str">
        <f>IF(B67="","",VLOOKUP(B67,'Répertoire fiche de contrôle'!A:G,7,FALSE))</f>
        <v/>
      </c>
      <c r="F67" s="235"/>
      <c r="G67" s="235"/>
      <c r="H67" s="243"/>
      <c r="I67" s="243"/>
    </row>
    <row r="68" spans="1:9">
      <c r="A68" s="244" t="str">
        <f>IF(RepCahier[[#This Row],[Modèle]]="","",CONCATENATE(MENU1!$G$1,"-",TEXT(COUNTA($B$7:$B68),"000")))</f>
        <v/>
      </c>
      <c r="B68" s="254"/>
      <c r="C68" s="241"/>
      <c r="D68" s="242" t="str">
        <f>IF(B68="","",VLOOKUP(B68,'Répertoire fiche de contrôle'!A:F,6,FALSE))</f>
        <v/>
      </c>
      <c r="E68" s="242" t="str">
        <f>IF(B68="","",VLOOKUP(B68,'Répertoire fiche de contrôle'!A:G,7,FALSE))</f>
        <v/>
      </c>
      <c r="F68" s="235"/>
      <c r="G68" s="235"/>
      <c r="H68" s="243"/>
      <c r="I68" s="243"/>
    </row>
    <row r="69" spans="1:9">
      <c r="A69" s="244" t="str">
        <f>IF(RepCahier[[#This Row],[Modèle]]="","",CONCATENATE(MENU1!$G$1,"-",TEXT(COUNTA($B$7:$B69),"000")))</f>
        <v/>
      </c>
      <c r="B69" s="254"/>
      <c r="C69" s="241"/>
      <c r="D69" s="242" t="str">
        <f>IF(B69="","",VLOOKUP(B69,'Répertoire fiche de contrôle'!A:F,6,FALSE))</f>
        <v/>
      </c>
      <c r="E69" s="242" t="str">
        <f>IF(B69="","",VLOOKUP(B69,'Répertoire fiche de contrôle'!A:G,7,FALSE))</f>
        <v/>
      </c>
      <c r="F69" s="235"/>
      <c r="G69" s="235"/>
      <c r="H69" s="243"/>
      <c r="I69" s="243"/>
    </row>
    <row r="70" spans="1:9">
      <c r="A70" s="244" t="str">
        <f>IF(RepCahier[[#This Row],[Modèle]]="","",CONCATENATE(MENU1!$G$1,"-",TEXT(COUNTA($B$7:$B70),"000")))</f>
        <v/>
      </c>
      <c r="B70" s="254"/>
      <c r="C70" s="241"/>
      <c r="D70" s="242" t="str">
        <f>IF(B70="","",VLOOKUP(B70,'Répertoire fiche de contrôle'!A:F,6,FALSE))</f>
        <v/>
      </c>
      <c r="E70" s="242" t="str">
        <f>IF(B70="","",VLOOKUP(B70,'Répertoire fiche de contrôle'!A:G,7,FALSE))</f>
        <v/>
      </c>
      <c r="F70" s="235"/>
      <c r="G70" s="235"/>
      <c r="H70" s="243"/>
      <c r="I70" s="243"/>
    </row>
    <row r="71" spans="1:9">
      <c r="A71" s="244" t="str">
        <f>IF(RepCahier[[#This Row],[Modèle]]="","",CONCATENATE(MENU1!$G$1,"-",TEXT(COUNTA($B$7:$B71),"000")))</f>
        <v/>
      </c>
      <c r="B71" s="254"/>
      <c r="C71" s="241"/>
      <c r="D71" s="242" t="str">
        <f>IF(B71="","",VLOOKUP(B71,'Répertoire fiche de contrôle'!A:F,6,FALSE))</f>
        <v/>
      </c>
      <c r="E71" s="242" t="str">
        <f>IF(B71="","",VLOOKUP(B71,'Répertoire fiche de contrôle'!A:G,7,FALSE))</f>
        <v/>
      </c>
      <c r="F71" s="235"/>
      <c r="G71" s="235"/>
      <c r="H71" s="243"/>
      <c r="I71" s="243"/>
    </row>
    <row r="72" spans="1:9">
      <c r="A72" s="244" t="str">
        <f>IF(RepCahier[[#This Row],[Modèle]]="","",CONCATENATE(MENU1!$G$1,"-",TEXT(COUNTA($B$7:$B72),"000")))</f>
        <v/>
      </c>
      <c r="B72" s="254"/>
      <c r="C72" s="241"/>
      <c r="D72" s="242" t="str">
        <f>IF(B72="","",VLOOKUP(B72,'Répertoire fiche de contrôle'!A:F,6,FALSE))</f>
        <v/>
      </c>
      <c r="E72" s="242" t="str">
        <f>IF(B72="","",VLOOKUP(B72,'Répertoire fiche de contrôle'!A:G,7,FALSE))</f>
        <v/>
      </c>
      <c r="F72" s="235"/>
      <c r="G72" s="235"/>
      <c r="H72" s="243"/>
      <c r="I72" s="243"/>
    </row>
    <row r="73" spans="1:9">
      <c r="A73" s="244" t="str">
        <f>IF(RepCahier[[#This Row],[Modèle]]="","",CONCATENATE(MENU1!$G$1,"-",TEXT(COUNTA($B$7:$B73),"000")))</f>
        <v/>
      </c>
      <c r="B73" s="254"/>
      <c r="C73" s="241"/>
      <c r="D73" s="242" t="str">
        <f>IF(B73="","",VLOOKUP(B73,'Répertoire fiche de contrôle'!A:F,6,FALSE))</f>
        <v/>
      </c>
      <c r="E73" s="242" t="str">
        <f>IF(B73="","",VLOOKUP(B73,'Répertoire fiche de contrôle'!A:G,7,FALSE))</f>
        <v/>
      </c>
      <c r="F73" s="235"/>
      <c r="G73" s="235"/>
      <c r="H73" s="243"/>
      <c r="I73" s="243"/>
    </row>
    <row r="74" spans="1:9">
      <c r="A74" s="244" t="str">
        <f>IF(RepCahier[[#This Row],[Modèle]]="","",CONCATENATE(MENU1!$G$1,"-",TEXT(COUNTA($B$7:$B74),"000")))</f>
        <v/>
      </c>
      <c r="B74" s="254"/>
      <c r="C74" s="241"/>
      <c r="D74" s="242" t="str">
        <f>IF(B74="","",VLOOKUP(B74,'Répertoire fiche de contrôle'!A:F,6,FALSE))</f>
        <v/>
      </c>
      <c r="E74" s="242" t="str">
        <f>IF(B74="","",VLOOKUP(B74,'Répertoire fiche de contrôle'!A:G,7,FALSE))</f>
        <v/>
      </c>
      <c r="F74" s="235"/>
      <c r="G74" s="235"/>
      <c r="H74" s="243"/>
      <c r="I74" s="243"/>
    </row>
    <row r="75" spans="1:9">
      <c r="A75" s="244" t="str">
        <f>IF(RepCahier[[#This Row],[Modèle]]="","",CONCATENATE(MENU1!$G$1,"-",TEXT(COUNTA($B$7:$B75),"000")))</f>
        <v/>
      </c>
      <c r="B75" s="254"/>
      <c r="C75" s="241"/>
      <c r="D75" s="242" t="str">
        <f>IF(B75="","",VLOOKUP(B75,'Répertoire fiche de contrôle'!A:F,6,FALSE))</f>
        <v/>
      </c>
      <c r="E75" s="242" t="str">
        <f>IF(B75="","",VLOOKUP(B75,'Répertoire fiche de contrôle'!A:G,7,FALSE))</f>
        <v/>
      </c>
      <c r="F75" s="235"/>
      <c r="G75" s="235"/>
      <c r="H75" s="243"/>
      <c r="I75" s="243"/>
    </row>
    <row r="76" spans="1:9">
      <c r="A76" s="244" t="str">
        <f>IF(RepCahier[[#This Row],[Modèle]]="","",CONCATENATE(MENU1!$G$1,"-",TEXT(COUNTA($B$7:$B76),"000")))</f>
        <v/>
      </c>
      <c r="B76" s="254"/>
      <c r="C76" s="241"/>
      <c r="D76" s="242" t="str">
        <f>IF(B76="","",VLOOKUP(B76,'Répertoire fiche de contrôle'!A:F,6,FALSE))</f>
        <v/>
      </c>
      <c r="E76" s="242" t="str">
        <f>IF(B76="","",VLOOKUP(B76,'Répertoire fiche de contrôle'!A:G,7,FALSE))</f>
        <v/>
      </c>
      <c r="F76" s="235"/>
      <c r="G76" s="235"/>
      <c r="H76" s="243"/>
      <c r="I76" s="243"/>
    </row>
    <row r="77" spans="1:9">
      <c r="A77" s="244" t="str">
        <f>IF(RepCahier[[#This Row],[Modèle]]="","",CONCATENATE(MENU1!$G$1,"-",TEXT(COUNTA($B$7:$B77),"000")))</f>
        <v/>
      </c>
      <c r="B77" s="254"/>
      <c r="C77" s="241"/>
      <c r="D77" s="242" t="str">
        <f>IF(B77="","",VLOOKUP(B77,'Répertoire fiche de contrôle'!A:F,6,FALSE))</f>
        <v/>
      </c>
      <c r="E77" s="242" t="str">
        <f>IF(B77="","",VLOOKUP(B77,'Répertoire fiche de contrôle'!A:G,7,FALSE))</f>
        <v/>
      </c>
      <c r="F77" s="235"/>
      <c r="G77" s="235"/>
      <c r="H77" s="243"/>
      <c r="I77" s="243"/>
    </row>
    <row r="78" spans="1:9">
      <c r="A78" s="244" t="str">
        <f>IF(RepCahier[[#This Row],[Modèle]]="","",CONCATENATE(MENU1!$G$1,"-",TEXT(COUNTA($B$7:$B78),"000")))</f>
        <v/>
      </c>
      <c r="B78" s="254"/>
      <c r="C78" s="241"/>
      <c r="D78" s="242" t="str">
        <f>IF(B78="","",VLOOKUP(B78,'Répertoire fiche de contrôle'!A:F,6,FALSE))</f>
        <v/>
      </c>
      <c r="E78" s="242" t="str">
        <f>IF(B78="","",VLOOKUP(B78,'Répertoire fiche de contrôle'!A:G,7,FALSE))</f>
        <v/>
      </c>
      <c r="F78" s="235"/>
      <c r="G78" s="235"/>
      <c r="H78" s="243"/>
      <c r="I78" s="243"/>
    </row>
    <row r="79" spans="1:9">
      <c r="A79" s="244" t="str">
        <f>IF(RepCahier[[#This Row],[Modèle]]="","",CONCATENATE(MENU1!$G$1,"-",TEXT(COUNTA($B$7:$B79),"000")))</f>
        <v/>
      </c>
      <c r="B79" s="254"/>
      <c r="C79" s="241"/>
      <c r="D79" s="242" t="str">
        <f>IF(B79="","",VLOOKUP(B79,'Répertoire fiche de contrôle'!A:F,6,FALSE))</f>
        <v/>
      </c>
      <c r="E79" s="242" t="str">
        <f>IF(B79="","",VLOOKUP(B79,'Répertoire fiche de contrôle'!A:G,7,FALSE))</f>
        <v/>
      </c>
      <c r="F79" s="235"/>
      <c r="G79" s="235"/>
      <c r="H79" s="243"/>
      <c r="I79" s="243"/>
    </row>
    <row r="80" spans="1:9">
      <c r="A80" s="244" t="str">
        <f>IF(RepCahier[[#This Row],[Modèle]]="","",CONCATENATE(MENU1!$G$1,"-",TEXT(COUNTA($B$7:$B80),"000")))</f>
        <v/>
      </c>
      <c r="B80" s="254"/>
      <c r="C80" s="241"/>
      <c r="D80" s="242" t="str">
        <f>IF(B80="","",VLOOKUP(B80,'Répertoire fiche de contrôle'!A:F,6,FALSE))</f>
        <v/>
      </c>
      <c r="E80" s="242" t="str">
        <f>IF(B80="","",VLOOKUP(B80,'Répertoire fiche de contrôle'!A:G,7,FALSE))</f>
        <v/>
      </c>
      <c r="F80" s="235"/>
      <c r="G80" s="235"/>
      <c r="H80" s="243"/>
      <c r="I80" s="243"/>
    </row>
    <row r="81" spans="1:9">
      <c r="A81" s="244" t="str">
        <f>IF(RepCahier[[#This Row],[Modèle]]="","",CONCATENATE(MENU1!$G$1,"-",TEXT(COUNTA($B$7:$B81),"000")))</f>
        <v/>
      </c>
      <c r="B81" s="254"/>
      <c r="C81" s="241"/>
      <c r="D81" s="242" t="str">
        <f>IF(B81="","",VLOOKUP(B81,'Répertoire fiche de contrôle'!A:F,6,FALSE))</f>
        <v/>
      </c>
      <c r="E81" s="242" t="str">
        <f>IF(B81="","",VLOOKUP(B81,'Répertoire fiche de contrôle'!A:G,7,FALSE))</f>
        <v/>
      </c>
      <c r="F81" s="235"/>
      <c r="G81" s="235"/>
      <c r="H81" s="243"/>
      <c r="I81" s="243"/>
    </row>
    <row r="82" spans="1:9">
      <c r="A82" s="244" t="str">
        <f>IF(RepCahier[[#This Row],[Modèle]]="","",CONCATENATE(MENU1!$G$1,"-",TEXT(COUNTA($B$7:$B82),"000")))</f>
        <v/>
      </c>
      <c r="B82" s="254"/>
      <c r="C82" s="241"/>
      <c r="D82" s="242" t="str">
        <f>IF(B82="","",VLOOKUP(B82,'Répertoire fiche de contrôle'!A:F,6,FALSE))</f>
        <v/>
      </c>
      <c r="E82" s="242" t="str">
        <f>IF(B82="","",VLOOKUP(B82,'Répertoire fiche de contrôle'!A:G,7,FALSE))</f>
        <v/>
      </c>
      <c r="F82" s="235"/>
      <c r="G82" s="235"/>
      <c r="H82" s="243"/>
      <c r="I82" s="243"/>
    </row>
    <row r="83" spans="1:9">
      <c r="A83" s="244" t="str">
        <f>IF(RepCahier[[#This Row],[Modèle]]="","",CONCATENATE(MENU1!$G$1,"-",TEXT(COUNTA($B$7:$B83),"000")))</f>
        <v/>
      </c>
      <c r="B83" s="254"/>
      <c r="C83" s="241"/>
      <c r="D83" s="242" t="str">
        <f>IF(B83="","",VLOOKUP(B83,'Répertoire fiche de contrôle'!A:F,6,FALSE))</f>
        <v/>
      </c>
      <c r="E83" s="242" t="str">
        <f>IF(B83="","",VLOOKUP(B83,'Répertoire fiche de contrôle'!A:G,7,FALSE))</f>
        <v/>
      </c>
      <c r="F83" s="235"/>
      <c r="G83" s="235"/>
      <c r="H83" s="243"/>
      <c r="I83" s="243"/>
    </row>
    <row r="84" spans="1:9">
      <c r="A84" s="244" t="str">
        <f>IF(RepCahier[[#This Row],[Modèle]]="","",CONCATENATE(MENU1!$G$1,"-",TEXT(COUNTA($B$7:$B84),"000")))</f>
        <v/>
      </c>
      <c r="B84" s="254"/>
      <c r="C84" s="241"/>
      <c r="D84" s="242" t="str">
        <f>IF(B84="","",VLOOKUP(B84,'Répertoire fiche de contrôle'!A:F,6,FALSE))</f>
        <v/>
      </c>
      <c r="E84" s="242" t="str">
        <f>IF(B84="","",VLOOKUP(B84,'Répertoire fiche de contrôle'!A:G,7,FALSE))</f>
        <v/>
      </c>
      <c r="F84" s="235"/>
      <c r="G84" s="235"/>
      <c r="H84" s="243"/>
      <c r="I84" s="243"/>
    </row>
    <row r="85" spans="1:9">
      <c r="A85" s="244" t="str">
        <f>IF(RepCahier[[#This Row],[Modèle]]="","",CONCATENATE(MENU1!$G$1,"-",TEXT(COUNTA($B$7:$B85),"000")))</f>
        <v/>
      </c>
      <c r="B85" s="254"/>
      <c r="C85" s="241"/>
      <c r="D85" s="242" t="str">
        <f>IF(B85="","",VLOOKUP(B85,'Répertoire fiche de contrôle'!A:F,6,FALSE))</f>
        <v/>
      </c>
      <c r="E85" s="242" t="str">
        <f>IF(B85="","",VLOOKUP(B85,'Répertoire fiche de contrôle'!A:G,7,FALSE))</f>
        <v/>
      </c>
      <c r="F85" s="235"/>
      <c r="G85" s="235"/>
      <c r="H85" s="243"/>
      <c r="I85" s="243"/>
    </row>
    <row r="86" spans="1:9">
      <c r="A86" s="244" t="str">
        <f>IF(RepCahier[[#This Row],[Modèle]]="","",CONCATENATE(MENU1!$G$1,"-",TEXT(COUNTA($B$7:$B86),"000")))</f>
        <v/>
      </c>
      <c r="B86" s="254"/>
      <c r="C86" s="241"/>
      <c r="D86" s="242" t="str">
        <f>IF(B86="","",VLOOKUP(B86,'Répertoire fiche de contrôle'!A:F,6,FALSE))</f>
        <v/>
      </c>
      <c r="E86" s="242" t="str">
        <f>IF(B86="","",VLOOKUP(B86,'Répertoire fiche de contrôle'!A:G,7,FALSE))</f>
        <v/>
      </c>
      <c r="F86" s="235"/>
      <c r="G86" s="235"/>
      <c r="H86" s="243"/>
      <c r="I86" s="243"/>
    </row>
    <row r="87" spans="1:9">
      <c r="A87" s="244" t="str">
        <f>IF(RepCahier[[#This Row],[Modèle]]="","",CONCATENATE(MENU1!$G$1,"-",TEXT(COUNTA($B$7:$B87),"000")))</f>
        <v/>
      </c>
      <c r="B87" s="254"/>
      <c r="C87" s="241"/>
      <c r="D87" s="242" t="str">
        <f>IF(B87="","",VLOOKUP(B87,'Répertoire fiche de contrôle'!A:F,6,FALSE))</f>
        <v/>
      </c>
      <c r="E87" s="242" t="str">
        <f>IF(B87="","",VLOOKUP(B87,'Répertoire fiche de contrôle'!A:G,7,FALSE))</f>
        <v/>
      </c>
      <c r="F87" s="235"/>
      <c r="G87" s="235"/>
      <c r="H87" s="243"/>
      <c r="I87" s="243"/>
    </row>
    <row r="88" spans="1:9">
      <c r="A88" s="244" t="str">
        <f>IF(RepCahier[[#This Row],[Modèle]]="","",CONCATENATE(MENU1!$G$1,"-",TEXT(COUNTA($B$7:$B88),"000")))</f>
        <v/>
      </c>
      <c r="B88" s="254"/>
      <c r="C88" s="241"/>
      <c r="D88" s="242" t="str">
        <f>IF(B88="","",VLOOKUP(B88,'Répertoire fiche de contrôle'!A:F,6,FALSE))</f>
        <v/>
      </c>
      <c r="E88" s="242" t="str">
        <f>IF(B88="","",VLOOKUP(B88,'Répertoire fiche de contrôle'!A:G,7,FALSE))</f>
        <v/>
      </c>
      <c r="F88" s="235"/>
      <c r="G88" s="235"/>
      <c r="H88" s="243"/>
      <c r="I88" s="243"/>
    </row>
    <row r="89" spans="1:9">
      <c r="A89" s="244" t="str">
        <f>IF(RepCahier[[#This Row],[Modèle]]="","",CONCATENATE(MENU1!$G$1,"-",TEXT(COUNTA($B$7:$B89),"000")))</f>
        <v/>
      </c>
      <c r="B89" s="254"/>
      <c r="C89" s="241"/>
      <c r="D89" s="242" t="str">
        <f>IF(B89="","",VLOOKUP(B89,'Répertoire fiche de contrôle'!A:F,6,FALSE))</f>
        <v/>
      </c>
      <c r="E89" s="242" t="str">
        <f>IF(B89="","",VLOOKUP(B89,'Répertoire fiche de contrôle'!A:G,7,FALSE))</f>
        <v/>
      </c>
      <c r="F89" s="235"/>
      <c r="G89" s="235"/>
      <c r="H89" s="243"/>
      <c r="I89" s="243"/>
    </row>
    <row r="90" spans="1:9">
      <c r="A90" s="244" t="str">
        <f>IF(RepCahier[[#This Row],[Modèle]]="","",CONCATENATE(MENU1!$G$1,"-",TEXT(COUNTA($B$7:$B90),"000")))</f>
        <v/>
      </c>
      <c r="B90" s="254"/>
      <c r="C90" s="241"/>
      <c r="D90" s="242" t="str">
        <f>IF(B90="","",VLOOKUP(B90,'Répertoire fiche de contrôle'!A:F,6,FALSE))</f>
        <v/>
      </c>
      <c r="E90" s="242" t="str">
        <f>IF(B90="","",VLOOKUP(B90,'Répertoire fiche de contrôle'!A:G,7,FALSE))</f>
        <v/>
      </c>
      <c r="F90" s="235"/>
      <c r="G90" s="235"/>
      <c r="H90" s="243"/>
      <c r="I90" s="243"/>
    </row>
    <row r="91" spans="1:9">
      <c r="A91" s="244" t="str">
        <f>IF(RepCahier[[#This Row],[Modèle]]="","",CONCATENATE(MENU1!$G$1,"-",TEXT(COUNTA($B$7:$B91),"000")))</f>
        <v/>
      </c>
      <c r="B91" s="254"/>
      <c r="C91" s="241"/>
      <c r="D91" s="242" t="str">
        <f>IF(B91="","",VLOOKUP(B91,'Répertoire fiche de contrôle'!A:F,6,FALSE))</f>
        <v/>
      </c>
      <c r="E91" s="242" t="str">
        <f>IF(B91="","",VLOOKUP(B91,'Répertoire fiche de contrôle'!A:G,7,FALSE))</f>
        <v/>
      </c>
      <c r="F91" s="235"/>
      <c r="G91" s="235"/>
      <c r="H91" s="243"/>
      <c r="I91" s="243"/>
    </row>
    <row r="92" spans="1:9">
      <c r="A92" s="244" t="str">
        <f>IF(RepCahier[[#This Row],[Modèle]]="","",CONCATENATE(MENU1!$G$1,"-",TEXT(COUNTA($B$7:$B92),"000")))</f>
        <v/>
      </c>
      <c r="B92" s="254"/>
      <c r="C92" s="241"/>
      <c r="D92" s="242" t="str">
        <f>IF(B92="","",VLOOKUP(B92,'Répertoire fiche de contrôle'!A:F,6,FALSE))</f>
        <v/>
      </c>
      <c r="E92" s="242" t="str">
        <f>IF(B92="","",VLOOKUP(B92,'Répertoire fiche de contrôle'!A:G,7,FALSE))</f>
        <v/>
      </c>
      <c r="F92" s="235"/>
      <c r="G92" s="235"/>
      <c r="H92" s="243"/>
      <c r="I92" s="243"/>
    </row>
    <row r="93" spans="1:9">
      <c r="A93" s="244" t="str">
        <f>IF(RepCahier[[#This Row],[Modèle]]="","",CONCATENATE(MENU1!$G$1,"-",TEXT(COUNTA($B$7:$B93),"000")))</f>
        <v/>
      </c>
      <c r="B93" s="254"/>
      <c r="C93" s="241"/>
      <c r="D93" s="242" t="str">
        <f>IF(B93="","",VLOOKUP(B93,'Répertoire fiche de contrôle'!A:F,6,FALSE))</f>
        <v/>
      </c>
      <c r="E93" s="242" t="str">
        <f>IF(B93="","",VLOOKUP(B93,'Répertoire fiche de contrôle'!A:G,7,FALSE))</f>
        <v/>
      </c>
      <c r="F93" s="235"/>
      <c r="G93" s="235"/>
      <c r="H93" s="243"/>
      <c r="I93" s="243"/>
    </row>
    <row r="94" spans="1:9">
      <c r="A94" s="244" t="str">
        <f>IF(RepCahier[[#This Row],[Modèle]]="","",CONCATENATE(MENU1!$G$1,"-",TEXT(COUNTA($B$7:$B94),"000")))</f>
        <v/>
      </c>
      <c r="B94" s="254"/>
      <c r="C94" s="241"/>
      <c r="D94" s="242" t="str">
        <f>IF(B94="","",VLOOKUP(B94,'Répertoire fiche de contrôle'!A:F,6,FALSE))</f>
        <v/>
      </c>
      <c r="E94" s="242" t="str">
        <f>IF(B94="","",VLOOKUP(B94,'Répertoire fiche de contrôle'!A:G,7,FALSE))</f>
        <v/>
      </c>
      <c r="F94" s="235"/>
      <c r="G94" s="235"/>
      <c r="H94" s="243"/>
      <c r="I94" s="243"/>
    </row>
    <row r="95" spans="1:9">
      <c r="A95" s="244" t="str">
        <f>IF(RepCahier[[#This Row],[Modèle]]="","",CONCATENATE(MENU1!$G$1,"-",TEXT(COUNTA($B$7:$B95),"000")))</f>
        <v/>
      </c>
      <c r="B95" s="254"/>
      <c r="C95" s="241"/>
      <c r="D95" s="242" t="str">
        <f>IF(B95="","",VLOOKUP(B95,'Répertoire fiche de contrôle'!A:F,6,FALSE))</f>
        <v/>
      </c>
      <c r="E95" s="242" t="str">
        <f>IF(B95="","",VLOOKUP(B95,'Répertoire fiche de contrôle'!A:G,7,FALSE))</f>
        <v/>
      </c>
      <c r="F95" s="235"/>
      <c r="G95" s="235"/>
      <c r="H95" s="243"/>
      <c r="I95" s="243"/>
    </row>
    <row r="96" spans="1:9">
      <c r="A96" s="244" t="str">
        <f>IF(RepCahier[[#This Row],[Modèle]]="","",CONCATENATE(MENU1!$G$1,"-",TEXT(COUNTA($B$7:$B96),"000")))</f>
        <v/>
      </c>
      <c r="B96" s="254"/>
      <c r="C96" s="241"/>
      <c r="D96" s="242" t="str">
        <f>IF(B96="","",VLOOKUP(B96,'Répertoire fiche de contrôle'!A:F,6,FALSE))</f>
        <v/>
      </c>
      <c r="E96" s="242" t="str">
        <f>IF(B96="","",VLOOKUP(B96,'Répertoire fiche de contrôle'!A:G,7,FALSE))</f>
        <v/>
      </c>
      <c r="F96" s="235"/>
      <c r="G96" s="235"/>
      <c r="H96" s="243"/>
      <c r="I96" s="243"/>
    </row>
    <row r="97" spans="1:9">
      <c r="A97" s="244" t="str">
        <f>IF(RepCahier[[#This Row],[Modèle]]="","",CONCATENATE(MENU1!$G$1,"-",TEXT(COUNTA($B$7:$B97),"000")))</f>
        <v/>
      </c>
      <c r="B97" s="254"/>
      <c r="C97" s="241"/>
      <c r="D97" s="242" t="str">
        <f>IF(B97="","",VLOOKUP(B97,'Répertoire fiche de contrôle'!A:F,6,FALSE))</f>
        <v/>
      </c>
      <c r="E97" s="242" t="str">
        <f>IF(B97="","",VLOOKUP(B97,'Répertoire fiche de contrôle'!A:G,7,FALSE))</f>
        <v/>
      </c>
      <c r="F97" s="235"/>
      <c r="G97" s="235"/>
      <c r="H97" s="243"/>
      <c r="I97" s="243"/>
    </row>
    <row r="98" spans="1:9">
      <c r="A98" s="244" t="str">
        <f>IF(RepCahier[[#This Row],[Modèle]]="","",CONCATENATE(MENU1!$G$1,"-",TEXT(COUNTA($B$7:$B98),"000")))</f>
        <v/>
      </c>
      <c r="B98" s="254"/>
      <c r="C98" s="241"/>
      <c r="D98" s="242" t="str">
        <f>IF(B98="","",VLOOKUP(B98,'Répertoire fiche de contrôle'!A:F,6,FALSE))</f>
        <v/>
      </c>
      <c r="E98" s="242" t="str">
        <f>IF(B98="","",VLOOKUP(B98,'Répertoire fiche de contrôle'!A:G,7,FALSE))</f>
        <v/>
      </c>
      <c r="F98" s="235"/>
      <c r="G98" s="235"/>
      <c r="H98" s="243"/>
      <c r="I98" s="243"/>
    </row>
    <row r="99" spans="1:9">
      <c r="A99" s="244" t="str">
        <f>IF(RepCahier[[#This Row],[Modèle]]="","",CONCATENATE(MENU1!$G$1,"-",TEXT(COUNTA($B$7:$B99),"000")))</f>
        <v/>
      </c>
      <c r="B99" s="254"/>
      <c r="C99" s="241"/>
      <c r="D99" s="242" t="str">
        <f>IF(B99="","",VLOOKUP(B99,'Répertoire fiche de contrôle'!A:F,6,FALSE))</f>
        <v/>
      </c>
      <c r="E99" s="242" t="str">
        <f>IF(B99="","",VLOOKUP(B99,'Répertoire fiche de contrôle'!A:G,7,FALSE))</f>
        <v/>
      </c>
      <c r="F99" s="235"/>
      <c r="G99" s="235"/>
      <c r="H99" s="243"/>
      <c r="I99" s="243"/>
    </row>
    <row r="100" spans="1:9">
      <c r="A100" s="244" t="str">
        <f>IF(RepCahier[[#This Row],[Modèle]]="","",CONCATENATE(MENU1!$G$1,"-",TEXT(COUNTA($B$7:$B100),"000")))</f>
        <v/>
      </c>
      <c r="B100" s="254"/>
      <c r="C100" s="241"/>
      <c r="D100" s="242" t="str">
        <f>IF(B100="","",VLOOKUP(B100,'Répertoire fiche de contrôle'!A:F,6,FALSE))</f>
        <v/>
      </c>
      <c r="E100" s="242" t="str">
        <f>IF(B100="","",VLOOKUP(B100,'Répertoire fiche de contrôle'!A:G,7,FALSE))</f>
        <v/>
      </c>
      <c r="F100" s="235"/>
      <c r="G100" s="235"/>
      <c r="H100" s="243"/>
      <c r="I100" s="243"/>
    </row>
    <row r="101" spans="1:9">
      <c r="A101" s="244" t="str">
        <f>IF(RepCahier[[#This Row],[Modèle]]="","",CONCATENATE(MENU1!$G$1,"-",TEXT(COUNTA($B$7:$B101),"000")))</f>
        <v/>
      </c>
      <c r="B101" s="254"/>
      <c r="C101" s="241"/>
      <c r="D101" s="242" t="str">
        <f>IF(B101="","",VLOOKUP(B101,'Répertoire fiche de contrôle'!A:F,6,FALSE))</f>
        <v/>
      </c>
      <c r="E101" s="242" t="str">
        <f>IF(B101="","",VLOOKUP(B101,'Répertoire fiche de contrôle'!A:G,7,FALSE))</f>
        <v/>
      </c>
      <c r="F101" s="235"/>
      <c r="G101" s="235"/>
      <c r="H101" s="243"/>
      <c r="I101" s="243"/>
    </row>
    <row r="102" spans="1:9">
      <c r="A102" s="244" t="str">
        <f>IF(RepCahier[[#This Row],[Modèle]]="","",CONCATENATE(MENU1!$G$1,"-",TEXT(COUNTA($B$7:$B102),"000")))</f>
        <v/>
      </c>
      <c r="B102" s="254"/>
      <c r="C102" s="241"/>
      <c r="D102" s="242" t="str">
        <f>IF(B102="","",VLOOKUP(B102,'Répertoire fiche de contrôle'!A:F,6,FALSE))</f>
        <v/>
      </c>
      <c r="E102" s="242" t="str">
        <f>IF(B102="","",VLOOKUP(B102,'Répertoire fiche de contrôle'!A:G,7,FALSE))</f>
        <v/>
      </c>
      <c r="F102" s="235"/>
      <c r="G102" s="235"/>
      <c r="H102" s="243"/>
      <c r="I102" s="243"/>
    </row>
    <row r="103" spans="1:9">
      <c r="A103" s="244" t="str">
        <f>IF(RepCahier[[#This Row],[Modèle]]="","",CONCATENATE(MENU1!$G$1,"-",TEXT(COUNTA($B$7:$B103),"000")))</f>
        <v/>
      </c>
      <c r="B103" s="254"/>
      <c r="C103" s="241"/>
      <c r="D103" s="242" t="str">
        <f>IF(B103="","",VLOOKUP(B103,'Répertoire fiche de contrôle'!A:F,6,FALSE))</f>
        <v/>
      </c>
      <c r="E103" s="242" t="str">
        <f>IF(B103="","",VLOOKUP(B103,'Répertoire fiche de contrôle'!A:G,7,FALSE))</f>
        <v/>
      </c>
      <c r="F103" s="235"/>
      <c r="G103" s="235"/>
      <c r="H103" s="243"/>
      <c r="I103" s="243"/>
    </row>
    <row r="104" spans="1:9">
      <c r="A104" s="244" t="str">
        <f>IF(RepCahier[[#This Row],[Modèle]]="","",CONCATENATE(MENU1!$G$1,"-",TEXT(COUNTA($B$7:$B104),"000")))</f>
        <v/>
      </c>
      <c r="B104" s="254"/>
      <c r="C104" s="241"/>
      <c r="D104" s="242" t="str">
        <f>IF(B104="","",VLOOKUP(B104,'Répertoire fiche de contrôle'!A:F,6,FALSE))</f>
        <v/>
      </c>
      <c r="E104" s="242" t="str">
        <f>IF(B104="","",VLOOKUP(B104,'Répertoire fiche de contrôle'!A:G,7,FALSE))</f>
        <v/>
      </c>
      <c r="F104" s="235"/>
      <c r="G104" s="235"/>
      <c r="H104" s="243"/>
      <c r="I104" s="243"/>
    </row>
    <row r="105" spans="1:9">
      <c r="A105" s="244" t="str">
        <f>IF(RepCahier[[#This Row],[Modèle]]="","",CONCATENATE(MENU1!$G$1,"-",TEXT(COUNTA($B$7:$B105),"000")))</f>
        <v/>
      </c>
      <c r="B105" s="254"/>
      <c r="C105" s="241"/>
      <c r="D105" s="242" t="str">
        <f>IF(B105="","",VLOOKUP(B105,'Répertoire fiche de contrôle'!A:F,6,FALSE))</f>
        <v/>
      </c>
      <c r="E105" s="242" t="str">
        <f>IF(B105="","",VLOOKUP(B105,'Répertoire fiche de contrôle'!A:G,7,FALSE))</f>
        <v/>
      </c>
      <c r="F105" s="235"/>
      <c r="G105" s="235"/>
      <c r="H105" s="243"/>
      <c r="I105" s="243"/>
    </row>
    <row r="106" spans="1:9">
      <c r="A106" s="244" t="str">
        <f>IF(RepCahier[[#This Row],[Modèle]]="","",CONCATENATE(MENU1!$G$1,"-",TEXT(COUNTA($B$7:$B106),"000")))</f>
        <v/>
      </c>
      <c r="B106" s="254"/>
      <c r="C106" s="241"/>
      <c r="D106" s="242" t="str">
        <f>IF(B106="","",VLOOKUP(B106,'Répertoire fiche de contrôle'!A:F,6,FALSE))</f>
        <v/>
      </c>
      <c r="E106" s="242" t="str">
        <f>IF(B106="","",VLOOKUP(B106,'Répertoire fiche de contrôle'!A:G,7,FALSE))</f>
        <v/>
      </c>
      <c r="F106" s="235"/>
      <c r="G106" s="235"/>
      <c r="H106" s="243"/>
      <c r="I106" s="243"/>
    </row>
    <row r="107" spans="1:9">
      <c r="A107" s="244" t="str">
        <f>IF(RepCahier[[#This Row],[Modèle]]="","",CONCATENATE(MENU1!$G$1,"-",TEXT(COUNTA($B$7:$B107),"000")))</f>
        <v/>
      </c>
      <c r="B107" s="254"/>
      <c r="C107" s="241"/>
      <c r="D107" s="242" t="str">
        <f>IF(B107="","",VLOOKUP(B107,'Répertoire fiche de contrôle'!A:F,6,FALSE))</f>
        <v/>
      </c>
      <c r="E107" s="242" t="str">
        <f>IF(B107="","",VLOOKUP(B107,'Répertoire fiche de contrôle'!A:G,7,FALSE))</f>
        <v/>
      </c>
      <c r="F107" s="235"/>
      <c r="G107" s="235"/>
      <c r="H107" s="243"/>
      <c r="I107" s="243"/>
    </row>
    <row r="108" spans="1:9">
      <c r="A108" s="244" t="str">
        <f>IF(RepCahier[[#This Row],[Modèle]]="","",CONCATENATE(MENU1!$G$1,"-",TEXT(COUNTA($B$7:$B108),"000")))</f>
        <v/>
      </c>
      <c r="B108" s="254"/>
      <c r="C108" s="241"/>
      <c r="D108" s="242" t="str">
        <f>IF(B108="","",VLOOKUP(B108,'Répertoire fiche de contrôle'!A:F,6,FALSE))</f>
        <v/>
      </c>
      <c r="E108" s="242" t="str">
        <f>IF(B108="","",VLOOKUP(B108,'Répertoire fiche de contrôle'!A:G,7,FALSE))</f>
        <v/>
      </c>
      <c r="F108" s="235"/>
      <c r="G108" s="235"/>
      <c r="H108" s="243"/>
      <c r="I108" s="243"/>
    </row>
    <row r="109" spans="1:9">
      <c r="A109" s="244" t="str">
        <f>IF(RepCahier[[#This Row],[Modèle]]="","",CONCATENATE(MENU1!$G$1,"-",TEXT(COUNTA($B$7:$B109),"000")))</f>
        <v/>
      </c>
      <c r="B109" s="254"/>
      <c r="C109" s="241"/>
      <c r="D109" s="242" t="str">
        <f>IF(B109="","",VLOOKUP(B109,'Répertoire fiche de contrôle'!A:F,6,FALSE))</f>
        <v/>
      </c>
      <c r="E109" s="242" t="str">
        <f>IF(B109="","",VLOOKUP(B109,'Répertoire fiche de contrôle'!A:G,7,FALSE))</f>
        <v/>
      </c>
      <c r="F109" s="235"/>
      <c r="G109" s="235"/>
      <c r="H109" s="243"/>
      <c r="I109" s="243"/>
    </row>
    <row r="110" spans="1:9">
      <c r="A110" s="244" t="str">
        <f>IF(RepCahier[[#This Row],[Modèle]]="","",CONCATENATE(MENU1!$G$1,"-",TEXT(COUNTA($B$7:$B110),"000")))</f>
        <v/>
      </c>
      <c r="B110" s="254"/>
      <c r="C110" s="241"/>
      <c r="D110" s="242" t="str">
        <f>IF(B110="","",VLOOKUP(B110,'Répertoire fiche de contrôle'!A:F,6,FALSE))</f>
        <v/>
      </c>
      <c r="E110" s="242" t="str">
        <f>IF(B110="","",VLOOKUP(B110,'Répertoire fiche de contrôle'!A:G,7,FALSE))</f>
        <v/>
      </c>
      <c r="F110" s="235"/>
      <c r="G110" s="235"/>
      <c r="H110" s="243"/>
      <c r="I110" s="243"/>
    </row>
    <row r="111" spans="1:9">
      <c r="A111" s="244" t="str">
        <f>IF(RepCahier[[#This Row],[Modèle]]="","",CONCATENATE(MENU1!$G$1,"-",TEXT(COUNTA($B$7:$B111),"000")))</f>
        <v/>
      </c>
      <c r="B111" s="254"/>
      <c r="C111" s="241"/>
      <c r="D111" s="242" t="str">
        <f>IF(B111="","",VLOOKUP(B111,'Répertoire fiche de contrôle'!A:F,6,FALSE))</f>
        <v/>
      </c>
      <c r="E111" s="242" t="str">
        <f>IF(B111="","",VLOOKUP(B111,'Répertoire fiche de contrôle'!A:G,7,FALSE))</f>
        <v/>
      </c>
      <c r="F111" s="235"/>
      <c r="G111" s="235"/>
      <c r="H111" s="243"/>
      <c r="I111" s="243"/>
    </row>
    <row r="112" spans="1:9">
      <c r="A112" s="244" t="str">
        <f>IF(RepCahier[[#This Row],[Modèle]]="","",CONCATENATE(MENU1!$G$1,"-",TEXT(COUNTA($B$7:$B112),"000")))</f>
        <v/>
      </c>
      <c r="B112" s="254"/>
      <c r="C112" s="241"/>
      <c r="D112" s="242" t="str">
        <f>IF(B112="","",VLOOKUP(B112,'Répertoire fiche de contrôle'!A:F,6,FALSE))</f>
        <v/>
      </c>
      <c r="E112" s="242" t="str">
        <f>IF(B112="","",VLOOKUP(B112,'Répertoire fiche de contrôle'!A:G,7,FALSE))</f>
        <v/>
      </c>
      <c r="F112" s="235"/>
      <c r="G112" s="235"/>
      <c r="H112" s="243"/>
      <c r="I112" s="243"/>
    </row>
    <row r="113" spans="1:9">
      <c r="A113" s="244" t="str">
        <f>IF(RepCahier[[#This Row],[Modèle]]="","",CONCATENATE(MENU1!$G$1,"-",TEXT(COUNTA($B$7:$B113),"000")))</f>
        <v/>
      </c>
      <c r="B113" s="254"/>
      <c r="C113" s="241"/>
      <c r="D113" s="242" t="str">
        <f>IF(B113="","",VLOOKUP(B113,'Répertoire fiche de contrôle'!A:F,6,FALSE))</f>
        <v/>
      </c>
      <c r="E113" s="242" t="str">
        <f>IF(B113="","",VLOOKUP(B113,'Répertoire fiche de contrôle'!A:G,7,FALSE))</f>
        <v/>
      </c>
      <c r="F113" s="235"/>
      <c r="G113" s="235"/>
      <c r="H113" s="243"/>
      <c r="I113" s="243"/>
    </row>
    <row r="114" spans="1:9">
      <c r="A114" s="244" t="str">
        <f>IF(RepCahier[[#This Row],[Modèle]]="","",CONCATENATE(MENU1!$G$1,"-",TEXT(COUNTA($B$7:$B114),"000")))</f>
        <v/>
      </c>
      <c r="B114" s="254"/>
      <c r="C114" s="241"/>
      <c r="D114" s="242" t="str">
        <f>IF(B114="","",VLOOKUP(B114,'Répertoire fiche de contrôle'!A:F,6,FALSE))</f>
        <v/>
      </c>
      <c r="E114" s="242" t="str">
        <f>IF(B114="","",VLOOKUP(B114,'Répertoire fiche de contrôle'!A:G,7,FALSE))</f>
        <v/>
      </c>
      <c r="F114" s="235"/>
      <c r="G114" s="235"/>
      <c r="H114" s="243"/>
      <c r="I114" s="243"/>
    </row>
    <row r="115" spans="1:9">
      <c r="A115" s="244" t="str">
        <f>IF(RepCahier[[#This Row],[Modèle]]="","",CONCATENATE(MENU1!$G$1,"-",TEXT(COUNTA($B$7:$B115),"000")))</f>
        <v/>
      </c>
      <c r="B115" s="254"/>
      <c r="C115" s="241"/>
      <c r="D115" s="242" t="str">
        <f>IF(B115="","",VLOOKUP(B115,'Répertoire fiche de contrôle'!A:F,6,FALSE))</f>
        <v/>
      </c>
      <c r="E115" s="242" t="str">
        <f>IF(B115="","",VLOOKUP(B115,'Répertoire fiche de contrôle'!A:G,7,FALSE))</f>
        <v/>
      </c>
      <c r="F115" s="235"/>
      <c r="G115" s="235"/>
      <c r="H115" s="243"/>
      <c r="I115" s="243"/>
    </row>
    <row r="116" spans="1:9">
      <c r="A116" s="244" t="str">
        <f>IF(RepCahier[[#This Row],[Modèle]]="","",CONCATENATE(MENU1!$G$1,"-",TEXT(COUNTA($B$7:$B116),"000")))</f>
        <v/>
      </c>
      <c r="B116" s="254"/>
      <c r="C116" s="241"/>
      <c r="D116" s="242" t="str">
        <f>IF(B116="","",VLOOKUP(B116,'Répertoire fiche de contrôle'!A:F,6,FALSE))</f>
        <v/>
      </c>
      <c r="E116" s="242" t="str">
        <f>IF(B116="","",VLOOKUP(B116,'Répertoire fiche de contrôle'!A:G,7,FALSE))</f>
        <v/>
      </c>
      <c r="F116" s="235"/>
      <c r="G116" s="235"/>
      <c r="H116" s="243"/>
      <c r="I116" s="243"/>
    </row>
    <row r="117" spans="1:9">
      <c r="A117" s="244" t="str">
        <f>IF(RepCahier[[#This Row],[Modèle]]="","",CONCATENATE(MENU1!$G$1,"-",TEXT(COUNTA($B$7:$B117),"000")))</f>
        <v/>
      </c>
      <c r="B117" s="254"/>
      <c r="C117" s="241"/>
      <c r="D117" s="242" t="str">
        <f>IF(B117="","",VLOOKUP(B117,'Répertoire fiche de contrôle'!A:F,6,FALSE))</f>
        <v/>
      </c>
      <c r="E117" s="242" t="str">
        <f>IF(B117="","",VLOOKUP(B117,'Répertoire fiche de contrôle'!A:G,7,FALSE))</f>
        <v/>
      </c>
      <c r="F117" s="235"/>
      <c r="G117" s="235"/>
      <c r="H117" s="243"/>
      <c r="I117" s="243"/>
    </row>
    <row r="118" spans="1:9">
      <c r="A118" s="244" t="str">
        <f>IF(RepCahier[[#This Row],[Modèle]]="","",CONCATENATE(MENU1!$G$1,"-",TEXT(COUNTA($B$7:$B118),"000")))</f>
        <v/>
      </c>
      <c r="B118" s="254"/>
      <c r="C118" s="241"/>
      <c r="D118" s="242" t="str">
        <f>IF(B118="","",VLOOKUP(B118,'Répertoire fiche de contrôle'!A:F,6,FALSE))</f>
        <v/>
      </c>
      <c r="E118" s="242" t="str">
        <f>IF(B118="","",VLOOKUP(B118,'Répertoire fiche de contrôle'!A:G,7,FALSE))</f>
        <v/>
      </c>
      <c r="F118" s="235"/>
      <c r="G118" s="235"/>
      <c r="H118" s="243"/>
      <c r="I118" s="243"/>
    </row>
    <row r="119" spans="1:9">
      <c r="A119" s="244" t="str">
        <f>IF(RepCahier[[#This Row],[Modèle]]="","",CONCATENATE(MENU1!$G$1,"-",TEXT(COUNTA($B$7:$B119),"000")))</f>
        <v/>
      </c>
      <c r="B119" s="254"/>
      <c r="C119" s="241"/>
      <c r="D119" s="242" t="str">
        <f>IF(B119="","",VLOOKUP(B119,'Répertoire fiche de contrôle'!A:F,6,FALSE))</f>
        <v/>
      </c>
      <c r="E119" s="242" t="str">
        <f>IF(B119="","",VLOOKUP(B119,'Répertoire fiche de contrôle'!A:G,7,FALSE))</f>
        <v/>
      </c>
      <c r="F119" s="235"/>
      <c r="G119" s="235"/>
      <c r="H119" s="243"/>
      <c r="I119" s="243"/>
    </row>
    <row r="120" spans="1:9">
      <c r="A120" s="244" t="str">
        <f>IF(RepCahier[[#This Row],[Modèle]]="","",CONCATENATE(MENU1!$G$1,"-",TEXT(COUNTA($B$7:$B120),"000")))</f>
        <v/>
      </c>
      <c r="B120" s="254"/>
      <c r="C120" s="241"/>
      <c r="D120" s="242" t="str">
        <f>IF(B120="","",VLOOKUP(B120,'Répertoire fiche de contrôle'!A:F,6,FALSE))</f>
        <v/>
      </c>
      <c r="E120" s="242" t="str">
        <f>IF(B120="","",VLOOKUP(B120,'Répertoire fiche de contrôle'!A:G,7,FALSE))</f>
        <v/>
      </c>
      <c r="F120" s="235"/>
      <c r="G120" s="235"/>
      <c r="H120" s="243"/>
      <c r="I120" s="243"/>
    </row>
    <row r="121" spans="1:9">
      <c r="A121" s="244" t="str">
        <f>IF(RepCahier[[#This Row],[Modèle]]="","",CONCATENATE(MENU1!$G$1,"-",TEXT(COUNTA($B$7:$B121),"000")))</f>
        <v/>
      </c>
      <c r="B121" s="254"/>
      <c r="C121" s="241"/>
      <c r="D121" s="242" t="str">
        <f>IF(B121="","",VLOOKUP(B121,'Répertoire fiche de contrôle'!A:F,6,FALSE))</f>
        <v/>
      </c>
      <c r="E121" s="242" t="str">
        <f>IF(B121="","",VLOOKUP(B121,'Répertoire fiche de contrôle'!A:G,7,FALSE))</f>
        <v/>
      </c>
      <c r="F121" s="235"/>
      <c r="G121" s="235"/>
      <c r="H121" s="243"/>
      <c r="I121" s="243"/>
    </row>
    <row r="122" spans="1:9">
      <c r="A122" s="244" t="str">
        <f>IF(RepCahier[[#This Row],[Modèle]]="","",CONCATENATE(MENU1!$G$1,"-",TEXT(COUNTA($B$7:$B122),"000")))</f>
        <v/>
      </c>
      <c r="B122" s="254"/>
      <c r="C122" s="241"/>
      <c r="D122" s="242" t="str">
        <f>IF(B122="","",VLOOKUP(B122,'Répertoire fiche de contrôle'!A:F,6,FALSE))</f>
        <v/>
      </c>
      <c r="E122" s="242" t="str">
        <f>IF(B122="","",VLOOKUP(B122,'Répertoire fiche de contrôle'!A:G,7,FALSE))</f>
        <v/>
      </c>
      <c r="F122" s="235"/>
      <c r="G122" s="235"/>
      <c r="H122" s="243"/>
      <c r="I122" s="243"/>
    </row>
    <row r="123" spans="1:9">
      <c r="A123" s="244" t="str">
        <f>IF(RepCahier[[#This Row],[Modèle]]="","",CONCATENATE(MENU1!$G$1,"-",TEXT(COUNTA($B$7:$B123),"000")))</f>
        <v/>
      </c>
      <c r="B123" s="254"/>
      <c r="C123" s="241"/>
      <c r="D123" s="242" t="str">
        <f>IF(B123="","",VLOOKUP(B123,'Répertoire fiche de contrôle'!A:F,6,FALSE))</f>
        <v/>
      </c>
      <c r="E123" s="242" t="str">
        <f>IF(B123="","",VLOOKUP(B123,'Répertoire fiche de contrôle'!A:G,7,FALSE))</f>
        <v/>
      </c>
      <c r="F123" s="235"/>
      <c r="G123" s="235"/>
      <c r="H123" s="243"/>
      <c r="I123" s="243"/>
    </row>
    <row r="124" spans="1:9">
      <c r="A124" s="244" t="str">
        <f>IF(RepCahier[[#This Row],[Modèle]]="","",CONCATENATE(MENU1!$G$1,"-",TEXT(COUNTA($B$7:$B124),"000")))</f>
        <v/>
      </c>
      <c r="B124" s="254"/>
      <c r="C124" s="241"/>
      <c r="D124" s="242" t="str">
        <f>IF(B124="","",VLOOKUP(B124,'Répertoire fiche de contrôle'!A:F,6,FALSE))</f>
        <v/>
      </c>
      <c r="E124" s="242" t="str">
        <f>IF(B124="","",VLOOKUP(B124,'Répertoire fiche de contrôle'!A:G,7,FALSE))</f>
        <v/>
      </c>
      <c r="F124" s="235"/>
      <c r="G124" s="235"/>
      <c r="H124" s="243"/>
      <c r="I124" s="243"/>
    </row>
    <row r="125" spans="1:9">
      <c r="A125" s="244" t="str">
        <f>IF(RepCahier[[#This Row],[Modèle]]="","",CONCATENATE(MENU1!$G$1,"-",TEXT(COUNTA($B$7:$B125),"000")))</f>
        <v/>
      </c>
      <c r="B125" s="254"/>
      <c r="C125" s="241"/>
      <c r="D125" s="242" t="str">
        <f>IF(B125="","",VLOOKUP(B125,'Répertoire fiche de contrôle'!A:F,6,FALSE))</f>
        <v/>
      </c>
      <c r="E125" s="242" t="str">
        <f>IF(B125="","",VLOOKUP(B125,'Répertoire fiche de contrôle'!A:G,7,FALSE))</f>
        <v/>
      </c>
      <c r="F125" s="235"/>
      <c r="G125" s="235"/>
      <c r="H125" s="243"/>
      <c r="I125" s="243"/>
    </row>
    <row r="126" spans="1:9">
      <c r="A126" s="244" t="str">
        <f>IF(RepCahier[[#This Row],[Modèle]]="","",CONCATENATE(MENU1!$G$1,"-",TEXT(COUNTA($B$7:$B126),"000")))</f>
        <v/>
      </c>
      <c r="B126" s="254"/>
      <c r="C126" s="241"/>
      <c r="D126" s="242" t="str">
        <f>IF(B126="","",VLOOKUP(B126,'Répertoire fiche de contrôle'!A:F,6,FALSE))</f>
        <v/>
      </c>
      <c r="E126" s="242" t="str">
        <f>IF(B126="","",VLOOKUP(B126,'Répertoire fiche de contrôle'!A:G,7,FALSE))</f>
        <v/>
      </c>
      <c r="F126" s="235"/>
      <c r="G126" s="235"/>
      <c r="H126" s="243"/>
      <c r="I126" s="243"/>
    </row>
    <row r="127" spans="1:9">
      <c r="A127" s="244" t="str">
        <f>IF(RepCahier[[#This Row],[Modèle]]="","",CONCATENATE(MENU1!$G$1,"-",TEXT(COUNTA($B$7:$B127),"000")))</f>
        <v/>
      </c>
      <c r="B127" s="254"/>
      <c r="C127" s="241"/>
      <c r="D127" s="242" t="str">
        <f>IF(B127="","",VLOOKUP(B127,'Répertoire fiche de contrôle'!A:F,6,FALSE))</f>
        <v/>
      </c>
      <c r="E127" s="242" t="str">
        <f>IF(B127="","",VLOOKUP(B127,'Répertoire fiche de contrôle'!A:G,7,FALSE))</f>
        <v/>
      </c>
      <c r="F127" s="235"/>
      <c r="G127" s="235"/>
      <c r="H127" s="243"/>
      <c r="I127" s="243"/>
    </row>
    <row r="128" spans="1:9">
      <c r="A128" s="244" t="str">
        <f>IF(RepCahier[[#This Row],[Modèle]]="","",CONCATENATE(MENU1!$G$1,"-",TEXT(COUNTA($B$7:$B128),"000")))</f>
        <v/>
      </c>
      <c r="B128" s="254"/>
      <c r="C128" s="241"/>
      <c r="D128" s="242" t="str">
        <f>IF(B128="","",VLOOKUP(B128,'Répertoire fiche de contrôle'!A:F,6,FALSE))</f>
        <v/>
      </c>
      <c r="E128" s="242" t="str">
        <f>IF(B128="","",VLOOKUP(B128,'Répertoire fiche de contrôle'!A:G,7,FALSE))</f>
        <v/>
      </c>
      <c r="F128" s="235"/>
      <c r="G128" s="235"/>
      <c r="H128" s="243"/>
      <c r="I128" s="243"/>
    </row>
    <row r="129" spans="1:9">
      <c r="A129" s="244" t="str">
        <f>IF(RepCahier[[#This Row],[Modèle]]="","",CONCATENATE(MENU1!$G$1,"-",TEXT(COUNTA($B$7:$B129),"000")))</f>
        <v/>
      </c>
      <c r="B129" s="254"/>
      <c r="C129" s="241"/>
      <c r="D129" s="242" t="str">
        <f>IF(B129="","",VLOOKUP(B129,'Répertoire fiche de contrôle'!A:F,6,FALSE))</f>
        <v/>
      </c>
      <c r="E129" s="242" t="str">
        <f>IF(B129="","",VLOOKUP(B129,'Répertoire fiche de contrôle'!A:G,7,FALSE))</f>
        <v/>
      </c>
      <c r="F129" s="235"/>
      <c r="G129" s="235"/>
      <c r="H129" s="243"/>
      <c r="I129" s="243"/>
    </row>
    <row r="130" spans="1:9">
      <c r="A130" s="244" t="str">
        <f>IF(RepCahier[[#This Row],[Modèle]]="","",CONCATENATE(MENU1!$G$1,"-",TEXT(COUNTA($B$7:$B130),"000")))</f>
        <v/>
      </c>
      <c r="B130" s="254"/>
      <c r="C130" s="241"/>
      <c r="D130" s="242" t="str">
        <f>IF(B130="","",VLOOKUP(B130,'Répertoire fiche de contrôle'!A:F,6,FALSE))</f>
        <v/>
      </c>
      <c r="E130" s="242" t="str">
        <f>IF(B130="","",VLOOKUP(B130,'Répertoire fiche de contrôle'!A:G,7,FALSE))</f>
        <v/>
      </c>
      <c r="F130" s="235"/>
      <c r="G130" s="235"/>
      <c r="H130" s="243"/>
      <c r="I130" s="243"/>
    </row>
    <row r="131" spans="1:9">
      <c r="A131" s="244" t="str">
        <f>IF(RepCahier[[#This Row],[Modèle]]="","",CONCATENATE(MENU1!$G$1,"-",TEXT(COUNTA($B$7:$B131),"000")))</f>
        <v/>
      </c>
      <c r="B131" s="254"/>
      <c r="C131" s="241"/>
      <c r="D131" s="242" t="str">
        <f>IF(B131="","",VLOOKUP(B131,'Répertoire fiche de contrôle'!A:F,6,FALSE))</f>
        <v/>
      </c>
      <c r="E131" s="242" t="str">
        <f>IF(B131="","",VLOOKUP(B131,'Répertoire fiche de contrôle'!A:G,7,FALSE))</f>
        <v/>
      </c>
      <c r="F131" s="235"/>
      <c r="G131" s="235"/>
      <c r="H131" s="243"/>
      <c r="I131" s="243"/>
    </row>
    <row r="132" spans="1:9">
      <c r="A132" s="244" t="str">
        <f>IF(RepCahier[[#This Row],[Modèle]]="","",CONCATENATE(MENU1!$G$1,"-",TEXT(COUNTA($B$7:$B132),"000")))</f>
        <v/>
      </c>
      <c r="B132" s="254"/>
      <c r="C132" s="241"/>
      <c r="D132" s="242" t="str">
        <f>IF(B132="","",VLOOKUP(B132,'Répertoire fiche de contrôle'!A:F,6,FALSE))</f>
        <v/>
      </c>
      <c r="E132" s="242" t="str">
        <f>IF(B132="","",VLOOKUP(B132,'Répertoire fiche de contrôle'!A:G,7,FALSE))</f>
        <v/>
      </c>
      <c r="F132" s="235"/>
      <c r="G132" s="235"/>
      <c r="H132" s="243"/>
      <c r="I132" s="243"/>
    </row>
    <row r="133" spans="1:9">
      <c r="A133" s="244" t="str">
        <f>IF(RepCahier[[#This Row],[Modèle]]="","",CONCATENATE(MENU1!$G$1,"-",TEXT(COUNTA($B$7:$B133),"000")))</f>
        <v/>
      </c>
      <c r="B133" s="254"/>
      <c r="C133" s="241"/>
      <c r="D133" s="242" t="str">
        <f>IF(B133="","",VLOOKUP(B133,'Répertoire fiche de contrôle'!A:F,6,FALSE))</f>
        <v/>
      </c>
      <c r="E133" s="242" t="str">
        <f>IF(B133="","",VLOOKUP(B133,'Répertoire fiche de contrôle'!A:G,7,FALSE))</f>
        <v/>
      </c>
      <c r="F133" s="235"/>
      <c r="G133" s="235"/>
      <c r="H133" s="243"/>
      <c r="I133" s="243"/>
    </row>
    <row r="134" spans="1:9">
      <c r="A134" s="244" t="str">
        <f>IF(RepCahier[[#This Row],[Modèle]]="","",CONCATENATE(MENU1!$G$1,"-",TEXT(COUNTA($B$7:$B134),"000")))</f>
        <v/>
      </c>
      <c r="B134" s="254"/>
      <c r="C134" s="241"/>
      <c r="D134" s="242" t="str">
        <f>IF(B134="","",VLOOKUP(B134,'Répertoire fiche de contrôle'!A:F,6,FALSE))</f>
        <v/>
      </c>
      <c r="E134" s="242" t="str">
        <f>IF(B134="","",VLOOKUP(B134,'Répertoire fiche de contrôle'!A:G,7,FALSE))</f>
        <v/>
      </c>
      <c r="F134" s="235"/>
      <c r="G134" s="235"/>
      <c r="H134" s="243"/>
      <c r="I134" s="243"/>
    </row>
    <row r="135" spans="1:9">
      <c r="A135" s="244" t="str">
        <f>IF(RepCahier[[#This Row],[Modèle]]="","",CONCATENATE(MENU1!$G$1,"-",TEXT(COUNTA($B$7:$B135),"000")))</f>
        <v/>
      </c>
      <c r="B135" s="254"/>
      <c r="C135" s="241"/>
      <c r="D135" s="242" t="str">
        <f>IF(B135="","",VLOOKUP(B135,'Répertoire fiche de contrôle'!A:F,6,FALSE))</f>
        <v/>
      </c>
      <c r="E135" s="242" t="str">
        <f>IF(B135="","",VLOOKUP(B135,'Répertoire fiche de contrôle'!A:G,7,FALSE))</f>
        <v/>
      </c>
      <c r="F135" s="235"/>
      <c r="G135" s="235"/>
      <c r="H135" s="243"/>
      <c r="I135" s="243"/>
    </row>
    <row r="136" spans="1:9">
      <c r="A136" s="244" t="str">
        <f>IF(RepCahier[[#This Row],[Modèle]]="","",CONCATENATE(MENU1!$G$1,"-",TEXT(COUNTA($B$7:$B136),"000")))</f>
        <v/>
      </c>
      <c r="B136" s="254"/>
      <c r="C136" s="241"/>
      <c r="D136" s="242" t="str">
        <f>IF(B136="","",VLOOKUP(B136,'Répertoire fiche de contrôle'!A:F,6,FALSE))</f>
        <v/>
      </c>
      <c r="E136" s="242" t="str">
        <f>IF(B136="","",VLOOKUP(B136,'Répertoire fiche de contrôle'!A:G,7,FALSE))</f>
        <v/>
      </c>
      <c r="F136" s="235"/>
      <c r="G136" s="235"/>
      <c r="H136" s="243"/>
      <c r="I136" s="243"/>
    </row>
    <row r="137" spans="1:9">
      <c r="A137" s="244" t="str">
        <f>IF(RepCahier[[#This Row],[Modèle]]="","",CONCATENATE(MENU1!$G$1,"-",TEXT(COUNTA($B$7:$B137),"000")))</f>
        <v/>
      </c>
      <c r="B137" s="254"/>
      <c r="C137" s="241"/>
      <c r="D137" s="242" t="str">
        <f>IF(B137="","",VLOOKUP(B137,'Répertoire fiche de contrôle'!A:F,6,FALSE))</f>
        <v/>
      </c>
      <c r="E137" s="242" t="str">
        <f>IF(B137="","",VLOOKUP(B137,'Répertoire fiche de contrôle'!A:G,7,FALSE))</f>
        <v/>
      </c>
      <c r="F137" s="235"/>
      <c r="G137" s="235"/>
      <c r="H137" s="243"/>
      <c r="I137" s="243"/>
    </row>
    <row r="138" spans="1:9">
      <c r="A138" s="244" t="str">
        <f>IF(RepCahier[[#This Row],[Modèle]]="","",CONCATENATE(MENU1!$G$1,"-",TEXT(COUNTA($B$7:$B138),"000")))</f>
        <v/>
      </c>
      <c r="B138" s="254"/>
      <c r="C138" s="241"/>
      <c r="D138" s="242" t="str">
        <f>IF(B138="","",VLOOKUP(B138,'Répertoire fiche de contrôle'!A:F,6,FALSE))</f>
        <v/>
      </c>
      <c r="E138" s="242" t="str">
        <f>IF(B138="","",VLOOKUP(B138,'Répertoire fiche de contrôle'!A:G,7,FALSE))</f>
        <v/>
      </c>
      <c r="F138" s="235"/>
      <c r="G138" s="235"/>
      <c r="H138" s="243"/>
      <c r="I138" s="243"/>
    </row>
    <row r="139" spans="1:9">
      <c r="A139" s="244" t="str">
        <f>IF(RepCahier[[#This Row],[Modèle]]="","",CONCATENATE(MENU1!$G$1,"-",TEXT(COUNTA($B$7:$B139),"000")))</f>
        <v/>
      </c>
      <c r="B139" s="254"/>
      <c r="C139" s="241"/>
      <c r="D139" s="242" t="str">
        <f>IF(B139="","",VLOOKUP(B139,'Répertoire fiche de contrôle'!A:F,6,FALSE))</f>
        <v/>
      </c>
      <c r="E139" s="242" t="str">
        <f>IF(B139="","",VLOOKUP(B139,'Répertoire fiche de contrôle'!A:G,7,FALSE))</f>
        <v/>
      </c>
      <c r="F139" s="235"/>
      <c r="G139" s="235"/>
      <c r="H139" s="243"/>
      <c r="I139" s="243"/>
    </row>
    <row r="140" spans="1:9">
      <c r="A140" s="244" t="str">
        <f>IF(RepCahier[[#This Row],[Modèle]]="","",CONCATENATE(MENU1!$G$1,"-",TEXT(COUNTA($B$7:$B140),"000")))</f>
        <v/>
      </c>
      <c r="B140" s="254"/>
      <c r="C140" s="241"/>
      <c r="D140" s="242" t="str">
        <f>IF(B140="","",VLOOKUP(B140,'Répertoire fiche de contrôle'!A:F,6,FALSE))</f>
        <v/>
      </c>
      <c r="E140" s="242" t="str">
        <f>IF(B140="","",VLOOKUP(B140,'Répertoire fiche de contrôle'!A:G,7,FALSE))</f>
        <v/>
      </c>
      <c r="F140" s="235"/>
      <c r="G140" s="235"/>
      <c r="H140" s="243"/>
      <c r="I140" s="243"/>
    </row>
    <row r="141" spans="1:9">
      <c r="A141" s="244" t="str">
        <f>IF(RepCahier[[#This Row],[Modèle]]="","",CONCATENATE(MENU1!$G$1,"-",TEXT(COUNTA($B$7:$B141),"000")))</f>
        <v/>
      </c>
      <c r="B141" s="254"/>
      <c r="C141" s="241"/>
      <c r="D141" s="242" t="str">
        <f>IF(B141="","",VLOOKUP(B141,'Répertoire fiche de contrôle'!A:F,6,FALSE))</f>
        <v/>
      </c>
      <c r="E141" s="242" t="str">
        <f>IF(B141="","",VLOOKUP(B141,'Répertoire fiche de contrôle'!A:G,7,FALSE))</f>
        <v/>
      </c>
      <c r="F141" s="235"/>
      <c r="G141" s="235"/>
      <c r="H141" s="243"/>
      <c r="I141" s="243"/>
    </row>
    <row r="142" spans="1:9">
      <c r="A142" s="244" t="str">
        <f>IF(RepCahier[[#This Row],[Modèle]]="","",CONCATENATE(MENU1!$G$1,"-",TEXT(COUNTA($B$7:$B142),"000")))</f>
        <v/>
      </c>
      <c r="B142" s="254"/>
      <c r="C142" s="241"/>
      <c r="D142" s="242" t="str">
        <f>IF(B142="","",VLOOKUP(B142,'Répertoire fiche de contrôle'!A:F,6,FALSE))</f>
        <v/>
      </c>
      <c r="E142" s="242" t="str">
        <f>IF(B142="","",VLOOKUP(B142,'Répertoire fiche de contrôle'!A:G,7,FALSE))</f>
        <v/>
      </c>
      <c r="F142" s="235"/>
      <c r="G142" s="235"/>
      <c r="H142" s="243"/>
      <c r="I142" s="243"/>
    </row>
    <row r="143" spans="1:9">
      <c r="A143" s="244" t="str">
        <f>IF(RepCahier[[#This Row],[Modèle]]="","",CONCATENATE(MENU1!$G$1,"-",TEXT(COUNTA($B$7:$B143),"000")))</f>
        <v/>
      </c>
      <c r="B143" s="254"/>
      <c r="C143" s="241"/>
      <c r="D143" s="242" t="str">
        <f>IF(B143="","",VLOOKUP(B143,'Répertoire fiche de contrôle'!A:F,6,FALSE))</f>
        <v/>
      </c>
      <c r="E143" s="242" t="str">
        <f>IF(B143="","",VLOOKUP(B143,'Répertoire fiche de contrôle'!A:G,7,FALSE))</f>
        <v/>
      </c>
      <c r="F143" s="235"/>
      <c r="G143" s="235"/>
      <c r="H143" s="243"/>
      <c r="I143" s="243"/>
    </row>
    <row r="144" spans="1:9">
      <c r="A144" s="244" t="str">
        <f>IF(RepCahier[[#This Row],[Modèle]]="","",CONCATENATE(MENU1!$G$1,"-",TEXT(COUNTA($B$7:$B144),"000")))</f>
        <v/>
      </c>
      <c r="B144" s="254"/>
      <c r="C144" s="241"/>
      <c r="D144" s="242" t="str">
        <f>IF(B144="","",VLOOKUP(B144,'Répertoire fiche de contrôle'!A:F,6,FALSE))</f>
        <v/>
      </c>
      <c r="E144" s="242" t="str">
        <f>IF(B144="","",VLOOKUP(B144,'Répertoire fiche de contrôle'!A:G,7,FALSE))</f>
        <v/>
      </c>
      <c r="F144" s="235"/>
      <c r="G144" s="235"/>
      <c r="H144" s="243"/>
      <c r="I144" s="243"/>
    </row>
    <row r="145" spans="1:9">
      <c r="A145" s="244" t="str">
        <f>IF(RepCahier[[#This Row],[Modèle]]="","",CONCATENATE(MENU1!$G$1,"-",TEXT(COUNTA($B$7:$B145),"000")))</f>
        <v/>
      </c>
      <c r="B145" s="254"/>
      <c r="C145" s="241"/>
      <c r="D145" s="242" t="str">
        <f>IF(B145="","",VLOOKUP(B145,'Répertoire fiche de contrôle'!A:F,6,FALSE))</f>
        <v/>
      </c>
      <c r="E145" s="242" t="str">
        <f>IF(B145="","",VLOOKUP(B145,'Répertoire fiche de contrôle'!A:G,7,FALSE))</f>
        <v/>
      </c>
      <c r="F145" s="235"/>
      <c r="G145" s="235"/>
      <c r="H145" s="243"/>
      <c r="I145" s="243"/>
    </row>
    <row r="146" spans="1:9">
      <c r="A146" s="244" t="str">
        <f>IF(RepCahier[[#This Row],[Modèle]]="","",CONCATENATE(MENU1!$G$1,"-",TEXT(COUNTA($B$7:$B146),"000")))</f>
        <v/>
      </c>
      <c r="B146" s="254"/>
      <c r="C146" s="241"/>
      <c r="D146" s="242" t="str">
        <f>IF(B146="","",VLOOKUP(B146,'Répertoire fiche de contrôle'!A:F,6,FALSE))</f>
        <v/>
      </c>
      <c r="E146" s="242" t="str">
        <f>IF(B146="","",VLOOKUP(B146,'Répertoire fiche de contrôle'!A:G,7,FALSE))</f>
        <v/>
      </c>
      <c r="F146" s="235"/>
      <c r="G146" s="235"/>
      <c r="H146" s="243"/>
      <c r="I146" s="243"/>
    </row>
    <row r="147" spans="1:9">
      <c r="A147" s="244" t="str">
        <f>IF(RepCahier[[#This Row],[Modèle]]="","",CONCATENATE(MENU1!$G$1,"-",TEXT(COUNTA($B$7:$B147),"000")))</f>
        <v/>
      </c>
      <c r="B147" s="254"/>
      <c r="C147" s="241"/>
      <c r="D147" s="242" t="str">
        <f>IF(B147="","",VLOOKUP(B147,'Répertoire fiche de contrôle'!A:F,6,FALSE))</f>
        <v/>
      </c>
      <c r="E147" s="242" t="str">
        <f>IF(B147="","",VLOOKUP(B147,'Répertoire fiche de contrôle'!A:G,7,FALSE))</f>
        <v/>
      </c>
      <c r="F147" s="235"/>
      <c r="G147" s="235"/>
      <c r="H147" s="243"/>
      <c r="I147" s="243"/>
    </row>
    <row r="148" spans="1:9">
      <c r="A148" s="244" t="str">
        <f>IF(RepCahier[[#This Row],[Modèle]]="","",CONCATENATE(MENU1!$G$1,"-",TEXT(COUNTA($B$7:$B148),"000")))</f>
        <v/>
      </c>
      <c r="B148" s="254"/>
      <c r="C148" s="241"/>
      <c r="D148" s="242" t="str">
        <f>IF(B148="","",VLOOKUP(B148,'Répertoire fiche de contrôle'!A:F,6,FALSE))</f>
        <v/>
      </c>
      <c r="E148" s="242" t="str">
        <f>IF(B148="","",VLOOKUP(B148,'Répertoire fiche de contrôle'!A:G,7,FALSE))</f>
        <v/>
      </c>
      <c r="F148" s="235"/>
      <c r="G148" s="235"/>
      <c r="H148" s="243"/>
      <c r="I148" s="243"/>
    </row>
    <row r="149" spans="1:9">
      <c r="A149" s="244" t="str">
        <f>IF(RepCahier[[#This Row],[Modèle]]="","",CONCATENATE(MENU1!$G$1,"-",TEXT(COUNTA($B$7:$B149),"000")))</f>
        <v/>
      </c>
      <c r="B149" s="254"/>
      <c r="C149" s="241"/>
      <c r="D149" s="242" t="str">
        <f>IF(B149="","",VLOOKUP(B149,'Répertoire fiche de contrôle'!A:F,6,FALSE))</f>
        <v/>
      </c>
      <c r="E149" s="242" t="str">
        <f>IF(B149="","",VLOOKUP(B149,'Répertoire fiche de contrôle'!A:G,7,FALSE))</f>
        <v/>
      </c>
      <c r="F149" s="235"/>
      <c r="G149" s="235"/>
      <c r="H149" s="243"/>
      <c r="I149" s="243"/>
    </row>
    <row r="150" spans="1:9">
      <c r="A150" s="244" t="str">
        <f>IF(RepCahier[[#This Row],[Modèle]]="","",CONCATENATE(MENU1!$G$1,"-",TEXT(COUNTA($B$7:$B150),"000")))</f>
        <v/>
      </c>
      <c r="B150" s="254"/>
      <c r="C150" s="241"/>
      <c r="D150" s="242" t="str">
        <f>IF(B150="","",VLOOKUP(B150,'Répertoire fiche de contrôle'!A:F,6,FALSE))</f>
        <v/>
      </c>
      <c r="E150" s="242" t="str">
        <f>IF(B150="","",VLOOKUP(B150,'Répertoire fiche de contrôle'!A:G,7,FALSE))</f>
        <v/>
      </c>
      <c r="F150" s="235"/>
      <c r="G150" s="235"/>
      <c r="H150" s="243"/>
      <c r="I150" s="243"/>
    </row>
    <row r="151" spans="1:9">
      <c r="A151" s="244" t="str">
        <f>IF(RepCahier[[#This Row],[Modèle]]="","",CONCATENATE(MENU1!$G$1,"-",TEXT(COUNTA($B$7:$B151),"000")))</f>
        <v/>
      </c>
      <c r="B151" s="254"/>
      <c r="C151" s="241"/>
      <c r="D151" s="242" t="str">
        <f>IF(B151="","",VLOOKUP(B151,'Répertoire fiche de contrôle'!A:F,6,FALSE))</f>
        <v/>
      </c>
      <c r="E151" s="242" t="str">
        <f>IF(B151="","",VLOOKUP(B151,'Répertoire fiche de contrôle'!A:G,7,FALSE))</f>
        <v/>
      </c>
      <c r="F151" s="235"/>
      <c r="G151" s="235"/>
      <c r="H151" s="243"/>
      <c r="I151" s="243"/>
    </row>
    <row r="152" spans="1:9">
      <c r="A152" s="244" t="str">
        <f>IF(RepCahier[[#This Row],[Modèle]]="","",CONCATENATE(MENU1!$G$1,"-",TEXT(COUNTA($B$7:$B152),"000")))</f>
        <v/>
      </c>
      <c r="B152" s="254"/>
      <c r="C152" s="241"/>
      <c r="D152" s="242" t="str">
        <f>IF(B152="","",VLOOKUP(B152,'Répertoire fiche de contrôle'!A:F,6,FALSE))</f>
        <v/>
      </c>
      <c r="E152" s="242" t="str">
        <f>IF(B152="","",VLOOKUP(B152,'Répertoire fiche de contrôle'!A:G,7,FALSE))</f>
        <v/>
      </c>
      <c r="F152" s="235"/>
      <c r="G152" s="235"/>
      <c r="H152" s="243"/>
      <c r="I152" s="243"/>
    </row>
    <row r="153" spans="1:9">
      <c r="A153" s="244" t="str">
        <f>IF(RepCahier[[#This Row],[Modèle]]="","",CONCATENATE(MENU1!$G$1,"-",TEXT(COUNTA($B$7:$B153),"000")))</f>
        <v/>
      </c>
      <c r="B153" s="254"/>
      <c r="C153" s="241"/>
      <c r="D153" s="242" t="str">
        <f>IF(B153="","",VLOOKUP(B153,'Répertoire fiche de contrôle'!A:F,6,FALSE))</f>
        <v/>
      </c>
      <c r="E153" s="242" t="str">
        <f>IF(B153="","",VLOOKUP(B153,'Répertoire fiche de contrôle'!A:G,7,FALSE))</f>
        <v/>
      </c>
      <c r="F153" s="235"/>
      <c r="G153" s="235"/>
      <c r="H153" s="243"/>
      <c r="I153" s="243"/>
    </row>
    <row r="154" spans="1:9">
      <c r="A154" s="244" t="str">
        <f>IF(RepCahier[[#This Row],[Modèle]]="","",CONCATENATE(MENU1!$G$1,"-",TEXT(COUNTA($B$7:$B154),"000")))</f>
        <v/>
      </c>
      <c r="B154" s="254"/>
      <c r="C154" s="241"/>
      <c r="D154" s="242" t="str">
        <f>IF(B154="","",VLOOKUP(B154,'Répertoire fiche de contrôle'!A:F,6,FALSE))</f>
        <v/>
      </c>
      <c r="E154" s="242" t="str">
        <f>IF(B154="","",VLOOKUP(B154,'Répertoire fiche de contrôle'!A:G,7,FALSE))</f>
        <v/>
      </c>
      <c r="F154" s="235"/>
      <c r="G154" s="235"/>
      <c r="H154" s="243"/>
      <c r="I154" s="243"/>
    </row>
    <row r="155" spans="1:9">
      <c r="A155" s="244" t="str">
        <f>IF(RepCahier[[#This Row],[Modèle]]="","",CONCATENATE(MENU1!$G$1,"-",TEXT(COUNTA($B$7:$B155),"000")))</f>
        <v/>
      </c>
      <c r="B155" s="254"/>
      <c r="C155" s="241"/>
      <c r="D155" s="242" t="str">
        <f>IF(B155="","",VLOOKUP(B155,'Répertoire fiche de contrôle'!A:F,6,FALSE))</f>
        <v/>
      </c>
      <c r="E155" s="242" t="str">
        <f>IF(B155="","",VLOOKUP(B155,'Répertoire fiche de contrôle'!A:G,7,FALSE))</f>
        <v/>
      </c>
      <c r="F155" s="235"/>
      <c r="G155" s="235"/>
      <c r="H155" s="243"/>
      <c r="I155" s="243"/>
    </row>
    <row r="156" spans="1:9">
      <c r="A156" s="244" t="str">
        <f>IF(RepCahier[[#This Row],[Modèle]]="","",CONCATENATE(MENU1!$G$1,"-",TEXT(COUNTA($B$7:$B156),"000")))</f>
        <v/>
      </c>
      <c r="B156" s="254"/>
      <c r="C156" s="241"/>
      <c r="D156" s="242" t="str">
        <f>IF(B156="","",VLOOKUP(B156,'Répertoire fiche de contrôle'!A:F,6,FALSE))</f>
        <v/>
      </c>
      <c r="E156" s="242" t="str">
        <f>IF(B156="","",VLOOKUP(B156,'Répertoire fiche de contrôle'!A:G,7,FALSE))</f>
        <v/>
      </c>
      <c r="F156" s="235"/>
      <c r="G156" s="235"/>
      <c r="H156" s="243"/>
      <c r="I156" s="243"/>
    </row>
    <row r="157" spans="1:9">
      <c r="A157" s="244" t="str">
        <f>IF(RepCahier[[#This Row],[Modèle]]="","",CONCATENATE(MENU1!$G$1,"-",TEXT(COUNTA($B$7:$B157),"000")))</f>
        <v/>
      </c>
      <c r="B157" s="254"/>
      <c r="C157" s="241"/>
      <c r="D157" s="242" t="str">
        <f>IF(B157="","",VLOOKUP(B157,'Répertoire fiche de contrôle'!A:F,6,FALSE))</f>
        <v/>
      </c>
      <c r="E157" s="242" t="str">
        <f>IF(B157="","",VLOOKUP(B157,'Répertoire fiche de contrôle'!A:G,7,FALSE))</f>
        <v/>
      </c>
      <c r="F157" s="235"/>
      <c r="G157" s="235"/>
      <c r="H157" s="243"/>
      <c r="I157" s="243"/>
    </row>
    <row r="158" spans="1:9">
      <c r="A158" s="244" t="str">
        <f>IF(RepCahier[[#This Row],[Modèle]]="","",CONCATENATE(MENU1!$G$1,"-",TEXT(COUNTA($B$7:$B158),"000")))</f>
        <v/>
      </c>
      <c r="B158" s="254"/>
      <c r="C158" s="241"/>
      <c r="D158" s="242" t="str">
        <f>IF(B158="","",VLOOKUP(B158,'Répertoire fiche de contrôle'!A:F,6,FALSE))</f>
        <v/>
      </c>
      <c r="E158" s="242" t="str">
        <f>IF(B158="","",VLOOKUP(B158,'Répertoire fiche de contrôle'!A:G,7,FALSE))</f>
        <v/>
      </c>
      <c r="F158" s="235"/>
      <c r="G158" s="235"/>
      <c r="H158" s="243"/>
      <c r="I158" s="243"/>
    </row>
    <row r="159" spans="1:9">
      <c r="A159" s="244" t="str">
        <f>IF(RepCahier[[#This Row],[Modèle]]="","",CONCATENATE(MENU1!$G$1,"-",TEXT(COUNTA($B$7:$B159),"000")))</f>
        <v/>
      </c>
      <c r="B159" s="254"/>
      <c r="C159" s="241"/>
      <c r="D159" s="242" t="str">
        <f>IF(B159="","",VLOOKUP(B159,'Répertoire fiche de contrôle'!A:F,6,FALSE))</f>
        <v/>
      </c>
      <c r="E159" s="242" t="str">
        <f>IF(B159="","",VLOOKUP(B159,'Répertoire fiche de contrôle'!A:G,7,FALSE))</f>
        <v/>
      </c>
      <c r="F159" s="235"/>
      <c r="G159" s="235"/>
      <c r="H159" s="243"/>
      <c r="I159" s="243"/>
    </row>
    <row r="160" spans="1:9">
      <c r="A160" s="244" t="str">
        <f>IF(RepCahier[[#This Row],[Modèle]]="","",CONCATENATE(MENU1!$G$1,"-",TEXT(COUNTA($B$7:$B160),"000")))</f>
        <v/>
      </c>
      <c r="B160" s="254"/>
      <c r="C160" s="241"/>
      <c r="D160" s="242" t="str">
        <f>IF(B160="","",VLOOKUP(B160,'Répertoire fiche de contrôle'!A:F,6,FALSE))</f>
        <v/>
      </c>
      <c r="E160" s="242" t="str">
        <f>IF(B160="","",VLOOKUP(B160,'Répertoire fiche de contrôle'!A:G,7,FALSE))</f>
        <v/>
      </c>
      <c r="F160" s="235"/>
      <c r="G160" s="235"/>
      <c r="H160" s="243"/>
      <c r="I160" s="243"/>
    </row>
    <row r="161" spans="1:9">
      <c r="A161" s="244" t="str">
        <f>IF(RepCahier[[#This Row],[Modèle]]="","",CONCATENATE(MENU1!$G$1,"-",TEXT(COUNTA($B$7:$B161),"000")))</f>
        <v/>
      </c>
      <c r="B161" s="254"/>
      <c r="C161" s="241"/>
      <c r="D161" s="242" t="str">
        <f>IF(B161="","",VLOOKUP(B161,'Répertoire fiche de contrôle'!A:F,6,FALSE))</f>
        <v/>
      </c>
      <c r="E161" s="242" t="str">
        <f>IF(B161="","",VLOOKUP(B161,'Répertoire fiche de contrôle'!A:G,7,FALSE))</f>
        <v/>
      </c>
      <c r="F161" s="235"/>
      <c r="G161" s="235"/>
      <c r="H161" s="243"/>
      <c r="I161" s="243"/>
    </row>
    <row r="162" spans="1:9">
      <c r="A162" s="244" t="str">
        <f>IF(RepCahier[[#This Row],[Modèle]]="","",CONCATENATE(MENU1!$G$1,"-",TEXT(COUNTA($B$7:$B162),"000")))</f>
        <v/>
      </c>
      <c r="B162" s="254"/>
      <c r="C162" s="241"/>
      <c r="D162" s="242" t="str">
        <f>IF(B162="","",VLOOKUP(B162,'Répertoire fiche de contrôle'!A:F,6,FALSE))</f>
        <v/>
      </c>
      <c r="E162" s="242" t="str">
        <f>IF(B162="","",VLOOKUP(B162,'Répertoire fiche de contrôle'!A:G,7,FALSE))</f>
        <v/>
      </c>
      <c r="F162" s="235"/>
      <c r="G162" s="235"/>
      <c r="H162" s="243"/>
      <c r="I162" s="243"/>
    </row>
    <row r="163" spans="1:9">
      <c r="A163" s="244" t="str">
        <f>IF(RepCahier[[#This Row],[Modèle]]="","",CONCATENATE(MENU1!$G$1,"-",TEXT(COUNTA($B$7:$B163),"000")))</f>
        <v/>
      </c>
      <c r="B163" s="254"/>
      <c r="C163" s="241"/>
      <c r="D163" s="242" t="str">
        <f>IF(B163="","",VLOOKUP(B163,'Répertoire fiche de contrôle'!A:F,6,FALSE))</f>
        <v/>
      </c>
      <c r="E163" s="242" t="str">
        <f>IF(B163="","",VLOOKUP(B163,'Répertoire fiche de contrôle'!A:G,7,FALSE))</f>
        <v/>
      </c>
      <c r="F163" s="235"/>
      <c r="G163" s="235"/>
      <c r="H163" s="243"/>
      <c r="I163" s="243"/>
    </row>
    <row r="164" spans="1:9">
      <c r="A164" s="244" t="str">
        <f>IF(RepCahier[[#This Row],[Modèle]]="","",CONCATENATE(MENU1!$G$1,"-",TEXT(COUNTA($B$7:$B164),"000")))</f>
        <v/>
      </c>
      <c r="B164" s="254"/>
      <c r="C164" s="241"/>
      <c r="D164" s="242" t="str">
        <f>IF(B164="","",VLOOKUP(B164,'Répertoire fiche de contrôle'!A:F,6,FALSE))</f>
        <v/>
      </c>
      <c r="E164" s="242" t="str">
        <f>IF(B164="","",VLOOKUP(B164,'Répertoire fiche de contrôle'!A:G,7,FALSE))</f>
        <v/>
      </c>
      <c r="F164" s="235"/>
      <c r="G164" s="235"/>
      <c r="H164" s="243"/>
      <c r="I164" s="243"/>
    </row>
    <row r="165" spans="1:9">
      <c r="A165" s="244" t="str">
        <f>IF(RepCahier[[#This Row],[Modèle]]="","",CONCATENATE(MENU1!$G$1,"-",TEXT(COUNTA($B$7:$B165),"000")))</f>
        <v/>
      </c>
      <c r="B165" s="254"/>
      <c r="C165" s="241"/>
      <c r="D165" s="242" t="str">
        <f>IF(B165="","",VLOOKUP(B165,'Répertoire fiche de contrôle'!A:F,6,FALSE))</f>
        <v/>
      </c>
      <c r="E165" s="242" t="str">
        <f>IF(B165="","",VLOOKUP(B165,'Répertoire fiche de contrôle'!A:G,7,FALSE))</f>
        <v/>
      </c>
      <c r="F165" s="235"/>
      <c r="G165" s="235"/>
      <c r="H165" s="243"/>
      <c r="I165" s="243"/>
    </row>
    <row r="166" spans="1:9">
      <c r="A166" s="244" t="str">
        <f>IF(RepCahier[[#This Row],[Modèle]]="","",CONCATENATE(MENU1!$G$1,"-",TEXT(COUNTA($B$7:$B166),"000")))</f>
        <v/>
      </c>
      <c r="B166" s="254"/>
      <c r="C166" s="241"/>
      <c r="D166" s="242" t="str">
        <f>IF(B166="","",VLOOKUP(B166,'Répertoire fiche de contrôle'!A:F,6,FALSE))</f>
        <v/>
      </c>
      <c r="E166" s="242" t="str">
        <f>IF(B166="","",VLOOKUP(B166,'Répertoire fiche de contrôle'!A:G,7,FALSE))</f>
        <v/>
      </c>
      <c r="F166" s="235"/>
      <c r="G166" s="235"/>
      <c r="H166" s="243"/>
      <c r="I166" s="243"/>
    </row>
    <row r="167" spans="1:9">
      <c r="A167" s="244" t="str">
        <f>IF(RepCahier[[#This Row],[Modèle]]="","",CONCATENATE(MENU1!$G$1,"-",TEXT(COUNTA($B$7:$B167),"000")))</f>
        <v/>
      </c>
      <c r="B167" s="254"/>
      <c r="C167" s="241"/>
      <c r="D167" s="242" t="str">
        <f>IF(B167="","",VLOOKUP(B167,'Répertoire fiche de contrôle'!A:F,6,FALSE))</f>
        <v/>
      </c>
      <c r="E167" s="242" t="str">
        <f>IF(B167="","",VLOOKUP(B167,'Répertoire fiche de contrôle'!A:G,7,FALSE))</f>
        <v/>
      </c>
      <c r="F167" s="235"/>
      <c r="G167" s="235"/>
      <c r="H167" s="243"/>
      <c r="I167" s="243"/>
    </row>
    <row r="168" spans="1:9">
      <c r="A168" s="244" t="str">
        <f>IF(RepCahier[[#This Row],[Modèle]]="","",CONCATENATE(MENU1!$G$1,"-",TEXT(COUNTA($B$7:$B168),"000")))</f>
        <v/>
      </c>
      <c r="B168" s="254"/>
      <c r="C168" s="241"/>
      <c r="D168" s="242" t="str">
        <f>IF(B168="","",VLOOKUP(B168,'Répertoire fiche de contrôle'!A:F,6,FALSE))</f>
        <v/>
      </c>
      <c r="E168" s="242" t="str">
        <f>IF(B168="","",VLOOKUP(B168,'Répertoire fiche de contrôle'!A:G,7,FALSE))</f>
        <v/>
      </c>
      <c r="F168" s="235"/>
      <c r="G168" s="235"/>
      <c r="H168" s="243"/>
      <c r="I168" s="243"/>
    </row>
    <row r="169" spans="1:9">
      <c r="A169" s="244" t="str">
        <f>IF(RepCahier[[#This Row],[Modèle]]="","",CONCATENATE(MENU1!$G$1,"-",TEXT(COUNTA($B$7:$B169),"000")))</f>
        <v/>
      </c>
      <c r="B169" s="254"/>
      <c r="C169" s="241"/>
      <c r="D169" s="242" t="str">
        <f>IF(B169="","",VLOOKUP(B169,'Répertoire fiche de contrôle'!A:F,6,FALSE))</f>
        <v/>
      </c>
      <c r="E169" s="242" t="str">
        <f>IF(B169="","",VLOOKUP(B169,'Répertoire fiche de contrôle'!A:G,7,FALSE))</f>
        <v/>
      </c>
      <c r="F169" s="235"/>
      <c r="G169" s="235"/>
      <c r="H169" s="243"/>
      <c r="I169" s="243"/>
    </row>
    <row r="170" spans="1:9">
      <c r="A170" s="244" t="str">
        <f>IF(RepCahier[[#This Row],[Modèle]]="","",CONCATENATE(MENU1!$G$1,"-",TEXT(COUNTA($B$7:$B170),"000")))</f>
        <v/>
      </c>
      <c r="B170" s="254"/>
      <c r="C170" s="241"/>
      <c r="D170" s="242" t="str">
        <f>IF(B170="","",VLOOKUP(B170,'Répertoire fiche de contrôle'!A:F,6,FALSE))</f>
        <v/>
      </c>
      <c r="E170" s="242" t="str">
        <f>IF(B170="","",VLOOKUP(B170,'Répertoire fiche de contrôle'!A:G,7,FALSE))</f>
        <v/>
      </c>
      <c r="F170" s="235"/>
      <c r="G170" s="235"/>
      <c r="H170" s="243"/>
      <c r="I170" s="243"/>
    </row>
    <row r="171" spans="1:9">
      <c r="A171" s="244" t="str">
        <f>IF(RepCahier[[#This Row],[Modèle]]="","",CONCATENATE(MENU1!$G$1,"-",TEXT(COUNTA($B$7:$B171),"000")))</f>
        <v/>
      </c>
      <c r="B171" s="254"/>
      <c r="C171" s="241"/>
      <c r="D171" s="242" t="str">
        <f>IF(B171="","",VLOOKUP(B171,'Répertoire fiche de contrôle'!A:F,6,FALSE))</f>
        <v/>
      </c>
      <c r="E171" s="242" t="str">
        <f>IF(B171="","",VLOOKUP(B171,'Répertoire fiche de contrôle'!A:G,7,FALSE))</f>
        <v/>
      </c>
      <c r="F171" s="235"/>
      <c r="G171" s="235"/>
      <c r="H171" s="243"/>
      <c r="I171" s="243"/>
    </row>
    <row r="172" spans="1:9">
      <c r="A172" s="244" t="str">
        <f>IF(RepCahier[[#This Row],[Modèle]]="","",CONCATENATE(MENU1!$G$1,"-",TEXT(COUNTA($B$7:$B172),"000")))</f>
        <v/>
      </c>
      <c r="B172" s="254"/>
      <c r="C172" s="241"/>
      <c r="D172" s="242" t="str">
        <f>IF(B172="","",VLOOKUP(B172,'Répertoire fiche de contrôle'!A:F,6,FALSE))</f>
        <v/>
      </c>
      <c r="E172" s="242" t="str">
        <f>IF(B172="","",VLOOKUP(B172,'Répertoire fiche de contrôle'!A:G,7,FALSE))</f>
        <v/>
      </c>
      <c r="F172" s="235"/>
      <c r="G172" s="235"/>
      <c r="H172" s="243"/>
      <c r="I172" s="243"/>
    </row>
    <row r="173" spans="1:9">
      <c r="A173" s="244" t="str">
        <f>IF(RepCahier[[#This Row],[Modèle]]="","",CONCATENATE(MENU1!$G$1,"-",TEXT(COUNTA($B$7:$B173),"000")))</f>
        <v/>
      </c>
      <c r="B173" s="254"/>
      <c r="C173" s="241"/>
      <c r="D173" s="242" t="str">
        <f>IF(B173="","",VLOOKUP(B173,'Répertoire fiche de contrôle'!A:F,6,FALSE))</f>
        <v/>
      </c>
      <c r="E173" s="242" t="str">
        <f>IF(B173="","",VLOOKUP(B173,'Répertoire fiche de contrôle'!A:G,7,FALSE))</f>
        <v/>
      </c>
      <c r="F173" s="235"/>
      <c r="G173" s="235"/>
      <c r="H173" s="243"/>
      <c r="I173" s="243"/>
    </row>
    <row r="174" spans="1:9">
      <c r="A174" s="244" t="str">
        <f>IF(RepCahier[[#This Row],[Modèle]]="","",CONCATENATE(MENU1!$G$1,"-",TEXT(COUNTA($B$7:$B174),"000")))</f>
        <v/>
      </c>
      <c r="B174" s="254"/>
      <c r="C174" s="241"/>
      <c r="D174" s="242" t="str">
        <f>IF(B174="","",VLOOKUP(B174,'Répertoire fiche de contrôle'!A:F,6,FALSE))</f>
        <v/>
      </c>
      <c r="E174" s="242" t="str">
        <f>IF(B174="","",VLOOKUP(B174,'Répertoire fiche de contrôle'!A:G,7,FALSE))</f>
        <v/>
      </c>
      <c r="F174" s="235"/>
      <c r="G174" s="235"/>
      <c r="H174" s="243"/>
      <c r="I174" s="243"/>
    </row>
    <row r="175" spans="1:9">
      <c r="A175" s="244" t="str">
        <f>IF(RepCahier[[#This Row],[Modèle]]="","",CONCATENATE(MENU1!$G$1,"-",TEXT(COUNTA($B$7:$B175),"000")))</f>
        <v/>
      </c>
      <c r="B175" s="254"/>
      <c r="C175" s="241"/>
      <c r="D175" s="242" t="str">
        <f>IF(B175="","",VLOOKUP(B175,'Répertoire fiche de contrôle'!A:F,6,FALSE))</f>
        <v/>
      </c>
      <c r="E175" s="242" t="str">
        <f>IF(B175="","",VLOOKUP(B175,'Répertoire fiche de contrôle'!A:G,7,FALSE))</f>
        <v/>
      </c>
      <c r="F175" s="235"/>
      <c r="G175" s="235"/>
      <c r="H175" s="243"/>
      <c r="I175" s="243"/>
    </row>
    <row r="176" spans="1:9">
      <c r="A176" s="244" t="str">
        <f>IF(RepCahier[[#This Row],[Modèle]]="","",CONCATENATE(MENU1!$G$1,"-",TEXT(COUNTA($B$7:$B176),"000")))</f>
        <v/>
      </c>
      <c r="B176" s="254"/>
      <c r="C176" s="241"/>
      <c r="D176" s="242" t="str">
        <f>IF(B176="","",VLOOKUP(B176,'Répertoire fiche de contrôle'!A:F,6,FALSE))</f>
        <v/>
      </c>
      <c r="E176" s="242" t="str">
        <f>IF(B176="","",VLOOKUP(B176,'Répertoire fiche de contrôle'!A:G,7,FALSE))</f>
        <v/>
      </c>
      <c r="F176" s="235"/>
      <c r="G176" s="235"/>
      <c r="H176" s="243"/>
      <c r="I176" s="243"/>
    </row>
    <row r="177" spans="1:9">
      <c r="A177" s="244" t="str">
        <f>IF(RepCahier[[#This Row],[Modèle]]="","",CONCATENATE(MENU1!$G$1,"-",TEXT(COUNTA($B$7:$B177),"000")))</f>
        <v/>
      </c>
      <c r="B177" s="254"/>
      <c r="C177" s="241"/>
      <c r="D177" s="242" t="str">
        <f>IF(B177="","",VLOOKUP(B177,'Répertoire fiche de contrôle'!A:F,6,FALSE))</f>
        <v/>
      </c>
      <c r="E177" s="242" t="str">
        <f>IF(B177="","",VLOOKUP(B177,'Répertoire fiche de contrôle'!A:G,7,FALSE))</f>
        <v/>
      </c>
      <c r="F177" s="235"/>
      <c r="G177" s="235"/>
      <c r="H177" s="243"/>
      <c r="I177" s="243"/>
    </row>
    <row r="178" spans="1:9">
      <c r="A178" s="244" t="str">
        <f>IF(RepCahier[[#This Row],[Modèle]]="","",CONCATENATE(MENU1!$G$1,"-",TEXT(COUNTA($B$7:$B178),"000")))</f>
        <v/>
      </c>
      <c r="B178" s="254"/>
      <c r="C178" s="241"/>
      <c r="D178" s="242" t="str">
        <f>IF(B178="","",VLOOKUP(B178,'Répertoire fiche de contrôle'!A:F,6,FALSE))</f>
        <v/>
      </c>
      <c r="E178" s="242" t="str">
        <f>IF(B178="","",VLOOKUP(B178,'Répertoire fiche de contrôle'!A:G,7,FALSE))</f>
        <v/>
      </c>
      <c r="F178" s="235"/>
      <c r="G178" s="235"/>
      <c r="H178" s="243"/>
      <c r="I178" s="243"/>
    </row>
    <row r="179" spans="1:9">
      <c r="A179" s="244" t="str">
        <f>IF(RepCahier[[#This Row],[Modèle]]="","",CONCATENATE(MENU1!$G$1,"-",TEXT(COUNTA($B$7:$B179),"000")))</f>
        <v/>
      </c>
      <c r="B179" s="254"/>
      <c r="C179" s="241"/>
      <c r="D179" s="242" t="str">
        <f>IF(B179="","",VLOOKUP(B179,'Répertoire fiche de contrôle'!A:F,6,FALSE))</f>
        <v/>
      </c>
      <c r="E179" s="242" t="str">
        <f>IF(B179="","",VLOOKUP(B179,'Répertoire fiche de contrôle'!A:G,7,FALSE))</f>
        <v/>
      </c>
      <c r="F179" s="235"/>
      <c r="G179" s="235"/>
      <c r="H179" s="243"/>
      <c r="I179" s="243"/>
    </row>
    <row r="180" spans="1:9">
      <c r="A180" s="244" t="str">
        <f>IF(RepCahier[[#This Row],[Modèle]]="","",CONCATENATE(MENU1!$G$1,"-",TEXT(COUNTA($B$7:$B180),"000")))</f>
        <v/>
      </c>
      <c r="B180" s="254"/>
      <c r="C180" s="241"/>
      <c r="D180" s="242" t="str">
        <f>IF(B180="","",VLOOKUP(B180,'Répertoire fiche de contrôle'!A:F,6,FALSE))</f>
        <v/>
      </c>
      <c r="E180" s="242" t="str">
        <f>IF(B180="","",VLOOKUP(B180,'Répertoire fiche de contrôle'!A:G,7,FALSE))</f>
        <v/>
      </c>
      <c r="F180" s="235"/>
      <c r="G180" s="235"/>
      <c r="H180" s="243"/>
      <c r="I180" s="243"/>
    </row>
    <row r="181" spans="1:9">
      <c r="A181" s="244" t="str">
        <f>IF(RepCahier[[#This Row],[Modèle]]="","",CONCATENATE(MENU1!$G$1,"-",TEXT(COUNTA($B$7:$B181),"000")))</f>
        <v/>
      </c>
      <c r="B181" s="254"/>
      <c r="C181" s="241"/>
      <c r="D181" s="242" t="str">
        <f>IF(B181="","",VLOOKUP(B181,'Répertoire fiche de contrôle'!A:F,6,FALSE))</f>
        <v/>
      </c>
      <c r="E181" s="242" t="str">
        <f>IF(B181="","",VLOOKUP(B181,'Répertoire fiche de contrôle'!A:G,7,FALSE))</f>
        <v/>
      </c>
      <c r="F181" s="235"/>
      <c r="G181" s="235"/>
      <c r="H181" s="243"/>
      <c r="I181" s="243"/>
    </row>
    <row r="182" spans="1:9">
      <c r="A182" s="244" t="str">
        <f>IF(RepCahier[[#This Row],[Modèle]]="","",CONCATENATE(MENU1!$G$1,"-",TEXT(COUNTA($B$7:$B182),"000")))</f>
        <v/>
      </c>
      <c r="B182" s="254"/>
      <c r="C182" s="241"/>
      <c r="D182" s="242" t="str">
        <f>IF(B182="","",VLOOKUP(B182,'Répertoire fiche de contrôle'!A:F,6,FALSE))</f>
        <v/>
      </c>
      <c r="E182" s="242" t="str">
        <f>IF(B182="","",VLOOKUP(B182,'Répertoire fiche de contrôle'!A:G,7,FALSE))</f>
        <v/>
      </c>
      <c r="F182" s="235"/>
      <c r="G182" s="235"/>
      <c r="H182" s="243"/>
      <c r="I182" s="243"/>
    </row>
    <row r="183" spans="1:9">
      <c r="A183" s="244" t="str">
        <f>IF(RepCahier[[#This Row],[Modèle]]="","",CONCATENATE(MENU1!$G$1,"-",TEXT(COUNTA($B$7:$B183),"000")))</f>
        <v/>
      </c>
      <c r="B183" s="254"/>
      <c r="C183" s="241"/>
      <c r="D183" s="242" t="str">
        <f>IF(B183="","",VLOOKUP(B183,'Répertoire fiche de contrôle'!A:F,6,FALSE))</f>
        <v/>
      </c>
      <c r="E183" s="242" t="str">
        <f>IF(B183="","",VLOOKUP(B183,'Répertoire fiche de contrôle'!A:G,7,FALSE))</f>
        <v/>
      </c>
      <c r="F183" s="235"/>
      <c r="G183" s="235"/>
      <c r="H183" s="243"/>
      <c r="I183" s="243"/>
    </row>
    <row r="184" spans="1:9">
      <c r="A184" s="244" t="str">
        <f>IF(RepCahier[[#This Row],[Modèle]]="","",CONCATENATE(MENU1!$G$1,"-",TEXT(COUNTA($B$7:$B184),"000")))</f>
        <v/>
      </c>
      <c r="B184" s="254"/>
      <c r="C184" s="241"/>
      <c r="D184" s="242" t="str">
        <f>IF(B184="","",VLOOKUP(B184,'Répertoire fiche de contrôle'!A:F,6,FALSE))</f>
        <v/>
      </c>
      <c r="E184" s="242" t="str">
        <f>IF(B184="","",VLOOKUP(B184,'Répertoire fiche de contrôle'!A:G,7,FALSE))</f>
        <v/>
      </c>
      <c r="F184" s="235"/>
      <c r="G184" s="235"/>
      <c r="H184" s="243"/>
      <c r="I184" s="243"/>
    </row>
    <row r="185" spans="1:9">
      <c r="A185" s="244" t="str">
        <f>IF(RepCahier[[#This Row],[Modèle]]="","",CONCATENATE(MENU1!$G$1,"-",TEXT(COUNTA($B$7:$B185),"000")))</f>
        <v/>
      </c>
      <c r="B185" s="254"/>
      <c r="C185" s="241"/>
      <c r="D185" s="242" t="str">
        <f>IF(B185="","",VLOOKUP(B185,'Répertoire fiche de contrôle'!A:F,6,FALSE))</f>
        <v/>
      </c>
      <c r="E185" s="242" t="str">
        <f>IF(B185="","",VLOOKUP(B185,'Répertoire fiche de contrôle'!A:G,7,FALSE))</f>
        <v/>
      </c>
      <c r="F185" s="235"/>
      <c r="G185" s="235"/>
      <c r="H185" s="243"/>
      <c r="I185" s="243"/>
    </row>
    <row r="186" spans="1:9">
      <c r="A186" s="244" t="str">
        <f>IF(RepCahier[[#This Row],[Modèle]]="","",CONCATENATE(MENU1!$G$1,"-",TEXT(COUNTA($B$7:$B186),"000")))</f>
        <v/>
      </c>
      <c r="B186" s="254"/>
      <c r="C186" s="241"/>
      <c r="D186" s="242" t="str">
        <f>IF(B186="","",VLOOKUP(B186,'Répertoire fiche de contrôle'!A:F,6,FALSE))</f>
        <v/>
      </c>
      <c r="E186" s="242" t="str">
        <f>IF(B186="","",VLOOKUP(B186,'Répertoire fiche de contrôle'!A:G,7,FALSE))</f>
        <v/>
      </c>
      <c r="F186" s="235"/>
      <c r="G186" s="235"/>
      <c r="H186" s="243"/>
      <c r="I186" s="243"/>
    </row>
    <row r="187" spans="1:9">
      <c r="A187" s="244" t="str">
        <f>IF(RepCahier[[#This Row],[Modèle]]="","",CONCATENATE(MENU1!$G$1,"-",TEXT(COUNTA($B$7:$B187),"000")))</f>
        <v/>
      </c>
      <c r="B187" s="254"/>
      <c r="C187" s="241"/>
      <c r="D187" s="242" t="str">
        <f>IF(B187="","",VLOOKUP(B187,'Répertoire fiche de contrôle'!A:F,6,FALSE))</f>
        <v/>
      </c>
      <c r="E187" s="242" t="str">
        <f>IF(B187="","",VLOOKUP(B187,'Répertoire fiche de contrôle'!A:G,7,FALSE))</f>
        <v/>
      </c>
      <c r="F187" s="235"/>
      <c r="G187" s="235"/>
      <c r="H187" s="243"/>
      <c r="I187" s="243"/>
    </row>
    <row r="188" spans="1:9">
      <c r="A188" s="244" t="str">
        <f>IF(RepCahier[[#This Row],[Modèle]]="","",CONCATENATE(MENU1!$G$1,"-",TEXT(COUNTA($B$7:$B188),"000")))</f>
        <v/>
      </c>
      <c r="B188" s="254"/>
      <c r="C188" s="241"/>
      <c r="D188" s="242" t="str">
        <f>IF(B188="","",VLOOKUP(B188,'Répertoire fiche de contrôle'!A:F,6,FALSE))</f>
        <v/>
      </c>
      <c r="E188" s="242" t="str">
        <f>IF(B188="","",VLOOKUP(B188,'Répertoire fiche de contrôle'!A:G,7,FALSE))</f>
        <v/>
      </c>
      <c r="F188" s="235"/>
      <c r="G188" s="235"/>
      <c r="H188" s="243"/>
      <c r="I188" s="243"/>
    </row>
    <row r="189" spans="1:9">
      <c r="A189" s="244" t="str">
        <f>IF(RepCahier[[#This Row],[Modèle]]="","",CONCATENATE(MENU1!$G$1,"-",TEXT(COUNTA($B$7:$B189),"000")))</f>
        <v/>
      </c>
      <c r="B189" s="254"/>
      <c r="C189" s="241"/>
      <c r="D189" s="242" t="str">
        <f>IF(B189="","",VLOOKUP(B189,'Répertoire fiche de contrôle'!A:F,6,FALSE))</f>
        <v/>
      </c>
      <c r="E189" s="242" t="str">
        <f>IF(B189="","",VLOOKUP(B189,'Répertoire fiche de contrôle'!A:G,7,FALSE))</f>
        <v/>
      </c>
      <c r="F189" s="235"/>
      <c r="G189" s="235"/>
      <c r="H189" s="243"/>
      <c r="I189" s="243"/>
    </row>
    <row r="190" spans="1:9">
      <c r="A190" s="244" t="str">
        <f>IF(RepCahier[[#This Row],[Modèle]]="","",CONCATENATE(MENU1!$G$1,"-",TEXT(COUNTA($B$7:$B190),"000")))</f>
        <v/>
      </c>
      <c r="B190" s="254"/>
      <c r="C190" s="241"/>
      <c r="D190" s="242" t="str">
        <f>IF(B190="","",VLOOKUP(B190,'Répertoire fiche de contrôle'!A:F,6,FALSE))</f>
        <v/>
      </c>
      <c r="E190" s="242" t="str">
        <f>IF(B190="","",VLOOKUP(B190,'Répertoire fiche de contrôle'!A:G,7,FALSE))</f>
        <v/>
      </c>
      <c r="F190" s="235"/>
      <c r="G190" s="235"/>
      <c r="H190" s="243"/>
      <c r="I190" s="243"/>
    </row>
    <row r="191" spans="1:9">
      <c r="A191" s="244" t="str">
        <f>IF(RepCahier[[#This Row],[Modèle]]="","",CONCATENATE(MENU1!$G$1,"-",TEXT(COUNTA($B$7:$B191),"000")))</f>
        <v/>
      </c>
      <c r="B191" s="254"/>
      <c r="C191" s="241"/>
      <c r="D191" s="242" t="str">
        <f>IF(B191="","",VLOOKUP(B191,'Répertoire fiche de contrôle'!A:F,6,FALSE))</f>
        <v/>
      </c>
      <c r="E191" s="242" t="str">
        <f>IF(B191="","",VLOOKUP(B191,'Répertoire fiche de contrôle'!A:G,7,FALSE))</f>
        <v/>
      </c>
      <c r="F191" s="235"/>
      <c r="G191" s="235"/>
      <c r="H191" s="243"/>
      <c r="I191" s="243"/>
    </row>
    <row r="192" spans="1:9">
      <c r="A192" s="244" t="str">
        <f>IF(RepCahier[[#This Row],[Modèle]]="","",CONCATENATE(MENU1!$G$1,"-",TEXT(COUNTA($B$7:$B192),"000")))</f>
        <v/>
      </c>
      <c r="B192" s="254"/>
      <c r="C192" s="241"/>
      <c r="D192" s="242" t="str">
        <f>IF(B192="","",VLOOKUP(B192,'Répertoire fiche de contrôle'!A:F,6,FALSE))</f>
        <v/>
      </c>
      <c r="E192" s="242" t="str">
        <f>IF(B192="","",VLOOKUP(B192,'Répertoire fiche de contrôle'!A:G,7,FALSE))</f>
        <v/>
      </c>
      <c r="F192" s="235"/>
      <c r="G192" s="235"/>
      <c r="H192" s="243"/>
      <c r="I192" s="243"/>
    </row>
    <row r="193" spans="1:9">
      <c r="A193" s="244" t="str">
        <f>IF(RepCahier[[#This Row],[Modèle]]="","",CONCATENATE(MENU1!$G$1,"-",TEXT(COUNTA($B$7:$B193),"000")))</f>
        <v/>
      </c>
      <c r="B193" s="254"/>
      <c r="C193" s="241"/>
      <c r="D193" s="242" t="str">
        <f>IF(B193="","",VLOOKUP(B193,'Répertoire fiche de contrôle'!A:F,6,FALSE))</f>
        <v/>
      </c>
      <c r="E193" s="242" t="str">
        <f>IF(B193="","",VLOOKUP(B193,'Répertoire fiche de contrôle'!A:G,7,FALSE))</f>
        <v/>
      </c>
      <c r="F193" s="235"/>
      <c r="G193" s="235"/>
      <c r="H193" s="243"/>
      <c r="I193" s="243"/>
    </row>
    <row r="194" spans="1:9">
      <c r="A194" s="244" t="str">
        <f>IF(RepCahier[[#This Row],[Modèle]]="","",CONCATENATE(MENU1!$G$1,"-",TEXT(COUNTA($B$7:$B194),"000")))</f>
        <v/>
      </c>
      <c r="B194" s="254"/>
      <c r="C194" s="241"/>
      <c r="D194" s="242" t="str">
        <f>IF(B194="","",VLOOKUP(B194,'Répertoire fiche de contrôle'!A:F,6,FALSE))</f>
        <v/>
      </c>
      <c r="E194" s="242" t="str">
        <f>IF(B194="","",VLOOKUP(B194,'Répertoire fiche de contrôle'!A:G,7,FALSE))</f>
        <v/>
      </c>
      <c r="F194" s="235"/>
      <c r="G194" s="235"/>
      <c r="H194" s="243"/>
      <c r="I194" s="243"/>
    </row>
    <row r="195" spans="1:9">
      <c r="A195" s="244" t="str">
        <f>IF(RepCahier[[#This Row],[Modèle]]="","",CONCATENATE(MENU1!$G$1,"-",TEXT(COUNTA($B$7:$B195),"000")))</f>
        <v/>
      </c>
      <c r="B195" s="254"/>
      <c r="C195" s="241"/>
      <c r="D195" s="242" t="str">
        <f>IF(B195="","",VLOOKUP(B195,'Répertoire fiche de contrôle'!A:F,6,FALSE))</f>
        <v/>
      </c>
      <c r="E195" s="242" t="str">
        <f>IF(B195="","",VLOOKUP(B195,'Répertoire fiche de contrôle'!A:G,7,FALSE))</f>
        <v/>
      </c>
      <c r="F195" s="235"/>
      <c r="G195" s="235"/>
      <c r="H195" s="243"/>
      <c r="I195" s="243"/>
    </row>
    <row r="196" spans="1:9">
      <c r="A196" s="244" t="str">
        <f>IF(RepCahier[[#This Row],[Modèle]]="","",CONCATENATE(MENU1!$G$1,"-",TEXT(COUNTA($B$7:$B196),"000")))</f>
        <v/>
      </c>
      <c r="B196" s="254"/>
      <c r="C196" s="241"/>
      <c r="D196" s="242" t="str">
        <f>IF(B196="","",VLOOKUP(B196,'Répertoire fiche de contrôle'!A:F,6,FALSE))</f>
        <v/>
      </c>
      <c r="E196" s="242" t="str">
        <f>IF(B196="","",VLOOKUP(B196,'Répertoire fiche de contrôle'!A:G,7,FALSE))</f>
        <v/>
      </c>
      <c r="F196" s="235"/>
      <c r="G196" s="235"/>
      <c r="H196" s="243"/>
      <c r="I196" s="243"/>
    </row>
    <row r="197" spans="1:9">
      <c r="A197" s="244" t="str">
        <f>IF(RepCahier[[#This Row],[Modèle]]="","",CONCATENATE(MENU1!$G$1,"-",TEXT(COUNTA($B$7:$B197),"000")))</f>
        <v/>
      </c>
      <c r="B197" s="254"/>
      <c r="C197" s="241"/>
      <c r="D197" s="242" t="str">
        <f>IF(B197="","",VLOOKUP(B197,'Répertoire fiche de contrôle'!A:F,6,FALSE))</f>
        <v/>
      </c>
      <c r="E197" s="242" t="str">
        <f>IF(B197="","",VLOOKUP(B197,'Répertoire fiche de contrôle'!A:G,7,FALSE))</f>
        <v/>
      </c>
      <c r="F197" s="235"/>
      <c r="G197" s="235"/>
      <c r="H197" s="243"/>
      <c r="I197" s="243"/>
    </row>
    <row r="198" spans="1:9">
      <c r="A198" s="244" t="str">
        <f>IF(RepCahier[[#This Row],[Modèle]]="","",CONCATENATE(MENU1!$G$1,"-",TEXT(COUNTA($B$7:$B198),"000")))</f>
        <v/>
      </c>
      <c r="B198" s="254"/>
      <c r="C198" s="241"/>
      <c r="D198" s="242" t="str">
        <f>IF(B198="","",VLOOKUP(B198,'Répertoire fiche de contrôle'!A:F,6,FALSE))</f>
        <v/>
      </c>
      <c r="E198" s="242" t="str">
        <f>IF(B198="","",VLOOKUP(B198,'Répertoire fiche de contrôle'!A:G,7,FALSE))</f>
        <v/>
      </c>
      <c r="F198" s="235"/>
      <c r="G198" s="235"/>
      <c r="H198" s="243"/>
      <c r="I198" s="243"/>
    </row>
    <row r="199" spans="1:9">
      <c r="A199" s="244" t="str">
        <f>IF(RepCahier[[#This Row],[Modèle]]="","",CONCATENATE(MENU1!$G$1,"-",TEXT(COUNTA($B$7:$B199),"000")))</f>
        <v/>
      </c>
      <c r="B199" s="254"/>
      <c r="C199" s="241"/>
      <c r="D199" s="242" t="str">
        <f>IF(B199="","",VLOOKUP(B199,'Répertoire fiche de contrôle'!A:F,6,FALSE))</f>
        <v/>
      </c>
      <c r="E199" s="242" t="str">
        <f>IF(B199="","",VLOOKUP(B199,'Répertoire fiche de contrôle'!A:G,7,FALSE))</f>
        <v/>
      </c>
      <c r="F199" s="235"/>
      <c r="G199" s="235"/>
      <c r="H199" s="243"/>
      <c r="I199" s="243"/>
    </row>
    <row r="200" spans="1:9">
      <c r="A200" s="244" t="str">
        <f>IF(RepCahier[[#This Row],[Modèle]]="","",CONCATENATE(MENU1!$G$1,"-",TEXT(COUNTA($B$7:$B200),"000")))</f>
        <v/>
      </c>
      <c r="B200" s="254"/>
      <c r="C200" s="241"/>
      <c r="D200" s="242" t="str">
        <f>IF(B200="","",VLOOKUP(B200,'Répertoire fiche de contrôle'!A:F,6,FALSE))</f>
        <v/>
      </c>
      <c r="E200" s="242" t="str">
        <f>IF(B200="","",VLOOKUP(B200,'Répertoire fiche de contrôle'!A:G,7,FALSE))</f>
        <v/>
      </c>
      <c r="F200" s="235"/>
      <c r="G200" s="235"/>
      <c r="H200" s="243"/>
      <c r="I200" s="243"/>
    </row>
    <row r="201" spans="1:9">
      <c r="A201" s="244" t="str">
        <f>IF(RepCahier[[#This Row],[Modèle]]="","",CONCATENATE(MENU1!$G$1,"-",TEXT(COUNTA($B$7:$B201),"000")))</f>
        <v/>
      </c>
      <c r="B201" s="254"/>
      <c r="C201" s="241"/>
      <c r="D201" s="242" t="str">
        <f>IF(B201="","",VLOOKUP(B201,'Répertoire fiche de contrôle'!A:F,6,FALSE))</f>
        <v/>
      </c>
      <c r="E201" s="242" t="str">
        <f>IF(B201="","",VLOOKUP(B201,'Répertoire fiche de contrôle'!A:G,7,FALSE))</f>
        <v/>
      </c>
      <c r="F201" s="235"/>
      <c r="G201" s="235"/>
      <c r="H201" s="243"/>
      <c r="I201" s="243"/>
    </row>
    <row r="202" spans="1:9">
      <c r="A202" s="244" t="str">
        <f>IF(RepCahier[[#This Row],[Modèle]]="","",CONCATENATE(MENU1!$G$1,"-",TEXT(COUNTA($B$7:$B202),"000")))</f>
        <v/>
      </c>
      <c r="B202" s="254"/>
      <c r="C202" s="241"/>
      <c r="D202" s="242" t="str">
        <f>IF(B202="","",VLOOKUP(B202,'Répertoire fiche de contrôle'!A:F,6,FALSE))</f>
        <v/>
      </c>
      <c r="E202" s="242" t="str">
        <f>IF(B202="","",VLOOKUP(B202,'Répertoire fiche de contrôle'!A:G,7,FALSE))</f>
        <v/>
      </c>
      <c r="F202" s="235"/>
      <c r="G202" s="235"/>
      <c r="H202" s="243"/>
      <c r="I202" s="243"/>
    </row>
    <row r="203" spans="1:9">
      <c r="A203" s="244" t="str">
        <f>IF(RepCahier[[#This Row],[Modèle]]="","",CONCATENATE(MENU1!$G$1,"-",TEXT(COUNTA($B$7:$B203),"000")))</f>
        <v/>
      </c>
      <c r="B203" s="254"/>
      <c r="C203" s="241"/>
      <c r="D203" s="242" t="str">
        <f>IF(B203="","",VLOOKUP(B203,'Répertoire fiche de contrôle'!A:F,6,FALSE))</f>
        <v/>
      </c>
      <c r="E203" s="242" t="str">
        <f>IF(B203="","",VLOOKUP(B203,'Répertoire fiche de contrôle'!A:G,7,FALSE))</f>
        <v/>
      </c>
      <c r="F203" s="235"/>
      <c r="G203" s="235"/>
      <c r="H203" s="243"/>
      <c r="I203" s="243"/>
    </row>
    <row r="204" spans="1:9">
      <c r="A204" s="244" t="str">
        <f>IF(RepCahier[[#This Row],[Modèle]]="","",CONCATENATE(MENU1!$G$1,"-",TEXT(COUNTA($B$7:$B204),"000")))</f>
        <v/>
      </c>
      <c r="B204" s="254"/>
      <c r="C204" s="241"/>
      <c r="D204" s="242" t="str">
        <f>IF(B204="","",VLOOKUP(B204,'Répertoire fiche de contrôle'!A:F,6,FALSE))</f>
        <v/>
      </c>
      <c r="E204" s="242" t="str">
        <f>IF(B204="","",VLOOKUP(B204,'Répertoire fiche de contrôle'!A:G,7,FALSE))</f>
        <v/>
      </c>
      <c r="F204" s="235"/>
      <c r="G204" s="235"/>
      <c r="H204" s="243"/>
      <c r="I204" s="243"/>
    </row>
    <row r="205" spans="1:9">
      <c r="A205" s="244" t="str">
        <f>IF(RepCahier[[#This Row],[Modèle]]="","",CONCATENATE(MENU1!$G$1,"-",TEXT(COUNTA($B$7:$B205),"000")))</f>
        <v/>
      </c>
      <c r="B205" s="254"/>
      <c r="C205" s="241"/>
      <c r="D205" s="242" t="str">
        <f>IF(B205="","",VLOOKUP(B205,'Répertoire fiche de contrôle'!A:F,6,FALSE))</f>
        <v/>
      </c>
      <c r="E205" s="242" t="str">
        <f>IF(B205="","",VLOOKUP(B205,'Répertoire fiche de contrôle'!A:G,7,FALSE))</f>
        <v/>
      </c>
      <c r="F205" s="235"/>
      <c r="G205" s="235"/>
      <c r="H205" s="243"/>
      <c r="I205" s="243"/>
    </row>
    <row r="206" spans="1:9">
      <c r="A206" s="244" t="str">
        <f>IF(RepCahier[[#This Row],[Modèle]]="","",CONCATENATE(MENU1!$G$1,"-",TEXT(COUNTA($B$7:$B206),"000")))</f>
        <v/>
      </c>
      <c r="B206" s="254"/>
      <c r="C206" s="241"/>
      <c r="D206" s="242" t="str">
        <f>IF(B206="","",VLOOKUP(B206,'Répertoire fiche de contrôle'!A:F,6,FALSE))</f>
        <v/>
      </c>
      <c r="E206" s="242" t="str">
        <f>IF(B206="","",VLOOKUP(B206,'Répertoire fiche de contrôle'!A:G,7,FALSE))</f>
        <v/>
      </c>
      <c r="F206" s="235"/>
      <c r="G206" s="235"/>
      <c r="H206" s="243"/>
      <c r="I206" s="243"/>
    </row>
    <row r="207" spans="1:9">
      <c r="A207" s="244" t="str">
        <f>IF(RepCahier[[#This Row],[Modèle]]="","",CONCATENATE(MENU1!$G$1,"-",TEXT(COUNTA($B$7:$B207),"000")))</f>
        <v/>
      </c>
      <c r="B207" s="254"/>
      <c r="C207" s="241"/>
      <c r="D207" s="242" t="str">
        <f>IF(B207="","",VLOOKUP(B207,'Répertoire fiche de contrôle'!A:F,6,FALSE))</f>
        <v/>
      </c>
      <c r="E207" s="242" t="str">
        <f>IF(B207="","",VLOOKUP(B207,'Répertoire fiche de contrôle'!A:G,7,FALSE))</f>
        <v/>
      </c>
      <c r="F207" s="235"/>
      <c r="G207" s="235"/>
      <c r="H207" s="243"/>
      <c r="I207" s="243"/>
    </row>
    <row r="208" spans="1:9">
      <c r="A208" s="244" t="str">
        <f>IF(RepCahier[[#This Row],[Modèle]]="","",CONCATENATE(MENU1!$G$1,"-",TEXT(COUNTA($B$7:$B208),"000")))</f>
        <v/>
      </c>
      <c r="B208" s="254"/>
      <c r="C208" s="241"/>
      <c r="D208" s="242" t="str">
        <f>IF(B208="","",VLOOKUP(B208,'Répertoire fiche de contrôle'!A:F,6,FALSE))</f>
        <v/>
      </c>
      <c r="E208" s="242" t="str">
        <f>IF(B208="","",VLOOKUP(B208,'Répertoire fiche de contrôle'!A:G,7,FALSE))</f>
        <v/>
      </c>
      <c r="F208" s="235"/>
      <c r="G208" s="235"/>
      <c r="H208" s="243"/>
      <c r="I208" s="243"/>
    </row>
    <row r="209" spans="1:9">
      <c r="A209" s="244" t="str">
        <f>IF(RepCahier[[#This Row],[Modèle]]="","",CONCATENATE(MENU1!$G$1,"-",TEXT(COUNTA($B$7:$B209),"000")))</f>
        <v/>
      </c>
      <c r="B209" s="254"/>
      <c r="C209" s="241"/>
      <c r="D209" s="242" t="str">
        <f>IF(B209="","",VLOOKUP(B209,'Répertoire fiche de contrôle'!A:F,6,FALSE))</f>
        <v/>
      </c>
      <c r="E209" s="242" t="str">
        <f>IF(B209="","",VLOOKUP(B209,'Répertoire fiche de contrôle'!A:G,7,FALSE))</f>
        <v/>
      </c>
      <c r="F209" s="235"/>
      <c r="G209" s="235"/>
      <c r="H209" s="243"/>
      <c r="I209" s="243"/>
    </row>
    <row r="210" spans="1:9">
      <c r="A210" s="244" t="str">
        <f>IF(RepCahier[[#This Row],[Modèle]]="","",CONCATENATE(MENU1!$G$1,"-",TEXT(COUNTA($B$7:$B210),"000")))</f>
        <v/>
      </c>
      <c r="B210" s="254"/>
      <c r="C210" s="241"/>
      <c r="D210" s="242" t="str">
        <f>IF(B210="","",VLOOKUP(B210,'Répertoire fiche de contrôle'!A:F,6,FALSE))</f>
        <v/>
      </c>
      <c r="E210" s="242" t="str">
        <f>IF(B210="","",VLOOKUP(B210,'Répertoire fiche de contrôle'!A:G,7,FALSE))</f>
        <v/>
      </c>
      <c r="F210" s="235"/>
      <c r="G210" s="235"/>
      <c r="H210" s="243"/>
      <c r="I210" s="243"/>
    </row>
    <row r="211" spans="1:9">
      <c r="A211" s="244" t="str">
        <f>IF(RepCahier[[#This Row],[Modèle]]="","",CONCATENATE(MENU1!$G$1,"-",TEXT(COUNTA($B$7:$B211),"000")))</f>
        <v/>
      </c>
      <c r="B211" s="254"/>
      <c r="C211" s="241"/>
      <c r="D211" s="242" t="str">
        <f>IF(B211="","",VLOOKUP(B211,'Répertoire fiche de contrôle'!A:F,6,FALSE))</f>
        <v/>
      </c>
      <c r="E211" s="242" t="str">
        <f>IF(B211="","",VLOOKUP(B211,'Répertoire fiche de contrôle'!A:G,7,FALSE))</f>
        <v/>
      </c>
      <c r="F211" s="235"/>
      <c r="G211" s="235"/>
      <c r="H211" s="243"/>
      <c r="I211" s="243"/>
    </row>
    <row r="212" spans="1:9">
      <c r="A212" s="244" t="str">
        <f>IF(RepCahier[[#This Row],[Modèle]]="","",CONCATENATE(MENU1!$G$1,"-",TEXT(COUNTA($B$7:$B212),"000")))</f>
        <v/>
      </c>
      <c r="B212" s="254"/>
      <c r="C212" s="241"/>
      <c r="D212" s="242" t="str">
        <f>IF(B212="","",VLOOKUP(B212,'Répertoire fiche de contrôle'!A:F,6,FALSE))</f>
        <v/>
      </c>
      <c r="E212" s="242" t="str">
        <f>IF(B212="","",VLOOKUP(B212,'Répertoire fiche de contrôle'!A:G,7,FALSE))</f>
        <v/>
      </c>
      <c r="F212" s="235"/>
      <c r="G212" s="235"/>
      <c r="H212" s="243"/>
      <c r="I212" s="243"/>
    </row>
    <row r="213" spans="1:9">
      <c r="A213" s="244" t="str">
        <f>IF(RepCahier[[#This Row],[Modèle]]="","",CONCATENATE(MENU1!$G$1,"-",TEXT(COUNTA($B$7:$B213),"000")))</f>
        <v/>
      </c>
      <c r="B213" s="254"/>
      <c r="C213" s="241"/>
      <c r="D213" s="242" t="str">
        <f>IF(B213="","",VLOOKUP(B213,'Répertoire fiche de contrôle'!A:F,6,FALSE))</f>
        <v/>
      </c>
      <c r="E213" s="242" t="str">
        <f>IF(B213="","",VLOOKUP(B213,'Répertoire fiche de contrôle'!A:G,7,FALSE))</f>
        <v/>
      </c>
      <c r="F213" s="235"/>
      <c r="G213" s="235"/>
      <c r="H213" s="243"/>
      <c r="I213" s="243"/>
    </row>
    <row r="214" spans="1:9">
      <c r="A214" s="244" t="str">
        <f>IF(RepCahier[[#This Row],[Modèle]]="","",CONCATENATE(MENU1!$G$1,"-",TEXT(COUNTA($B$7:$B214),"000")))</f>
        <v/>
      </c>
      <c r="B214" s="254"/>
      <c r="C214" s="241"/>
      <c r="D214" s="242" t="str">
        <f>IF(B214="","",VLOOKUP(B214,'Répertoire fiche de contrôle'!A:F,6,FALSE))</f>
        <v/>
      </c>
      <c r="E214" s="242" t="str">
        <f>IF(B214="","",VLOOKUP(B214,'Répertoire fiche de contrôle'!A:G,7,FALSE))</f>
        <v/>
      </c>
      <c r="F214" s="235"/>
      <c r="G214" s="235"/>
      <c r="H214" s="243"/>
      <c r="I214" s="243"/>
    </row>
    <row r="215" spans="1:9">
      <c r="A215" s="244" t="str">
        <f>IF(RepCahier[[#This Row],[Modèle]]="","",CONCATENATE(MENU1!$G$1,"-",TEXT(COUNTA($B$7:$B215),"000")))</f>
        <v/>
      </c>
      <c r="B215" s="254"/>
      <c r="C215" s="241"/>
      <c r="D215" s="242" t="str">
        <f>IF(B215="","",VLOOKUP(B215,'Répertoire fiche de contrôle'!A:F,6,FALSE))</f>
        <v/>
      </c>
      <c r="E215" s="242" t="str">
        <f>IF(B215="","",VLOOKUP(B215,'Répertoire fiche de contrôle'!A:G,7,FALSE))</f>
        <v/>
      </c>
      <c r="F215" s="235"/>
      <c r="G215" s="235"/>
      <c r="H215" s="243"/>
      <c r="I215" s="243"/>
    </row>
    <row r="216" spans="1:9">
      <c r="A216" s="244" t="str">
        <f>IF(RepCahier[[#This Row],[Modèle]]="","",CONCATENATE(MENU1!$G$1,"-",TEXT(COUNTA($B$7:$B216),"000")))</f>
        <v/>
      </c>
      <c r="B216" s="254"/>
      <c r="C216" s="241"/>
      <c r="D216" s="242" t="str">
        <f>IF(B216="","",VLOOKUP(B216,'Répertoire fiche de contrôle'!A:F,6,FALSE))</f>
        <v/>
      </c>
      <c r="E216" s="242" t="str">
        <f>IF(B216="","",VLOOKUP(B216,'Répertoire fiche de contrôle'!A:G,7,FALSE))</f>
        <v/>
      </c>
      <c r="F216" s="235"/>
      <c r="G216" s="235"/>
      <c r="H216" s="243"/>
      <c r="I216" s="243"/>
    </row>
    <row r="217" spans="1:9">
      <c r="A217" s="244" t="str">
        <f>IF(RepCahier[[#This Row],[Modèle]]="","",CONCATENATE(MENU1!$G$1,"-",TEXT(COUNTA($B$7:$B217),"000")))</f>
        <v/>
      </c>
      <c r="B217" s="254"/>
      <c r="C217" s="241"/>
      <c r="D217" s="242" t="str">
        <f>IF(B217="","",VLOOKUP(B217,'Répertoire fiche de contrôle'!A:F,6,FALSE))</f>
        <v/>
      </c>
      <c r="E217" s="242" t="str">
        <f>IF(B217="","",VLOOKUP(B217,'Répertoire fiche de contrôle'!A:G,7,FALSE))</f>
        <v/>
      </c>
      <c r="F217" s="235"/>
      <c r="G217" s="235"/>
      <c r="H217" s="243"/>
      <c r="I217" s="243"/>
    </row>
    <row r="218" spans="1:9">
      <c r="A218" s="244" t="str">
        <f>IF(RepCahier[[#This Row],[Modèle]]="","",CONCATENATE(MENU1!$G$1,"-",TEXT(COUNTA($B$7:$B218),"000")))</f>
        <v/>
      </c>
      <c r="B218" s="254"/>
      <c r="C218" s="241"/>
      <c r="D218" s="242" t="str">
        <f>IF(B218="","",VLOOKUP(B218,'Répertoire fiche de contrôle'!A:F,6,FALSE))</f>
        <v/>
      </c>
      <c r="E218" s="242" t="str">
        <f>IF(B218="","",VLOOKUP(B218,'Répertoire fiche de contrôle'!A:G,7,FALSE))</f>
        <v/>
      </c>
      <c r="F218" s="235"/>
      <c r="G218" s="235"/>
      <c r="H218" s="243"/>
      <c r="I218" s="243"/>
    </row>
    <row r="219" spans="1:9">
      <c r="A219" s="244" t="str">
        <f>IF(RepCahier[[#This Row],[Modèle]]="","",CONCATENATE(MENU1!$G$1,"-",TEXT(COUNTA($B$7:$B219),"000")))</f>
        <v/>
      </c>
      <c r="B219" s="254"/>
      <c r="C219" s="241"/>
      <c r="D219" s="242" t="str">
        <f>IF(B219="","",VLOOKUP(B219,'Répertoire fiche de contrôle'!A:F,6,FALSE))</f>
        <v/>
      </c>
      <c r="E219" s="242" t="str">
        <f>IF(B219="","",VLOOKUP(B219,'Répertoire fiche de contrôle'!A:G,7,FALSE))</f>
        <v/>
      </c>
      <c r="F219" s="235"/>
      <c r="G219" s="235"/>
      <c r="H219" s="243"/>
      <c r="I219" s="243"/>
    </row>
    <row r="220" spans="1:9">
      <c r="A220" s="244" t="str">
        <f>IF(RepCahier[[#This Row],[Modèle]]="","",CONCATENATE(MENU1!$G$1,"-",TEXT(COUNTA($B$7:$B220),"000")))</f>
        <v/>
      </c>
      <c r="B220" s="254"/>
      <c r="C220" s="241"/>
      <c r="D220" s="242" t="str">
        <f>IF(B220="","",VLOOKUP(B220,'Répertoire fiche de contrôle'!A:F,6,FALSE))</f>
        <v/>
      </c>
      <c r="E220" s="242" t="str">
        <f>IF(B220="","",VLOOKUP(B220,'Répertoire fiche de contrôle'!A:G,7,FALSE))</f>
        <v/>
      </c>
      <c r="F220" s="235"/>
      <c r="G220" s="235"/>
      <c r="H220" s="243"/>
      <c r="I220" s="243"/>
    </row>
    <row r="221" spans="1:9">
      <c r="A221" s="244" t="str">
        <f>IF(RepCahier[[#This Row],[Modèle]]="","",CONCATENATE(MENU1!$G$1,"-",TEXT(COUNTA($B$7:$B221),"000")))</f>
        <v/>
      </c>
      <c r="B221" s="254"/>
      <c r="C221" s="241"/>
      <c r="D221" s="242" t="str">
        <f>IF(B221="","",VLOOKUP(B221,'Répertoire fiche de contrôle'!A:F,6,FALSE))</f>
        <v/>
      </c>
      <c r="E221" s="242" t="str">
        <f>IF(B221="","",VLOOKUP(B221,'Répertoire fiche de contrôle'!A:G,7,FALSE))</f>
        <v/>
      </c>
      <c r="F221" s="235"/>
      <c r="G221" s="235"/>
      <c r="H221" s="243"/>
      <c r="I221" s="243"/>
    </row>
    <row r="222" spans="1:9">
      <c r="A222" s="244" t="str">
        <f>IF(RepCahier[[#This Row],[Modèle]]="","",CONCATENATE(MENU1!$G$1,"-",TEXT(COUNTA($B$7:$B222),"000")))</f>
        <v/>
      </c>
      <c r="B222" s="254"/>
      <c r="C222" s="241"/>
      <c r="D222" s="242" t="str">
        <f>IF(B222="","",VLOOKUP(B222,'Répertoire fiche de contrôle'!A:F,6,FALSE))</f>
        <v/>
      </c>
      <c r="E222" s="242" t="str">
        <f>IF(B222="","",VLOOKUP(B222,'Répertoire fiche de contrôle'!A:G,7,FALSE))</f>
        <v/>
      </c>
      <c r="F222" s="235"/>
      <c r="G222" s="235"/>
      <c r="H222" s="243"/>
      <c r="I222" s="243"/>
    </row>
    <row r="223" spans="1:9">
      <c r="A223" s="244" t="str">
        <f>IF(RepCahier[[#This Row],[Modèle]]="","",CONCATENATE(MENU1!$G$1,"-",TEXT(COUNTA($B$7:$B223),"000")))</f>
        <v/>
      </c>
      <c r="B223" s="254"/>
      <c r="C223" s="241"/>
      <c r="D223" s="242" t="str">
        <f>IF(B223="","",VLOOKUP(B223,'Répertoire fiche de contrôle'!A:F,6,FALSE))</f>
        <v/>
      </c>
      <c r="E223" s="242" t="str">
        <f>IF(B223="","",VLOOKUP(B223,'Répertoire fiche de contrôle'!A:G,7,FALSE))</f>
        <v/>
      </c>
      <c r="F223" s="235"/>
      <c r="G223" s="235"/>
      <c r="H223" s="243"/>
      <c r="I223" s="243"/>
    </row>
    <row r="224" spans="1:9">
      <c r="A224" s="244" t="str">
        <f>IF(RepCahier[[#This Row],[Modèle]]="","",CONCATENATE(MENU1!$G$1,"-",TEXT(COUNTA($B$7:$B224),"000")))</f>
        <v/>
      </c>
      <c r="B224" s="254"/>
      <c r="C224" s="241"/>
      <c r="D224" s="242" t="str">
        <f>IF(B224="","",VLOOKUP(B224,'Répertoire fiche de contrôle'!A:F,6,FALSE))</f>
        <v/>
      </c>
      <c r="E224" s="242" t="str">
        <f>IF(B224="","",VLOOKUP(B224,'Répertoire fiche de contrôle'!A:G,7,FALSE))</f>
        <v/>
      </c>
      <c r="F224" s="235"/>
      <c r="G224" s="235"/>
      <c r="H224" s="243"/>
      <c r="I224" s="243"/>
    </row>
    <row r="225" spans="1:9">
      <c r="A225" s="244" t="str">
        <f>IF(RepCahier[[#This Row],[Modèle]]="","",CONCATENATE(MENU1!$G$1,"-",TEXT(COUNTA($B$7:$B225),"000")))</f>
        <v/>
      </c>
      <c r="B225" s="254"/>
      <c r="C225" s="241"/>
      <c r="D225" s="242" t="str">
        <f>IF(B225="","",VLOOKUP(B225,'Répertoire fiche de contrôle'!A:F,6,FALSE))</f>
        <v/>
      </c>
      <c r="E225" s="242" t="str">
        <f>IF(B225="","",VLOOKUP(B225,'Répertoire fiche de contrôle'!A:G,7,FALSE))</f>
        <v/>
      </c>
      <c r="F225" s="235"/>
      <c r="G225" s="235"/>
      <c r="H225" s="243"/>
      <c r="I225" s="243"/>
    </row>
    <row r="226" spans="1:9">
      <c r="A226" s="244" t="str">
        <f>IF(RepCahier[[#This Row],[Modèle]]="","",CONCATENATE(MENU1!$G$1,"-",TEXT(COUNTA($B$7:$B226),"000")))</f>
        <v/>
      </c>
      <c r="B226" s="254"/>
      <c r="C226" s="241"/>
      <c r="D226" s="242" t="str">
        <f>IF(B226="","",VLOOKUP(B226,'Répertoire fiche de contrôle'!A:F,6,FALSE))</f>
        <v/>
      </c>
      <c r="E226" s="242" t="str">
        <f>IF(B226="","",VLOOKUP(B226,'Répertoire fiche de contrôle'!A:G,7,FALSE))</f>
        <v/>
      </c>
      <c r="F226" s="235"/>
      <c r="G226" s="235"/>
      <c r="H226" s="243"/>
      <c r="I226" s="243"/>
    </row>
    <row r="227" spans="1:9">
      <c r="A227" s="244" t="str">
        <f>IF(RepCahier[[#This Row],[Modèle]]="","",CONCATENATE(MENU1!$G$1,"-",TEXT(COUNTA($B$7:$B227),"000")))</f>
        <v/>
      </c>
      <c r="B227" s="254"/>
      <c r="C227" s="241"/>
      <c r="D227" s="242" t="str">
        <f>IF(B227="","",VLOOKUP(B227,'Répertoire fiche de contrôle'!A:F,6,FALSE))</f>
        <v/>
      </c>
      <c r="E227" s="242" t="str">
        <f>IF(B227="","",VLOOKUP(B227,'Répertoire fiche de contrôle'!A:G,7,FALSE))</f>
        <v/>
      </c>
      <c r="F227" s="235"/>
      <c r="G227" s="235"/>
      <c r="H227" s="243"/>
      <c r="I227" s="243"/>
    </row>
    <row r="228" spans="1:9">
      <c r="A228" s="244" t="str">
        <f>IF(RepCahier[[#This Row],[Modèle]]="","",CONCATENATE(MENU1!$G$1,"-",TEXT(COUNTA($B$7:$B228),"000")))</f>
        <v/>
      </c>
      <c r="B228" s="254"/>
      <c r="C228" s="241"/>
      <c r="D228" s="242" t="str">
        <f>IF(B228="","",VLOOKUP(B228,'Répertoire fiche de contrôle'!A:F,6,FALSE))</f>
        <v/>
      </c>
      <c r="E228" s="242" t="str">
        <f>IF(B228="","",VLOOKUP(B228,'Répertoire fiche de contrôle'!A:G,7,FALSE))</f>
        <v/>
      </c>
      <c r="F228" s="235"/>
      <c r="G228" s="235"/>
      <c r="H228" s="243"/>
      <c r="I228" s="243"/>
    </row>
    <row r="229" spans="1:9">
      <c r="A229" s="244" t="str">
        <f>IF(RepCahier[[#This Row],[Modèle]]="","",CONCATENATE(MENU1!$G$1,"-",TEXT(COUNTA($B$7:$B229),"000")))</f>
        <v/>
      </c>
      <c r="B229" s="254"/>
      <c r="C229" s="241"/>
      <c r="D229" s="242" t="str">
        <f>IF(B229="","",VLOOKUP(B229,'Répertoire fiche de contrôle'!A:F,6,FALSE))</f>
        <v/>
      </c>
      <c r="E229" s="242" t="str">
        <f>IF(B229="","",VLOOKUP(B229,'Répertoire fiche de contrôle'!A:G,7,FALSE))</f>
        <v/>
      </c>
      <c r="F229" s="235"/>
      <c r="G229" s="235"/>
      <c r="H229" s="243"/>
      <c r="I229" s="243"/>
    </row>
    <row r="230" spans="1:9">
      <c r="A230" s="244" t="str">
        <f>IF(RepCahier[[#This Row],[Modèle]]="","",CONCATENATE(MENU1!$G$1,"-",TEXT(COUNTA($B$7:$B230),"000")))</f>
        <v/>
      </c>
      <c r="B230" s="254"/>
      <c r="C230" s="241"/>
      <c r="D230" s="242" t="str">
        <f>IF(B230="","",VLOOKUP(B230,'Répertoire fiche de contrôle'!A:F,6,FALSE))</f>
        <v/>
      </c>
      <c r="E230" s="242" t="str">
        <f>IF(B230="","",VLOOKUP(B230,'Répertoire fiche de contrôle'!A:G,7,FALSE))</f>
        <v/>
      </c>
      <c r="F230" s="235"/>
      <c r="G230" s="235"/>
      <c r="H230" s="243"/>
      <c r="I230" s="243"/>
    </row>
    <row r="231" spans="1:9">
      <c r="A231" s="244" t="str">
        <f>IF(RepCahier[[#This Row],[Modèle]]="","",CONCATENATE(MENU1!$G$1,"-",TEXT(COUNTA($B$7:$B231),"000")))</f>
        <v/>
      </c>
      <c r="B231" s="254"/>
      <c r="C231" s="241"/>
      <c r="D231" s="242" t="str">
        <f>IF(B231="","",VLOOKUP(B231,'Répertoire fiche de contrôle'!A:F,6,FALSE))</f>
        <v/>
      </c>
      <c r="E231" s="242" t="str">
        <f>IF(B231="","",VLOOKUP(B231,'Répertoire fiche de contrôle'!A:G,7,FALSE))</f>
        <v/>
      </c>
      <c r="F231" s="235"/>
      <c r="G231" s="235"/>
      <c r="H231" s="243"/>
      <c r="I231" s="243"/>
    </row>
    <row r="232" spans="1:9">
      <c r="A232" s="244" t="str">
        <f>IF(RepCahier[[#This Row],[Modèle]]="","",CONCATENATE(MENU1!$G$1,"-",TEXT(COUNTA($B$7:$B232),"000")))</f>
        <v/>
      </c>
      <c r="B232" s="254"/>
      <c r="C232" s="241"/>
      <c r="D232" s="242" t="str">
        <f>IF(B232="","",VLOOKUP(B232,'Répertoire fiche de contrôle'!A:F,6,FALSE))</f>
        <v/>
      </c>
      <c r="E232" s="242" t="str">
        <f>IF(B232="","",VLOOKUP(B232,'Répertoire fiche de contrôle'!A:G,7,FALSE))</f>
        <v/>
      </c>
      <c r="F232" s="235"/>
      <c r="G232" s="235"/>
      <c r="H232" s="243"/>
      <c r="I232" s="243"/>
    </row>
    <row r="233" spans="1:9">
      <c r="A233" s="244" t="str">
        <f>IF(RepCahier[[#This Row],[Modèle]]="","",CONCATENATE(MENU1!$G$1,"-",TEXT(COUNTA($B$7:$B233),"000")))</f>
        <v/>
      </c>
      <c r="B233" s="254"/>
      <c r="C233" s="241"/>
      <c r="D233" s="242" t="str">
        <f>IF(B233="","",VLOOKUP(B233,'Répertoire fiche de contrôle'!A:F,6,FALSE))</f>
        <v/>
      </c>
      <c r="E233" s="242" t="str">
        <f>IF(B233="","",VLOOKUP(B233,'Répertoire fiche de contrôle'!A:G,7,FALSE))</f>
        <v/>
      </c>
      <c r="F233" s="235"/>
      <c r="G233" s="235"/>
      <c r="H233" s="243"/>
      <c r="I233" s="243"/>
    </row>
    <row r="234" spans="1:9">
      <c r="A234" s="244" t="str">
        <f>IF(RepCahier[[#This Row],[Modèle]]="","",CONCATENATE(MENU1!$G$1,"-",TEXT(COUNTA($B$7:$B234),"000")))</f>
        <v/>
      </c>
      <c r="B234" s="254"/>
      <c r="C234" s="241"/>
      <c r="D234" s="242" t="str">
        <f>IF(B234="","",VLOOKUP(B234,'Répertoire fiche de contrôle'!A:F,6,FALSE))</f>
        <v/>
      </c>
      <c r="E234" s="242" t="str">
        <f>IF(B234="","",VLOOKUP(B234,'Répertoire fiche de contrôle'!A:G,7,FALSE))</f>
        <v/>
      </c>
      <c r="F234" s="235"/>
      <c r="G234" s="235"/>
      <c r="H234" s="243"/>
      <c r="I234" s="243"/>
    </row>
    <row r="235" spans="1:9">
      <c r="A235" s="244" t="str">
        <f>IF(RepCahier[[#This Row],[Modèle]]="","",CONCATENATE(MENU1!$G$1,"-",TEXT(COUNTA($B$7:$B235),"000")))</f>
        <v/>
      </c>
      <c r="B235" s="254"/>
      <c r="C235" s="241"/>
      <c r="D235" s="242" t="str">
        <f>IF(B235="","",VLOOKUP(B235,'Répertoire fiche de contrôle'!A:F,6,FALSE))</f>
        <v/>
      </c>
      <c r="E235" s="242" t="str">
        <f>IF(B235="","",VLOOKUP(B235,'Répertoire fiche de contrôle'!A:G,7,FALSE))</f>
        <v/>
      </c>
      <c r="F235" s="235"/>
      <c r="G235" s="235"/>
      <c r="H235" s="243"/>
      <c r="I235" s="243"/>
    </row>
    <row r="236" spans="1:9">
      <c r="A236" s="244" t="str">
        <f>IF(RepCahier[[#This Row],[Modèle]]="","",CONCATENATE(MENU1!$G$1,"-",TEXT(COUNTA($B$7:$B236),"000")))</f>
        <v/>
      </c>
      <c r="B236" s="254"/>
      <c r="C236" s="241"/>
      <c r="D236" s="242" t="str">
        <f>IF(B236="","",VLOOKUP(B236,'Répertoire fiche de contrôle'!A:F,6,FALSE))</f>
        <v/>
      </c>
      <c r="E236" s="242" t="str">
        <f>IF(B236="","",VLOOKUP(B236,'Répertoire fiche de contrôle'!A:G,7,FALSE))</f>
        <v/>
      </c>
      <c r="F236" s="235"/>
      <c r="G236" s="235"/>
      <c r="H236" s="243"/>
      <c r="I236" s="243"/>
    </row>
    <row r="237" spans="1:9">
      <c r="A237" s="244" t="str">
        <f>IF(RepCahier[[#This Row],[Modèle]]="","",CONCATENATE(MENU1!$G$1,"-",TEXT(COUNTA($B$7:$B237),"000")))</f>
        <v/>
      </c>
      <c r="B237" s="254"/>
      <c r="C237" s="241"/>
      <c r="D237" s="242" t="str">
        <f>IF(B237="","",VLOOKUP(B237,'Répertoire fiche de contrôle'!A:F,6,FALSE))</f>
        <v/>
      </c>
      <c r="E237" s="242" t="str">
        <f>IF(B237="","",VLOOKUP(B237,'Répertoire fiche de contrôle'!A:G,7,FALSE))</f>
        <v/>
      </c>
      <c r="F237" s="235"/>
      <c r="G237" s="235"/>
      <c r="H237" s="243"/>
      <c r="I237" s="243"/>
    </row>
    <row r="238" spans="1:9">
      <c r="A238" s="244" t="str">
        <f>IF(RepCahier[[#This Row],[Modèle]]="","",CONCATENATE(MENU1!$G$1,"-",TEXT(COUNTA($B$7:$B238),"000")))</f>
        <v/>
      </c>
      <c r="B238" s="254"/>
      <c r="C238" s="241"/>
      <c r="D238" s="242" t="str">
        <f>IF(B238="","",VLOOKUP(B238,'Répertoire fiche de contrôle'!A:F,6,FALSE))</f>
        <v/>
      </c>
      <c r="E238" s="242" t="str">
        <f>IF(B238="","",VLOOKUP(B238,'Répertoire fiche de contrôle'!A:G,7,FALSE))</f>
        <v/>
      </c>
      <c r="F238" s="235"/>
      <c r="G238" s="235"/>
      <c r="H238" s="243"/>
      <c r="I238" s="243"/>
    </row>
    <row r="239" spans="1:9">
      <c r="A239" s="244" t="str">
        <f>IF(RepCahier[[#This Row],[Modèle]]="","",CONCATENATE(MENU1!$G$1,"-",TEXT(COUNTA($B$7:$B239),"000")))</f>
        <v/>
      </c>
      <c r="B239" s="254"/>
      <c r="C239" s="241"/>
      <c r="D239" s="242" t="str">
        <f>IF(B239="","",VLOOKUP(B239,'Répertoire fiche de contrôle'!A:F,6,FALSE))</f>
        <v/>
      </c>
      <c r="E239" s="242" t="str">
        <f>IF(B239="","",VLOOKUP(B239,'Répertoire fiche de contrôle'!A:G,7,FALSE))</f>
        <v/>
      </c>
      <c r="F239" s="235"/>
      <c r="G239" s="235"/>
      <c r="H239" s="243"/>
      <c r="I239" s="243"/>
    </row>
    <row r="240" spans="1:9">
      <c r="A240" s="244" t="str">
        <f>IF(RepCahier[[#This Row],[Modèle]]="","",CONCATENATE(MENU1!$G$1,"-",TEXT(COUNTA($B$7:$B240),"000")))</f>
        <v/>
      </c>
      <c r="B240" s="254"/>
      <c r="C240" s="241"/>
      <c r="D240" s="242" t="str">
        <f>IF(B240="","",VLOOKUP(B240,'Répertoire fiche de contrôle'!A:F,6,FALSE))</f>
        <v/>
      </c>
      <c r="E240" s="242" t="str">
        <f>IF(B240="","",VLOOKUP(B240,'Répertoire fiche de contrôle'!A:G,7,FALSE))</f>
        <v/>
      </c>
      <c r="F240" s="235"/>
      <c r="G240" s="235"/>
      <c r="H240" s="243"/>
      <c r="I240" s="243"/>
    </row>
    <row r="241" spans="1:9">
      <c r="A241" s="244" t="str">
        <f>IF(RepCahier[[#This Row],[Modèle]]="","",CONCATENATE(MENU1!$G$1,"-",TEXT(COUNTA($B$7:$B241),"000")))</f>
        <v/>
      </c>
      <c r="B241" s="254"/>
      <c r="C241" s="241"/>
      <c r="D241" s="242" t="str">
        <f>IF(B241="","",VLOOKUP(B241,'Répertoire fiche de contrôle'!A:F,6,FALSE))</f>
        <v/>
      </c>
      <c r="E241" s="242" t="str">
        <f>IF(B241="","",VLOOKUP(B241,'Répertoire fiche de contrôle'!A:G,7,FALSE))</f>
        <v/>
      </c>
      <c r="F241" s="235"/>
      <c r="G241" s="235"/>
      <c r="H241" s="243"/>
      <c r="I241" s="243"/>
    </row>
    <row r="242" spans="1:9">
      <c r="A242" s="244" t="str">
        <f>IF(RepCahier[[#This Row],[Modèle]]="","",CONCATENATE(MENU1!$G$1,"-",TEXT(COUNTA($B$7:$B242),"000")))</f>
        <v/>
      </c>
      <c r="B242" s="254"/>
      <c r="C242" s="241"/>
      <c r="D242" s="242" t="str">
        <f>IF(B242="","",VLOOKUP(B242,'Répertoire fiche de contrôle'!A:F,6,FALSE))</f>
        <v/>
      </c>
      <c r="E242" s="242" t="str">
        <f>IF(B242="","",VLOOKUP(B242,'Répertoire fiche de contrôle'!A:G,7,FALSE))</f>
        <v/>
      </c>
      <c r="F242" s="235"/>
      <c r="G242" s="235"/>
      <c r="H242" s="243"/>
      <c r="I242" s="243"/>
    </row>
    <row r="243" spans="1:9">
      <c r="A243" s="244" t="str">
        <f>IF(RepCahier[[#This Row],[Modèle]]="","",CONCATENATE(MENU1!$G$1,"-",TEXT(COUNTA($B$7:$B243),"000")))</f>
        <v/>
      </c>
      <c r="B243" s="254"/>
      <c r="C243" s="241"/>
      <c r="D243" s="242" t="str">
        <f>IF(B243="","",VLOOKUP(B243,'Répertoire fiche de contrôle'!A:F,6,FALSE))</f>
        <v/>
      </c>
      <c r="E243" s="242" t="str">
        <f>IF(B243="","",VLOOKUP(B243,'Répertoire fiche de contrôle'!A:G,7,FALSE))</f>
        <v/>
      </c>
      <c r="F243" s="235"/>
      <c r="G243" s="235"/>
      <c r="H243" s="243"/>
      <c r="I243" s="243"/>
    </row>
    <row r="244" spans="1:9">
      <c r="A244" s="244" t="str">
        <f>IF(RepCahier[[#This Row],[Modèle]]="","",CONCATENATE(MENU1!$G$1,"-",TEXT(COUNTA($B$7:$B244),"000")))</f>
        <v/>
      </c>
      <c r="B244" s="254"/>
      <c r="C244" s="241"/>
      <c r="D244" s="242" t="str">
        <f>IF(B244="","",VLOOKUP(B244,'Répertoire fiche de contrôle'!A:F,6,FALSE))</f>
        <v/>
      </c>
      <c r="E244" s="242" t="str">
        <f>IF(B244="","",VLOOKUP(B244,'Répertoire fiche de contrôle'!A:G,7,FALSE))</f>
        <v/>
      </c>
      <c r="F244" s="235"/>
      <c r="G244" s="235"/>
      <c r="H244" s="243"/>
      <c r="I244" s="243"/>
    </row>
    <row r="245" spans="1:9">
      <c r="A245" s="244" t="str">
        <f>IF(RepCahier[[#This Row],[Modèle]]="","",CONCATENATE(MENU1!$G$1,"-",TEXT(COUNTA($B$7:$B245),"000")))</f>
        <v/>
      </c>
      <c r="B245" s="254"/>
      <c r="C245" s="241"/>
      <c r="D245" s="242" t="str">
        <f>IF(B245="","",VLOOKUP(B245,'Répertoire fiche de contrôle'!A:F,6,FALSE))</f>
        <v/>
      </c>
      <c r="E245" s="242" t="str">
        <f>IF(B245="","",VLOOKUP(B245,'Répertoire fiche de contrôle'!A:G,7,FALSE))</f>
        <v/>
      </c>
      <c r="F245" s="235"/>
      <c r="G245" s="235"/>
      <c r="H245" s="243"/>
      <c r="I245" s="243"/>
    </row>
    <row r="246" spans="1:9">
      <c r="A246" s="244" t="str">
        <f>IF(RepCahier[[#This Row],[Modèle]]="","",CONCATENATE(MENU1!$G$1,"-",TEXT(COUNTA($B$7:$B246),"000")))</f>
        <v/>
      </c>
      <c r="B246" s="254"/>
      <c r="C246" s="241"/>
      <c r="D246" s="242" t="str">
        <f>IF(B246="","",VLOOKUP(B246,'Répertoire fiche de contrôle'!A:F,6,FALSE))</f>
        <v/>
      </c>
      <c r="E246" s="242" t="str">
        <f>IF(B246="","",VLOOKUP(B246,'Répertoire fiche de contrôle'!A:G,7,FALSE))</f>
        <v/>
      </c>
      <c r="F246" s="235"/>
      <c r="G246" s="235"/>
      <c r="H246" s="243"/>
      <c r="I246" s="243"/>
    </row>
    <row r="247" spans="1:9">
      <c r="A247" s="244" t="str">
        <f>IF(RepCahier[[#This Row],[Modèle]]="","",CONCATENATE(MENU1!$G$1,"-",TEXT(COUNTA($B$7:$B247),"000")))</f>
        <v/>
      </c>
      <c r="B247" s="254"/>
      <c r="C247" s="241"/>
      <c r="D247" s="242" t="str">
        <f>IF(B247="","",VLOOKUP(B247,'Répertoire fiche de contrôle'!A:F,6,FALSE))</f>
        <v/>
      </c>
      <c r="E247" s="242" t="str">
        <f>IF(B247="","",VLOOKUP(B247,'Répertoire fiche de contrôle'!A:G,7,FALSE))</f>
        <v/>
      </c>
      <c r="F247" s="235"/>
      <c r="G247" s="235"/>
      <c r="H247" s="243"/>
      <c r="I247" s="243"/>
    </row>
    <row r="248" spans="1:9">
      <c r="A248" s="244" t="str">
        <f>IF(RepCahier[[#This Row],[Modèle]]="","",CONCATENATE(MENU1!$G$1,"-",TEXT(COUNTA($B$7:$B248),"000")))</f>
        <v/>
      </c>
      <c r="B248" s="254"/>
      <c r="C248" s="241"/>
      <c r="D248" s="242" t="str">
        <f>IF(B248="","",VLOOKUP(B248,'Répertoire fiche de contrôle'!A:F,6,FALSE))</f>
        <v/>
      </c>
      <c r="E248" s="242" t="str">
        <f>IF(B248="","",VLOOKUP(B248,'Répertoire fiche de contrôle'!A:G,7,FALSE))</f>
        <v/>
      </c>
      <c r="F248" s="235"/>
      <c r="G248" s="235"/>
      <c r="H248" s="243"/>
      <c r="I248" s="243"/>
    </row>
    <row r="249" spans="1:9">
      <c r="A249" s="244" t="str">
        <f>IF(RepCahier[[#This Row],[Modèle]]="","",CONCATENATE(MENU1!$G$1,"-",TEXT(COUNTA($B$7:$B249),"000")))</f>
        <v/>
      </c>
      <c r="B249" s="254"/>
      <c r="C249" s="241"/>
      <c r="D249" s="242" t="str">
        <f>IF(B249="","",VLOOKUP(B249,'Répertoire fiche de contrôle'!A:F,6,FALSE))</f>
        <v/>
      </c>
      <c r="E249" s="242" t="str">
        <f>IF(B249="","",VLOOKUP(B249,'Répertoire fiche de contrôle'!A:G,7,FALSE))</f>
        <v/>
      </c>
      <c r="F249" s="235"/>
      <c r="G249" s="235"/>
      <c r="H249" s="243"/>
      <c r="I249" s="243"/>
    </row>
    <row r="250" spans="1:9">
      <c r="A250" s="244" t="str">
        <f>IF(RepCahier[[#This Row],[Modèle]]="","",CONCATENATE(MENU1!$G$1,"-",TEXT(COUNTA($B$7:$B250),"000")))</f>
        <v/>
      </c>
      <c r="B250" s="254"/>
      <c r="C250" s="241"/>
      <c r="D250" s="242" t="str">
        <f>IF(B250="","",VLOOKUP(B250,'Répertoire fiche de contrôle'!A:F,6,FALSE))</f>
        <v/>
      </c>
      <c r="E250" s="242" t="str">
        <f>IF(B250="","",VLOOKUP(B250,'Répertoire fiche de contrôle'!A:G,7,FALSE))</f>
        <v/>
      </c>
      <c r="F250" s="235"/>
      <c r="G250" s="235"/>
      <c r="H250" s="243"/>
      <c r="I250" s="243"/>
    </row>
    <row r="251" spans="1:9">
      <c r="A251" s="244" t="str">
        <f>IF(RepCahier[[#This Row],[Modèle]]="","",CONCATENATE(MENU1!$G$1,"-",TEXT(COUNTA($B$7:$B251),"000")))</f>
        <v/>
      </c>
      <c r="B251" s="254"/>
      <c r="C251" s="241"/>
      <c r="D251" s="242" t="str">
        <f>IF(B251="","",VLOOKUP(B251,'Répertoire fiche de contrôle'!A:F,6,FALSE))</f>
        <v/>
      </c>
      <c r="E251" s="242" t="str">
        <f>IF(B251="","",VLOOKUP(B251,'Répertoire fiche de contrôle'!A:G,7,FALSE))</f>
        <v/>
      </c>
      <c r="F251" s="235"/>
      <c r="G251" s="235"/>
      <c r="H251" s="243"/>
      <c r="I251" s="243"/>
    </row>
    <row r="252" spans="1:9">
      <c r="A252" s="244" t="str">
        <f>IF(RepCahier[[#This Row],[Modèle]]="","",CONCATENATE(MENU1!$G$1,"-",TEXT(COUNTA($B$7:$B252),"000")))</f>
        <v/>
      </c>
      <c r="B252" s="254"/>
      <c r="C252" s="241"/>
      <c r="D252" s="242" t="str">
        <f>IF(B252="","",VLOOKUP(B252,'Répertoire fiche de contrôle'!A:F,6,FALSE))</f>
        <v/>
      </c>
      <c r="E252" s="242" t="str">
        <f>IF(B252="","",VLOOKUP(B252,'Répertoire fiche de contrôle'!A:G,7,FALSE))</f>
        <v/>
      </c>
      <c r="F252" s="235"/>
      <c r="G252" s="235"/>
      <c r="H252" s="243"/>
      <c r="I252" s="243"/>
    </row>
    <row r="253" spans="1:9">
      <c r="A253" s="244" t="str">
        <f>IF(RepCahier[[#This Row],[Modèle]]="","",CONCATENATE(MENU1!$G$1,"-",TEXT(COUNTA($B$7:$B253),"000")))</f>
        <v/>
      </c>
      <c r="B253" s="254"/>
      <c r="C253" s="241"/>
      <c r="D253" s="242" t="str">
        <f>IF(B253="","",VLOOKUP(B253,'Répertoire fiche de contrôle'!A:F,6,FALSE))</f>
        <v/>
      </c>
      <c r="E253" s="242" t="str">
        <f>IF(B253="","",VLOOKUP(B253,'Répertoire fiche de contrôle'!A:G,7,FALSE))</f>
        <v/>
      </c>
      <c r="F253" s="235"/>
      <c r="G253" s="235"/>
      <c r="H253" s="243"/>
      <c r="I253" s="243"/>
    </row>
    <row r="254" spans="1:9">
      <c r="A254" s="244" t="str">
        <f>IF(RepCahier[[#This Row],[Modèle]]="","",CONCATENATE(MENU1!$G$1,"-",TEXT(COUNTA($B$7:$B254),"000")))</f>
        <v/>
      </c>
      <c r="B254" s="254"/>
      <c r="C254" s="241"/>
      <c r="D254" s="242" t="str">
        <f>IF(B254="","",VLOOKUP(B254,'Répertoire fiche de contrôle'!A:F,6,FALSE))</f>
        <v/>
      </c>
      <c r="E254" s="242" t="str">
        <f>IF(B254="","",VLOOKUP(B254,'Répertoire fiche de contrôle'!A:G,7,FALSE))</f>
        <v/>
      </c>
      <c r="F254" s="235"/>
      <c r="G254" s="235"/>
      <c r="H254" s="243"/>
      <c r="I254" s="243"/>
    </row>
    <row r="255" spans="1:9">
      <c r="A255" s="244" t="str">
        <f>IF(RepCahier[[#This Row],[Modèle]]="","",CONCATENATE(MENU1!$G$1,"-",TEXT(COUNTA($B$7:$B255),"000")))</f>
        <v/>
      </c>
      <c r="B255" s="254"/>
      <c r="C255" s="241"/>
      <c r="D255" s="242" t="str">
        <f>IF(B255="","",VLOOKUP(B255,'Répertoire fiche de contrôle'!A:F,6,FALSE))</f>
        <v/>
      </c>
      <c r="E255" s="242" t="str">
        <f>IF(B255="","",VLOOKUP(B255,'Répertoire fiche de contrôle'!A:G,7,FALSE))</f>
        <v/>
      </c>
      <c r="F255" s="235"/>
      <c r="G255" s="235"/>
      <c r="H255" s="243"/>
      <c r="I255" s="243"/>
    </row>
    <row r="256" spans="1:9">
      <c r="A256" s="244" t="str">
        <f>IF(RepCahier[[#This Row],[Modèle]]="","",CONCATENATE(MENU1!$G$1,"-",TEXT(COUNTA($B$7:$B256),"000")))</f>
        <v/>
      </c>
      <c r="B256" s="254"/>
      <c r="C256" s="241"/>
      <c r="D256" s="242" t="str">
        <f>IF(B256="","",VLOOKUP(B256,'Répertoire fiche de contrôle'!A:F,6,FALSE))</f>
        <v/>
      </c>
      <c r="E256" s="242" t="str">
        <f>IF(B256="","",VLOOKUP(B256,'Répertoire fiche de contrôle'!A:G,7,FALSE))</f>
        <v/>
      </c>
      <c r="F256" s="235"/>
      <c r="G256" s="235"/>
      <c r="H256" s="243"/>
      <c r="I256" s="243"/>
    </row>
    <row r="257" spans="1:9">
      <c r="A257" s="244" t="str">
        <f>IF(RepCahier[[#This Row],[Modèle]]="","",CONCATENATE(MENU1!$G$1,"-",TEXT(COUNTA($B$7:$B257),"000")))</f>
        <v/>
      </c>
      <c r="B257" s="254"/>
      <c r="C257" s="241"/>
      <c r="D257" s="242" t="str">
        <f>IF(B257="","",VLOOKUP(B257,'Répertoire fiche de contrôle'!A:F,6,FALSE))</f>
        <v/>
      </c>
      <c r="E257" s="242" t="str">
        <f>IF(B257="","",VLOOKUP(B257,'Répertoire fiche de contrôle'!A:G,7,FALSE))</f>
        <v/>
      </c>
      <c r="F257" s="235"/>
      <c r="G257" s="235"/>
      <c r="H257" s="243"/>
      <c r="I257" s="243"/>
    </row>
    <row r="258" spans="1:9">
      <c r="A258" s="244" t="str">
        <f>IF(RepCahier[[#This Row],[Modèle]]="","",CONCATENATE(MENU1!$G$1,"-",TEXT(COUNTA($B$7:$B258),"000")))</f>
        <v/>
      </c>
      <c r="B258" s="254"/>
      <c r="C258" s="241"/>
      <c r="D258" s="242" t="str">
        <f>IF(B258="","",VLOOKUP(B258,'Répertoire fiche de contrôle'!A:F,6,FALSE))</f>
        <v/>
      </c>
      <c r="E258" s="242" t="str">
        <f>IF(B258="","",VLOOKUP(B258,'Répertoire fiche de contrôle'!A:G,7,FALSE))</f>
        <v/>
      </c>
      <c r="F258" s="235"/>
      <c r="G258" s="235"/>
      <c r="H258" s="243"/>
      <c r="I258" s="243"/>
    </row>
    <row r="259" spans="1:9">
      <c r="A259" s="244" t="str">
        <f>IF(RepCahier[[#This Row],[Modèle]]="","",CONCATENATE(MENU1!$G$1,"-",TEXT(COUNTA($B$7:$B259),"000")))</f>
        <v/>
      </c>
      <c r="B259" s="254"/>
      <c r="C259" s="241"/>
      <c r="D259" s="242" t="str">
        <f>IF(B259="","",VLOOKUP(B259,'Répertoire fiche de contrôle'!A:F,6,FALSE))</f>
        <v/>
      </c>
      <c r="E259" s="242" t="str">
        <f>IF(B259="","",VLOOKUP(B259,'Répertoire fiche de contrôle'!A:G,7,FALSE))</f>
        <v/>
      </c>
      <c r="F259" s="235"/>
      <c r="G259" s="235"/>
      <c r="H259" s="243"/>
      <c r="I259" s="243"/>
    </row>
    <row r="260" spans="1:9">
      <c r="A260" s="244" t="str">
        <f>IF(RepCahier[[#This Row],[Modèle]]="","",CONCATENATE(MENU1!$G$1,"-",TEXT(COUNTA($B$7:$B260),"000")))</f>
        <v/>
      </c>
      <c r="B260" s="254"/>
      <c r="C260" s="241"/>
      <c r="D260" s="242" t="str">
        <f>IF(B260="","",VLOOKUP(B260,'Répertoire fiche de contrôle'!A:F,6,FALSE))</f>
        <v/>
      </c>
      <c r="E260" s="242" t="str">
        <f>IF(B260="","",VLOOKUP(B260,'Répertoire fiche de contrôle'!A:G,7,FALSE))</f>
        <v/>
      </c>
      <c r="F260" s="235"/>
      <c r="G260" s="235"/>
      <c r="H260" s="243"/>
      <c r="I260" s="243"/>
    </row>
    <row r="261" spans="1:9">
      <c r="A261" s="244" t="str">
        <f>IF(RepCahier[[#This Row],[Modèle]]="","",CONCATENATE(MENU1!$G$1,"-",TEXT(COUNTA($B$7:$B261),"000")))</f>
        <v/>
      </c>
      <c r="B261" s="254"/>
      <c r="C261" s="241"/>
      <c r="D261" s="242" t="str">
        <f>IF(B261="","",VLOOKUP(B261,'Répertoire fiche de contrôle'!A:F,6,FALSE))</f>
        <v/>
      </c>
      <c r="E261" s="242" t="str">
        <f>IF(B261="","",VLOOKUP(B261,'Répertoire fiche de contrôle'!A:G,7,FALSE))</f>
        <v/>
      </c>
      <c r="F261" s="235"/>
      <c r="G261" s="235"/>
      <c r="H261" s="243"/>
      <c r="I261" s="243"/>
    </row>
    <row r="262" spans="1:9">
      <c r="A262" s="244" t="str">
        <f>IF(RepCahier[[#This Row],[Modèle]]="","",CONCATENATE(MENU1!$G$1,"-",TEXT(COUNTA($B$7:$B262),"000")))</f>
        <v/>
      </c>
      <c r="B262" s="254"/>
      <c r="C262" s="241"/>
      <c r="D262" s="242" t="str">
        <f>IF(B262="","",VLOOKUP(B262,'Répertoire fiche de contrôle'!A:F,6,FALSE))</f>
        <v/>
      </c>
      <c r="E262" s="242" t="str">
        <f>IF(B262="","",VLOOKUP(B262,'Répertoire fiche de contrôle'!A:G,7,FALSE))</f>
        <v/>
      </c>
      <c r="F262" s="235"/>
      <c r="G262" s="235"/>
      <c r="H262" s="243"/>
      <c r="I262" s="243"/>
    </row>
    <row r="263" spans="1:9">
      <c r="A263" s="244" t="str">
        <f>IF(RepCahier[[#This Row],[Modèle]]="","",CONCATENATE(MENU1!$G$1,"-",TEXT(COUNTA($B$7:$B263),"000")))</f>
        <v/>
      </c>
      <c r="B263" s="254"/>
      <c r="C263" s="241"/>
      <c r="D263" s="242" t="str">
        <f>IF(B263="","",VLOOKUP(B263,'Répertoire fiche de contrôle'!A:F,6,FALSE))</f>
        <v/>
      </c>
      <c r="E263" s="242" t="str">
        <f>IF(B263="","",VLOOKUP(B263,'Répertoire fiche de contrôle'!A:G,7,FALSE))</f>
        <v/>
      </c>
      <c r="F263" s="235"/>
      <c r="G263" s="235"/>
      <c r="H263" s="243"/>
      <c r="I263" s="243"/>
    </row>
    <row r="264" spans="1:9">
      <c r="A264" s="244" t="str">
        <f>IF(RepCahier[[#This Row],[Modèle]]="","",CONCATENATE(MENU1!$G$1,"-",TEXT(COUNTA($B$7:$B264),"000")))</f>
        <v/>
      </c>
      <c r="B264" s="254"/>
      <c r="C264" s="241"/>
      <c r="D264" s="242" t="str">
        <f>IF(B264="","",VLOOKUP(B264,'Répertoire fiche de contrôle'!A:F,6,FALSE))</f>
        <v/>
      </c>
      <c r="E264" s="242" t="str">
        <f>IF(B264="","",VLOOKUP(B264,'Répertoire fiche de contrôle'!A:G,7,FALSE))</f>
        <v/>
      </c>
      <c r="F264" s="235"/>
      <c r="G264" s="235"/>
      <c r="H264" s="243"/>
      <c r="I264" s="243"/>
    </row>
    <row r="265" spans="1:9">
      <c r="A265" s="244" t="str">
        <f>IF(RepCahier[[#This Row],[Modèle]]="","",CONCATENATE(MENU1!$G$1,"-",TEXT(COUNTA($B$7:$B265),"000")))</f>
        <v/>
      </c>
      <c r="B265" s="254"/>
      <c r="C265" s="241"/>
      <c r="D265" s="242" t="str">
        <f>IF(B265="","",VLOOKUP(B265,'Répertoire fiche de contrôle'!A:F,6,FALSE))</f>
        <v/>
      </c>
      <c r="E265" s="242" t="str">
        <f>IF(B265="","",VLOOKUP(B265,'Répertoire fiche de contrôle'!A:G,7,FALSE))</f>
        <v/>
      </c>
      <c r="F265" s="235"/>
      <c r="G265" s="235"/>
      <c r="H265" s="243"/>
      <c r="I265" s="243"/>
    </row>
    <row r="266" spans="1:9">
      <c r="A266" s="244" t="str">
        <f>IF(RepCahier[[#This Row],[Modèle]]="","",CONCATENATE(MENU1!$G$1,"-",TEXT(COUNTA($B$7:$B266),"000")))</f>
        <v/>
      </c>
      <c r="B266" s="254"/>
      <c r="C266" s="241"/>
      <c r="D266" s="242" t="str">
        <f>IF(B266="","",VLOOKUP(B266,'Répertoire fiche de contrôle'!A:F,6,FALSE))</f>
        <v/>
      </c>
      <c r="E266" s="242" t="str">
        <f>IF(B266="","",VLOOKUP(B266,'Répertoire fiche de contrôle'!A:G,7,FALSE))</f>
        <v/>
      </c>
      <c r="F266" s="235"/>
      <c r="G266" s="235"/>
      <c r="H266" s="243"/>
      <c r="I266" s="243"/>
    </row>
    <row r="267" spans="1:9">
      <c r="A267" s="244" t="str">
        <f>IF(RepCahier[[#This Row],[Modèle]]="","",CONCATENATE(MENU1!$G$1,"-",TEXT(COUNTA($B$7:$B267),"000")))</f>
        <v/>
      </c>
      <c r="B267" s="254"/>
      <c r="C267" s="241"/>
      <c r="D267" s="242" t="str">
        <f>IF(B267="","",VLOOKUP(B267,'Répertoire fiche de contrôle'!A:F,6,FALSE))</f>
        <v/>
      </c>
      <c r="E267" s="242" t="str">
        <f>IF(B267="","",VLOOKUP(B267,'Répertoire fiche de contrôle'!A:G,7,FALSE))</f>
        <v/>
      </c>
      <c r="F267" s="235"/>
      <c r="G267" s="235"/>
      <c r="H267" s="243"/>
      <c r="I267" s="243"/>
    </row>
    <row r="268" spans="1:9">
      <c r="A268" s="244" t="str">
        <f>IF(RepCahier[[#This Row],[Modèle]]="","",CONCATENATE(MENU1!$G$1,"-",TEXT(COUNTA($B$7:$B268),"000")))</f>
        <v/>
      </c>
      <c r="B268" s="254"/>
      <c r="C268" s="241"/>
      <c r="D268" s="242" t="str">
        <f>IF(B268="","",VLOOKUP(B268,'Répertoire fiche de contrôle'!A:F,6,FALSE))</f>
        <v/>
      </c>
      <c r="E268" s="242" t="str">
        <f>IF(B268="","",VLOOKUP(B268,'Répertoire fiche de contrôle'!A:G,7,FALSE))</f>
        <v/>
      </c>
      <c r="F268" s="235"/>
      <c r="G268" s="235"/>
      <c r="H268" s="243"/>
      <c r="I268" s="243"/>
    </row>
    <row r="269" spans="1:9">
      <c r="A269" s="244" t="str">
        <f>IF(RepCahier[[#This Row],[Modèle]]="","",CONCATENATE(MENU1!$G$1,"-",TEXT(COUNTA($B$7:$B269),"000")))</f>
        <v/>
      </c>
      <c r="B269" s="254"/>
      <c r="C269" s="241"/>
      <c r="D269" s="242" t="str">
        <f>IF(B269="","",VLOOKUP(B269,'Répertoire fiche de contrôle'!A:F,6,FALSE))</f>
        <v/>
      </c>
      <c r="E269" s="242" t="str">
        <f>IF(B269="","",VLOOKUP(B269,'Répertoire fiche de contrôle'!A:G,7,FALSE))</f>
        <v/>
      </c>
      <c r="F269" s="235"/>
      <c r="G269" s="235"/>
      <c r="H269" s="243"/>
      <c r="I269" s="243"/>
    </row>
    <row r="270" spans="1:9">
      <c r="A270" s="244" t="str">
        <f>IF(RepCahier[[#This Row],[Modèle]]="","",CONCATENATE(MENU1!$G$1,"-",TEXT(COUNTA($B$7:$B270),"000")))</f>
        <v/>
      </c>
      <c r="B270" s="254"/>
      <c r="C270" s="241"/>
      <c r="D270" s="242" t="str">
        <f>IF(B270="","",VLOOKUP(B270,'Répertoire fiche de contrôle'!A:F,6,FALSE))</f>
        <v/>
      </c>
      <c r="E270" s="242" t="str">
        <f>IF(B270="","",VLOOKUP(B270,'Répertoire fiche de contrôle'!A:G,7,FALSE))</f>
        <v/>
      </c>
      <c r="F270" s="235"/>
      <c r="G270" s="235"/>
      <c r="H270" s="243"/>
      <c r="I270" s="243"/>
    </row>
    <row r="271" spans="1:9">
      <c r="A271" s="244" t="str">
        <f>IF(RepCahier[[#This Row],[Modèle]]="","",CONCATENATE(MENU1!$G$1,"-",TEXT(COUNTA($B$7:$B271),"000")))</f>
        <v/>
      </c>
      <c r="B271" s="254"/>
      <c r="C271" s="241"/>
      <c r="D271" s="242" t="str">
        <f>IF(B271="","",VLOOKUP(B271,'Répertoire fiche de contrôle'!A:F,6,FALSE))</f>
        <v/>
      </c>
      <c r="E271" s="242" t="str">
        <f>IF(B271="","",VLOOKUP(B271,'Répertoire fiche de contrôle'!A:G,7,FALSE))</f>
        <v/>
      </c>
      <c r="F271" s="235"/>
      <c r="G271" s="235"/>
      <c r="H271" s="243"/>
      <c r="I271" s="243"/>
    </row>
    <row r="272" spans="1:9">
      <c r="A272" s="244" t="str">
        <f>IF(RepCahier[[#This Row],[Modèle]]="","",CONCATENATE(MENU1!$G$1,"-",TEXT(COUNTA($B$7:$B272),"000")))</f>
        <v/>
      </c>
      <c r="B272" s="254"/>
      <c r="C272" s="241"/>
      <c r="D272" s="242" t="str">
        <f>IF(B272="","",VLOOKUP(B272,'Répertoire fiche de contrôle'!A:F,6,FALSE))</f>
        <v/>
      </c>
      <c r="E272" s="242" t="str">
        <f>IF(B272="","",VLOOKUP(B272,'Répertoire fiche de contrôle'!A:G,7,FALSE))</f>
        <v/>
      </c>
      <c r="F272" s="235"/>
      <c r="G272" s="235"/>
      <c r="H272" s="243"/>
      <c r="I272" s="243"/>
    </row>
    <row r="273" spans="1:9">
      <c r="A273" s="244" t="str">
        <f>IF(RepCahier[[#This Row],[Modèle]]="","",CONCATENATE(MENU1!$G$1,"-",TEXT(COUNTA($B$7:$B273),"000")))</f>
        <v/>
      </c>
      <c r="B273" s="254"/>
      <c r="C273" s="241"/>
      <c r="D273" s="242" t="str">
        <f>IF(B273="","",VLOOKUP(B273,'Répertoire fiche de contrôle'!A:F,6,FALSE))</f>
        <v/>
      </c>
      <c r="E273" s="242" t="str">
        <f>IF(B273="","",VLOOKUP(B273,'Répertoire fiche de contrôle'!A:G,7,FALSE))</f>
        <v/>
      </c>
      <c r="F273" s="235"/>
      <c r="G273" s="235"/>
      <c r="H273" s="243"/>
      <c r="I273" s="243"/>
    </row>
    <row r="274" spans="1:9">
      <c r="A274" s="244" t="str">
        <f>IF(RepCahier[[#This Row],[Modèle]]="","",CONCATENATE(MENU1!$G$1,"-",TEXT(COUNTA($B$7:$B274),"000")))</f>
        <v/>
      </c>
      <c r="B274" s="254"/>
      <c r="C274" s="241"/>
      <c r="D274" s="242" t="str">
        <f>IF(B274="","",VLOOKUP(B274,'Répertoire fiche de contrôle'!A:F,6,FALSE))</f>
        <v/>
      </c>
      <c r="E274" s="242" t="str">
        <f>IF(B274="","",VLOOKUP(B274,'Répertoire fiche de contrôle'!A:G,7,FALSE))</f>
        <v/>
      </c>
      <c r="F274" s="235"/>
      <c r="G274" s="235"/>
      <c r="H274" s="243"/>
      <c r="I274" s="243"/>
    </row>
    <row r="275" spans="1:9">
      <c r="A275" s="244" t="str">
        <f>IF(RepCahier[[#This Row],[Modèle]]="","",CONCATENATE(MENU1!$G$1,"-",TEXT(COUNTA($B$7:$B275),"000")))</f>
        <v/>
      </c>
      <c r="B275" s="254"/>
      <c r="C275" s="241"/>
      <c r="D275" s="242" t="str">
        <f>IF(B275="","",VLOOKUP(B275,'Répertoire fiche de contrôle'!A:F,6,FALSE))</f>
        <v/>
      </c>
      <c r="E275" s="242" t="str">
        <f>IF(B275="","",VLOOKUP(B275,'Répertoire fiche de contrôle'!A:G,7,FALSE))</f>
        <v/>
      </c>
      <c r="F275" s="235"/>
      <c r="G275" s="235"/>
      <c r="H275" s="243"/>
      <c r="I275" s="243"/>
    </row>
    <row r="276" spans="1:9">
      <c r="A276" s="244" t="str">
        <f>IF(RepCahier[[#This Row],[Modèle]]="","",CONCATENATE(MENU1!$G$1,"-",TEXT(COUNTA($B$7:$B276),"000")))</f>
        <v/>
      </c>
      <c r="B276" s="254"/>
      <c r="C276" s="241"/>
      <c r="D276" s="242" t="str">
        <f>IF(B276="","",VLOOKUP(B276,'Répertoire fiche de contrôle'!A:F,6,FALSE))</f>
        <v/>
      </c>
      <c r="E276" s="242" t="str">
        <f>IF(B276="","",VLOOKUP(B276,'Répertoire fiche de contrôle'!A:G,7,FALSE))</f>
        <v/>
      </c>
      <c r="F276" s="235"/>
      <c r="G276" s="235"/>
      <c r="H276" s="243"/>
      <c r="I276" s="243"/>
    </row>
    <row r="277" spans="1:9">
      <c r="A277" s="244" t="str">
        <f>IF(RepCahier[[#This Row],[Modèle]]="","",CONCATENATE(MENU1!$G$1,"-",TEXT(COUNTA($B$7:$B277),"000")))</f>
        <v/>
      </c>
      <c r="B277" s="254"/>
      <c r="C277" s="241"/>
      <c r="D277" s="242" t="str">
        <f>IF(B277="","",VLOOKUP(B277,'Répertoire fiche de contrôle'!A:F,6,FALSE))</f>
        <v/>
      </c>
      <c r="E277" s="242" t="str">
        <f>IF(B277="","",VLOOKUP(B277,'Répertoire fiche de contrôle'!A:G,7,FALSE))</f>
        <v/>
      </c>
      <c r="F277" s="235"/>
      <c r="G277" s="235"/>
      <c r="H277" s="243"/>
      <c r="I277" s="243"/>
    </row>
    <row r="278" spans="1:9">
      <c r="A278" s="244" t="str">
        <f>IF(RepCahier[[#This Row],[Modèle]]="","",CONCATENATE(MENU1!$G$1,"-",TEXT(COUNTA($B$7:$B278),"000")))</f>
        <v/>
      </c>
      <c r="B278" s="254"/>
      <c r="C278" s="241"/>
      <c r="D278" s="242" t="str">
        <f>IF(B278="","",VLOOKUP(B278,'Répertoire fiche de contrôle'!A:F,6,FALSE))</f>
        <v/>
      </c>
      <c r="E278" s="242" t="str">
        <f>IF(B278="","",VLOOKUP(B278,'Répertoire fiche de contrôle'!A:G,7,FALSE))</f>
        <v/>
      </c>
      <c r="F278" s="235"/>
      <c r="G278" s="235"/>
      <c r="H278" s="243"/>
      <c r="I278" s="243"/>
    </row>
    <row r="279" spans="1:9">
      <c r="A279" s="244" t="str">
        <f>IF(RepCahier[[#This Row],[Modèle]]="","",CONCATENATE(MENU1!$G$1,"-",TEXT(COUNTA($B$7:$B279),"000")))</f>
        <v/>
      </c>
      <c r="B279" s="254"/>
      <c r="C279" s="241"/>
      <c r="D279" s="242" t="str">
        <f>IF(B279="","",VLOOKUP(B279,'Répertoire fiche de contrôle'!A:F,6,FALSE))</f>
        <v/>
      </c>
      <c r="E279" s="242" t="str">
        <f>IF(B279="","",VLOOKUP(B279,'Répertoire fiche de contrôle'!A:G,7,FALSE))</f>
        <v/>
      </c>
      <c r="F279" s="235"/>
      <c r="G279" s="235"/>
      <c r="H279" s="243"/>
      <c r="I279" s="243"/>
    </row>
    <row r="280" spans="1:9">
      <c r="A280" s="244" t="str">
        <f>IF(RepCahier[[#This Row],[Modèle]]="","",CONCATENATE(MENU1!$G$1,"-",TEXT(COUNTA($B$7:$B280),"000")))</f>
        <v/>
      </c>
      <c r="B280" s="254"/>
      <c r="C280" s="241"/>
      <c r="D280" s="242" t="str">
        <f>IF(B280="","",VLOOKUP(B280,'Répertoire fiche de contrôle'!A:F,6,FALSE))</f>
        <v/>
      </c>
      <c r="E280" s="242" t="str">
        <f>IF(B280="","",VLOOKUP(B280,'Répertoire fiche de contrôle'!A:G,7,FALSE))</f>
        <v/>
      </c>
      <c r="F280" s="235"/>
      <c r="G280" s="235"/>
      <c r="H280" s="243"/>
      <c r="I280" s="243"/>
    </row>
    <row r="281" spans="1:9">
      <c r="A281" s="244" t="str">
        <f>IF(RepCahier[[#This Row],[Modèle]]="","",CONCATENATE(MENU1!$G$1,"-",TEXT(COUNTA($B$7:$B281),"000")))</f>
        <v/>
      </c>
      <c r="B281" s="254"/>
      <c r="C281" s="241"/>
      <c r="D281" s="242" t="str">
        <f>IF(B281="","",VLOOKUP(B281,'Répertoire fiche de contrôle'!A:F,6,FALSE))</f>
        <v/>
      </c>
      <c r="E281" s="242" t="str">
        <f>IF(B281="","",VLOOKUP(B281,'Répertoire fiche de contrôle'!A:G,7,FALSE))</f>
        <v/>
      </c>
      <c r="F281" s="235"/>
      <c r="G281" s="235"/>
      <c r="H281" s="243"/>
      <c r="I281" s="243"/>
    </row>
    <row r="282" spans="1:9">
      <c r="A282" s="244" t="str">
        <f>IF(RepCahier[[#This Row],[Modèle]]="","",CONCATENATE(MENU1!$G$1,"-",TEXT(COUNTA($B$7:$B282),"000")))</f>
        <v/>
      </c>
      <c r="B282" s="254"/>
      <c r="C282" s="241"/>
      <c r="D282" s="242" t="str">
        <f>IF(B282="","",VLOOKUP(B282,'Répertoire fiche de contrôle'!A:F,6,FALSE))</f>
        <v/>
      </c>
      <c r="E282" s="242" t="str">
        <f>IF(B282="","",VLOOKUP(B282,'Répertoire fiche de contrôle'!A:G,7,FALSE))</f>
        <v/>
      </c>
      <c r="F282" s="235"/>
      <c r="G282" s="235"/>
      <c r="H282" s="243"/>
      <c r="I282" s="243"/>
    </row>
    <row r="283" spans="1:9">
      <c r="A283" s="244" t="str">
        <f>IF(RepCahier[[#This Row],[Modèle]]="","",CONCATENATE(MENU1!$G$1,"-",TEXT(COUNTA($B$7:$B283),"000")))</f>
        <v/>
      </c>
      <c r="B283" s="254"/>
      <c r="C283" s="241"/>
      <c r="D283" s="242" t="str">
        <f>IF(B283="","",VLOOKUP(B283,'Répertoire fiche de contrôle'!A:F,6,FALSE))</f>
        <v/>
      </c>
      <c r="E283" s="242" t="str">
        <f>IF(B283="","",VLOOKUP(B283,'Répertoire fiche de contrôle'!A:G,7,FALSE))</f>
        <v/>
      </c>
      <c r="F283" s="235"/>
      <c r="G283" s="235"/>
      <c r="H283" s="243"/>
      <c r="I283" s="243"/>
    </row>
    <row r="284" spans="1:9">
      <c r="A284" s="244" t="str">
        <f>IF(RepCahier[[#This Row],[Modèle]]="","",CONCATENATE(MENU1!$G$1,"-",TEXT(COUNTA($B$7:$B284),"000")))</f>
        <v/>
      </c>
      <c r="B284" s="254"/>
      <c r="C284" s="241"/>
      <c r="D284" s="242" t="str">
        <f>IF(B284="","",VLOOKUP(B284,'Répertoire fiche de contrôle'!A:F,6,FALSE))</f>
        <v/>
      </c>
      <c r="E284" s="242" t="str">
        <f>IF(B284="","",VLOOKUP(B284,'Répertoire fiche de contrôle'!A:G,7,FALSE))</f>
        <v/>
      </c>
      <c r="F284" s="235"/>
      <c r="G284" s="235"/>
      <c r="H284" s="243"/>
      <c r="I284" s="243"/>
    </row>
    <row r="285" spans="1:9">
      <c r="A285" s="244" t="str">
        <f>IF(RepCahier[[#This Row],[Modèle]]="","",CONCATENATE(MENU1!$G$1,"-",TEXT(COUNTA($B$7:$B285),"000")))</f>
        <v/>
      </c>
      <c r="B285" s="254"/>
      <c r="C285" s="241"/>
      <c r="D285" s="242" t="str">
        <f>IF(B285="","",VLOOKUP(B285,'Répertoire fiche de contrôle'!A:F,6,FALSE))</f>
        <v/>
      </c>
      <c r="E285" s="242" t="str">
        <f>IF(B285="","",VLOOKUP(B285,'Répertoire fiche de contrôle'!A:G,7,FALSE))</f>
        <v/>
      </c>
      <c r="F285" s="235"/>
      <c r="G285" s="235"/>
      <c r="H285" s="243"/>
      <c r="I285" s="243"/>
    </row>
    <row r="286" spans="1:9">
      <c r="A286" s="244" t="str">
        <f>IF(RepCahier[[#This Row],[Modèle]]="","",CONCATENATE(MENU1!$G$1,"-",TEXT(COUNTA($B$7:$B286),"000")))</f>
        <v/>
      </c>
      <c r="B286" s="254"/>
      <c r="C286" s="241"/>
      <c r="D286" s="242" t="str">
        <f>IF(B286="","",VLOOKUP(B286,'Répertoire fiche de contrôle'!A:F,6,FALSE))</f>
        <v/>
      </c>
      <c r="E286" s="242" t="str">
        <f>IF(B286="","",VLOOKUP(B286,'Répertoire fiche de contrôle'!A:G,7,FALSE))</f>
        <v/>
      </c>
      <c r="F286" s="235"/>
      <c r="G286" s="235"/>
      <c r="H286" s="243"/>
      <c r="I286" s="243"/>
    </row>
    <row r="287" spans="1:9">
      <c r="A287" s="244" t="str">
        <f>IF(RepCahier[[#This Row],[Modèle]]="","",CONCATENATE(MENU1!$G$1,"-",TEXT(COUNTA($B$7:$B287),"000")))</f>
        <v/>
      </c>
      <c r="B287" s="254"/>
      <c r="C287" s="241"/>
      <c r="D287" s="242" t="str">
        <f>IF(B287="","",VLOOKUP(B287,'Répertoire fiche de contrôle'!A:F,6,FALSE))</f>
        <v/>
      </c>
      <c r="E287" s="242" t="str">
        <f>IF(B287="","",VLOOKUP(B287,'Répertoire fiche de contrôle'!A:G,7,FALSE))</f>
        <v/>
      </c>
      <c r="F287" s="235"/>
      <c r="G287" s="235"/>
      <c r="H287" s="243"/>
      <c r="I287" s="243"/>
    </row>
    <row r="288" spans="1:9">
      <c r="A288" s="244" t="str">
        <f>IF(RepCahier[[#This Row],[Modèle]]="","",CONCATENATE(MENU1!$G$1,"-",TEXT(COUNTA($B$7:$B288),"000")))</f>
        <v/>
      </c>
      <c r="B288" s="254"/>
      <c r="C288" s="241"/>
      <c r="D288" s="242" t="str">
        <f>IF(B288="","",VLOOKUP(B288,'Répertoire fiche de contrôle'!A:F,6,FALSE))</f>
        <v/>
      </c>
      <c r="E288" s="242" t="str">
        <f>IF(B288="","",VLOOKUP(B288,'Répertoire fiche de contrôle'!A:G,7,FALSE))</f>
        <v/>
      </c>
      <c r="F288" s="235"/>
      <c r="G288" s="235"/>
      <c r="H288" s="243"/>
      <c r="I288" s="243"/>
    </row>
    <row r="289" spans="1:9">
      <c r="A289" s="244" t="str">
        <f>IF(RepCahier[[#This Row],[Modèle]]="","",CONCATENATE(MENU1!$G$1,"-",TEXT(COUNTA($B$7:$B289),"000")))</f>
        <v/>
      </c>
      <c r="B289" s="254"/>
      <c r="C289" s="241"/>
      <c r="D289" s="242" t="str">
        <f>IF(B289="","",VLOOKUP(B289,'Répertoire fiche de contrôle'!A:F,6,FALSE))</f>
        <v/>
      </c>
      <c r="E289" s="242" t="str">
        <f>IF(B289="","",VLOOKUP(B289,'Répertoire fiche de contrôle'!A:G,7,FALSE))</f>
        <v/>
      </c>
      <c r="F289" s="235"/>
      <c r="G289" s="235"/>
      <c r="H289" s="243"/>
      <c r="I289" s="243"/>
    </row>
    <row r="290" spans="1:9">
      <c r="A290" s="244" t="str">
        <f>IF(RepCahier[[#This Row],[Modèle]]="","",CONCATENATE(MENU1!$G$1,"-",TEXT(COUNTA($B$7:$B290),"000")))</f>
        <v/>
      </c>
      <c r="B290" s="254"/>
      <c r="C290" s="241"/>
      <c r="D290" s="242" t="str">
        <f>IF(B290="","",VLOOKUP(B290,'Répertoire fiche de contrôle'!A:F,6,FALSE))</f>
        <v/>
      </c>
      <c r="E290" s="242" t="str">
        <f>IF(B290="","",VLOOKUP(B290,'Répertoire fiche de contrôle'!A:G,7,FALSE))</f>
        <v/>
      </c>
      <c r="F290" s="235"/>
      <c r="G290" s="235"/>
      <c r="H290" s="243"/>
      <c r="I290" s="243"/>
    </row>
    <row r="291" spans="1:9">
      <c r="A291" s="244" t="str">
        <f>IF(RepCahier[[#This Row],[Modèle]]="","",CONCATENATE(MENU1!$G$1,"-",TEXT(COUNTA($B$7:$B291),"000")))</f>
        <v/>
      </c>
      <c r="B291" s="254"/>
      <c r="C291" s="241"/>
      <c r="D291" s="242" t="str">
        <f>IF(B291="","",VLOOKUP(B291,'Répertoire fiche de contrôle'!A:F,6,FALSE))</f>
        <v/>
      </c>
      <c r="E291" s="242" t="str">
        <f>IF(B291="","",VLOOKUP(B291,'Répertoire fiche de contrôle'!A:G,7,FALSE))</f>
        <v/>
      </c>
      <c r="F291" s="235"/>
      <c r="G291" s="235"/>
      <c r="H291" s="243"/>
      <c r="I291" s="243"/>
    </row>
    <row r="292" spans="1:9">
      <c r="A292" s="244" t="str">
        <f>IF(RepCahier[[#This Row],[Modèle]]="","",CONCATENATE(MENU1!$G$1,"-",TEXT(COUNTA($B$7:$B292),"000")))</f>
        <v/>
      </c>
      <c r="B292" s="254"/>
      <c r="C292" s="241"/>
      <c r="D292" s="242" t="str">
        <f>IF(B292="","",VLOOKUP(B292,'Répertoire fiche de contrôle'!A:F,6,FALSE))</f>
        <v/>
      </c>
      <c r="E292" s="242" t="str">
        <f>IF(B292="","",VLOOKUP(B292,'Répertoire fiche de contrôle'!A:G,7,FALSE))</f>
        <v/>
      </c>
      <c r="F292" s="235"/>
      <c r="G292" s="235"/>
      <c r="H292" s="243"/>
      <c r="I292" s="243"/>
    </row>
    <row r="293" spans="1:9">
      <c r="A293" s="244" t="str">
        <f>IF(RepCahier[[#This Row],[Modèle]]="","",CONCATENATE(MENU1!$G$1,"-",TEXT(COUNTA($B$7:$B293),"000")))</f>
        <v/>
      </c>
      <c r="B293" s="254"/>
      <c r="C293" s="241"/>
      <c r="D293" s="242" t="str">
        <f>IF(B293="","",VLOOKUP(B293,'Répertoire fiche de contrôle'!A:F,6,FALSE))</f>
        <v/>
      </c>
      <c r="E293" s="242" t="str">
        <f>IF(B293="","",VLOOKUP(B293,'Répertoire fiche de contrôle'!A:G,7,FALSE))</f>
        <v/>
      </c>
      <c r="F293" s="235"/>
      <c r="G293" s="235"/>
      <c r="H293" s="243"/>
      <c r="I293" s="243"/>
    </row>
    <row r="294" spans="1:9">
      <c r="A294" s="244" t="str">
        <f>IF(RepCahier[[#This Row],[Modèle]]="","",CONCATENATE(MENU1!$G$1,"-",TEXT(COUNTA($B$7:$B294),"000")))</f>
        <v/>
      </c>
      <c r="B294" s="254"/>
      <c r="C294" s="241"/>
      <c r="D294" s="242" t="str">
        <f>IF(B294="","",VLOOKUP(B294,'Répertoire fiche de contrôle'!A:F,6,FALSE))</f>
        <v/>
      </c>
      <c r="E294" s="242" t="str">
        <f>IF(B294="","",VLOOKUP(B294,'Répertoire fiche de contrôle'!A:G,7,FALSE))</f>
        <v/>
      </c>
      <c r="F294" s="235"/>
      <c r="G294" s="235"/>
      <c r="H294" s="243"/>
      <c r="I294" s="243"/>
    </row>
    <row r="295" spans="1:9">
      <c r="A295" s="244" t="str">
        <f>IF(RepCahier[[#This Row],[Modèle]]="","",CONCATENATE(MENU1!$G$1,"-",TEXT(COUNTA($B$7:$B295),"000")))</f>
        <v/>
      </c>
      <c r="B295" s="254"/>
      <c r="C295" s="241"/>
      <c r="D295" s="242" t="str">
        <f>IF(B295="","",VLOOKUP(B295,'Répertoire fiche de contrôle'!A:F,6,FALSE))</f>
        <v/>
      </c>
      <c r="E295" s="242" t="str">
        <f>IF(B295="","",VLOOKUP(B295,'Répertoire fiche de contrôle'!A:G,7,FALSE))</f>
        <v/>
      </c>
      <c r="F295" s="235"/>
      <c r="G295" s="235"/>
      <c r="H295" s="243"/>
      <c r="I295" s="243"/>
    </row>
    <row r="296" spans="1:9">
      <c r="A296" s="244" t="str">
        <f>IF(RepCahier[[#This Row],[Modèle]]="","",CONCATENATE(MENU1!$G$1,"-",TEXT(COUNTA($B$7:$B296),"000")))</f>
        <v/>
      </c>
      <c r="B296" s="254"/>
      <c r="C296" s="241"/>
      <c r="D296" s="242" t="str">
        <f>IF(B296="","",VLOOKUP(B296,'Répertoire fiche de contrôle'!A:F,6,FALSE))</f>
        <v/>
      </c>
      <c r="E296" s="242" t="str">
        <f>IF(B296="","",VLOOKUP(B296,'Répertoire fiche de contrôle'!A:G,7,FALSE))</f>
        <v/>
      </c>
      <c r="F296" s="235"/>
      <c r="G296" s="235"/>
      <c r="H296" s="243"/>
      <c r="I296" s="243"/>
    </row>
    <row r="297" spans="1:9">
      <c r="A297" s="244" t="str">
        <f>IF(RepCahier[[#This Row],[Modèle]]="","",CONCATENATE(MENU1!$G$1,"-",TEXT(COUNTA($B$7:$B297),"000")))</f>
        <v/>
      </c>
      <c r="B297" s="254"/>
      <c r="C297" s="241"/>
      <c r="D297" s="242" t="str">
        <f>IF(B297="","",VLOOKUP(B297,'Répertoire fiche de contrôle'!A:F,6,FALSE))</f>
        <v/>
      </c>
      <c r="E297" s="242" t="str">
        <f>IF(B297="","",VLOOKUP(B297,'Répertoire fiche de contrôle'!A:G,7,FALSE))</f>
        <v/>
      </c>
      <c r="F297" s="235"/>
      <c r="G297" s="235"/>
      <c r="H297" s="243"/>
      <c r="I297" s="243"/>
    </row>
    <row r="298" spans="1:9">
      <c r="A298" s="244" t="str">
        <f>IF(RepCahier[[#This Row],[Modèle]]="","",CONCATENATE(MENU1!$G$1,"-",TEXT(COUNTA($B$7:$B298),"000")))</f>
        <v/>
      </c>
      <c r="B298" s="254"/>
      <c r="C298" s="241"/>
      <c r="D298" s="242" t="str">
        <f>IF(B298="","",VLOOKUP(B298,'Répertoire fiche de contrôle'!A:F,6,FALSE))</f>
        <v/>
      </c>
      <c r="E298" s="242" t="str">
        <f>IF(B298="","",VLOOKUP(B298,'Répertoire fiche de contrôle'!A:G,7,FALSE))</f>
        <v/>
      </c>
      <c r="F298" s="235"/>
      <c r="G298" s="235"/>
      <c r="H298" s="243"/>
      <c r="I298" s="243"/>
    </row>
    <row r="299" spans="1:9">
      <c r="A299" s="244" t="str">
        <f>IF(RepCahier[[#This Row],[Modèle]]="","",CONCATENATE(MENU1!$G$1,"-",TEXT(COUNTA($B$7:$B299),"000")))</f>
        <v/>
      </c>
      <c r="B299" s="254"/>
      <c r="C299" s="241"/>
      <c r="D299" s="242" t="str">
        <f>IF(B299="","",VLOOKUP(B299,'Répertoire fiche de contrôle'!A:F,6,FALSE))</f>
        <v/>
      </c>
      <c r="E299" s="242" t="str">
        <f>IF(B299="","",VLOOKUP(B299,'Répertoire fiche de contrôle'!A:G,7,FALSE))</f>
        <v/>
      </c>
      <c r="F299" s="235"/>
      <c r="G299" s="235"/>
      <c r="H299" s="243"/>
      <c r="I299" s="243"/>
    </row>
    <row r="300" spans="1:9">
      <c r="A300" s="244" t="str">
        <f>IF(RepCahier[[#This Row],[Modèle]]="","",CONCATENATE(MENU1!$G$1,"-",TEXT(COUNTA($B$7:$B300),"000")))</f>
        <v/>
      </c>
      <c r="B300" s="254"/>
      <c r="C300" s="241"/>
      <c r="D300" s="242" t="str">
        <f>IF(B300="","",VLOOKUP(B300,'Répertoire fiche de contrôle'!A:F,6,FALSE))</f>
        <v/>
      </c>
      <c r="E300" s="242" t="str">
        <f>IF(B300="","",VLOOKUP(B300,'Répertoire fiche de contrôle'!A:G,7,FALSE))</f>
        <v/>
      </c>
      <c r="F300" s="235"/>
      <c r="G300" s="235"/>
      <c r="H300" s="243"/>
      <c r="I300" s="243"/>
    </row>
    <row r="301" spans="1:9">
      <c r="A301" s="244" t="str">
        <f>IF(RepCahier[[#This Row],[Modèle]]="","",CONCATENATE(MENU1!$G$1,"-",TEXT(COUNTA($B$7:$B301),"000")))</f>
        <v/>
      </c>
      <c r="B301" s="254"/>
      <c r="C301" s="241"/>
      <c r="D301" s="242" t="str">
        <f>IF(B301="","",VLOOKUP(B301,'Répertoire fiche de contrôle'!A:F,6,FALSE))</f>
        <v/>
      </c>
      <c r="E301" s="242" t="str">
        <f>IF(B301="","",VLOOKUP(B301,'Répertoire fiche de contrôle'!A:G,7,FALSE))</f>
        <v/>
      </c>
      <c r="F301" s="235"/>
      <c r="G301" s="235"/>
      <c r="H301" s="243"/>
      <c r="I301" s="243"/>
    </row>
    <row r="302" spans="1:9">
      <c r="A302" s="244" t="str">
        <f>IF(RepCahier[[#This Row],[Modèle]]="","",CONCATENATE(MENU1!$G$1,"-",TEXT(COUNTA($B$7:$B302),"000")))</f>
        <v/>
      </c>
      <c r="B302" s="254"/>
      <c r="C302" s="241"/>
      <c r="D302" s="242" t="str">
        <f>IF(B302="","",VLOOKUP(B302,'Répertoire fiche de contrôle'!A:F,6,FALSE))</f>
        <v/>
      </c>
      <c r="E302" s="242" t="str">
        <f>IF(B302="","",VLOOKUP(B302,'Répertoire fiche de contrôle'!A:G,7,FALSE))</f>
        <v/>
      </c>
      <c r="F302" s="235"/>
      <c r="G302" s="235"/>
      <c r="H302" s="243"/>
      <c r="I302" s="243"/>
    </row>
    <row r="303" spans="1:9">
      <c r="A303" s="244" t="str">
        <f>IF(RepCahier[[#This Row],[Modèle]]="","",CONCATENATE(MENU1!$G$1,"-",TEXT(COUNTA($B$7:$B303),"000")))</f>
        <v/>
      </c>
      <c r="B303" s="254"/>
      <c r="C303" s="241"/>
      <c r="D303" s="242" t="str">
        <f>IF(B303="","",VLOOKUP(B303,'Répertoire fiche de contrôle'!A:F,6,FALSE))</f>
        <v/>
      </c>
      <c r="E303" s="242" t="str">
        <f>IF(B303="","",VLOOKUP(B303,'Répertoire fiche de contrôle'!A:G,7,FALSE))</f>
        <v/>
      </c>
      <c r="F303" s="235"/>
      <c r="G303" s="235"/>
      <c r="H303" s="243"/>
      <c r="I303" s="243"/>
    </row>
    <row r="304" spans="1:9">
      <c r="A304" s="244" t="str">
        <f>IF(RepCahier[[#This Row],[Modèle]]="","",CONCATENATE(MENU1!$G$1,"-",TEXT(COUNTA($B$7:$B304),"000")))</f>
        <v/>
      </c>
      <c r="B304" s="254"/>
      <c r="C304" s="241"/>
      <c r="D304" s="242" t="str">
        <f>IF(B304="","",VLOOKUP(B304,'Répertoire fiche de contrôle'!A:F,6,FALSE))</f>
        <v/>
      </c>
      <c r="E304" s="242" t="str">
        <f>IF(B304="","",VLOOKUP(B304,'Répertoire fiche de contrôle'!A:G,7,FALSE))</f>
        <v/>
      </c>
      <c r="F304" s="235"/>
      <c r="G304" s="235"/>
      <c r="H304" s="243"/>
      <c r="I304" s="243"/>
    </row>
    <row r="305" spans="1:9">
      <c r="A305" s="244" t="str">
        <f>IF(RepCahier[[#This Row],[Modèle]]="","",CONCATENATE(MENU1!$G$1,"-",TEXT(COUNTA($B$7:$B305),"000")))</f>
        <v/>
      </c>
      <c r="B305" s="254"/>
      <c r="C305" s="241"/>
      <c r="D305" s="242" t="str">
        <f>IF(B305="","",VLOOKUP(B305,'Répertoire fiche de contrôle'!A:F,6,FALSE))</f>
        <v/>
      </c>
      <c r="E305" s="242" t="str">
        <f>IF(B305="","",VLOOKUP(B305,'Répertoire fiche de contrôle'!A:G,7,FALSE))</f>
        <v/>
      </c>
      <c r="F305" s="235"/>
      <c r="G305" s="235"/>
      <c r="H305" s="243"/>
      <c r="I305" s="243"/>
    </row>
    <row r="306" spans="1:9">
      <c r="A306" s="244" t="str">
        <f>IF(RepCahier[[#This Row],[Modèle]]="","",CONCATENATE(MENU1!$G$1,"-",TEXT(COUNTA($B$7:$B306),"000")))</f>
        <v/>
      </c>
      <c r="B306" s="254"/>
      <c r="C306" s="241"/>
      <c r="D306" s="242" t="str">
        <f>IF(B306="","",VLOOKUP(B306,'Répertoire fiche de contrôle'!A:F,6,FALSE))</f>
        <v/>
      </c>
      <c r="E306" s="242" t="str">
        <f>IF(B306="","",VLOOKUP(B306,'Répertoire fiche de contrôle'!A:G,7,FALSE))</f>
        <v/>
      </c>
      <c r="F306" s="235"/>
      <c r="G306" s="235"/>
      <c r="H306" s="243"/>
      <c r="I306" s="243"/>
    </row>
    <row r="307" spans="1:9">
      <c r="A307" s="244" t="str">
        <f>IF(RepCahier[[#This Row],[Modèle]]="","",CONCATENATE(MENU1!$G$1,"-",TEXT(COUNTA($B$7:$B307),"000")))</f>
        <v/>
      </c>
      <c r="B307" s="254"/>
      <c r="C307" s="241"/>
      <c r="D307" s="242" t="str">
        <f>IF(B307="","",VLOOKUP(B307,'Répertoire fiche de contrôle'!A:F,6,FALSE))</f>
        <v/>
      </c>
      <c r="E307" s="242" t="str">
        <f>IF(B307="","",VLOOKUP(B307,'Répertoire fiche de contrôle'!A:G,7,FALSE))</f>
        <v/>
      </c>
      <c r="F307" s="235"/>
      <c r="G307" s="235"/>
      <c r="H307" s="243"/>
      <c r="I307" s="243"/>
    </row>
    <row r="308" spans="1:9">
      <c r="A308" s="244" t="str">
        <f>IF(RepCahier[[#This Row],[Modèle]]="","",CONCATENATE(MENU1!$G$1,"-",TEXT(COUNTA($B$7:$B308),"000")))</f>
        <v/>
      </c>
      <c r="B308" s="254"/>
      <c r="C308" s="241"/>
      <c r="D308" s="242" t="str">
        <f>IF(B308="","",VLOOKUP(B308,'Répertoire fiche de contrôle'!A:F,6,FALSE))</f>
        <v/>
      </c>
      <c r="E308" s="242" t="str">
        <f>IF(B308="","",VLOOKUP(B308,'Répertoire fiche de contrôle'!A:G,7,FALSE))</f>
        <v/>
      </c>
      <c r="F308" s="235"/>
      <c r="G308" s="235"/>
      <c r="H308" s="243"/>
      <c r="I308" s="243"/>
    </row>
    <row r="309" spans="1:9">
      <c r="A309" s="244" t="str">
        <f>IF(RepCahier[[#This Row],[Modèle]]="","",CONCATENATE(MENU1!$G$1,"-",TEXT(COUNTA($B$7:$B309),"000")))</f>
        <v/>
      </c>
      <c r="B309" s="254"/>
      <c r="C309" s="241"/>
      <c r="D309" s="242" t="str">
        <f>IF(B309="","",VLOOKUP(B309,'Répertoire fiche de contrôle'!A:F,6,FALSE))</f>
        <v/>
      </c>
      <c r="E309" s="242" t="str">
        <f>IF(B309="","",VLOOKUP(B309,'Répertoire fiche de contrôle'!A:G,7,FALSE))</f>
        <v/>
      </c>
      <c r="F309" s="235"/>
      <c r="G309" s="235"/>
      <c r="H309" s="243"/>
      <c r="I309" s="243"/>
    </row>
    <row r="310" spans="1:9">
      <c r="A310" s="244" t="str">
        <f>IF(RepCahier[[#This Row],[Modèle]]="","",CONCATENATE(MENU1!$G$1,"-",TEXT(COUNTA($B$7:$B310),"000")))</f>
        <v/>
      </c>
      <c r="B310" s="254"/>
      <c r="C310" s="241"/>
      <c r="D310" s="242" t="str">
        <f>IF(B310="","",VLOOKUP(B310,'Répertoire fiche de contrôle'!A:F,6,FALSE))</f>
        <v/>
      </c>
      <c r="E310" s="242" t="str">
        <f>IF(B310="","",VLOOKUP(B310,'Répertoire fiche de contrôle'!A:G,7,FALSE))</f>
        <v/>
      </c>
      <c r="F310" s="235"/>
      <c r="G310" s="235"/>
      <c r="H310" s="243"/>
      <c r="I310" s="243"/>
    </row>
    <row r="311" spans="1:9">
      <c r="A311" s="244" t="str">
        <f>IF(RepCahier[[#This Row],[Modèle]]="","",CONCATENATE(MENU1!$G$1,"-",TEXT(COUNTA($B$7:$B311),"000")))</f>
        <v/>
      </c>
      <c r="B311" s="254"/>
      <c r="C311" s="241"/>
      <c r="D311" s="242" t="str">
        <f>IF(B311="","",VLOOKUP(B311,'Répertoire fiche de contrôle'!A:F,6,FALSE))</f>
        <v/>
      </c>
      <c r="E311" s="242" t="str">
        <f>IF(B311="","",VLOOKUP(B311,'Répertoire fiche de contrôle'!A:G,7,FALSE))</f>
        <v/>
      </c>
      <c r="F311" s="235"/>
      <c r="G311" s="235"/>
      <c r="H311" s="243"/>
      <c r="I311" s="243"/>
    </row>
    <row r="312" spans="1:9">
      <c r="A312" s="244" t="str">
        <f>IF(RepCahier[[#This Row],[Modèle]]="","",CONCATENATE(MENU1!$G$1,"-",TEXT(COUNTA($B$7:$B312),"000")))</f>
        <v/>
      </c>
      <c r="B312" s="254"/>
      <c r="C312" s="241"/>
      <c r="D312" s="242" t="str">
        <f>IF(B312="","",VLOOKUP(B312,'Répertoire fiche de contrôle'!A:F,6,FALSE))</f>
        <v/>
      </c>
      <c r="E312" s="242" t="str">
        <f>IF(B312="","",VLOOKUP(B312,'Répertoire fiche de contrôle'!A:G,7,FALSE))</f>
        <v/>
      </c>
      <c r="F312" s="235"/>
      <c r="G312" s="235"/>
      <c r="H312" s="243"/>
      <c r="I312" s="243"/>
    </row>
  </sheetData>
  <sheetProtection formatCells="0" formatColumns="0" formatRows="0" insertRows="0" deleteRows="0" sort="0" autoFilter="0"/>
  <protectedRanges>
    <protectedRange sqref="B7:I312" name="Plage1"/>
    <protectedRange algorithmName="SHA-512" hashValue="Yi7C961OjwOlNzVucWHlYQW4TVZOp6xVjYtmHk8PO971D9YOfjSgLMt2CQ4GtGU4R6ukfUGiDhKd6VGryMU7AQ==" saltValue="gItKzROqfdCJKL8TJQgEUA==" spinCount="100000" sqref="A7:A312 A1:I2 A3:E4" name="Plage2"/>
  </protectedRanges>
  <mergeCells count="3">
    <mergeCell ref="C2:C4"/>
    <mergeCell ref="F3:H4"/>
    <mergeCell ref="A1:I1"/>
  </mergeCells>
  <dataValidations count="1">
    <dataValidation type="list" allowBlank="1" showInputMessage="1" showErrorMessage="1" sqref="B7:B312">
      <formula1>INDIRECT("Fiches")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0" fitToWidth="0" fitToHeight="0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3" r:id="rId3" name="Button 5">
              <controlPr defaultSize="0" print="0" autoFill="0" autoPict="0" macro="[0]!NouveauCahier">
                <anchor moveWithCells="1" sizeWithCells="1">
                  <from>
                    <xdr:col>10</xdr:col>
                    <xdr:colOff>88900</xdr:colOff>
                    <xdr:row>3</xdr:row>
                    <xdr:rowOff>76200</xdr:rowOff>
                  </from>
                  <to>
                    <xdr:col>12</xdr:col>
                    <xdr:colOff>88900</xdr:colOff>
                    <xdr:row>5</xdr:row>
                    <xdr:rowOff>304800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A1:G69"/>
  <sheetViews>
    <sheetView showGridLines="0" workbookViewId="0">
      <selection activeCell="J18" sqref="J18"/>
    </sheetView>
  </sheetViews>
  <sheetFormatPr baseColWidth="10" defaultColWidth="11.5" defaultRowHeight="14" x14ac:dyDescent="0"/>
  <cols>
    <col min="1" max="1" width="15.33203125" style="356" customWidth="1"/>
    <col min="2" max="2" width="49" style="66" customWidth="1"/>
    <col min="3" max="3" width="29.6640625" style="66" customWidth="1"/>
    <col min="4" max="4" width="10.6640625" style="357" customWidth="1"/>
    <col min="5" max="5" width="15.6640625" style="358" customWidth="1"/>
    <col min="6" max="7" width="0" style="66" hidden="1" customWidth="1"/>
    <col min="8" max="16384" width="11.5" style="66"/>
  </cols>
  <sheetData>
    <row r="1" spans="1:7" ht="15" customHeight="1">
      <c r="A1" s="438"/>
      <c r="B1" s="439"/>
      <c r="C1" s="439" t="s">
        <v>40</v>
      </c>
      <c r="D1" s="439"/>
      <c r="E1" s="442"/>
    </row>
    <row r="2" spans="1:7" ht="15" customHeight="1">
      <c r="A2" s="440"/>
      <c r="B2" s="441"/>
      <c r="C2" s="441"/>
      <c r="D2" s="441"/>
      <c r="E2" s="443"/>
    </row>
    <row r="3" spans="1:7" ht="15" customHeight="1">
      <c r="A3" s="440"/>
      <c r="B3" s="441"/>
      <c r="C3" s="441" t="s">
        <v>41</v>
      </c>
      <c r="D3" s="441"/>
      <c r="E3" s="443"/>
    </row>
    <row r="4" spans="1:7" ht="15" customHeight="1">
      <c r="A4" s="440"/>
      <c r="B4" s="441"/>
      <c r="C4" s="441"/>
      <c r="D4" s="441"/>
      <c r="E4" s="443"/>
    </row>
    <row r="5" spans="1:7" ht="10" customHeight="1" thickBot="1">
      <c r="A5" s="342"/>
      <c r="B5" s="343"/>
      <c r="C5" s="343"/>
      <c r="D5" s="344"/>
      <c r="E5" s="345"/>
    </row>
    <row r="6" spans="1:7" s="349" customFormat="1">
      <c r="A6" s="346" t="s">
        <v>406</v>
      </c>
      <c r="B6" s="444" t="s">
        <v>420</v>
      </c>
      <c r="C6" s="444"/>
      <c r="D6" s="347" t="s">
        <v>42</v>
      </c>
      <c r="E6" s="348" t="s">
        <v>43</v>
      </c>
    </row>
    <row r="7" spans="1:7">
      <c r="A7" s="350" t="s">
        <v>44</v>
      </c>
      <c r="B7" s="437" t="s">
        <v>45</v>
      </c>
      <c r="C7" s="437"/>
      <c r="D7" s="351" t="s">
        <v>15</v>
      </c>
      <c r="E7" s="352">
        <v>43191</v>
      </c>
      <c r="F7" s="66" t="s">
        <v>398</v>
      </c>
      <c r="G7" s="66" t="s">
        <v>415</v>
      </c>
    </row>
    <row r="8" spans="1:7">
      <c r="A8" s="350" t="s">
        <v>46</v>
      </c>
      <c r="B8" s="437" t="s">
        <v>47</v>
      </c>
      <c r="C8" s="437"/>
      <c r="D8" s="351" t="s">
        <v>13</v>
      </c>
      <c r="E8" s="352">
        <v>42789</v>
      </c>
      <c r="F8" s="66" t="s">
        <v>398</v>
      </c>
      <c r="G8" s="66" t="s">
        <v>415</v>
      </c>
    </row>
    <row r="9" spans="1:7">
      <c r="A9" s="350" t="s">
        <v>48</v>
      </c>
      <c r="B9" s="437" t="s">
        <v>49</v>
      </c>
      <c r="C9" s="437"/>
      <c r="D9" s="351" t="s">
        <v>13</v>
      </c>
      <c r="E9" s="352">
        <v>42789</v>
      </c>
      <c r="F9" s="66" t="s">
        <v>398</v>
      </c>
      <c r="G9" s="66" t="s">
        <v>415</v>
      </c>
    </row>
    <row r="10" spans="1:7">
      <c r="A10" s="350" t="s">
        <v>50</v>
      </c>
      <c r="B10" s="437" t="s">
        <v>51</v>
      </c>
      <c r="C10" s="437"/>
      <c r="D10" s="351" t="s">
        <v>15</v>
      </c>
      <c r="E10" s="352">
        <v>43191</v>
      </c>
      <c r="F10" s="66" t="s">
        <v>398</v>
      </c>
      <c r="G10" s="66" t="s">
        <v>415</v>
      </c>
    </row>
    <row r="11" spans="1:7">
      <c r="A11" s="350" t="s">
        <v>52</v>
      </c>
      <c r="B11" s="437" t="s">
        <v>53</v>
      </c>
      <c r="C11" s="437"/>
      <c r="D11" s="351" t="s">
        <v>13</v>
      </c>
      <c r="E11" s="352">
        <v>42789</v>
      </c>
      <c r="F11" s="66" t="s">
        <v>398</v>
      </c>
      <c r="G11" s="66" t="s">
        <v>415</v>
      </c>
    </row>
    <row r="12" spans="1:7">
      <c r="A12" s="350" t="s">
        <v>54</v>
      </c>
      <c r="B12" s="437" t="s">
        <v>55</v>
      </c>
      <c r="C12" s="437"/>
      <c r="D12" s="351" t="s">
        <v>15</v>
      </c>
      <c r="E12" s="352">
        <v>43191</v>
      </c>
      <c r="F12" s="66" t="s">
        <v>398</v>
      </c>
      <c r="G12" s="66" t="s">
        <v>415</v>
      </c>
    </row>
    <row r="13" spans="1:7">
      <c r="A13" s="350" t="s">
        <v>56</v>
      </c>
      <c r="B13" s="437" t="s">
        <v>57</v>
      </c>
      <c r="C13" s="437"/>
      <c r="D13" s="351" t="s">
        <v>13</v>
      </c>
      <c r="E13" s="352">
        <v>42789</v>
      </c>
      <c r="F13" s="66" t="s">
        <v>398</v>
      </c>
      <c r="G13" s="66" t="s">
        <v>415</v>
      </c>
    </row>
    <row r="14" spans="1:7">
      <c r="A14" s="350" t="s">
        <v>36</v>
      </c>
      <c r="B14" s="437" t="s">
        <v>58</v>
      </c>
      <c r="C14" s="437"/>
      <c r="D14" s="351" t="s">
        <v>13</v>
      </c>
      <c r="E14" s="352">
        <v>42789</v>
      </c>
      <c r="F14" s="66" t="s">
        <v>399</v>
      </c>
      <c r="G14" s="66" t="s">
        <v>416</v>
      </c>
    </row>
    <row r="15" spans="1:7">
      <c r="A15" s="350" t="s">
        <v>410</v>
      </c>
      <c r="B15" s="437" t="s">
        <v>59</v>
      </c>
      <c r="C15" s="437"/>
      <c r="D15" s="351" t="s">
        <v>13</v>
      </c>
      <c r="E15" s="352">
        <v>43668</v>
      </c>
      <c r="F15" s="66" t="s">
        <v>398</v>
      </c>
      <c r="G15" s="66" t="s">
        <v>415</v>
      </c>
    </row>
    <row r="16" spans="1:7">
      <c r="A16" s="350" t="s">
        <v>411</v>
      </c>
      <c r="B16" s="437" t="s">
        <v>60</v>
      </c>
      <c r="C16" s="437"/>
      <c r="D16" s="351" t="s">
        <v>13</v>
      </c>
      <c r="E16" s="352">
        <v>43679</v>
      </c>
      <c r="F16" s="66" t="s">
        <v>400</v>
      </c>
      <c r="G16" s="66" t="s">
        <v>417</v>
      </c>
    </row>
    <row r="17" spans="1:7">
      <c r="A17" s="350" t="s">
        <v>37</v>
      </c>
      <c r="B17" s="437" t="s">
        <v>61</v>
      </c>
      <c r="C17" s="437"/>
      <c r="D17" s="351" t="s">
        <v>15</v>
      </c>
      <c r="E17" s="352">
        <v>43191</v>
      </c>
      <c r="F17" s="66" t="s">
        <v>398</v>
      </c>
      <c r="G17" s="66" t="s">
        <v>415</v>
      </c>
    </row>
    <row r="18" spans="1:7">
      <c r="A18" s="350" t="s">
        <v>412</v>
      </c>
      <c r="B18" s="437" t="s">
        <v>62</v>
      </c>
      <c r="C18" s="437"/>
      <c r="D18" s="351" t="s">
        <v>15</v>
      </c>
      <c r="E18" s="352">
        <v>43191</v>
      </c>
      <c r="F18" s="66" t="s">
        <v>399</v>
      </c>
      <c r="G18" s="66" t="s">
        <v>416</v>
      </c>
    </row>
    <row r="19" spans="1:7">
      <c r="A19" s="350" t="s">
        <v>63</v>
      </c>
      <c r="B19" s="437" t="s">
        <v>64</v>
      </c>
      <c r="C19" s="437"/>
      <c r="D19" s="351" t="s">
        <v>13</v>
      </c>
      <c r="E19" s="352">
        <v>42789</v>
      </c>
      <c r="F19" s="66" t="s">
        <v>401</v>
      </c>
      <c r="G19" s="66" t="s">
        <v>417</v>
      </c>
    </row>
    <row r="20" spans="1:7">
      <c r="A20" s="350" t="s">
        <v>65</v>
      </c>
      <c r="B20" s="437" t="s">
        <v>66</v>
      </c>
      <c r="C20" s="437"/>
      <c r="D20" s="351" t="s">
        <v>13</v>
      </c>
      <c r="E20" s="352">
        <v>42789</v>
      </c>
      <c r="F20" s="66" t="s">
        <v>398</v>
      </c>
      <c r="G20" s="66" t="s">
        <v>415</v>
      </c>
    </row>
    <row r="21" spans="1:7">
      <c r="A21" s="350" t="s">
        <v>67</v>
      </c>
      <c r="B21" s="437" t="s">
        <v>68</v>
      </c>
      <c r="C21" s="437"/>
      <c r="D21" s="351" t="s">
        <v>15</v>
      </c>
      <c r="E21" s="352">
        <v>43191</v>
      </c>
      <c r="F21" s="66" t="s">
        <v>398</v>
      </c>
      <c r="G21" s="66" t="s">
        <v>415</v>
      </c>
    </row>
    <row r="22" spans="1:7">
      <c r="A22" s="350" t="s">
        <v>69</v>
      </c>
      <c r="B22" s="437" t="s">
        <v>70</v>
      </c>
      <c r="C22" s="437"/>
      <c r="D22" s="351" t="s">
        <v>13</v>
      </c>
      <c r="E22" s="352">
        <v>42789</v>
      </c>
      <c r="F22" s="66" t="s">
        <v>398</v>
      </c>
      <c r="G22" s="66" t="s">
        <v>415</v>
      </c>
    </row>
    <row r="23" spans="1:7" hidden="1">
      <c r="A23" s="350" t="s">
        <v>71</v>
      </c>
      <c r="B23" s="445" t="s">
        <v>72</v>
      </c>
      <c r="C23" s="445"/>
      <c r="D23" s="351" t="s">
        <v>13</v>
      </c>
      <c r="E23" s="352">
        <v>42789</v>
      </c>
      <c r="F23" s="66" t="s">
        <v>398</v>
      </c>
      <c r="G23" s="66" t="s">
        <v>415</v>
      </c>
    </row>
    <row r="24" spans="1:7" hidden="1">
      <c r="A24" s="350" t="s">
        <v>73</v>
      </c>
      <c r="B24" s="445" t="s">
        <v>74</v>
      </c>
      <c r="C24" s="445"/>
      <c r="D24" s="351" t="s">
        <v>13</v>
      </c>
      <c r="E24" s="352">
        <v>42789</v>
      </c>
      <c r="F24" s="66" t="s">
        <v>398</v>
      </c>
      <c r="G24" s="66" t="s">
        <v>415</v>
      </c>
    </row>
    <row r="25" spans="1:7" hidden="1">
      <c r="A25" s="350" t="s">
        <v>75</v>
      </c>
      <c r="B25" s="445" t="s">
        <v>76</v>
      </c>
      <c r="C25" s="445"/>
      <c r="D25" s="351" t="s">
        <v>13</v>
      </c>
      <c r="E25" s="352">
        <v>42789</v>
      </c>
      <c r="F25" s="66" t="s">
        <v>398</v>
      </c>
      <c r="G25" s="66" t="s">
        <v>415</v>
      </c>
    </row>
    <row r="26" spans="1:7" hidden="1">
      <c r="A26" s="350" t="s">
        <v>77</v>
      </c>
      <c r="B26" s="445" t="s">
        <v>78</v>
      </c>
      <c r="C26" s="445"/>
      <c r="D26" s="351" t="s">
        <v>15</v>
      </c>
      <c r="E26" s="352">
        <v>43191</v>
      </c>
      <c r="F26" s="66" t="s">
        <v>398</v>
      </c>
      <c r="G26" s="66" t="s">
        <v>415</v>
      </c>
    </row>
    <row r="27" spans="1:7" hidden="1">
      <c r="A27" s="350" t="s">
        <v>79</v>
      </c>
      <c r="B27" s="445" t="s">
        <v>80</v>
      </c>
      <c r="C27" s="445"/>
      <c r="D27" s="351" t="s">
        <v>13</v>
      </c>
      <c r="E27" s="352">
        <v>42789</v>
      </c>
      <c r="F27" s="66" t="s">
        <v>398</v>
      </c>
      <c r="G27" s="66" t="s">
        <v>415</v>
      </c>
    </row>
    <row r="28" spans="1:7" hidden="1">
      <c r="A28" s="350" t="s">
        <v>81</v>
      </c>
      <c r="B28" s="445" t="s">
        <v>82</v>
      </c>
      <c r="C28" s="445"/>
      <c r="D28" s="351" t="s">
        <v>13</v>
      </c>
      <c r="E28" s="352">
        <v>42789</v>
      </c>
      <c r="F28" s="66" t="s">
        <v>398</v>
      </c>
      <c r="G28" s="66" t="s">
        <v>415</v>
      </c>
    </row>
    <row r="29" spans="1:7" hidden="1">
      <c r="A29" s="350" t="s">
        <v>83</v>
      </c>
      <c r="B29" s="445" t="s">
        <v>84</v>
      </c>
      <c r="C29" s="445"/>
      <c r="D29" s="351" t="s">
        <v>13</v>
      </c>
      <c r="E29" s="352">
        <v>42789</v>
      </c>
      <c r="F29" s="66" t="s">
        <v>398</v>
      </c>
      <c r="G29" s="66" t="s">
        <v>415</v>
      </c>
    </row>
    <row r="30" spans="1:7" hidden="1">
      <c r="A30" s="350" t="s">
        <v>85</v>
      </c>
      <c r="B30" s="445" t="s">
        <v>86</v>
      </c>
      <c r="C30" s="445"/>
      <c r="D30" s="351" t="s">
        <v>15</v>
      </c>
      <c r="E30" s="352">
        <v>43191</v>
      </c>
      <c r="F30" s="66" t="s">
        <v>398</v>
      </c>
      <c r="G30" s="66" t="s">
        <v>415</v>
      </c>
    </row>
    <row r="31" spans="1:7" hidden="1">
      <c r="A31" s="350" t="s">
        <v>87</v>
      </c>
      <c r="B31" s="445" t="s">
        <v>88</v>
      </c>
      <c r="C31" s="445"/>
      <c r="D31" s="351" t="s">
        <v>13</v>
      </c>
      <c r="E31" s="352">
        <v>42789</v>
      </c>
      <c r="F31" s="66" t="s">
        <v>398</v>
      </c>
      <c r="G31" s="66" t="s">
        <v>415</v>
      </c>
    </row>
    <row r="32" spans="1:7" hidden="1">
      <c r="A32" s="350" t="s">
        <v>89</v>
      </c>
      <c r="B32" s="445" t="s">
        <v>90</v>
      </c>
      <c r="C32" s="445"/>
      <c r="D32" s="351" t="s">
        <v>13</v>
      </c>
      <c r="E32" s="352">
        <v>42789</v>
      </c>
      <c r="F32" s="66" t="s">
        <v>398</v>
      </c>
      <c r="G32" s="66" t="s">
        <v>415</v>
      </c>
    </row>
    <row r="33" spans="1:7" hidden="1">
      <c r="A33" s="350" t="s">
        <v>91</v>
      </c>
      <c r="B33" s="445" t="s">
        <v>92</v>
      </c>
      <c r="C33" s="445"/>
      <c r="D33" s="351" t="s">
        <v>13</v>
      </c>
      <c r="E33" s="352">
        <v>42789</v>
      </c>
      <c r="F33" s="66" t="s">
        <v>398</v>
      </c>
      <c r="G33" s="66" t="s">
        <v>415</v>
      </c>
    </row>
    <row r="34" spans="1:7" hidden="1">
      <c r="A34" s="350" t="s">
        <v>93</v>
      </c>
      <c r="B34" s="445" t="s">
        <v>94</v>
      </c>
      <c r="C34" s="445"/>
      <c r="D34" s="351" t="s">
        <v>13</v>
      </c>
      <c r="E34" s="352">
        <v>42789</v>
      </c>
      <c r="F34" s="66" t="s">
        <v>398</v>
      </c>
      <c r="G34" s="66" t="s">
        <v>415</v>
      </c>
    </row>
    <row r="35" spans="1:7" hidden="1">
      <c r="A35" s="350" t="s">
        <v>95</v>
      </c>
      <c r="B35" s="445" t="s">
        <v>96</v>
      </c>
      <c r="C35" s="445"/>
      <c r="D35" s="351" t="s">
        <v>13</v>
      </c>
      <c r="E35" s="352">
        <v>42789</v>
      </c>
      <c r="F35" s="66" t="s">
        <v>398</v>
      </c>
      <c r="G35" s="66" t="s">
        <v>415</v>
      </c>
    </row>
    <row r="36" spans="1:7" hidden="1">
      <c r="A36" s="350" t="s">
        <v>97</v>
      </c>
      <c r="B36" s="445" t="s">
        <v>98</v>
      </c>
      <c r="C36" s="445"/>
      <c r="D36" s="351" t="s">
        <v>13</v>
      </c>
      <c r="E36" s="352">
        <v>42789</v>
      </c>
      <c r="F36" s="66" t="s">
        <v>398</v>
      </c>
      <c r="G36" s="66" t="s">
        <v>415</v>
      </c>
    </row>
    <row r="37" spans="1:7" hidden="1">
      <c r="A37" s="350" t="s">
        <v>99</v>
      </c>
      <c r="B37" s="445" t="s">
        <v>100</v>
      </c>
      <c r="C37" s="445"/>
      <c r="D37" s="351" t="s">
        <v>13</v>
      </c>
      <c r="E37" s="352">
        <v>42789</v>
      </c>
      <c r="F37" s="66" t="s">
        <v>398</v>
      </c>
      <c r="G37" s="66" t="s">
        <v>415</v>
      </c>
    </row>
    <row r="38" spans="1:7" hidden="1">
      <c r="A38" s="350" t="s">
        <v>101</v>
      </c>
      <c r="B38" s="445" t="s">
        <v>102</v>
      </c>
      <c r="C38" s="445"/>
      <c r="D38" s="351" t="s">
        <v>15</v>
      </c>
      <c r="E38" s="352">
        <v>43191</v>
      </c>
      <c r="F38" s="66" t="s">
        <v>398</v>
      </c>
      <c r="G38" s="66" t="s">
        <v>415</v>
      </c>
    </row>
    <row r="39" spans="1:7" hidden="1">
      <c r="A39" s="350" t="s">
        <v>103</v>
      </c>
      <c r="B39" s="445" t="s">
        <v>104</v>
      </c>
      <c r="C39" s="445"/>
      <c r="D39" s="351" t="s">
        <v>13</v>
      </c>
      <c r="E39" s="352">
        <v>42789</v>
      </c>
      <c r="F39" s="66" t="s">
        <v>398</v>
      </c>
      <c r="G39" s="66" t="s">
        <v>415</v>
      </c>
    </row>
    <row r="40" spans="1:7" hidden="1">
      <c r="A40" s="350" t="s">
        <v>105</v>
      </c>
      <c r="B40" s="445" t="s">
        <v>106</v>
      </c>
      <c r="C40" s="445"/>
      <c r="D40" s="351" t="s">
        <v>13</v>
      </c>
      <c r="E40" s="352">
        <v>42789</v>
      </c>
      <c r="F40" s="66" t="s">
        <v>398</v>
      </c>
      <c r="G40" s="66" t="s">
        <v>415</v>
      </c>
    </row>
    <row r="41" spans="1:7" hidden="1">
      <c r="A41" s="350" t="s">
        <v>107</v>
      </c>
      <c r="B41" s="445" t="s">
        <v>108</v>
      </c>
      <c r="C41" s="445"/>
      <c r="D41" s="351" t="s">
        <v>13</v>
      </c>
      <c r="E41" s="352">
        <v>42789</v>
      </c>
      <c r="F41" s="66" t="s">
        <v>398</v>
      </c>
      <c r="G41" s="66" t="s">
        <v>415</v>
      </c>
    </row>
    <row r="42" spans="1:7" hidden="1">
      <c r="A42" s="350" t="s">
        <v>109</v>
      </c>
      <c r="B42" s="445" t="s">
        <v>110</v>
      </c>
      <c r="C42" s="445"/>
      <c r="D42" s="351" t="s">
        <v>15</v>
      </c>
      <c r="E42" s="352">
        <v>43191</v>
      </c>
      <c r="F42" s="66" t="s">
        <v>398</v>
      </c>
      <c r="G42" s="66" t="s">
        <v>415</v>
      </c>
    </row>
    <row r="43" spans="1:7" hidden="1">
      <c r="A43" s="350" t="s">
        <v>111</v>
      </c>
      <c r="B43" s="445" t="s">
        <v>112</v>
      </c>
      <c r="C43" s="445"/>
      <c r="D43" s="351" t="s">
        <v>13</v>
      </c>
      <c r="E43" s="352">
        <v>42789</v>
      </c>
      <c r="F43" s="66" t="s">
        <v>398</v>
      </c>
      <c r="G43" s="66" t="s">
        <v>415</v>
      </c>
    </row>
    <row r="44" spans="1:7" hidden="1">
      <c r="A44" s="350" t="s">
        <v>113</v>
      </c>
      <c r="B44" s="445" t="s">
        <v>114</v>
      </c>
      <c r="C44" s="445"/>
      <c r="D44" s="351" t="s">
        <v>13</v>
      </c>
      <c r="E44" s="352">
        <v>42789</v>
      </c>
      <c r="F44" s="66" t="s">
        <v>398</v>
      </c>
      <c r="G44" s="66" t="s">
        <v>415</v>
      </c>
    </row>
    <row r="45" spans="1:7" hidden="1">
      <c r="A45" s="350" t="s">
        <v>115</v>
      </c>
      <c r="B45" s="445" t="s">
        <v>116</v>
      </c>
      <c r="C45" s="445"/>
      <c r="D45" s="351" t="s">
        <v>13</v>
      </c>
      <c r="E45" s="352">
        <v>42789</v>
      </c>
      <c r="F45" s="66" t="s">
        <v>398</v>
      </c>
      <c r="G45" s="66" t="s">
        <v>415</v>
      </c>
    </row>
    <row r="46" spans="1:7" hidden="1">
      <c r="A46" s="350" t="s">
        <v>117</v>
      </c>
      <c r="B46" s="445" t="s">
        <v>118</v>
      </c>
      <c r="C46" s="445"/>
      <c r="D46" s="351" t="s">
        <v>13</v>
      </c>
      <c r="E46" s="352">
        <v>42789</v>
      </c>
      <c r="F46" s="66" t="s">
        <v>398</v>
      </c>
      <c r="G46" s="66" t="s">
        <v>415</v>
      </c>
    </row>
    <row r="47" spans="1:7" hidden="1">
      <c r="A47" s="350" t="s">
        <v>119</v>
      </c>
      <c r="B47" s="445" t="s">
        <v>120</v>
      </c>
      <c r="C47" s="445"/>
      <c r="D47" s="351" t="s">
        <v>13</v>
      </c>
      <c r="E47" s="352">
        <v>42789</v>
      </c>
      <c r="F47" s="66" t="s">
        <v>398</v>
      </c>
      <c r="G47" s="66" t="s">
        <v>415</v>
      </c>
    </row>
    <row r="48" spans="1:7" hidden="1">
      <c r="A48" s="350" t="s">
        <v>121</v>
      </c>
      <c r="B48" s="445" t="s">
        <v>122</v>
      </c>
      <c r="C48" s="445"/>
      <c r="D48" s="351" t="s">
        <v>15</v>
      </c>
      <c r="E48" s="352">
        <v>43191</v>
      </c>
      <c r="F48" s="66" t="s">
        <v>398</v>
      </c>
      <c r="G48" s="66" t="s">
        <v>415</v>
      </c>
    </row>
    <row r="49" spans="1:7" hidden="1">
      <c r="A49" s="350" t="s">
        <v>123</v>
      </c>
      <c r="B49" s="445" t="s">
        <v>124</v>
      </c>
      <c r="C49" s="445"/>
      <c r="D49" s="351" t="s">
        <v>13</v>
      </c>
      <c r="E49" s="352">
        <v>42789</v>
      </c>
      <c r="F49" s="66" t="s">
        <v>398</v>
      </c>
      <c r="G49" s="66" t="s">
        <v>415</v>
      </c>
    </row>
    <row r="50" spans="1:7" hidden="1">
      <c r="A50" s="350" t="s">
        <v>125</v>
      </c>
      <c r="B50" s="445" t="s">
        <v>126</v>
      </c>
      <c r="C50" s="445"/>
      <c r="D50" s="351" t="s">
        <v>13</v>
      </c>
      <c r="E50" s="352">
        <v>42789</v>
      </c>
      <c r="F50" s="66" t="s">
        <v>398</v>
      </c>
      <c r="G50" s="66" t="s">
        <v>415</v>
      </c>
    </row>
    <row r="51" spans="1:7" hidden="1">
      <c r="A51" s="350" t="s">
        <v>127</v>
      </c>
      <c r="B51" s="445" t="s">
        <v>128</v>
      </c>
      <c r="C51" s="445"/>
      <c r="D51" s="351" t="s">
        <v>15</v>
      </c>
      <c r="E51" s="352">
        <v>43191</v>
      </c>
      <c r="F51" s="66" t="s">
        <v>398</v>
      </c>
      <c r="G51" s="66" t="s">
        <v>415</v>
      </c>
    </row>
    <row r="52" spans="1:7" hidden="1">
      <c r="A52" s="350" t="s">
        <v>129</v>
      </c>
      <c r="B52" s="445" t="s">
        <v>130</v>
      </c>
      <c r="C52" s="445"/>
      <c r="D52" s="351" t="s">
        <v>13</v>
      </c>
      <c r="E52" s="352">
        <v>42789</v>
      </c>
      <c r="F52" s="66" t="s">
        <v>398</v>
      </c>
      <c r="G52" s="66" t="s">
        <v>415</v>
      </c>
    </row>
    <row r="53" spans="1:7" hidden="1">
      <c r="A53" s="350" t="s">
        <v>131</v>
      </c>
      <c r="B53" s="445" t="s">
        <v>132</v>
      </c>
      <c r="C53" s="445"/>
      <c r="D53" s="351" t="s">
        <v>13</v>
      </c>
      <c r="E53" s="352">
        <v>42789</v>
      </c>
      <c r="F53" s="66" t="s">
        <v>398</v>
      </c>
      <c r="G53" s="66" t="s">
        <v>415</v>
      </c>
    </row>
    <row r="54" spans="1:7" hidden="1">
      <c r="A54" s="350" t="s">
        <v>133</v>
      </c>
      <c r="B54" s="446" t="s">
        <v>134</v>
      </c>
      <c r="C54" s="447"/>
      <c r="D54" s="351" t="s">
        <v>13</v>
      </c>
      <c r="E54" s="352">
        <v>42789</v>
      </c>
      <c r="F54" s="66" t="s">
        <v>398</v>
      </c>
      <c r="G54" s="66" t="s">
        <v>415</v>
      </c>
    </row>
    <row r="55" spans="1:7" hidden="1">
      <c r="A55" s="350" t="s">
        <v>135</v>
      </c>
      <c r="B55" s="446" t="s">
        <v>136</v>
      </c>
      <c r="C55" s="447"/>
      <c r="D55" s="351" t="s">
        <v>13</v>
      </c>
      <c r="E55" s="352">
        <v>42789</v>
      </c>
      <c r="F55" s="66" t="s">
        <v>398</v>
      </c>
      <c r="G55" s="66" t="s">
        <v>415</v>
      </c>
    </row>
    <row r="56" spans="1:7" hidden="1">
      <c r="A56" s="350" t="s">
        <v>137</v>
      </c>
      <c r="B56" s="446" t="s">
        <v>138</v>
      </c>
      <c r="C56" s="447"/>
      <c r="D56" s="351" t="s">
        <v>13</v>
      </c>
      <c r="E56" s="352">
        <v>42789</v>
      </c>
      <c r="F56" s="66" t="s">
        <v>398</v>
      </c>
      <c r="G56" s="66" t="s">
        <v>415</v>
      </c>
    </row>
    <row r="57" spans="1:7" hidden="1">
      <c r="A57" s="350" t="s">
        <v>139</v>
      </c>
      <c r="B57" s="446" t="s">
        <v>140</v>
      </c>
      <c r="C57" s="447"/>
      <c r="D57" s="351" t="s">
        <v>13</v>
      </c>
      <c r="E57" s="352">
        <v>42789</v>
      </c>
      <c r="F57" s="66" t="s">
        <v>398</v>
      </c>
      <c r="G57" s="66" t="s">
        <v>415</v>
      </c>
    </row>
    <row r="58" spans="1:7" hidden="1">
      <c r="A58" s="350" t="s">
        <v>141</v>
      </c>
      <c r="B58" s="446" t="s">
        <v>142</v>
      </c>
      <c r="C58" s="447"/>
      <c r="D58" s="351" t="s">
        <v>13</v>
      </c>
      <c r="E58" s="352">
        <v>42789</v>
      </c>
      <c r="F58" s="66" t="s">
        <v>398</v>
      </c>
      <c r="G58" s="66" t="s">
        <v>415</v>
      </c>
    </row>
    <row r="59" spans="1:7" hidden="1">
      <c r="A59" s="350" t="s">
        <v>143</v>
      </c>
      <c r="B59" s="446" t="s">
        <v>144</v>
      </c>
      <c r="C59" s="447"/>
      <c r="D59" s="351" t="s">
        <v>13</v>
      </c>
      <c r="E59" s="352">
        <v>42789</v>
      </c>
      <c r="F59" s="66" t="s">
        <v>398</v>
      </c>
      <c r="G59" s="66" t="s">
        <v>415</v>
      </c>
    </row>
    <row r="60" spans="1:7" hidden="1">
      <c r="A60" s="350" t="s">
        <v>145</v>
      </c>
      <c r="B60" s="446" t="s">
        <v>146</v>
      </c>
      <c r="C60" s="447"/>
      <c r="D60" s="351" t="s">
        <v>15</v>
      </c>
      <c r="E60" s="352">
        <v>43191</v>
      </c>
      <c r="F60" s="66" t="s">
        <v>398</v>
      </c>
      <c r="G60" s="66" t="s">
        <v>415</v>
      </c>
    </row>
    <row r="61" spans="1:7" hidden="1">
      <c r="A61" s="350" t="s">
        <v>147</v>
      </c>
      <c r="B61" s="445" t="s">
        <v>148</v>
      </c>
      <c r="C61" s="445"/>
      <c r="D61" s="351" t="s">
        <v>13</v>
      </c>
      <c r="E61" s="352">
        <v>42789</v>
      </c>
      <c r="F61" s="66" t="s">
        <v>398</v>
      </c>
      <c r="G61" s="66" t="s">
        <v>415</v>
      </c>
    </row>
    <row r="62" spans="1:7" hidden="1">
      <c r="A62" s="350" t="s">
        <v>149</v>
      </c>
      <c r="B62" s="445" t="s">
        <v>150</v>
      </c>
      <c r="C62" s="445"/>
      <c r="D62" s="351" t="s">
        <v>13</v>
      </c>
      <c r="E62" s="352">
        <v>42789</v>
      </c>
      <c r="F62" s="66" t="s">
        <v>398</v>
      </c>
      <c r="G62" s="66" t="s">
        <v>415</v>
      </c>
    </row>
    <row r="63" spans="1:7" hidden="1">
      <c r="A63" s="350" t="s">
        <v>151</v>
      </c>
      <c r="B63" s="445" t="s">
        <v>152</v>
      </c>
      <c r="C63" s="445"/>
      <c r="D63" s="351" t="s">
        <v>13</v>
      </c>
      <c r="E63" s="352">
        <v>42789</v>
      </c>
      <c r="F63" s="66" t="s">
        <v>398</v>
      </c>
      <c r="G63" s="66" t="s">
        <v>415</v>
      </c>
    </row>
    <row r="64" spans="1:7" hidden="1">
      <c r="A64" s="350" t="s">
        <v>153</v>
      </c>
      <c r="B64" s="445" t="s">
        <v>154</v>
      </c>
      <c r="C64" s="445"/>
      <c r="D64" s="351" t="s">
        <v>13</v>
      </c>
      <c r="E64" s="352">
        <v>42789</v>
      </c>
      <c r="F64" s="66" t="s">
        <v>398</v>
      </c>
      <c r="G64" s="66" t="s">
        <v>415</v>
      </c>
    </row>
    <row r="65" spans="1:7" hidden="1">
      <c r="A65" s="350" t="s">
        <v>155</v>
      </c>
      <c r="B65" s="445" t="s">
        <v>156</v>
      </c>
      <c r="C65" s="445"/>
      <c r="D65" s="351" t="s">
        <v>13</v>
      </c>
      <c r="E65" s="352">
        <v>42789</v>
      </c>
      <c r="F65" s="66" t="s">
        <v>398</v>
      </c>
      <c r="G65" s="66" t="s">
        <v>415</v>
      </c>
    </row>
    <row r="66" spans="1:7" hidden="1">
      <c r="A66" s="350" t="s">
        <v>157</v>
      </c>
      <c r="B66" s="449" t="s">
        <v>158</v>
      </c>
      <c r="C66" s="449"/>
      <c r="D66" s="351"/>
      <c r="E66" s="352"/>
    </row>
    <row r="67" spans="1:7" hidden="1">
      <c r="A67" s="350" t="s">
        <v>159</v>
      </c>
      <c r="B67" s="449" t="s">
        <v>158</v>
      </c>
      <c r="C67" s="449"/>
      <c r="D67" s="351"/>
      <c r="E67" s="352"/>
    </row>
    <row r="68" spans="1:7" hidden="1">
      <c r="A68" s="350" t="s">
        <v>160</v>
      </c>
      <c r="B68" s="450" t="s">
        <v>161</v>
      </c>
      <c r="C68" s="450"/>
      <c r="D68" s="351" t="s">
        <v>13</v>
      </c>
      <c r="E68" s="352">
        <v>43191</v>
      </c>
    </row>
    <row r="69" spans="1:7" ht="15" hidden="1" thickBot="1">
      <c r="A69" s="353" t="s">
        <v>162</v>
      </c>
      <c r="B69" s="448" t="s">
        <v>163</v>
      </c>
      <c r="C69" s="448"/>
      <c r="D69" s="354" t="s">
        <v>13</v>
      </c>
      <c r="E69" s="355">
        <v>43191</v>
      </c>
    </row>
  </sheetData>
  <sheetProtection algorithmName="SHA-512" hashValue="/VMxT/flw9lGS4fhVdz/WDSsk2gH0fJl+b3lwhsKJzXsrShUfRFVO8DG9U31Bc1T6BV8f0s5U/4q1gWJaVEMnA==" saltValue="0+nrHO61cr5r4sbfWp2yNg==" spinCount="100000" sheet="1" objects="1" scenarios="1"/>
  <protectedRanges>
    <protectedRange sqref="E1:E1048576" name="Plage1"/>
  </protectedRanges>
  <mergeCells count="67">
    <mergeCell ref="B69:C69"/>
    <mergeCell ref="B63:C63"/>
    <mergeCell ref="B64:C64"/>
    <mergeCell ref="B65:C65"/>
    <mergeCell ref="B66:C66"/>
    <mergeCell ref="B67:C67"/>
    <mergeCell ref="B68:C68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14:C14"/>
    <mergeCell ref="A1:B4"/>
    <mergeCell ref="C1:E2"/>
    <mergeCell ref="C3:E4"/>
    <mergeCell ref="B6:C6"/>
    <mergeCell ref="B7:C7"/>
    <mergeCell ref="B8:C8"/>
    <mergeCell ref="B9:C9"/>
    <mergeCell ref="B10:C10"/>
    <mergeCell ref="B11:C11"/>
    <mergeCell ref="B12:C12"/>
    <mergeCell ref="B13:C13"/>
  </mergeCells>
  <hyperlinks>
    <hyperlink ref="B7:C7" location="'AV-FK-001'!A1" display="Mécanisme d'Aiguille"/>
    <hyperlink ref="B8:C8" location="'AV-FK-002'!A1" display="Contrôleur Conduit"/>
    <hyperlink ref="B9:C9" location="'AV-FK-003'!A1" display="Contrôleur VCC"/>
    <hyperlink ref="B10:C10" location="'AV-FK-004'!A1" display="Centre à Accumulateurs"/>
    <hyperlink ref="B14:C14" location="'AV-FK-008,1'!A1" display="Déroulage des Câbles en Extérieur avec jonction"/>
    <hyperlink ref="B17:C17" location="'AV-FK-008,2'!A1" display="Raccordement des Câbles"/>
    <hyperlink ref="B11:C11" location="'AV-FK-005'!A1" display="Armoire Extérieur"/>
    <hyperlink ref="B12:C12" location="'AV-FK-006'!A1" display="STM"/>
    <hyperlink ref="B13:C13" location="'AV-FK-007'!A1" display="Baie Informatiques"/>
    <hyperlink ref="B15:C15" location="'AV-FK-008.1BIS'!A1" display="Déroulage des Câbles en Extérieur sans jonction"/>
    <hyperlink ref="B16:C16" location="'AV-FK-008.1TER'!A1" display="Fiche de regroupement - Déroulage des câbles intérieur ou extérieur sans jonction "/>
    <hyperlink ref="B18:C18" location="'AV-FK-008.2BIS'!A1" display="Fiche Regroupement : Raccordement des Câbles"/>
    <hyperlink ref="B19:C19" location="'AV-FK-008.3'!A1" display="Boite de Jonction sur Câbles"/>
    <hyperlink ref="B20:C20" location="'AV-FK-009'!A1" display="Cadre Jeumont"/>
    <hyperlink ref="B21:C21" location="'AV-FK-010'!A1" display="Circuit de Voie sans Joint Court"/>
    <hyperlink ref="B22:C22" location="'AV-FK-011'!A1" display="Circuit de Voie sans Joint à Boucle"/>
  </hyperlinks>
  <printOptions horizontalCentered="1"/>
  <pageMargins left="0.19685039370078741" right="0.19685039370078741" top="0.19685039370078741" bottom="0.19685039370078741" header="0.31496062992125984" footer="0.31496062992125984"/>
  <pageSetup paperSize="9" scale="95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rgb="FFFF0000"/>
    <pageSetUpPr fitToPage="1"/>
  </sheetPr>
  <dimension ref="A1:M208"/>
  <sheetViews>
    <sheetView showGridLines="0" topLeftCell="D1" workbookViewId="0">
      <selection activeCell="M18" sqref="M18"/>
    </sheetView>
  </sheetViews>
  <sheetFormatPr baseColWidth="10" defaultRowHeight="14" x14ac:dyDescent="0"/>
  <cols>
    <col min="1" max="1" width="13.6640625" style="359" customWidth="1"/>
    <col min="2" max="2" width="17" style="359" customWidth="1"/>
    <col min="3" max="3" width="20.33203125" style="359" customWidth="1"/>
    <col min="4" max="4" width="28.83203125" style="359" customWidth="1"/>
    <col min="5" max="5" width="20.6640625" style="359" customWidth="1"/>
    <col min="6" max="6" width="13.6640625" style="359" customWidth="1"/>
    <col min="7" max="7" width="15.33203125" style="359" customWidth="1"/>
    <col min="8" max="8" width="14.83203125" style="359" customWidth="1"/>
    <col min="9" max="9" width="14.6640625" style="359" customWidth="1"/>
    <col min="10" max="10" width="18.33203125" style="359" customWidth="1"/>
    <col min="11" max="11" width="22.6640625" style="359" customWidth="1"/>
    <col min="12" max="257" width="10.83203125" style="359"/>
    <col min="258" max="258" width="6.6640625" style="359" customWidth="1"/>
    <col min="259" max="260" width="10.83203125" style="359"/>
    <col min="261" max="261" width="15.33203125" style="359" customWidth="1"/>
    <col min="262" max="262" width="10.5" style="359" customWidth="1"/>
    <col min="263" max="263" width="9.5" style="359" customWidth="1"/>
    <col min="264" max="264" width="22.5" style="359" customWidth="1"/>
    <col min="265" max="513" width="10.83203125" style="359"/>
    <col min="514" max="514" width="6.6640625" style="359" customWidth="1"/>
    <col min="515" max="516" width="10.83203125" style="359"/>
    <col min="517" max="517" width="15.33203125" style="359" customWidth="1"/>
    <col min="518" max="518" width="10.5" style="359" customWidth="1"/>
    <col min="519" max="519" width="9.5" style="359" customWidth="1"/>
    <col min="520" max="520" width="22.5" style="359" customWidth="1"/>
    <col min="521" max="769" width="10.83203125" style="359"/>
    <col min="770" max="770" width="6.6640625" style="359" customWidth="1"/>
    <col min="771" max="772" width="10.83203125" style="359"/>
    <col min="773" max="773" width="15.33203125" style="359" customWidth="1"/>
    <col min="774" max="774" width="10.5" style="359" customWidth="1"/>
    <col min="775" max="775" width="9.5" style="359" customWidth="1"/>
    <col min="776" max="776" width="22.5" style="359" customWidth="1"/>
    <col min="777" max="1025" width="10.83203125" style="359"/>
    <col min="1026" max="1026" width="6.6640625" style="359" customWidth="1"/>
    <col min="1027" max="1028" width="10.83203125" style="359"/>
    <col min="1029" max="1029" width="15.33203125" style="359" customWidth="1"/>
    <col min="1030" max="1030" width="10.5" style="359" customWidth="1"/>
    <col min="1031" max="1031" width="9.5" style="359" customWidth="1"/>
    <col min="1032" max="1032" width="22.5" style="359" customWidth="1"/>
    <col min="1033" max="1281" width="10.83203125" style="359"/>
    <col min="1282" max="1282" width="6.6640625" style="359" customWidth="1"/>
    <col min="1283" max="1284" width="10.83203125" style="359"/>
    <col min="1285" max="1285" width="15.33203125" style="359" customWidth="1"/>
    <col min="1286" max="1286" width="10.5" style="359" customWidth="1"/>
    <col min="1287" max="1287" width="9.5" style="359" customWidth="1"/>
    <col min="1288" max="1288" width="22.5" style="359" customWidth="1"/>
    <col min="1289" max="1537" width="10.83203125" style="359"/>
    <col min="1538" max="1538" width="6.6640625" style="359" customWidth="1"/>
    <col min="1539" max="1540" width="10.83203125" style="359"/>
    <col min="1541" max="1541" width="15.33203125" style="359" customWidth="1"/>
    <col min="1542" max="1542" width="10.5" style="359" customWidth="1"/>
    <col min="1543" max="1543" width="9.5" style="359" customWidth="1"/>
    <col min="1544" max="1544" width="22.5" style="359" customWidth="1"/>
    <col min="1545" max="1793" width="10.83203125" style="359"/>
    <col min="1794" max="1794" width="6.6640625" style="359" customWidth="1"/>
    <col min="1795" max="1796" width="10.83203125" style="359"/>
    <col min="1797" max="1797" width="15.33203125" style="359" customWidth="1"/>
    <col min="1798" max="1798" width="10.5" style="359" customWidth="1"/>
    <col min="1799" max="1799" width="9.5" style="359" customWidth="1"/>
    <col min="1800" max="1800" width="22.5" style="359" customWidth="1"/>
    <col min="1801" max="2049" width="10.83203125" style="359"/>
    <col min="2050" max="2050" width="6.6640625" style="359" customWidth="1"/>
    <col min="2051" max="2052" width="10.83203125" style="359"/>
    <col min="2053" max="2053" width="15.33203125" style="359" customWidth="1"/>
    <col min="2054" max="2054" width="10.5" style="359" customWidth="1"/>
    <col min="2055" max="2055" width="9.5" style="359" customWidth="1"/>
    <col min="2056" max="2056" width="22.5" style="359" customWidth="1"/>
    <col min="2057" max="2305" width="10.83203125" style="359"/>
    <col min="2306" max="2306" width="6.6640625" style="359" customWidth="1"/>
    <col min="2307" max="2308" width="10.83203125" style="359"/>
    <col min="2309" max="2309" width="15.33203125" style="359" customWidth="1"/>
    <col min="2310" max="2310" width="10.5" style="359" customWidth="1"/>
    <col min="2311" max="2311" width="9.5" style="359" customWidth="1"/>
    <col min="2312" max="2312" width="22.5" style="359" customWidth="1"/>
    <col min="2313" max="2561" width="10.83203125" style="359"/>
    <col min="2562" max="2562" width="6.6640625" style="359" customWidth="1"/>
    <col min="2563" max="2564" width="10.83203125" style="359"/>
    <col min="2565" max="2565" width="15.33203125" style="359" customWidth="1"/>
    <col min="2566" max="2566" width="10.5" style="359" customWidth="1"/>
    <col min="2567" max="2567" width="9.5" style="359" customWidth="1"/>
    <col min="2568" max="2568" width="22.5" style="359" customWidth="1"/>
    <col min="2569" max="2817" width="10.83203125" style="359"/>
    <col min="2818" max="2818" width="6.6640625" style="359" customWidth="1"/>
    <col min="2819" max="2820" width="10.83203125" style="359"/>
    <col min="2821" max="2821" width="15.33203125" style="359" customWidth="1"/>
    <col min="2822" max="2822" width="10.5" style="359" customWidth="1"/>
    <col min="2823" max="2823" width="9.5" style="359" customWidth="1"/>
    <col min="2824" max="2824" width="22.5" style="359" customWidth="1"/>
    <col min="2825" max="3073" width="10.83203125" style="359"/>
    <col min="3074" max="3074" width="6.6640625" style="359" customWidth="1"/>
    <col min="3075" max="3076" width="10.83203125" style="359"/>
    <col min="3077" max="3077" width="15.33203125" style="359" customWidth="1"/>
    <col min="3078" max="3078" width="10.5" style="359" customWidth="1"/>
    <col min="3079" max="3079" width="9.5" style="359" customWidth="1"/>
    <col min="3080" max="3080" width="22.5" style="359" customWidth="1"/>
    <col min="3081" max="3329" width="10.83203125" style="359"/>
    <col min="3330" max="3330" width="6.6640625" style="359" customWidth="1"/>
    <col min="3331" max="3332" width="10.83203125" style="359"/>
    <col min="3333" max="3333" width="15.33203125" style="359" customWidth="1"/>
    <col min="3334" max="3334" width="10.5" style="359" customWidth="1"/>
    <col min="3335" max="3335" width="9.5" style="359" customWidth="1"/>
    <col min="3336" max="3336" width="22.5" style="359" customWidth="1"/>
    <col min="3337" max="3585" width="10.83203125" style="359"/>
    <col min="3586" max="3586" width="6.6640625" style="359" customWidth="1"/>
    <col min="3587" max="3588" width="10.83203125" style="359"/>
    <col min="3589" max="3589" width="15.33203125" style="359" customWidth="1"/>
    <col min="3590" max="3590" width="10.5" style="359" customWidth="1"/>
    <col min="3591" max="3591" width="9.5" style="359" customWidth="1"/>
    <col min="3592" max="3592" width="22.5" style="359" customWidth="1"/>
    <col min="3593" max="3841" width="10.83203125" style="359"/>
    <col min="3842" max="3842" width="6.6640625" style="359" customWidth="1"/>
    <col min="3843" max="3844" width="10.83203125" style="359"/>
    <col min="3845" max="3845" width="15.33203125" style="359" customWidth="1"/>
    <col min="3846" max="3846" width="10.5" style="359" customWidth="1"/>
    <col min="3847" max="3847" width="9.5" style="359" customWidth="1"/>
    <col min="3848" max="3848" width="22.5" style="359" customWidth="1"/>
    <col min="3849" max="4097" width="10.83203125" style="359"/>
    <col min="4098" max="4098" width="6.6640625" style="359" customWidth="1"/>
    <col min="4099" max="4100" width="10.83203125" style="359"/>
    <col min="4101" max="4101" width="15.33203125" style="359" customWidth="1"/>
    <col min="4102" max="4102" width="10.5" style="359" customWidth="1"/>
    <col min="4103" max="4103" width="9.5" style="359" customWidth="1"/>
    <col min="4104" max="4104" width="22.5" style="359" customWidth="1"/>
    <col min="4105" max="4353" width="10.83203125" style="359"/>
    <col min="4354" max="4354" width="6.6640625" style="359" customWidth="1"/>
    <col min="4355" max="4356" width="10.83203125" style="359"/>
    <col min="4357" max="4357" width="15.33203125" style="359" customWidth="1"/>
    <col min="4358" max="4358" width="10.5" style="359" customWidth="1"/>
    <col min="4359" max="4359" width="9.5" style="359" customWidth="1"/>
    <col min="4360" max="4360" width="22.5" style="359" customWidth="1"/>
    <col min="4361" max="4609" width="10.83203125" style="359"/>
    <col min="4610" max="4610" width="6.6640625" style="359" customWidth="1"/>
    <col min="4611" max="4612" width="10.83203125" style="359"/>
    <col min="4613" max="4613" width="15.33203125" style="359" customWidth="1"/>
    <col min="4614" max="4614" width="10.5" style="359" customWidth="1"/>
    <col min="4615" max="4615" width="9.5" style="359" customWidth="1"/>
    <col min="4616" max="4616" width="22.5" style="359" customWidth="1"/>
    <col min="4617" max="4865" width="10.83203125" style="359"/>
    <col min="4866" max="4866" width="6.6640625" style="359" customWidth="1"/>
    <col min="4867" max="4868" width="10.83203125" style="359"/>
    <col min="4869" max="4869" width="15.33203125" style="359" customWidth="1"/>
    <col min="4870" max="4870" width="10.5" style="359" customWidth="1"/>
    <col min="4871" max="4871" width="9.5" style="359" customWidth="1"/>
    <col min="4872" max="4872" width="22.5" style="359" customWidth="1"/>
    <col min="4873" max="5121" width="10.83203125" style="359"/>
    <col min="5122" max="5122" width="6.6640625" style="359" customWidth="1"/>
    <col min="5123" max="5124" width="10.83203125" style="359"/>
    <col min="5125" max="5125" width="15.33203125" style="359" customWidth="1"/>
    <col min="5126" max="5126" width="10.5" style="359" customWidth="1"/>
    <col min="5127" max="5127" width="9.5" style="359" customWidth="1"/>
    <col min="5128" max="5128" width="22.5" style="359" customWidth="1"/>
    <col min="5129" max="5377" width="10.83203125" style="359"/>
    <col min="5378" max="5378" width="6.6640625" style="359" customWidth="1"/>
    <col min="5379" max="5380" width="10.83203125" style="359"/>
    <col min="5381" max="5381" width="15.33203125" style="359" customWidth="1"/>
    <col min="5382" max="5382" width="10.5" style="359" customWidth="1"/>
    <col min="5383" max="5383" width="9.5" style="359" customWidth="1"/>
    <col min="5384" max="5384" width="22.5" style="359" customWidth="1"/>
    <col min="5385" max="5633" width="10.83203125" style="359"/>
    <col min="5634" max="5634" width="6.6640625" style="359" customWidth="1"/>
    <col min="5635" max="5636" width="10.83203125" style="359"/>
    <col min="5637" max="5637" width="15.33203125" style="359" customWidth="1"/>
    <col min="5638" max="5638" width="10.5" style="359" customWidth="1"/>
    <col min="5639" max="5639" width="9.5" style="359" customWidth="1"/>
    <col min="5640" max="5640" width="22.5" style="359" customWidth="1"/>
    <col min="5641" max="5889" width="10.83203125" style="359"/>
    <col min="5890" max="5890" width="6.6640625" style="359" customWidth="1"/>
    <col min="5891" max="5892" width="10.83203125" style="359"/>
    <col min="5893" max="5893" width="15.33203125" style="359" customWidth="1"/>
    <col min="5894" max="5894" width="10.5" style="359" customWidth="1"/>
    <col min="5895" max="5895" width="9.5" style="359" customWidth="1"/>
    <col min="5896" max="5896" width="22.5" style="359" customWidth="1"/>
    <col min="5897" max="6145" width="10.83203125" style="359"/>
    <col min="6146" max="6146" width="6.6640625" style="359" customWidth="1"/>
    <col min="6147" max="6148" width="10.83203125" style="359"/>
    <col min="6149" max="6149" width="15.33203125" style="359" customWidth="1"/>
    <col min="6150" max="6150" width="10.5" style="359" customWidth="1"/>
    <col min="6151" max="6151" width="9.5" style="359" customWidth="1"/>
    <col min="6152" max="6152" width="22.5" style="359" customWidth="1"/>
    <col min="6153" max="6401" width="10.83203125" style="359"/>
    <col min="6402" max="6402" width="6.6640625" style="359" customWidth="1"/>
    <col min="6403" max="6404" width="10.83203125" style="359"/>
    <col min="6405" max="6405" width="15.33203125" style="359" customWidth="1"/>
    <col min="6406" max="6406" width="10.5" style="359" customWidth="1"/>
    <col min="6407" max="6407" width="9.5" style="359" customWidth="1"/>
    <col min="6408" max="6408" width="22.5" style="359" customWidth="1"/>
    <col min="6409" max="6657" width="10.83203125" style="359"/>
    <col min="6658" max="6658" width="6.6640625" style="359" customWidth="1"/>
    <col min="6659" max="6660" width="10.83203125" style="359"/>
    <col min="6661" max="6661" width="15.33203125" style="359" customWidth="1"/>
    <col min="6662" max="6662" width="10.5" style="359" customWidth="1"/>
    <col min="6663" max="6663" width="9.5" style="359" customWidth="1"/>
    <col min="6664" max="6664" width="22.5" style="359" customWidth="1"/>
    <col min="6665" max="6913" width="10.83203125" style="359"/>
    <col min="6914" max="6914" width="6.6640625" style="359" customWidth="1"/>
    <col min="6915" max="6916" width="10.83203125" style="359"/>
    <col min="6917" max="6917" width="15.33203125" style="359" customWidth="1"/>
    <col min="6918" max="6918" width="10.5" style="359" customWidth="1"/>
    <col min="6919" max="6919" width="9.5" style="359" customWidth="1"/>
    <col min="6920" max="6920" width="22.5" style="359" customWidth="1"/>
    <col min="6921" max="7169" width="10.83203125" style="359"/>
    <col min="7170" max="7170" width="6.6640625" style="359" customWidth="1"/>
    <col min="7171" max="7172" width="10.83203125" style="359"/>
    <col min="7173" max="7173" width="15.33203125" style="359" customWidth="1"/>
    <col min="7174" max="7174" width="10.5" style="359" customWidth="1"/>
    <col min="7175" max="7175" width="9.5" style="359" customWidth="1"/>
    <col min="7176" max="7176" width="22.5" style="359" customWidth="1"/>
    <col min="7177" max="7425" width="10.83203125" style="359"/>
    <col min="7426" max="7426" width="6.6640625" style="359" customWidth="1"/>
    <col min="7427" max="7428" width="10.83203125" style="359"/>
    <col min="7429" max="7429" width="15.33203125" style="359" customWidth="1"/>
    <col min="7430" max="7430" width="10.5" style="359" customWidth="1"/>
    <col min="7431" max="7431" width="9.5" style="359" customWidth="1"/>
    <col min="7432" max="7432" width="22.5" style="359" customWidth="1"/>
    <col min="7433" max="7681" width="10.83203125" style="359"/>
    <col min="7682" max="7682" width="6.6640625" style="359" customWidth="1"/>
    <col min="7683" max="7684" width="10.83203125" style="359"/>
    <col min="7685" max="7685" width="15.33203125" style="359" customWidth="1"/>
    <col min="7686" max="7686" width="10.5" style="359" customWidth="1"/>
    <col min="7687" max="7687" width="9.5" style="359" customWidth="1"/>
    <col min="7688" max="7688" width="22.5" style="359" customWidth="1"/>
    <col min="7689" max="7937" width="10.83203125" style="359"/>
    <col min="7938" max="7938" width="6.6640625" style="359" customWidth="1"/>
    <col min="7939" max="7940" width="10.83203125" style="359"/>
    <col min="7941" max="7941" width="15.33203125" style="359" customWidth="1"/>
    <col min="7942" max="7942" width="10.5" style="359" customWidth="1"/>
    <col min="7943" max="7943" width="9.5" style="359" customWidth="1"/>
    <col min="7944" max="7944" width="22.5" style="359" customWidth="1"/>
    <col min="7945" max="8193" width="10.83203125" style="359"/>
    <col min="8194" max="8194" width="6.6640625" style="359" customWidth="1"/>
    <col min="8195" max="8196" width="10.83203125" style="359"/>
    <col min="8197" max="8197" width="15.33203125" style="359" customWidth="1"/>
    <col min="8198" max="8198" width="10.5" style="359" customWidth="1"/>
    <col min="8199" max="8199" width="9.5" style="359" customWidth="1"/>
    <col min="8200" max="8200" width="22.5" style="359" customWidth="1"/>
    <col min="8201" max="8449" width="10.83203125" style="359"/>
    <col min="8450" max="8450" width="6.6640625" style="359" customWidth="1"/>
    <col min="8451" max="8452" width="10.83203125" style="359"/>
    <col min="8453" max="8453" width="15.33203125" style="359" customWidth="1"/>
    <col min="8454" max="8454" width="10.5" style="359" customWidth="1"/>
    <col min="8455" max="8455" width="9.5" style="359" customWidth="1"/>
    <col min="8456" max="8456" width="22.5" style="359" customWidth="1"/>
    <col min="8457" max="8705" width="10.83203125" style="359"/>
    <col min="8706" max="8706" width="6.6640625" style="359" customWidth="1"/>
    <col min="8707" max="8708" width="10.83203125" style="359"/>
    <col min="8709" max="8709" width="15.33203125" style="359" customWidth="1"/>
    <col min="8710" max="8710" width="10.5" style="359" customWidth="1"/>
    <col min="8711" max="8711" width="9.5" style="359" customWidth="1"/>
    <col min="8712" max="8712" width="22.5" style="359" customWidth="1"/>
    <col min="8713" max="8961" width="10.83203125" style="359"/>
    <col min="8962" max="8962" width="6.6640625" style="359" customWidth="1"/>
    <col min="8963" max="8964" width="10.83203125" style="359"/>
    <col min="8965" max="8965" width="15.33203125" style="359" customWidth="1"/>
    <col min="8966" max="8966" width="10.5" style="359" customWidth="1"/>
    <col min="8967" max="8967" width="9.5" style="359" customWidth="1"/>
    <col min="8968" max="8968" width="22.5" style="359" customWidth="1"/>
    <col min="8969" max="9217" width="10.83203125" style="359"/>
    <col min="9218" max="9218" width="6.6640625" style="359" customWidth="1"/>
    <col min="9219" max="9220" width="10.83203125" style="359"/>
    <col min="9221" max="9221" width="15.33203125" style="359" customWidth="1"/>
    <col min="9222" max="9222" width="10.5" style="359" customWidth="1"/>
    <col min="9223" max="9223" width="9.5" style="359" customWidth="1"/>
    <col min="9224" max="9224" width="22.5" style="359" customWidth="1"/>
    <col min="9225" max="9473" width="10.83203125" style="359"/>
    <col min="9474" max="9474" width="6.6640625" style="359" customWidth="1"/>
    <col min="9475" max="9476" width="10.83203125" style="359"/>
    <col min="9477" max="9477" width="15.33203125" style="359" customWidth="1"/>
    <col min="9478" max="9478" width="10.5" style="359" customWidth="1"/>
    <col min="9479" max="9479" width="9.5" style="359" customWidth="1"/>
    <col min="9480" max="9480" width="22.5" style="359" customWidth="1"/>
    <col min="9481" max="9729" width="10.83203125" style="359"/>
    <col min="9730" max="9730" width="6.6640625" style="359" customWidth="1"/>
    <col min="9731" max="9732" width="10.83203125" style="359"/>
    <col min="9733" max="9733" width="15.33203125" style="359" customWidth="1"/>
    <col min="9734" max="9734" width="10.5" style="359" customWidth="1"/>
    <col min="9735" max="9735" width="9.5" style="359" customWidth="1"/>
    <col min="9736" max="9736" width="22.5" style="359" customWidth="1"/>
    <col min="9737" max="9985" width="10.83203125" style="359"/>
    <col min="9986" max="9986" width="6.6640625" style="359" customWidth="1"/>
    <col min="9987" max="9988" width="10.83203125" style="359"/>
    <col min="9989" max="9989" width="15.33203125" style="359" customWidth="1"/>
    <col min="9990" max="9990" width="10.5" style="359" customWidth="1"/>
    <col min="9991" max="9991" width="9.5" style="359" customWidth="1"/>
    <col min="9992" max="9992" width="22.5" style="359" customWidth="1"/>
    <col min="9993" max="10241" width="10.83203125" style="359"/>
    <col min="10242" max="10242" width="6.6640625" style="359" customWidth="1"/>
    <col min="10243" max="10244" width="10.83203125" style="359"/>
    <col min="10245" max="10245" width="15.33203125" style="359" customWidth="1"/>
    <col min="10246" max="10246" width="10.5" style="359" customWidth="1"/>
    <col min="10247" max="10247" width="9.5" style="359" customWidth="1"/>
    <col min="10248" max="10248" width="22.5" style="359" customWidth="1"/>
    <col min="10249" max="10497" width="10.83203125" style="359"/>
    <col min="10498" max="10498" width="6.6640625" style="359" customWidth="1"/>
    <col min="10499" max="10500" width="10.83203125" style="359"/>
    <col min="10501" max="10501" width="15.33203125" style="359" customWidth="1"/>
    <col min="10502" max="10502" width="10.5" style="359" customWidth="1"/>
    <col min="10503" max="10503" width="9.5" style="359" customWidth="1"/>
    <col min="10504" max="10504" width="22.5" style="359" customWidth="1"/>
    <col min="10505" max="10753" width="10.83203125" style="359"/>
    <col min="10754" max="10754" width="6.6640625" style="359" customWidth="1"/>
    <col min="10755" max="10756" width="10.83203125" style="359"/>
    <col min="10757" max="10757" width="15.33203125" style="359" customWidth="1"/>
    <col min="10758" max="10758" width="10.5" style="359" customWidth="1"/>
    <col min="10759" max="10759" width="9.5" style="359" customWidth="1"/>
    <col min="10760" max="10760" width="22.5" style="359" customWidth="1"/>
    <col min="10761" max="11009" width="10.83203125" style="359"/>
    <col min="11010" max="11010" width="6.6640625" style="359" customWidth="1"/>
    <col min="11011" max="11012" width="10.83203125" style="359"/>
    <col min="11013" max="11013" width="15.33203125" style="359" customWidth="1"/>
    <col min="11014" max="11014" width="10.5" style="359" customWidth="1"/>
    <col min="11015" max="11015" width="9.5" style="359" customWidth="1"/>
    <col min="11016" max="11016" width="22.5" style="359" customWidth="1"/>
    <col min="11017" max="11265" width="10.83203125" style="359"/>
    <col min="11266" max="11266" width="6.6640625" style="359" customWidth="1"/>
    <col min="11267" max="11268" width="10.83203125" style="359"/>
    <col min="11269" max="11269" width="15.33203125" style="359" customWidth="1"/>
    <col min="11270" max="11270" width="10.5" style="359" customWidth="1"/>
    <col min="11271" max="11271" width="9.5" style="359" customWidth="1"/>
    <col min="11272" max="11272" width="22.5" style="359" customWidth="1"/>
    <col min="11273" max="11521" width="10.83203125" style="359"/>
    <col min="11522" max="11522" width="6.6640625" style="359" customWidth="1"/>
    <col min="11523" max="11524" width="10.83203125" style="359"/>
    <col min="11525" max="11525" width="15.33203125" style="359" customWidth="1"/>
    <col min="11526" max="11526" width="10.5" style="359" customWidth="1"/>
    <col min="11527" max="11527" width="9.5" style="359" customWidth="1"/>
    <col min="11528" max="11528" width="22.5" style="359" customWidth="1"/>
    <col min="11529" max="11777" width="10.83203125" style="359"/>
    <col min="11778" max="11778" width="6.6640625" style="359" customWidth="1"/>
    <col min="11779" max="11780" width="10.83203125" style="359"/>
    <col min="11781" max="11781" width="15.33203125" style="359" customWidth="1"/>
    <col min="11782" max="11782" width="10.5" style="359" customWidth="1"/>
    <col min="11783" max="11783" width="9.5" style="359" customWidth="1"/>
    <col min="11784" max="11784" width="22.5" style="359" customWidth="1"/>
    <col min="11785" max="12033" width="10.83203125" style="359"/>
    <col min="12034" max="12034" width="6.6640625" style="359" customWidth="1"/>
    <col min="12035" max="12036" width="10.83203125" style="359"/>
    <col min="12037" max="12037" width="15.33203125" style="359" customWidth="1"/>
    <col min="12038" max="12038" width="10.5" style="359" customWidth="1"/>
    <col min="12039" max="12039" width="9.5" style="359" customWidth="1"/>
    <col min="12040" max="12040" width="22.5" style="359" customWidth="1"/>
    <col min="12041" max="12289" width="10.83203125" style="359"/>
    <col min="12290" max="12290" width="6.6640625" style="359" customWidth="1"/>
    <col min="12291" max="12292" width="10.83203125" style="359"/>
    <col min="12293" max="12293" width="15.33203125" style="359" customWidth="1"/>
    <col min="12294" max="12294" width="10.5" style="359" customWidth="1"/>
    <col min="12295" max="12295" width="9.5" style="359" customWidth="1"/>
    <col min="12296" max="12296" width="22.5" style="359" customWidth="1"/>
    <col min="12297" max="12545" width="10.83203125" style="359"/>
    <col min="12546" max="12546" width="6.6640625" style="359" customWidth="1"/>
    <col min="12547" max="12548" width="10.83203125" style="359"/>
    <col min="12549" max="12549" width="15.33203125" style="359" customWidth="1"/>
    <col min="12550" max="12550" width="10.5" style="359" customWidth="1"/>
    <col min="12551" max="12551" width="9.5" style="359" customWidth="1"/>
    <col min="12552" max="12552" width="22.5" style="359" customWidth="1"/>
    <col min="12553" max="12801" width="10.83203125" style="359"/>
    <col min="12802" max="12802" width="6.6640625" style="359" customWidth="1"/>
    <col min="12803" max="12804" width="10.83203125" style="359"/>
    <col min="12805" max="12805" width="15.33203125" style="359" customWidth="1"/>
    <col min="12806" max="12806" width="10.5" style="359" customWidth="1"/>
    <col min="12807" max="12807" width="9.5" style="359" customWidth="1"/>
    <col min="12808" max="12808" width="22.5" style="359" customWidth="1"/>
    <col min="12809" max="13057" width="10.83203125" style="359"/>
    <col min="13058" max="13058" width="6.6640625" style="359" customWidth="1"/>
    <col min="13059" max="13060" width="10.83203125" style="359"/>
    <col min="13061" max="13061" width="15.33203125" style="359" customWidth="1"/>
    <col min="13062" max="13062" width="10.5" style="359" customWidth="1"/>
    <col min="13063" max="13063" width="9.5" style="359" customWidth="1"/>
    <col min="13064" max="13064" width="22.5" style="359" customWidth="1"/>
    <col min="13065" max="13313" width="10.83203125" style="359"/>
    <col min="13314" max="13314" width="6.6640625" style="359" customWidth="1"/>
    <col min="13315" max="13316" width="10.83203125" style="359"/>
    <col min="13317" max="13317" width="15.33203125" style="359" customWidth="1"/>
    <col min="13318" max="13318" width="10.5" style="359" customWidth="1"/>
    <col min="13319" max="13319" width="9.5" style="359" customWidth="1"/>
    <col min="13320" max="13320" width="22.5" style="359" customWidth="1"/>
    <col min="13321" max="13569" width="10.83203125" style="359"/>
    <col min="13570" max="13570" width="6.6640625" style="359" customWidth="1"/>
    <col min="13571" max="13572" width="10.83203125" style="359"/>
    <col min="13573" max="13573" width="15.33203125" style="359" customWidth="1"/>
    <col min="13574" max="13574" width="10.5" style="359" customWidth="1"/>
    <col min="13575" max="13575" width="9.5" style="359" customWidth="1"/>
    <col min="13576" max="13576" width="22.5" style="359" customWidth="1"/>
    <col min="13577" max="13825" width="10.83203125" style="359"/>
    <col min="13826" max="13826" width="6.6640625" style="359" customWidth="1"/>
    <col min="13827" max="13828" width="10.83203125" style="359"/>
    <col min="13829" max="13829" width="15.33203125" style="359" customWidth="1"/>
    <col min="13830" max="13830" width="10.5" style="359" customWidth="1"/>
    <col min="13831" max="13831" width="9.5" style="359" customWidth="1"/>
    <col min="13832" max="13832" width="22.5" style="359" customWidth="1"/>
    <col min="13833" max="14081" width="10.83203125" style="359"/>
    <col min="14082" max="14082" width="6.6640625" style="359" customWidth="1"/>
    <col min="14083" max="14084" width="10.83203125" style="359"/>
    <col min="14085" max="14085" width="15.33203125" style="359" customWidth="1"/>
    <col min="14086" max="14086" width="10.5" style="359" customWidth="1"/>
    <col min="14087" max="14087" width="9.5" style="359" customWidth="1"/>
    <col min="14088" max="14088" width="22.5" style="359" customWidth="1"/>
    <col min="14089" max="14337" width="10.83203125" style="359"/>
    <col min="14338" max="14338" width="6.6640625" style="359" customWidth="1"/>
    <col min="14339" max="14340" width="10.83203125" style="359"/>
    <col min="14341" max="14341" width="15.33203125" style="359" customWidth="1"/>
    <col min="14342" max="14342" width="10.5" style="359" customWidth="1"/>
    <col min="14343" max="14343" width="9.5" style="359" customWidth="1"/>
    <col min="14344" max="14344" width="22.5" style="359" customWidth="1"/>
    <col min="14345" max="14593" width="10.83203125" style="359"/>
    <col min="14594" max="14594" width="6.6640625" style="359" customWidth="1"/>
    <col min="14595" max="14596" width="10.83203125" style="359"/>
    <col min="14597" max="14597" width="15.33203125" style="359" customWidth="1"/>
    <col min="14598" max="14598" width="10.5" style="359" customWidth="1"/>
    <col min="14599" max="14599" width="9.5" style="359" customWidth="1"/>
    <col min="14600" max="14600" width="22.5" style="359" customWidth="1"/>
    <col min="14601" max="14849" width="10.83203125" style="359"/>
    <col min="14850" max="14850" width="6.6640625" style="359" customWidth="1"/>
    <col min="14851" max="14852" width="10.83203125" style="359"/>
    <col min="14853" max="14853" width="15.33203125" style="359" customWidth="1"/>
    <col min="14854" max="14854" width="10.5" style="359" customWidth="1"/>
    <col min="14855" max="14855" width="9.5" style="359" customWidth="1"/>
    <col min="14856" max="14856" width="22.5" style="359" customWidth="1"/>
    <col min="14857" max="15105" width="10.83203125" style="359"/>
    <col min="15106" max="15106" width="6.6640625" style="359" customWidth="1"/>
    <col min="15107" max="15108" width="10.83203125" style="359"/>
    <col min="15109" max="15109" width="15.33203125" style="359" customWidth="1"/>
    <col min="15110" max="15110" width="10.5" style="359" customWidth="1"/>
    <col min="15111" max="15111" width="9.5" style="359" customWidth="1"/>
    <col min="15112" max="15112" width="22.5" style="359" customWidth="1"/>
    <col min="15113" max="15361" width="10.83203125" style="359"/>
    <col min="15362" max="15362" width="6.6640625" style="359" customWidth="1"/>
    <col min="15363" max="15364" width="10.83203125" style="359"/>
    <col min="15365" max="15365" width="15.33203125" style="359" customWidth="1"/>
    <col min="15366" max="15366" width="10.5" style="359" customWidth="1"/>
    <col min="15367" max="15367" width="9.5" style="359" customWidth="1"/>
    <col min="15368" max="15368" width="22.5" style="359" customWidth="1"/>
    <col min="15369" max="15617" width="10.83203125" style="359"/>
    <col min="15618" max="15618" width="6.6640625" style="359" customWidth="1"/>
    <col min="15619" max="15620" width="10.83203125" style="359"/>
    <col min="15621" max="15621" width="15.33203125" style="359" customWidth="1"/>
    <col min="15622" max="15622" width="10.5" style="359" customWidth="1"/>
    <col min="15623" max="15623" width="9.5" style="359" customWidth="1"/>
    <col min="15624" max="15624" width="22.5" style="359" customWidth="1"/>
    <col min="15625" max="15873" width="10.83203125" style="359"/>
    <col min="15874" max="15874" width="6.6640625" style="359" customWidth="1"/>
    <col min="15875" max="15876" width="10.83203125" style="359"/>
    <col min="15877" max="15877" width="15.33203125" style="359" customWidth="1"/>
    <col min="15878" max="15878" width="10.5" style="359" customWidth="1"/>
    <col min="15879" max="15879" width="9.5" style="359" customWidth="1"/>
    <col min="15880" max="15880" width="22.5" style="359" customWidth="1"/>
    <col min="15881" max="16129" width="10.83203125" style="359"/>
    <col min="16130" max="16130" width="6.6640625" style="359" customWidth="1"/>
    <col min="16131" max="16132" width="10.83203125" style="359"/>
    <col min="16133" max="16133" width="15.33203125" style="359" customWidth="1"/>
    <col min="16134" max="16134" width="10.5" style="359" customWidth="1"/>
    <col min="16135" max="16135" width="9.5" style="359" customWidth="1"/>
    <col min="16136" max="16136" width="22.5" style="359" customWidth="1"/>
    <col min="16137" max="16384" width="10.83203125" style="359"/>
  </cols>
  <sheetData>
    <row r="1" spans="1:13" ht="20" customHeight="1" thickBot="1">
      <c r="A1" s="454" t="s">
        <v>423</v>
      </c>
      <c r="B1" s="455"/>
      <c r="C1" s="455"/>
      <c r="D1" s="455"/>
      <c r="E1" s="455"/>
      <c r="F1" s="455"/>
      <c r="G1" s="455"/>
      <c r="H1" s="455"/>
      <c r="I1" s="455"/>
      <c r="J1" s="455"/>
      <c r="K1" s="456"/>
    </row>
    <row r="2" spans="1:13" ht="15" customHeight="1">
      <c r="A2" s="457"/>
      <c r="B2" s="458"/>
      <c r="C2" s="463"/>
      <c r="D2" s="464"/>
      <c r="E2" s="465"/>
      <c r="F2" s="472" t="str">
        <f>CONCATENATE(Entête!B8)</f>
        <v>…../…../……..</v>
      </c>
      <c r="G2" s="472"/>
      <c r="H2" s="472"/>
      <c r="I2" s="472"/>
      <c r="J2" s="472"/>
      <c r="K2" s="473"/>
    </row>
    <row r="3" spans="1:13" ht="45" customHeight="1">
      <c r="A3" s="459"/>
      <c r="B3" s="460"/>
      <c r="C3" s="466"/>
      <c r="D3" s="467"/>
      <c r="E3" s="468"/>
      <c r="F3" s="429" t="str">
        <f>CONCATENATE(Entête!A10)</f>
        <v>Région Travaux….
…..Description travaux…
Centre ou Poste..</v>
      </c>
      <c r="G3" s="430"/>
      <c r="H3" s="430"/>
      <c r="I3" s="430"/>
      <c r="J3" s="430"/>
      <c r="K3" s="431"/>
      <c r="L3" s="453"/>
    </row>
    <row r="4" spans="1:13" ht="45" customHeight="1" thickBot="1">
      <c r="A4" s="461"/>
      <c r="B4" s="462"/>
      <c r="C4" s="469"/>
      <c r="D4" s="470"/>
      <c r="E4" s="471"/>
      <c r="F4" s="432"/>
      <c r="G4" s="433"/>
      <c r="H4" s="433"/>
      <c r="I4" s="433"/>
      <c r="J4" s="433"/>
      <c r="K4" s="434"/>
      <c r="L4" s="453"/>
    </row>
    <row r="5" spans="1:13" ht="5" customHeight="1" thickBot="1"/>
    <row r="6" spans="1:13" ht="15" customHeight="1">
      <c r="A6" s="475" t="s">
        <v>424</v>
      </c>
      <c r="B6" s="478" t="s">
        <v>425</v>
      </c>
      <c r="C6" s="478"/>
      <c r="D6" s="478"/>
      <c r="E6" s="478"/>
      <c r="F6" s="478"/>
      <c r="G6" s="478" t="s">
        <v>426</v>
      </c>
      <c r="H6" s="479"/>
      <c r="I6" s="479"/>
      <c r="J6" s="479"/>
      <c r="K6" s="480"/>
    </row>
    <row r="7" spans="1:13">
      <c r="A7" s="476"/>
      <c r="B7" s="360" t="s">
        <v>427</v>
      </c>
      <c r="C7" s="481" t="s">
        <v>428</v>
      </c>
      <c r="D7" s="482"/>
      <c r="E7" s="485" t="s">
        <v>429</v>
      </c>
      <c r="F7" s="486"/>
      <c r="G7" s="489" t="s">
        <v>33</v>
      </c>
      <c r="H7" s="491" t="s">
        <v>38</v>
      </c>
      <c r="I7" s="491" t="s">
        <v>430</v>
      </c>
      <c r="J7" s="491" t="s">
        <v>39</v>
      </c>
      <c r="K7" s="493" t="s">
        <v>431</v>
      </c>
    </row>
    <row r="8" spans="1:13" ht="15" thickBot="1">
      <c r="A8" s="477"/>
      <c r="B8" s="361" t="s">
        <v>34</v>
      </c>
      <c r="C8" s="483"/>
      <c r="D8" s="484"/>
      <c r="E8" s="487"/>
      <c r="F8" s="488"/>
      <c r="G8" s="490"/>
      <c r="H8" s="492"/>
      <c r="I8" s="492"/>
      <c r="J8" s="492"/>
      <c r="K8" s="494"/>
    </row>
    <row r="9" spans="1:13" ht="15" customHeight="1">
      <c r="A9" s="362" t="s">
        <v>432</v>
      </c>
      <c r="B9" s="363"/>
      <c r="C9" s="474"/>
      <c r="D9" s="474"/>
      <c r="E9" s="474"/>
      <c r="F9" s="474"/>
      <c r="G9" s="364"/>
      <c r="H9" s="365"/>
      <c r="I9" s="365"/>
      <c r="J9" s="365"/>
      <c r="K9" s="366"/>
    </row>
    <row r="10" spans="1:13" ht="15" customHeight="1">
      <c r="A10" s="367" t="s">
        <v>433</v>
      </c>
      <c r="B10" s="368"/>
      <c r="C10" s="451"/>
      <c r="D10" s="451"/>
      <c r="E10" s="451"/>
      <c r="F10" s="451"/>
      <c r="G10" s="369"/>
      <c r="H10" s="370"/>
      <c r="I10" s="370"/>
      <c r="J10" s="370"/>
      <c r="K10" s="371"/>
    </row>
    <row r="11" spans="1:13">
      <c r="A11" s="367" t="s">
        <v>434</v>
      </c>
      <c r="B11" s="368"/>
      <c r="C11" s="451"/>
      <c r="D11" s="451"/>
      <c r="E11" s="451"/>
      <c r="F11" s="451"/>
      <c r="G11" s="369"/>
      <c r="H11" s="370"/>
      <c r="I11" s="370"/>
      <c r="J11" s="370"/>
      <c r="K11" s="371"/>
    </row>
    <row r="12" spans="1:13">
      <c r="A12" s="367" t="s">
        <v>435</v>
      </c>
      <c r="B12" s="368"/>
      <c r="C12" s="451"/>
      <c r="D12" s="451"/>
      <c r="E12" s="451"/>
      <c r="F12" s="451"/>
      <c r="G12" s="369"/>
      <c r="H12" s="370"/>
      <c r="I12" s="370"/>
      <c r="J12" s="370"/>
      <c r="K12" s="371"/>
    </row>
    <row r="13" spans="1:13">
      <c r="A13" s="367" t="s">
        <v>436</v>
      </c>
      <c r="B13" s="368"/>
      <c r="C13" s="451"/>
      <c r="D13" s="451"/>
      <c r="E13" s="451"/>
      <c r="F13" s="451"/>
      <c r="G13" s="369"/>
      <c r="H13" s="370"/>
      <c r="I13" s="370"/>
      <c r="J13" s="370"/>
      <c r="K13" s="371"/>
      <c r="M13" s="390" t="s">
        <v>833</v>
      </c>
    </row>
    <row r="14" spans="1:13">
      <c r="A14" s="367" t="s">
        <v>437</v>
      </c>
      <c r="B14" s="368"/>
      <c r="C14" s="451"/>
      <c r="D14" s="451"/>
      <c r="E14" s="451"/>
      <c r="F14" s="451"/>
      <c r="G14" s="369"/>
      <c r="H14" s="370"/>
      <c r="I14" s="370"/>
      <c r="J14" s="370"/>
      <c r="K14" s="371"/>
    </row>
    <row r="15" spans="1:13">
      <c r="A15" s="367" t="s">
        <v>438</v>
      </c>
      <c r="B15" s="368"/>
      <c r="C15" s="451"/>
      <c r="D15" s="451"/>
      <c r="E15" s="451"/>
      <c r="F15" s="451"/>
      <c r="G15" s="369"/>
      <c r="H15" s="370"/>
      <c r="I15" s="370"/>
      <c r="J15" s="370"/>
      <c r="K15" s="371"/>
    </row>
    <row r="16" spans="1:13">
      <c r="A16" s="367" t="s">
        <v>439</v>
      </c>
      <c r="B16" s="368"/>
      <c r="C16" s="451"/>
      <c r="D16" s="451"/>
      <c r="E16" s="451"/>
      <c r="F16" s="451"/>
      <c r="G16" s="369"/>
      <c r="H16" s="370"/>
      <c r="I16" s="370"/>
      <c r="J16" s="370"/>
      <c r="K16" s="371"/>
    </row>
    <row r="17" spans="1:13">
      <c r="A17" s="367" t="s">
        <v>440</v>
      </c>
      <c r="B17" s="368"/>
      <c r="C17" s="451"/>
      <c r="D17" s="451"/>
      <c r="E17" s="451"/>
      <c r="F17" s="451"/>
      <c r="G17" s="369"/>
      <c r="H17" s="370"/>
      <c r="I17" s="370"/>
      <c r="J17" s="370"/>
      <c r="K17" s="371"/>
    </row>
    <row r="18" spans="1:13">
      <c r="A18" s="367" t="s">
        <v>441</v>
      </c>
      <c r="B18" s="368"/>
      <c r="C18" s="451"/>
      <c r="D18" s="451"/>
      <c r="E18" s="451"/>
      <c r="F18" s="451"/>
      <c r="G18" s="369"/>
      <c r="H18" s="370"/>
      <c r="I18" s="370"/>
      <c r="J18" s="370"/>
      <c r="K18" s="371"/>
      <c r="M18" s="390" t="s">
        <v>833</v>
      </c>
    </row>
    <row r="19" spans="1:13">
      <c r="A19" s="367" t="s">
        <v>442</v>
      </c>
      <c r="B19" s="368"/>
      <c r="C19" s="451"/>
      <c r="D19" s="451"/>
      <c r="E19" s="451"/>
      <c r="F19" s="451"/>
      <c r="G19" s="369"/>
      <c r="H19" s="370"/>
      <c r="I19" s="370"/>
      <c r="J19" s="370"/>
      <c r="K19" s="371"/>
    </row>
    <row r="20" spans="1:13">
      <c r="A20" s="367" t="s">
        <v>443</v>
      </c>
      <c r="B20" s="368"/>
      <c r="C20" s="451"/>
      <c r="D20" s="451"/>
      <c r="E20" s="451"/>
      <c r="F20" s="451"/>
      <c r="G20" s="369"/>
      <c r="H20" s="370"/>
      <c r="I20" s="370"/>
      <c r="J20" s="370"/>
      <c r="K20" s="371"/>
    </row>
    <row r="21" spans="1:13">
      <c r="A21" s="367" t="s">
        <v>444</v>
      </c>
      <c r="B21" s="368"/>
      <c r="C21" s="451"/>
      <c r="D21" s="451"/>
      <c r="E21" s="451"/>
      <c r="F21" s="451"/>
      <c r="G21" s="369"/>
      <c r="H21" s="370"/>
      <c r="I21" s="370"/>
      <c r="J21" s="370"/>
      <c r="K21" s="371"/>
    </row>
    <row r="22" spans="1:13">
      <c r="A22" s="367" t="s">
        <v>445</v>
      </c>
      <c r="B22" s="368"/>
      <c r="C22" s="451"/>
      <c r="D22" s="451"/>
      <c r="E22" s="451"/>
      <c r="F22" s="451"/>
      <c r="G22" s="369"/>
      <c r="H22" s="370"/>
      <c r="I22" s="370"/>
      <c r="J22" s="370"/>
      <c r="K22" s="371"/>
    </row>
    <row r="23" spans="1:13">
      <c r="A23" s="367" t="s">
        <v>446</v>
      </c>
      <c r="B23" s="368"/>
      <c r="C23" s="451"/>
      <c r="D23" s="451"/>
      <c r="E23" s="451"/>
      <c r="F23" s="451"/>
      <c r="G23" s="369"/>
      <c r="H23" s="370"/>
      <c r="I23" s="370"/>
      <c r="J23" s="370"/>
      <c r="K23" s="371"/>
    </row>
    <row r="24" spans="1:13">
      <c r="A24" s="367" t="s">
        <v>447</v>
      </c>
      <c r="B24" s="368"/>
      <c r="C24" s="451"/>
      <c r="D24" s="451"/>
      <c r="E24" s="451"/>
      <c r="F24" s="451"/>
      <c r="G24" s="369"/>
      <c r="H24" s="370"/>
      <c r="I24" s="370"/>
      <c r="J24" s="370"/>
      <c r="K24" s="371"/>
    </row>
    <row r="25" spans="1:13">
      <c r="A25" s="367" t="s">
        <v>448</v>
      </c>
      <c r="B25" s="368"/>
      <c r="C25" s="451"/>
      <c r="D25" s="451"/>
      <c r="E25" s="451"/>
      <c r="F25" s="451"/>
      <c r="G25" s="369"/>
      <c r="H25" s="370"/>
      <c r="I25" s="370"/>
      <c r="J25" s="370"/>
      <c r="K25" s="371"/>
    </row>
    <row r="26" spans="1:13">
      <c r="A26" s="367" t="s">
        <v>449</v>
      </c>
      <c r="B26" s="368"/>
      <c r="C26" s="451"/>
      <c r="D26" s="451"/>
      <c r="E26" s="451"/>
      <c r="F26" s="451"/>
      <c r="G26" s="369"/>
      <c r="H26" s="370"/>
      <c r="I26" s="370"/>
      <c r="J26" s="370"/>
      <c r="K26" s="371"/>
    </row>
    <row r="27" spans="1:13">
      <c r="A27" s="367" t="s">
        <v>450</v>
      </c>
      <c r="B27" s="368"/>
      <c r="C27" s="451"/>
      <c r="D27" s="451"/>
      <c r="E27" s="451"/>
      <c r="F27" s="451"/>
      <c r="G27" s="369"/>
      <c r="H27" s="370"/>
      <c r="I27" s="370"/>
      <c r="J27" s="370"/>
      <c r="K27" s="371"/>
    </row>
    <row r="28" spans="1:13">
      <c r="A28" s="367" t="s">
        <v>451</v>
      </c>
      <c r="B28" s="368"/>
      <c r="C28" s="451"/>
      <c r="D28" s="451"/>
      <c r="E28" s="451"/>
      <c r="F28" s="451"/>
      <c r="G28" s="369"/>
      <c r="H28" s="370"/>
      <c r="I28" s="370"/>
      <c r="J28" s="370"/>
      <c r="K28" s="371"/>
    </row>
    <row r="29" spans="1:13">
      <c r="A29" s="367" t="s">
        <v>452</v>
      </c>
      <c r="B29" s="368"/>
      <c r="C29" s="451"/>
      <c r="D29" s="451"/>
      <c r="E29" s="451"/>
      <c r="F29" s="451"/>
      <c r="G29" s="369"/>
      <c r="H29" s="370"/>
      <c r="I29" s="370"/>
      <c r="J29" s="370"/>
      <c r="K29" s="371"/>
    </row>
    <row r="30" spans="1:13">
      <c r="A30" s="367" t="s">
        <v>453</v>
      </c>
      <c r="B30" s="368"/>
      <c r="C30" s="451"/>
      <c r="D30" s="451"/>
      <c r="E30" s="451"/>
      <c r="F30" s="451"/>
      <c r="G30" s="369"/>
      <c r="H30" s="370"/>
      <c r="I30" s="370"/>
      <c r="J30" s="370"/>
      <c r="K30" s="371"/>
    </row>
    <row r="31" spans="1:13">
      <c r="A31" s="367" t="s">
        <v>454</v>
      </c>
      <c r="B31" s="368"/>
      <c r="C31" s="451"/>
      <c r="D31" s="451"/>
      <c r="E31" s="451"/>
      <c r="F31" s="451"/>
      <c r="G31" s="369"/>
      <c r="H31" s="370"/>
      <c r="I31" s="370"/>
      <c r="J31" s="370"/>
      <c r="K31" s="371"/>
    </row>
    <row r="32" spans="1:13">
      <c r="A32" s="367" t="s">
        <v>455</v>
      </c>
      <c r="B32" s="368"/>
      <c r="C32" s="451"/>
      <c r="D32" s="451"/>
      <c r="E32" s="451"/>
      <c r="F32" s="451"/>
      <c r="G32" s="369"/>
      <c r="H32" s="370"/>
      <c r="I32" s="370"/>
      <c r="J32" s="370"/>
      <c r="K32" s="371"/>
    </row>
    <row r="33" spans="1:11">
      <c r="A33" s="367" t="s">
        <v>456</v>
      </c>
      <c r="B33" s="368"/>
      <c r="C33" s="451"/>
      <c r="D33" s="451"/>
      <c r="E33" s="451"/>
      <c r="F33" s="451"/>
      <c r="G33" s="369"/>
      <c r="H33" s="370"/>
      <c r="I33" s="370"/>
      <c r="J33" s="370"/>
      <c r="K33" s="371"/>
    </row>
    <row r="34" spans="1:11">
      <c r="A34" s="367" t="s">
        <v>457</v>
      </c>
      <c r="B34" s="368"/>
      <c r="C34" s="451"/>
      <c r="D34" s="451"/>
      <c r="E34" s="451"/>
      <c r="F34" s="451"/>
      <c r="G34" s="369"/>
      <c r="H34" s="370"/>
      <c r="I34" s="370"/>
      <c r="J34" s="370"/>
      <c r="K34" s="371"/>
    </row>
    <row r="35" spans="1:11">
      <c r="A35" s="367" t="s">
        <v>829</v>
      </c>
      <c r="B35" s="368"/>
      <c r="C35" s="451"/>
      <c r="D35" s="451"/>
      <c r="E35" s="451"/>
      <c r="F35" s="451"/>
      <c r="G35" s="369"/>
      <c r="H35" s="370"/>
      <c r="I35" s="370"/>
      <c r="J35" s="370"/>
      <c r="K35" s="371"/>
    </row>
    <row r="36" spans="1:11">
      <c r="A36" s="367" t="s">
        <v>458</v>
      </c>
      <c r="B36" s="368"/>
      <c r="C36" s="451"/>
      <c r="D36" s="451"/>
      <c r="E36" s="451"/>
      <c r="F36" s="451"/>
      <c r="G36" s="369"/>
      <c r="H36" s="370"/>
      <c r="I36" s="370"/>
      <c r="J36" s="370"/>
      <c r="K36" s="371"/>
    </row>
    <row r="37" spans="1:11">
      <c r="A37" s="367" t="s">
        <v>459</v>
      </c>
      <c r="B37" s="368"/>
      <c r="C37" s="451"/>
      <c r="D37" s="451"/>
      <c r="E37" s="451"/>
      <c r="F37" s="451"/>
      <c r="G37" s="369"/>
      <c r="H37" s="370"/>
      <c r="I37" s="370"/>
      <c r="J37" s="370"/>
      <c r="K37" s="371"/>
    </row>
    <row r="38" spans="1:11">
      <c r="A38" s="367" t="s">
        <v>460</v>
      </c>
      <c r="B38" s="368"/>
      <c r="C38" s="451"/>
      <c r="D38" s="451"/>
      <c r="E38" s="451"/>
      <c r="F38" s="451"/>
      <c r="G38" s="369"/>
      <c r="H38" s="370"/>
      <c r="I38" s="370"/>
      <c r="J38" s="370"/>
      <c r="K38" s="371"/>
    </row>
    <row r="39" spans="1:11">
      <c r="A39" s="367" t="s">
        <v>461</v>
      </c>
      <c r="B39" s="368"/>
      <c r="C39" s="451"/>
      <c r="D39" s="451"/>
      <c r="E39" s="451"/>
      <c r="F39" s="451"/>
      <c r="G39" s="369"/>
      <c r="H39" s="370"/>
      <c r="I39" s="370"/>
      <c r="J39" s="370"/>
      <c r="K39" s="371"/>
    </row>
    <row r="40" spans="1:11">
      <c r="A40" s="367" t="s">
        <v>462</v>
      </c>
      <c r="B40" s="368"/>
      <c r="C40" s="451"/>
      <c r="D40" s="451"/>
      <c r="E40" s="451"/>
      <c r="F40" s="451"/>
      <c r="G40" s="369"/>
      <c r="H40" s="370"/>
      <c r="I40" s="370"/>
      <c r="J40" s="370"/>
      <c r="K40" s="371"/>
    </row>
    <row r="41" spans="1:11">
      <c r="A41" s="367" t="s">
        <v>463</v>
      </c>
      <c r="B41" s="368"/>
      <c r="C41" s="451"/>
      <c r="D41" s="451"/>
      <c r="E41" s="451"/>
      <c r="F41" s="451"/>
      <c r="G41" s="369"/>
      <c r="H41" s="370"/>
      <c r="I41" s="370"/>
      <c r="J41" s="370"/>
      <c r="K41" s="371"/>
    </row>
    <row r="42" spans="1:11">
      <c r="A42" s="367" t="s">
        <v>464</v>
      </c>
      <c r="B42" s="368"/>
      <c r="C42" s="451"/>
      <c r="D42" s="451"/>
      <c r="E42" s="451"/>
      <c r="F42" s="451"/>
      <c r="G42" s="369"/>
      <c r="H42" s="370"/>
      <c r="I42" s="370"/>
      <c r="J42" s="370"/>
      <c r="K42" s="371"/>
    </row>
    <row r="43" spans="1:11">
      <c r="A43" s="367" t="s">
        <v>465</v>
      </c>
      <c r="B43" s="368"/>
      <c r="C43" s="451"/>
      <c r="D43" s="451"/>
      <c r="E43" s="451"/>
      <c r="F43" s="451"/>
      <c r="G43" s="369"/>
      <c r="H43" s="370"/>
      <c r="I43" s="370"/>
      <c r="J43" s="370"/>
      <c r="K43" s="371"/>
    </row>
    <row r="44" spans="1:11">
      <c r="A44" s="367" t="s">
        <v>466</v>
      </c>
      <c r="B44" s="368"/>
      <c r="C44" s="451"/>
      <c r="D44" s="451"/>
      <c r="E44" s="451"/>
      <c r="F44" s="451"/>
      <c r="G44" s="369"/>
      <c r="H44" s="370"/>
      <c r="I44" s="370"/>
      <c r="J44" s="370"/>
      <c r="K44" s="371"/>
    </row>
    <row r="45" spans="1:11">
      <c r="A45" s="367" t="s">
        <v>467</v>
      </c>
      <c r="B45" s="368"/>
      <c r="C45" s="451"/>
      <c r="D45" s="451"/>
      <c r="E45" s="451"/>
      <c r="F45" s="451"/>
      <c r="G45" s="369"/>
      <c r="H45" s="370"/>
      <c r="I45" s="370"/>
      <c r="J45" s="370"/>
      <c r="K45" s="371"/>
    </row>
    <row r="46" spans="1:11">
      <c r="A46" s="367" t="s">
        <v>468</v>
      </c>
      <c r="B46" s="368"/>
      <c r="C46" s="451"/>
      <c r="D46" s="451"/>
      <c r="E46" s="451"/>
      <c r="F46" s="451"/>
      <c r="G46" s="369"/>
      <c r="H46" s="370"/>
      <c r="I46" s="370"/>
      <c r="J46" s="370"/>
      <c r="K46" s="371"/>
    </row>
    <row r="47" spans="1:11">
      <c r="A47" s="367" t="s">
        <v>469</v>
      </c>
      <c r="B47" s="368"/>
      <c r="C47" s="451"/>
      <c r="D47" s="451"/>
      <c r="E47" s="451"/>
      <c r="F47" s="451"/>
      <c r="G47" s="369"/>
      <c r="H47" s="370"/>
      <c r="I47" s="370"/>
      <c r="J47" s="370"/>
      <c r="K47" s="371"/>
    </row>
    <row r="48" spans="1:11">
      <c r="A48" s="367" t="s">
        <v>470</v>
      </c>
      <c r="B48" s="368"/>
      <c r="C48" s="451"/>
      <c r="D48" s="451"/>
      <c r="E48" s="451"/>
      <c r="F48" s="451"/>
      <c r="G48" s="369"/>
      <c r="H48" s="370"/>
      <c r="I48" s="370"/>
      <c r="J48" s="370"/>
      <c r="K48" s="371"/>
    </row>
    <row r="49" spans="1:11">
      <c r="A49" s="367" t="s">
        <v>471</v>
      </c>
      <c r="B49" s="368"/>
      <c r="C49" s="451"/>
      <c r="D49" s="451"/>
      <c r="E49" s="451"/>
      <c r="F49" s="451"/>
      <c r="G49" s="369"/>
      <c r="H49" s="370"/>
      <c r="I49" s="370"/>
      <c r="J49" s="370"/>
      <c r="K49" s="371"/>
    </row>
    <row r="50" spans="1:11">
      <c r="A50" s="367" t="s">
        <v>472</v>
      </c>
      <c r="B50" s="368"/>
      <c r="C50" s="451"/>
      <c r="D50" s="451"/>
      <c r="E50" s="451"/>
      <c r="F50" s="451"/>
      <c r="G50" s="369"/>
      <c r="H50" s="370"/>
      <c r="I50" s="370"/>
      <c r="J50" s="370"/>
      <c r="K50" s="371"/>
    </row>
    <row r="51" spans="1:11">
      <c r="A51" s="367" t="s">
        <v>473</v>
      </c>
      <c r="B51" s="368"/>
      <c r="C51" s="451"/>
      <c r="D51" s="451"/>
      <c r="E51" s="451"/>
      <c r="F51" s="451"/>
      <c r="G51" s="369"/>
      <c r="H51" s="370"/>
      <c r="I51" s="370"/>
      <c r="J51" s="370"/>
      <c r="K51" s="371"/>
    </row>
    <row r="52" spans="1:11">
      <c r="A52" s="367" t="s">
        <v>474</v>
      </c>
      <c r="B52" s="368"/>
      <c r="C52" s="451"/>
      <c r="D52" s="451"/>
      <c r="E52" s="451"/>
      <c r="F52" s="451"/>
      <c r="G52" s="369"/>
      <c r="H52" s="370"/>
      <c r="I52" s="370"/>
      <c r="J52" s="370"/>
      <c r="K52" s="371"/>
    </row>
    <row r="53" spans="1:11">
      <c r="A53" s="367" t="s">
        <v>475</v>
      </c>
      <c r="B53" s="368"/>
      <c r="C53" s="451"/>
      <c r="D53" s="451"/>
      <c r="E53" s="451"/>
      <c r="F53" s="451"/>
      <c r="G53" s="369"/>
      <c r="H53" s="370"/>
      <c r="I53" s="370"/>
      <c r="J53" s="370"/>
      <c r="K53" s="371"/>
    </row>
    <row r="54" spans="1:11">
      <c r="A54" s="367" t="s">
        <v>476</v>
      </c>
      <c r="B54" s="368"/>
      <c r="C54" s="451"/>
      <c r="D54" s="451"/>
      <c r="E54" s="451"/>
      <c r="F54" s="451"/>
      <c r="G54" s="369"/>
      <c r="H54" s="370"/>
      <c r="I54" s="370"/>
      <c r="J54" s="370"/>
      <c r="K54" s="371"/>
    </row>
    <row r="55" spans="1:11">
      <c r="A55" s="367" t="s">
        <v>477</v>
      </c>
      <c r="B55" s="368"/>
      <c r="C55" s="451"/>
      <c r="D55" s="451"/>
      <c r="E55" s="451"/>
      <c r="F55" s="451"/>
      <c r="G55" s="369"/>
      <c r="H55" s="370"/>
      <c r="I55" s="370"/>
      <c r="J55" s="370"/>
      <c r="K55" s="371"/>
    </row>
    <row r="56" spans="1:11">
      <c r="A56" s="367" t="s">
        <v>478</v>
      </c>
      <c r="B56" s="368"/>
      <c r="C56" s="451"/>
      <c r="D56" s="451"/>
      <c r="E56" s="451"/>
      <c r="F56" s="451"/>
      <c r="G56" s="369"/>
      <c r="H56" s="370"/>
      <c r="I56" s="370"/>
      <c r="J56" s="370"/>
      <c r="K56" s="371"/>
    </row>
    <row r="57" spans="1:11">
      <c r="A57" s="367" t="s">
        <v>479</v>
      </c>
      <c r="B57" s="368"/>
      <c r="C57" s="451"/>
      <c r="D57" s="451"/>
      <c r="E57" s="451"/>
      <c r="F57" s="451"/>
      <c r="G57" s="369"/>
      <c r="H57" s="370"/>
      <c r="I57" s="370"/>
      <c r="J57" s="370"/>
      <c r="K57" s="371"/>
    </row>
    <row r="58" spans="1:11">
      <c r="A58" s="367" t="s">
        <v>480</v>
      </c>
      <c r="B58" s="368"/>
      <c r="C58" s="451"/>
      <c r="D58" s="451"/>
      <c r="E58" s="451"/>
      <c r="F58" s="451"/>
      <c r="G58" s="369"/>
      <c r="H58" s="370"/>
      <c r="I58" s="370"/>
      <c r="J58" s="370"/>
      <c r="K58" s="371"/>
    </row>
    <row r="59" spans="1:11">
      <c r="A59" s="367" t="s">
        <v>481</v>
      </c>
      <c r="B59" s="368"/>
      <c r="C59" s="451"/>
      <c r="D59" s="451"/>
      <c r="E59" s="451"/>
      <c r="F59" s="451"/>
      <c r="G59" s="369"/>
      <c r="H59" s="370"/>
      <c r="I59" s="370"/>
      <c r="J59" s="370"/>
      <c r="K59" s="371"/>
    </row>
    <row r="60" spans="1:11">
      <c r="A60" s="367" t="s">
        <v>482</v>
      </c>
      <c r="B60" s="368"/>
      <c r="C60" s="451"/>
      <c r="D60" s="451"/>
      <c r="E60" s="451"/>
      <c r="F60" s="451"/>
      <c r="G60" s="369"/>
      <c r="H60" s="370"/>
      <c r="I60" s="370"/>
      <c r="J60" s="370"/>
      <c r="K60" s="371"/>
    </row>
    <row r="61" spans="1:11">
      <c r="A61" s="367" t="s">
        <v>483</v>
      </c>
      <c r="B61" s="368"/>
      <c r="C61" s="451"/>
      <c r="D61" s="451"/>
      <c r="E61" s="451"/>
      <c r="F61" s="451"/>
      <c r="G61" s="369"/>
      <c r="H61" s="370"/>
      <c r="I61" s="370"/>
      <c r="J61" s="370"/>
      <c r="K61" s="371"/>
    </row>
    <row r="62" spans="1:11">
      <c r="A62" s="367" t="s">
        <v>484</v>
      </c>
      <c r="B62" s="368"/>
      <c r="C62" s="451"/>
      <c r="D62" s="451"/>
      <c r="E62" s="451"/>
      <c r="F62" s="451"/>
      <c r="G62" s="369"/>
      <c r="H62" s="370"/>
      <c r="I62" s="370"/>
      <c r="J62" s="370"/>
      <c r="K62" s="371"/>
    </row>
    <row r="63" spans="1:11">
      <c r="A63" s="367" t="s">
        <v>485</v>
      </c>
      <c r="B63" s="368"/>
      <c r="C63" s="451"/>
      <c r="D63" s="451"/>
      <c r="E63" s="451"/>
      <c r="F63" s="451"/>
      <c r="G63" s="369"/>
      <c r="H63" s="370"/>
      <c r="I63" s="370"/>
      <c r="J63" s="370"/>
      <c r="K63" s="371"/>
    </row>
    <row r="64" spans="1:11">
      <c r="A64" s="367" t="s">
        <v>486</v>
      </c>
      <c r="B64" s="368"/>
      <c r="C64" s="451"/>
      <c r="D64" s="451"/>
      <c r="E64" s="451"/>
      <c r="F64" s="451"/>
      <c r="G64" s="369"/>
      <c r="H64" s="370"/>
      <c r="I64" s="370"/>
      <c r="J64" s="370"/>
      <c r="K64" s="371"/>
    </row>
    <row r="65" spans="1:11">
      <c r="A65" s="367" t="s">
        <v>487</v>
      </c>
      <c r="B65" s="368"/>
      <c r="C65" s="451"/>
      <c r="D65" s="451"/>
      <c r="E65" s="451"/>
      <c r="F65" s="451"/>
      <c r="G65" s="369"/>
      <c r="H65" s="370"/>
      <c r="I65" s="370"/>
      <c r="J65" s="370"/>
      <c r="K65" s="371"/>
    </row>
    <row r="66" spans="1:11">
      <c r="A66" s="367" t="s">
        <v>488</v>
      </c>
      <c r="B66" s="368"/>
      <c r="C66" s="451"/>
      <c r="D66" s="451"/>
      <c r="E66" s="451"/>
      <c r="F66" s="451"/>
      <c r="G66" s="369"/>
      <c r="H66" s="370"/>
      <c r="I66" s="370"/>
      <c r="J66" s="370"/>
      <c r="K66" s="371"/>
    </row>
    <row r="67" spans="1:11">
      <c r="A67" s="367" t="s">
        <v>489</v>
      </c>
      <c r="B67" s="368"/>
      <c r="C67" s="451"/>
      <c r="D67" s="451"/>
      <c r="E67" s="451"/>
      <c r="F67" s="451"/>
      <c r="G67" s="369"/>
      <c r="H67" s="370"/>
      <c r="I67" s="370"/>
      <c r="J67" s="370"/>
      <c r="K67" s="371"/>
    </row>
    <row r="68" spans="1:11">
      <c r="A68" s="367" t="s">
        <v>490</v>
      </c>
      <c r="B68" s="368"/>
      <c r="C68" s="451"/>
      <c r="D68" s="451"/>
      <c r="E68" s="451"/>
      <c r="F68" s="451"/>
      <c r="G68" s="369"/>
      <c r="H68" s="370"/>
      <c r="I68" s="370"/>
      <c r="J68" s="370"/>
      <c r="K68" s="371"/>
    </row>
    <row r="69" spans="1:11">
      <c r="A69" s="367" t="s">
        <v>491</v>
      </c>
      <c r="B69" s="368"/>
      <c r="C69" s="451"/>
      <c r="D69" s="451"/>
      <c r="E69" s="451"/>
      <c r="F69" s="451"/>
      <c r="G69" s="369"/>
      <c r="H69" s="370"/>
      <c r="I69" s="370"/>
      <c r="J69" s="370"/>
      <c r="K69" s="371"/>
    </row>
    <row r="70" spans="1:11">
      <c r="A70" s="367" t="s">
        <v>492</v>
      </c>
      <c r="B70" s="368"/>
      <c r="C70" s="451"/>
      <c r="D70" s="451"/>
      <c r="E70" s="451"/>
      <c r="F70" s="451"/>
      <c r="G70" s="369"/>
      <c r="H70" s="370"/>
      <c r="I70" s="370"/>
      <c r="J70" s="370"/>
      <c r="K70" s="371"/>
    </row>
    <row r="71" spans="1:11">
      <c r="A71" s="367" t="s">
        <v>493</v>
      </c>
      <c r="B71" s="368"/>
      <c r="C71" s="451"/>
      <c r="D71" s="451"/>
      <c r="E71" s="451"/>
      <c r="F71" s="451"/>
      <c r="G71" s="369"/>
      <c r="H71" s="370"/>
      <c r="I71" s="370"/>
      <c r="J71" s="370"/>
      <c r="K71" s="371"/>
    </row>
    <row r="72" spans="1:11">
      <c r="A72" s="367" t="s">
        <v>494</v>
      </c>
      <c r="B72" s="368"/>
      <c r="C72" s="451"/>
      <c r="D72" s="451"/>
      <c r="E72" s="451"/>
      <c r="F72" s="451"/>
      <c r="G72" s="369"/>
      <c r="H72" s="370"/>
      <c r="I72" s="370"/>
      <c r="J72" s="370"/>
      <c r="K72" s="371"/>
    </row>
    <row r="73" spans="1:11">
      <c r="A73" s="367" t="s">
        <v>495</v>
      </c>
      <c r="B73" s="368"/>
      <c r="C73" s="451"/>
      <c r="D73" s="451"/>
      <c r="E73" s="451"/>
      <c r="F73" s="451"/>
      <c r="G73" s="369"/>
      <c r="H73" s="370"/>
      <c r="I73" s="370"/>
      <c r="J73" s="370"/>
      <c r="K73" s="371"/>
    </row>
    <row r="74" spans="1:11">
      <c r="A74" s="367" t="s">
        <v>496</v>
      </c>
      <c r="B74" s="368"/>
      <c r="C74" s="451"/>
      <c r="D74" s="451"/>
      <c r="E74" s="451"/>
      <c r="F74" s="451"/>
      <c r="G74" s="369"/>
      <c r="H74" s="370"/>
      <c r="I74" s="370"/>
      <c r="J74" s="370"/>
      <c r="K74" s="371"/>
    </row>
    <row r="75" spans="1:11">
      <c r="A75" s="367" t="s">
        <v>497</v>
      </c>
      <c r="B75" s="368"/>
      <c r="C75" s="451"/>
      <c r="D75" s="451"/>
      <c r="E75" s="451"/>
      <c r="F75" s="451"/>
      <c r="G75" s="369"/>
      <c r="H75" s="370"/>
      <c r="I75" s="370"/>
      <c r="J75" s="370"/>
      <c r="K75" s="371"/>
    </row>
    <row r="76" spans="1:11">
      <c r="A76" s="367" t="s">
        <v>498</v>
      </c>
      <c r="B76" s="368"/>
      <c r="C76" s="451"/>
      <c r="D76" s="451"/>
      <c r="E76" s="451"/>
      <c r="F76" s="451"/>
      <c r="G76" s="369"/>
      <c r="H76" s="370"/>
      <c r="I76" s="370"/>
      <c r="J76" s="370"/>
      <c r="K76" s="371"/>
    </row>
    <row r="77" spans="1:11">
      <c r="A77" s="367" t="s">
        <v>499</v>
      </c>
      <c r="B77" s="368"/>
      <c r="C77" s="451"/>
      <c r="D77" s="451"/>
      <c r="E77" s="451"/>
      <c r="F77" s="451"/>
      <c r="G77" s="369"/>
      <c r="H77" s="370"/>
      <c r="I77" s="370"/>
      <c r="J77" s="370"/>
      <c r="K77" s="371"/>
    </row>
    <row r="78" spans="1:11">
      <c r="A78" s="367" t="s">
        <v>500</v>
      </c>
      <c r="B78" s="368"/>
      <c r="C78" s="451"/>
      <c r="D78" s="451"/>
      <c r="E78" s="451"/>
      <c r="F78" s="451"/>
      <c r="G78" s="369"/>
      <c r="H78" s="370"/>
      <c r="I78" s="370"/>
      <c r="J78" s="370"/>
      <c r="K78" s="371"/>
    </row>
    <row r="79" spans="1:11">
      <c r="A79" s="367" t="s">
        <v>501</v>
      </c>
      <c r="B79" s="368"/>
      <c r="C79" s="451"/>
      <c r="D79" s="451"/>
      <c r="E79" s="451"/>
      <c r="F79" s="451"/>
      <c r="G79" s="369"/>
      <c r="H79" s="370"/>
      <c r="I79" s="370"/>
      <c r="J79" s="370"/>
      <c r="K79" s="371"/>
    </row>
    <row r="80" spans="1:11">
      <c r="A80" s="367" t="s">
        <v>502</v>
      </c>
      <c r="B80" s="368"/>
      <c r="C80" s="451"/>
      <c r="D80" s="451"/>
      <c r="E80" s="451"/>
      <c r="F80" s="451"/>
      <c r="G80" s="369"/>
      <c r="H80" s="370"/>
      <c r="I80" s="370"/>
      <c r="J80" s="370"/>
      <c r="K80" s="371"/>
    </row>
    <row r="81" spans="1:11">
      <c r="A81" s="367" t="s">
        <v>503</v>
      </c>
      <c r="B81" s="368"/>
      <c r="C81" s="451"/>
      <c r="D81" s="451"/>
      <c r="E81" s="451"/>
      <c r="F81" s="451"/>
      <c r="G81" s="369"/>
      <c r="H81" s="370"/>
      <c r="I81" s="370"/>
      <c r="J81" s="370"/>
      <c r="K81" s="371"/>
    </row>
    <row r="82" spans="1:11">
      <c r="A82" s="367" t="s">
        <v>504</v>
      </c>
      <c r="B82" s="368"/>
      <c r="C82" s="451"/>
      <c r="D82" s="451"/>
      <c r="E82" s="451"/>
      <c r="F82" s="451"/>
      <c r="G82" s="369"/>
      <c r="H82" s="370"/>
      <c r="I82" s="370"/>
      <c r="J82" s="370"/>
      <c r="K82" s="371"/>
    </row>
    <row r="83" spans="1:11">
      <c r="A83" s="367" t="s">
        <v>505</v>
      </c>
      <c r="B83" s="368"/>
      <c r="C83" s="451"/>
      <c r="D83" s="451"/>
      <c r="E83" s="451"/>
      <c r="F83" s="451"/>
      <c r="G83" s="369"/>
      <c r="H83" s="370"/>
      <c r="I83" s="370"/>
      <c r="J83" s="370"/>
      <c r="K83" s="371"/>
    </row>
    <row r="84" spans="1:11">
      <c r="A84" s="367" t="s">
        <v>506</v>
      </c>
      <c r="B84" s="368"/>
      <c r="C84" s="451"/>
      <c r="D84" s="451"/>
      <c r="E84" s="451"/>
      <c r="F84" s="451"/>
      <c r="G84" s="369"/>
      <c r="H84" s="370"/>
      <c r="I84" s="370"/>
      <c r="J84" s="370"/>
      <c r="K84" s="371"/>
    </row>
    <row r="85" spans="1:11">
      <c r="A85" s="367" t="s">
        <v>507</v>
      </c>
      <c r="B85" s="368"/>
      <c r="C85" s="451"/>
      <c r="D85" s="451"/>
      <c r="E85" s="451"/>
      <c r="F85" s="451"/>
      <c r="G85" s="369"/>
      <c r="H85" s="370"/>
      <c r="I85" s="370"/>
      <c r="J85" s="370"/>
      <c r="K85" s="371"/>
    </row>
    <row r="86" spans="1:11">
      <c r="A86" s="367" t="s">
        <v>508</v>
      </c>
      <c r="B86" s="368"/>
      <c r="C86" s="451"/>
      <c r="D86" s="451"/>
      <c r="E86" s="451"/>
      <c r="F86" s="451"/>
      <c r="G86" s="369"/>
      <c r="H86" s="370"/>
      <c r="I86" s="370"/>
      <c r="J86" s="370"/>
      <c r="K86" s="371"/>
    </row>
    <row r="87" spans="1:11">
      <c r="A87" s="367" t="s">
        <v>509</v>
      </c>
      <c r="B87" s="368"/>
      <c r="C87" s="451"/>
      <c r="D87" s="451"/>
      <c r="E87" s="451"/>
      <c r="F87" s="451"/>
      <c r="G87" s="369"/>
      <c r="H87" s="370"/>
      <c r="I87" s="370"/>
      <c r="J87" s="370"/>
      <c r="K87" s="371"/>
    </row>
    <row r="88" spans="1:11">
      <c r="A88" s="367" t="s">
        <v>510</v>
      </c>
      <c r="B88" s="368"/>
      <c r="C88" s="451"/>
      <c r="D88" s="451"/>
      <c r="E88" s="451"/>
      <c r="F88" s="451"/>
      <c r="G88" s="369"/>
      <c r="H88" s="370"/>
      <c r="I88" s="370"/>
      <c r="J88" s="370"/>
      <c r="K88" s="371"/>
    </row>
    <row r="89" spans="1:11">
      <c r="A89" s="367" t="s">
        <v>511</v>
      </c>
      <c r="B89" s="368"/>
      <c r="C89" s="451"/>
      <c r="D89" s="451"/>
      <c r="E89" s="451"/>
      <c r="F89" s="451"/>
      <c r="G89" s="369"/>
      <c r="H89" s="370"/>
      <c r="I89" s="370"/>
      <c r="J89" s="370"/>
      <c r="K89" s="371"/>
    </row>
    <row r="90" spans="1:11">
      <c r="A90" s="367" t="s">
        <v>512</v>
      </c>
      <c r="B90" s="368"/>
      <c r="C90" s="451"/>
      <c r="D90" s="451"/>
      <c r="E90" s="451"/>
      <c r="F90" s="451"/>
      <c r="G90" s="369"/>
      <c r="H90" s="370"/>
      <c r="I90" s="370"/>
      <c r="J90" s="370"/>
      <c r="K90" s="371"/>
    </row>
    <row r="91" spans="1:11">
      <c r="A91" s="367" t="s">
        <v>513</v>
      </c>
      <c r="B91" s="368"/>
      <c r="C91" s="451"/>
      <c r="D91" s="451"/>
      <c r="E91" s="451"/>
      <c r="F91" s="451"/>
      <c r="G91" s="369"/>
      <c r="H91" s="370"/>
      <c r="I91" s="370"/>
      <c r="J91" s="370"/>
      <c r="K91" s="371"/>
    </row>
    <row r="92" spans="1:11">
      <c r="A92" s="367" t="s">
        <v>514</v>
      </c>
      <c r="B92" s="368"/>
      <c r="C92" s="451"/>
      <c r="D92" s="451"/>
      <c r="E92" s="451"/>
      <c r="F92" s="451"/>
      <c r="G92" s="369"/>
      <c r="H92" s="370"/>
      <c r="I92" s="370"/>
      <c r="J92" s="370"/>
      <c r="K92" s="371"/>
    </row>
    <row r="93" spans="1:11">
      <c r="A93" s="367" t="s">
        <v>515</v>
      </c>
      <c r="B93" s="368"/>
      <c r="C93" s="451"/>
      <c r="D93" s="451"/>
      <c r="E93" s="451"/>
      <c r="F93" s="451"/>
      <c r="G93" s="369"/>
      <c r="H93" s="370"/>
      <c r="I93" s="370"/>
      <c r="J93" s="370"/>
      <c r="K93" s="371"/>
    </row>
    <row r="94" spans="1:11">
      <c r="A94" s="367" t="s">
        <v>516</v>
      </c>
      <c r="B94" s="368"/>
      <c r="C94" s="451"/>
      <c r="D94" s="451"/>
      <c r="E94" s="451"/>
      <c r="F94" s="451"/>
      <c r="G94" s="369"/>
      <c r="H94" s="370"/>
      <c r="I94" s="370"/>
      <c r="J94" s="370"/>
      <c r="K94" s="371"/>
    </row>
    <row r="95" spans="1:11">
      <c r="A95" s="367" t="s">
        <v>517</v>
      </c>
      <c r="B95" s="368"/>
      <c r="C95" s="451"/>
      <c r="D95" s="451"/>
      <c r="E95" s="451"/>
      <c r="F95" s="451"/>
      <c r="G95" s="369"/>
      <c r="H95" s="370"/>
      <c r="I95" s="370"/>
      <c r="J95" s="370"/>
      <c r="K95" s="371"/>
    </row>
    <row r="96" spans="1:11">
      <c r="A96" s="367" t="s">
        <v>518</v>
      </c>
      <c r="B96" s="368"/>
      <c r="C96" s="451"/>
      <c r="D96" s="451"/>
      <c r="E96" s="451"/>
      <c r="F96" s="451"/>
      <c r="G96" s="369"/>
      <c r="H96" s="370"/>
      <c r="I96" s="370"/>
      <c r="J96" s="370"/>
      <c r="K96" s="371"/>
    </row>
    <row r="97" spans="1:11">
      <c r="A97" s="367" t="s">
        <v>519</v>
      </c>
      <c r="B97" s="368"/>
      <c r="C97" s="451"/>
      <c r="D97" s="451"/>
      <c r="E97" s="451"/>
      <c r="F97" s="451"/>
      <c r="G97" s="369"/>
      <c r="H97" s="370"/>
      <c r="I97" s="370"/>
      <c r="J97" s="370"/>
      <c r="K97" s="371"/>
    </row>
    <row r="98" spans="1:11">
      <c r="A98" s="367" t="s">
        <v>520</v>
      </c>
      <c r="B98" s="368"/>
      <c r="C98" s="451"/>
      <c r="D98" s="451"/>
      <c r="E98" s="451"/>
      <c r="F98" s="451"/>
      <c r="G98" s="369"/>
      <c r="H98" s="370"/>
      <c r="I98" s="370"/>
      <c r="J98" s="370"/>
      <c r="K98" s="371"/>
    </row>
    <row r="99" spans="1:11">
      <c r="A99" s="367" t="s">
        <v>521</v>
      </c>
      <c r="B99" s="368"/>
      <c r="C99" s="451"/>
      <c r="D99" s="451"/>
      <c r="E99" s="451"/>
      <c r="F99" s="451"/>
      <c r="G99" s="369"/>
      <c r="H99" s="370"/>
      <c r="I99" s="370"/>
      <c r="J99" s="370"/>
      <c r="K99" s="371"/>
    </row>
    <row r="100" spans="1:11">
      <c r="A100" s="367" t="s">
        <v>522</v>
      </c>
      <c r="B100" s="368"/>
      <c r="C100" s="451"/>
      <c r="D100" s="451"/>
      <c r="E100" s="451"/>
      <c r="F100" s="451"/>
      <c r="G100" s="369"/>
      <c r="H100" s="370"/>
      <c r="I100" s="370"/>
      <c r="J100" s="370"/>
      <c r="K100" s="371"/>
    </row>
    <row r="101" spans="1:11">
      <c r="A101" s="367" t="s">
        <v>523</v>
      </c>
      <c r="B101" s="368"/>
      <c r="C101" s="451"/>
      <c r="D101" s="451"/>
      <c r="E101" s="451"/>
      <c r="F101" s="451"/>
      <c r="G101" s="369"/>
      <c r="H101" s="370"/>
      <c r="I101" s="370"/>
      <c r="J101" s="370"/>
      <c r="K101" s="371"/>
    </row>
    <row r="102" spans="1:11">
      <c r="A102" s="367" t="s">
        <v>524</v>
      </c>
      <c r="B102" s="368"/>
      <c r="C102" s="451"/>
      <c r="D102" s="451"/>
      <c r="E102" s="451"/>
      <c r="F102" s="451"/>
      <c r="G102" s="369"/>
      <c r="H102" s="370"/>
      <c r="I102" s="370"/>
      <c r="J102" s="370"/>
      <c r="K102" s="371"/>
    </row>
    <row r="103" spans="1:11">
      <c r="A103" s="367" t="s">
        <v>525</v>
      </c>
      <c r="B103" s="368"/>
      <c r="C103" s="451"/>
      <c r="D103" s="451"/>
      <c r="E103" s="451"/>
      <c r="F103" s="451"/>
      <c r="G103" s="369"/>
      <c r="H103" s="370"/>
      <c r="I103" s="370"/>
      <c r="J103" s="370"/>
      <c r="K103" s="371"/>
    </row>
    <row r="104" spans="1:11">
      <c r="A104" s="367" t="s">
        <v>526</v>
      </c>
      <c r="B104" s="368"/>
      <c r="C104" s="451"/>
      <c r="D104" s="451"/>
      <c r="E104" s="451"/>
      <c r="F104" s="451"/>
      <c r="G104" s="369"/>
      <c r="H104" s="370"/>
      <c r="I104" s="370"/>
      <c r="J104" s="370"/>
      <c r="K104" s="371"/>
    </row>
    <row r="105" spans="1:11">
      <c r="A105" s="367" t="s">
        <v>527</v>
      </c>
      <c r="B105" s="368"/>
      <c r="C105" s="451"/>
      <c r="D105" s="451"/>
      <c r="E105" s="451"/>
      <c r="F105" s="451"/>
      <c r="G105" s="369"/>
      <c r="H105" s="370"/>
      <c r="I105" s="370"/>
      <c r="J105" s="370"/>
      <c r="K105" s="371"/>
    </row>
    <row r="106" spans="1:11">
      <c r="A106" s="367" t="s">
        <v>528</v>
      </c>
      <c r="B106" s="368"/>
      <c r="C106" s="451"/>
      <c r="D106" s="451"/>
      <c r="E106" s="451"/>
      <c r="F106" s="451"/>
      <c r="G106" s="369"/>
      <c r="H106" s="370"/>
      <c r="I106" s="370"/>
      <c r="J106" s="370"/>
      <c r="K106" s="371"/>
    </row>
    <row r="107" spans="1:11">
      <c r="A107" s="367" t="s">
        <v>529</v>
      </c>
      <c r="B107" s="368"/>
      <c r="C107" s="451"/>
      <c r="D107" s="451"/>
      <c r="E107" s="451"/>
      <c r="F107" s="451"/>
      <c r="G107" s="369"/>
      <c r="H107" s="370"/>
      <c r="I107" s="370"/>
      <c r="J107" s="370"/>
      <c r="K107" s="371"/>
    </row>
    <row r="108" spans="1:11">
      <c r="A108" s="367" t="s">
        <v>530</v>
      </c>
      <c r="B108" s="368"/>
      <c r="C108" s="451"/>
      <c r="D108" s="451"/>
      <c r="E108" s="451"/>
      <c r="F108" s="451"/>
      <c r="G108" s="369"/>
      <c r="H108" s="370"/>
      <c r="I108" s="370"/>
      <c r="J108" s="370"/>
      <c r="K108" s="371"/>
    </row>
    <row r="109" spans="1:11">
      <c r="A109" s="367" t="s">
        <v>531</v>
      </c>
      <c r="B109" s="368"/>
      <c r="C109" s="451"/>
      <c r="D109" s="451"/>
      <c r="E109" s="451"/>
      <c r="F109" s="451"/>
      <c r="G109" s="369"/>
      <c r="H109" s="370"/>
      <c r="I109" s="370"/>
      <c r="J109" s="370"/>
      <c r="K109" s="371"/>
    </row>
    <row r="110" spans="1:11">
      <c r="A110" s="367" t="s">
        <v>532</v>
      </c>
      <c r="B110" s="368"/>
      <c r="C110" s="451"/>
      <c r="D110" s="451"/>
      <c r="E110" s="451"/>
      <c r="F110" s="451"/>
      <c r="G110" s="369"/>
      <c r="H110" s="370"/>
      <c r="I110" s="370"/>
      <c r="J110" s="370"/>
      <c r="K110" s="371"/>
    </row>
    <row r="111" spans="1:11">
      <c r="A111" s="367" t="s">
        <v>533</v>
      </c>
      <c r="B111" s="368"/>
      <c r="C111" s="451"/>
      <c r="D111" s="451"/>
      <c r="E111" s="451"/>
      <c r="F111" s="451"/>
      <c r="G111" s="369"/>
      <c r="H111" s="370"/>
      <c r="I111" s="370"/>
      <c r="J111" s="370"/>
      <c r="K111" s="371"/>
    </row>
    <row r="112" spans="1:11">
      <c r="A112" s="367" t="s">
        <v>534</v>
      </c>
      <c r="B112" s="368"/>
      <c r="C112" s="451"/>
      <c r="D112" s="451"/>
      <c r="E112" s="451"/>
      <c r="F112" s="451"/>
      <c r="G112" s="369"/>
      <c r="H112" s="370"/>
      <c r="I112" s="370"/>
      <c r="J112" s="370"/>
      <c r="K112" s="371"/>
    </row>
    <row r="113" spans="1:11">
      <c r="A113" s="367" t="s">
        <v>535</v>
      </c>
      <c r="B113" s="368"/>
      <c r="C113" s="451"/>
      <c r="D113" s="451"/>
      <c r="E113" s="451"/>
      <c r="F113" s="451"/>
      <c r="G113" s="369"/>
      <c r="H113" s="370"/>
      <c r="I113" s="370"/>
      <c r="J113" s="370"/>
      <c r="K113" s="371"/>
    </row>
    <row r="114" spans="1:11">
      <c r="A114" s="367" t="s">
        <v>536</v>
      </c>
      <c r="B114" s="368"/>
      <c r="C114" s="451"/>
      <c r="D114" s="451"/>
      <c r="E114" s="451"/>
      <c r="F114" s="451"/>
      <c r="G114" s="369"/>
      <c r="H114" s="370"/>
      <c r="I114" s="370"/>
      <c r="J114" s="370"/>
      <c r="K114" s="371"/>
    </row>
    <row r="115" spans="1:11">
      <c r="A115" s="367" t="s">
        <v>537</v>
      </c>
      <c r="B115" s="368"/>
      <c r="C115" s="451"/>
      <c r="D115" s="451"/>
      <c r="E115" s="451"/>
      <c r="F115" s="451"/>
      <c r="G115" s="369"/>
      <c r="H115" s="370"/>
      <c r="I115" s="370"/>
      <c r="J115" s="370"/>
      <c r="K115" s="371"/>
    </row>
    <row r="116" spans="1:11">
      <c r="A116" s="367" t="s">
        <v>538</v>
      </c>
      <c r="B116" s="368"/>
      <c r="C116" s="451"/>
      <c r="D116" s="451"/>
      <c r="E116" s="451"/>
      <c r="F116" s="451"/>
      <c r="G116" s="369"/>
      <c r="H116" s="370"/>
      <c r="I116" s="370"/>
      <c r="J116" s="370"/>
      <c r="K116" s="371"/>
    </row>
    <row r="117" spans="1:11">
      <c r="A117" s="367" t="s">
        <v>539</v>
      </c>
      <c r="B117" s="368"/>
      <c r="C117" s="451"/>
      <c r="D117" s="451"/>
      <c r="E117" s="451"/>
      <c r="F117" s="451"/>
      <c r="G117" s="369"/>
      <c r="H117" s="370"/>
      <c r="I117" s="370"/>
      <c r="J117" s="370"/>
      <c r="K117" s="371"/>
    </row>
    <row r="118" spans="1:11">
      <c r="A118" s="367" t="s">
        <v>540</v>
      </c>
      <c r="B118" s="368"/>
      <c r="C118" s="451"/>
      <c r="D118" s="451"/>
      <c r="E118" s="451"/>
      <c r="F118" s="451"/>
      <c r="G118" s="369"/>
      <c r="H118" s="370"/>
      <c r="I118" s="370"/>
      <c r="J118" s="370"/>
      <c r="K118" s="371"/>
    </row>
    <row r="119" spans="1:11">
      <c r="A119" s="367" t="s">
        <v>541</v>
      </c>
      <c r="B119" s="368"/>
      <c r="C119" s="451"/>
      <c r="D119" s="451"/>
      <c r="E119" s="451"/>
      <c r="F119" s="451"/>
      <c r="G119" s="369"/>
      <c r="H119" s="370"/>
      <c r="I119" s="370"/>
      <c r="J119" s="370"/>
      <c r="K119" s="371"/>
    </row>
    <row r="120" spans="1:11">
      <c r="A120" s="367" t="s">
        <v>542</v>
      </c>
      <c r="B120" s="368"/>
      <c r="C120" s="451"/>
      <c r="D120" s="451"/>
      <c r="E120" s="451"/>
      <c r="F120" s="451"/>
      <c r="G120" s="369"/>
      <c r="H120" s="370"/>
      <c r="I120" s="370"/>
      <c r="J120" s="370"/>
      <c r="K120" s="371"/>
    </row>
    <row r="121" spans="1:11">
      <c r="A121" s="367" t="s">
        <v>543</v>
      </c>
      <c r="B121" s="368"/>
      <c r="C121" s="451"/>
      <c r="D121" s="451"/>
      <c r="E121" s="451"/>
      <c r="F121" s="451"/>
      <c r="G121" s="369"/>
      <c r="H121" s="370"/>
      <c r="I121" s="370"/>
      <c r="J121" s="370"/>
      <c r="K121" s="371"/>
    </row>
    <row r="122" spans="1:11">
      <c r="A122" s="367" t="s">
        <v>544</v>
      </c>
      <c r="B122" s="368"/>
      <c r="C122" s="451"/>
      <c r="D122" s="451"/>
      <c r="E122" s="451"/>
      <c r="F122" s="451"/>
      <c r="G122" s="369"/>
      <c r="H122" s="370"/>
      <c r="I122" s="370"/>
      <c r="J122" s="370"/>
      <c r="K122" s="371"/>
    </row>
    <row r="123" spans="1:11">
      <c r="A123" s="367" t="s">
        <v>545</v>
      </c>
      <c r="B123" s="368"/>
      <c r="C123" s="451"/>
      <c r="D123" s="451"/>
      <c r="E123" s="451"/>
      <c r="F123" s="451"/>
      <c r="G123" s="369"/>
      <c r="H123" s="370"/>
      <c r="I123" s="370"/>
      <c r="J123" s="370"/>
      <c r="K123" s="371"/>
    </row>
    <row r="124" spans="1:11">
      <c r="A124" s="367" t="s">
        <v>546</v>
      </c>
      <c r="B124" s="368"/>
      <c r="C124" s="451"/>
      <c r="D124" s="451"/>
      <c r="E124" s="451"/>
      <c r="F124" s="451"/>
      <c r="G124" s="369"/>
      <c r="H124" s="370"/>
      <c r="I124" s="370"/>
      <c r="J124" s="370"/>
      <c r="K124" s="371"/>
    </row>
    <row r="125" spans="1:11">
      <c r="A125" s="367" t="s">
        <v>547</v>
      </c>
      <c r="B125" s="368"/>
      <c r="C125" s="451"/>
      <c r="D125" s="451"/>
      <c r="E125" s="451"/>
      <c r="F125" s="451"/>
      <c r="G125" s="369"/>
      <c r="H125" s="370"/>
      <c r="I125" s="370"/>
      <c r="J125" s="370"/>
      <c r="K125" s="371"/>
    </row>
    <row r="126" spans="1:11">
      <c r="A126" s="367" t="s">
        <v>548</v>
      </c>
      <c r="B126" s="368"/>
      <c r="C126" s="451"/>
      <c r="D126" s="451"/>
      <c r="E126" s="451"/>
      <c r="F126" s="451"/>
      <c r="G126" s="369"/>
      <c r="H126" s="370"/>
      <c r="I126" s="370"/>
      <c r="J126" s="370"/>
      <c r="K126" s="371"/>
    </row>
    <row r="127" spans="1:11">
      <c r="A127" s="367" t="s">
        <v>549</v>
      </c>
      <c r="B127" s="368"/>
      <c r="C127" s="451"/>
      <c r="D127" s="451"/>
      <c r="E127" s="451"/>
      <c r="F127" s="451"/>
      <c r="G127" s="369"/>
      <c r="H127" s="370"/>
      <c r="I127" s="370"/>
      <c r="J127" s="370"/>
      <c r="K127" s="371"/>
    </row>
    <row r="128" spans="1:11">
      <c r="A128" s="367" t="s">
        <v>550</v>
      </c>
      <c r="B128" s="368"/>
      <c r="C128" s="451"/>
      <c r="D128" s="451"/>
      <c r="E128" s="451"/>
      <c r="F128" s="451"/>
      <c r="G128" s="369"/>
      <c r="H128" s="370"/>
      <c r="I128" s="370"/>
      <c r="J128" s="370"/>
      <c r="K128" s="371"/>
    </row>
    <row r="129" spans="1:11">
      <c r="A129" s="367" t="s">
        <v>551</v>
      </c>
      <c r="B129" s="368"/>
      <c r="C129" s="451"/>
      <c r="D129" s="451"/>
      <c r="E129" s="451"/>
      <c r="F129" s="451"/>
      <c r="G129" s="369"/>
      <c r="H129" s="370"/>
      <c r="I129" s="370"/>
      <c r="J129" s="370"/>
      <c r="K129" s="371"/>
    </row>
    <row r="130" spans="1:11">
      <c r="A130" s="367" t="s">
        <v>552</v>
      </c>
      <c r="B130" s="368"/>
      <c r="C130" s="451"/>
      <c r="D130" s="451"/>
      <c r="E130" s="451"/>
      <c r="F130" s="451"/>
      <c r="G130" s="369"/>
      <c r="H130" s="370"/>
      <c r="I130" s="370"/>
      <c r="J130" s="370"/>
      <c r="K130" s="371"/>
    </row>
    <row r="131" spans="1:11">
      <c r="A131" s="367" t="s">
        <v>553</v>
      </c>
      <c r="B131" s="368"/>
      <c r="C131" s="451"/>
      <c r="D131" s="451"/>
      <c r="E131" s="451"/>
      <c r="F131" s="451"/>
      <c r="G131" s="369"/>
      <c r="H131" s="370"/>
      <c r="I131" s="370"/>
      <c r="J131" s="370"/>
      <c r="K131" s="371"/>
    </row>
    <row r="132" spans="1:11">
      <c r="A132" s="367" t="s">
        <v>554</v>
      </c>
      <c r="B132" s="368"/>
      <c r="C132" s="451"/>
      <c r="D132" s="451"/>
      <c r="E132" s="451"/>
      <c r="F132" s="451"/>
      <c r="G132" s="369"/>
      <c r="H132" s="370"/>
      <c r="I132" s="370"/>
      <c r="J132" s="370"/>
      <c r="K132" s="371"/>
    </row>
    <row r="133" spans="1:11">
      <c r="A133" s="367" t="s">
        <v>555</v>
      </c>
      <c r="B133" s="368"/>
      <c r="C133" s="451"/>
      <c r="D133" s="451"/>
      <c r="E133" s="451"/>
      <c r="F133" s="451"/>
      <c r="G133" s="369"/>
      <c r="H133" s="370"/>
      <c r="I133" s="370"/>
      <c r="J133" s="370"/>
      <c r="K133" s="371"/>
    </row>
    <row r="134" spans="1:11">
      <c r="A134" s="367" t="s">
        <v>556</v>
      </c>
      <c r="B134" s="368"/>
      <c r="C134" s="451"/>
      <c r="D134" s="451"/>
      <c r="E134" s="451"/>
      <c r="F134" s="451"/>
      <c r="G134" s="369"/>
      <c r="H134" s="370"/>
      <c r="I134" s="370"/>
      <c r="J134" s="370"/>
      <c r="K134" s="371"/>
    </row>
    <row r="135" spans="1:11">
      <c r="A135" s="367" t="s">
        <v>557</v>
      </c>
      <c r="B135" s="368"/>
      <c r="C135" s="451"/>
      <c r="D135" s="451"/>
      <c r="E135" s="451"/>
      <c r="F135" s="451"/>
      <c r="G135" s="369"/>
      <c r="H135" s="370"/>
      <c r="I135" s="370"/>
      <c r="J135" s="370"/>
      <c r="K135" s="371"/>
    </row>
    <row r="136" spans="1:11">
      <c r="A136" s="367" t="s">
        <v>558</v>
      </c>
      <c r="B136" s="368"/>
      <c r="C136" s="451"/>
      <c r="D136" s="451"/>
      <c r="E136" s="451"/>
      <c r="F136" s="451"/>
      <c r="G136" s="369"/>
      <c r="H136" s="370"/>
      <c r="I136" s="370"/>
      <c r="J136" s="370"/>
      <c r="K136" s="371"/>
    </row>
    <row r="137" spans="1:11">
      <c r="A137" s="367" t="s">
        <v>559</v>
      </c>
      <c r="B137" s="368"/>
      <c r="C137" s="451"/>
      <c r="D137" s="451"/>
      <c r="E137" s="451"/>
      <c r="F137" s="451"/>
      <c r="G137" s="369"/>
      <c r="H137" s="370"/>
      <c r="I137" s="370"/>
      <c r="J137" s="370"/>
      <c r="K137" s="371"/>
    </row>
    <row r="138" spans="1:11">
      <c r="A138" s="367" t="s">
        <v>560</v>
      </c>
      <c r="B138" s="368"/>
      <c r="C138" s="451"/>
      <c r="D138" s="451"/>
      <c r="E138" s="451"/>
      <c r="F138" s="451"/>
      <c r="G138" s="369"/>
      <c r="H138" s="370"/>
      <c r="I138" s="370"/>
      <c r="J138" s="370"/>
      <c r="K138" s="371"/>
    </row>
    <row r="139" spans="1:11">
      <c r="A139" s="367" t="s">
        <v>561</v>
      </c>
      <c r="B139" s="368"/>
      <c r="C139" s="451"/>
      <c r="D139" s="451"/>
      <c r="E139" s="451"/>
      <c r="F139" s="451"/>
      <c r="G139" s="369"/>
      <c r="H139" s="370"/>
      <c r="I139" s="370"/>
      <c r="J139" s="370"/>
      <c r="K139" s="371"/>
    </row>
    <row r="140" spans="1:11">
      <c r="A140" s="367" t="s">
        <v>562</v>
      </c>
      <c r="B140" s="368"/>
      <c r="C140" s="451"/>
      <c r="D140" s="451"/>
      <c r="E140" s="451"/>
      <c r="F140" s="451"/>
      <c r="G140" s="369"/>
      <c r="H140" s="370"/>
      <c r="I140" s="370"/>
      <c r="J140" s="370"/>
      <c r="K140" s="371"/>
    </row>
    <row r="141" spans="1:11">
      <c r="A141" s="367" t="s">
        <v>563</v>
      </c>
      <c r="B141" s="368"/>
      <c r="C141" s="451"/>
      <c r="D141" s="451"/>
      <c r="E141" s="451"/>
      <c r="F141" s="451"/>
      <c r="G141" s="369"/>
      <c r="H141" s="370"/>
      <c r="I141" s="370"/>
      <c r="J141" s="370"/>
      <c r="K141" s="371"/>
    </row>
    <row r="142" spans="1:11">
      <c r="A142" s="367" t="s">
        <v>564</v>
      </c>
      <c r="B142" s="368"/>
      <c r="C142" s="451"/>
      <c r="D142" s="451"/>
      <c r="E142" s="451"/>
      <c r="F142" s="451"/>
      <c r="G142" s="369"/>
      <c r="H142" s="370"/>
      <c r="I142" s="370"/>
      <c r="J142" s="370"/>
      <c r="K142" s="371"/>
    </row>
    <row r="143" spans="1:11">
      <c r="A143" s="367" t="s">
        <v>565</v>
      </c>
      <c r="B143" s="368"/>
      <c r="C143" s="451"/>
      <c r="D143" s="451"/>
      <c r="E143" s="451"/>
      <c r="F143" s="451"/>
      <c r="G143" s="369"/>
      <c r="H143" s="370"/>
      <c r="I143" s="370"/>
      <c r="J143" s="370"/>
      <c r="K143" s="371"/>
    </row>
    <row r="144" spans="1:11">
      <c r="A144" s="367" t="s">
        <v>566</v>
      </c>
      <c r="B144" s="368"/>
      <c r="C144" s="451"/>
      <c r="D144" s="451"/>
      <c r="E144" s="451"/>
      <c r="F144" s="451"/>
      <c r="G144" s="369"/>
      <c r="H144" s="370"/>
      <c r="I144" s="370"/>
      <c r="J144" s="370"/>
      <c r="K144" s="371"/>
    </row>
    <row r="145" spans="1:11">
      <c r="A145" s="367" t="s">
        <v>567</v>
      </c>
      <c r="B145" s="368"/>
      <c r="C145" s="451"/>
      <c r="D145" s="451"/>
      <c r="E145" s="451"/>
      <c r="F145" s="451"/>
      <c r="G145" s="369"/>
      <c r="H145" s="370"/>
      <c r="I145" s="370"/>
      <c r="J145" s="370"/>
      <c r="K145" s="371"/>
    </row>
    <row r="146" spans="1:11">
      <c r="A146" s="367" t="s">
        <v>568</v>
      </c>
      <c r="B146" s="368"/>
      <c r="C146" s="451"/>
      <c r="D146" s="451"/>
      <c r="E146" s="451"/>
      <c r="F146" s="451"/>
      <c r="G146" s="369"/>
      <c r="H146" s="370"/>
      <c r="I146" s="370"/>
      <c r="J146" s="370"/>
      <c r="K146" s="371"/>
    </row>
    <row r="147" spans="1:11">
      <c r="A147" s="367" t="s">
        <v>569</v>
      </c>
      <c r="B147" s="368"/>
      <c r="C147" s="451"/>
      <c r="D147" s="451"/>
      <c r="E147" s="451"/>
      <c r="F147" s="451"/>
      <c r="G147" s="369"/>
      <c r="H147" s="370"/>
      <c r="I147" s="370"/>
      <c r="J147" s="370"/>
      <c r="K147" s="371"/>
    </row>
    <row r="148" spans="1:11">
      <c r="A148" s="367" t="s">
        <v>570</v>
      </c>
      <c r="B148" s="368"/>
      <c r="C148" s="451"/>
      <c r="D148" s="451"/>
      <c r="E148" s="451"/>
      <c r="F148" s="451"/>
      <c r="G148" s="369"/>
      <c r="H148" s="370"/>
      <c r="I148" s="370"/>
      <c r="J148" s="370"/>
      <c r="K148" s="371"/>
    </row>
    <row r="149" spans="1:11">
      <c r="A149" s="367" t="s">
        <v>571</v>
      </c>
      <c r="B149" s="368"/>
      <c r="C149" s="451"/>
      <c r="D149" s="451"/>
      <c r="E149" s="451"/>
      <c r="F149" s="451"/>
      <c r="G149" s="369"/>
      <c r="H149" s="370"/>
      <c r="I149" s="370"/>
      <c r="J149" s="370"/>
      <c r="K149" s="371"/>
    </row>
    <row r="150" spans="1:11">
      <c r="A150" s="367" t="s">
        <v>572</v>
      </c>
      <c r="B150" s="368"/>
      <c r="C150" s="451"/>
      <c r="D150" s="451"/>
      <c r="E150" s="451"/>
      <c r="F150" s="451"/>
      <c r="G150" s="369"/>
      <c r="H150" s="370"/>
      <c r="I150" s="370"/>
      <c r="J150" s="370"/>
      <c r="K150" s="371"/>
    </row>
    <row r="151" spans="1:11">
      <c r="A151" s="367" t="s">
        <v>573</v>
      </c>
      <c r="B151" s="368"/>
      <c r="C151" s="451"/>
      <c r="D151" s="451"/>
      <c r="E151" s="451"/>
      <c r="F151" s="451"/>
      <c r="G151" s="369"/>
      <c r="H151" s="370"/>
      <c r="I151" s="370"/>
      <c r="J151" s="370"/>
      <c r="K151" s="371"/>
    </row>
    <row r="152" spans="1:11">
      <c r="A152" s="367" t="s">
        <v>574</v>
      </c>
      <c r="B152" s="368"/>
      <c r="C152" s="451"/>
      <c r="D152" s="451"/>
      <c r="E152" s="451"/>
      <c r="F152" s="451"/>
      <c r="G152" s="369"/>
      <c r="H152" s="370"/>
      <c r="I152" s="370"/>
      <c r="J152" s="370"/>
      <c r="K152" s="371"/>
    </row>
    <row r="153" spans="1:11">
      <c r="A153" s="367" t="s">
        <v>575</v>
      </c>
      <c r="B153" s="368"/>
      <c r="C153" s="451"/>
      <c r="D153" s="451"/>
      <c r="E153" s="451"/>
      <c r="F153" s="451"/>
      <c r="G153" s="369"/>
      <c r="H153" s="370"/>
      <c r="I153" s="370"/>
      <c r="J153" s="370"/>
      <c r="K153" s="371"/>
    </row>
    <row r="154" spans="1:11">
      <c r="A154" s="367" t="s">
        <v>576</v>
      </c>
      <c r="B154" s="368"/>
      <c r="C154" s="451"/>
      <c r="D154" s="451"/>
      <c r="E154" s="451"/>
      <c r="F154" s="451"/>
      <c r="G154" s="369"/>
      <c r="H154" s="370"/>
      <c r="I154" s="370"/>
      <c r="J154" s="370"/>
      <c r="K154" s="371"/>
    </row>
    <row r="155" spans="1:11">
      <c r="A155" s="367" t="s">
        <v>577</v>
      </c>
      <c r="B155" s="368"/>
      <c r="C155" s="451"/>
      <c r="D155" s="451"/>
      <c r="E155" s="451"/>
      <c r="F155" s="451"/>
      <c r="G155" s="369"/>
      <c r="H155" s="370"/>
      <c r="I155" s="370"/>
      <c r="J155" s="370"/>
      <c r="K155" s="371"/>
    </row>
    <row r="156" spans="1:11">
      <c r="A156" s="367" t="s">
        <v>578</v>
      </c>
      <c r="B156" s="368"/>
      <c r="C156" s="451"/>
      <c r="D156" s="451"/>
      <c r="E156" s="451"/>
      <c r="F156" s="451"/>
      <c r="G156" s="369"/>
      <c r="H156" s="370"/>
      <c r="I156" s="370"/>
      <c r="J156" s="370"/>
      <c r="K156" s="371"/>
    </row>
    <row r="157" spans="1:11">
      <c r="A157" s="367" t="s">
        <v>579</v>
      </c>
      <c r="B157" s="368"/>
      <c r="C157" s="451"/>
      <c r="D157" s="451"/>
      <c r="E157" s="451"/>
      <c r="F157" s="451"/>
      <c r="G157" s="369"/>
      <c r="H157" s="370"/>
      <c r="I157" s="370"/>
      <c r="J157" s="370"/>
      <c r="K157" s="371"/>
    </row>
    <row r="158" spans="1:11">
      <c r="A158" s="367" t="s">
        <v>580</v>
      </c>
      <c r="B158" s="368"/>
      <c r="C158" s="451"/>
      <c r="D158" s="451"/>
      <c r="E158" s="451"/>
      <c r="F158" s="451"/>
      <c r="G158" s="369"/>
      <c r="H158" s="370"/>
      <c r="I158" s="370"/>
      <c r="J158" s="370"/>
      <c r="K158" s="371"/>
    </row>
    <row r="159" spans="1:11">
      <c r="A159" s="367" t="s">
        <v>581</v>
      </c>
      <c r="B159" s="368"/>
      <c r="C159" s="451"/>
      <c r="D159" s="451"/>
      <c r="E159" s="451"/>
      <c r="F159" s="451"/>
      <c r="G159" s="369"/>
      <c r="H159" s="370"/>
      <c r="I159" s="370"/>
      <c r="J159" s="370"/>
      <c r="K159" s="371"/>
    </row>
    <row r="160" spans="1:11">
      <c r="A160" s="367" t="s">
        <v>582</v>
      </c>
      <c r="B160" s="368"/>
      <c r="C160" s="451"/>
      <c r="D160" s="451"/>
      <c r="E160" s="451"/>
      <c r="F160" s="451"/>
      <c r="G160" s="369"/>
      <c r="H160" s="370"/>
      <c r="I160" s="370"/>
      <c r="J160" s="370"/>
      <c r="K160" s="371"/>
    </row>
    <row r="161" spans="1:11">
      <c r="A161" s="367" t="s">
        <v>583</v>
      </c>
      <c r="B161" s="368"/>
      <c r="C161" s="451"/>
      <c r="D161" s="451"/>
      <c r="E161" s="451"/>
      <c r="F161" s="451"/>
      <c r="G161" s="369"/>
      <c r="H161" s="370"/>
      <c r="I161" s="370"/>
      <c r="J161" s="370"/>
      <c r="K161" s="371"/>
    </row>
    <row r="162" spans="1:11">
      <c r="A162" s="367" t="s">
        <v>584</v>
      </c>
      <c r="B162" s="368"/>
      <c r="C162" s="451"/>
      <c r="D162" s="451"/>
      <c r="E162" s="451"/>
      <c r="F162" s="451"/>
      <c r="G162" s="369"/>
      <c r="H162" s="370"/>
      <c r="I162" s="370"/>
      <c r="J162" s="370"/>
      <c r="K162" s="371"/>
    </row>
    <row r="163" spans="1:11">
      <c r="A163" s="367" t="s">
        <v>585</v>
      </c>
      <c r="B163" s="368"/>
      <c r="C163" s="451"/>
      <c r="D163" s="451"/>
      <c r="E163" s="451"/>
      <c r="F163" s="451"/>
      <c r="G163" s="369"/>
      <c r="H163" s="370"/>
      <c r="I163" s="370"/>
      <c r="J163" s="370"/>
      <c r="K163" s="371"/>
    </row>
    <row r="164" spans="1:11">
      <c r="A164" s="367" t="s">
        <v>586</v>
      </c>
      <c r="B164" s="368"/>
      <c r="C164" s="451"/>
      <c r="D164" s="451"/>
      <c r="E164" s="451"/>
      <c r="F164" s="451"/>
      <c r="G164" s="369"/>
      <c r="H164" s="370"/>
      <c r="I164" s="370"/>
      <c r="J164" s="370"/>
      <c r="K164" s="371"/>
    </row>
    <row r="165" spans="1:11">
      <c r="A165" s="367" t="s">
        <v>587</v>
      </c>
      <c r="B165" s="368"/>
      <c r="C165" s="451"/>
      <c r="D165" s="451"/>
      <c r="E165" s="451"/>
      <c r="F165" s="451"/>
      <c r="G165" s="369"/>
      <c r="H165" s="370"/>
      <c r="I165" s="370"/>
      <c r="J165" s="370"/>
      <c r="K165" s="371"/>
    </row>
    <row r="166" spans="1:11">
      <c r="A166" s="367" t="s">
        <v>588</v>
      </c>
      <c r="B166" s="368"/>
      <c r="C166" s="451"/>
      <c r="D166" s="451"/>
      <c r="E166" s="451"/>
      <c r="F166" s="451"/>
      <c r="G166" s="369"/>
      <c r="H166" s="370"/>
      <c r="I166" s="370"/>
      <c r="J166" s="370"/>
      <c r="K166" s="371"/>
    </row>
    <row r="167" spans="1:11">
      <c r="A167" s="367" t="s">
        <v>589</v>
      </c>
      <c r="B167" s="368"/>
      <c r="C167" s="451"/>
      <c r="D167" s="451"/>
      <c r="E167" s="451"/>
      <c r="F167" s="451"/>
      <c r="G167" s="369"/>
      <c r="H167" s="370"/>
      <c r="I167" s="370"/>
      <c r="J167" s="370"/>
      <c r="K167" s="371"/>
    </row>
    <row r="168" spans="1:11">
      <c r="A168" s="367" t="s">
        <v>590</v>
      </c>
      <c r="B168" s="368"/>
      <c r="C168" s="451"/>
      <c r="D168" s="451"/>
      <c r="E168" s="451"/>
      <c r="F168" s="451"/>
      <c r="G168" s="369"/>
      <c r="H168" s="370"/>
      <c r="I168" s="370"/>
      <c r="J168" s="370"/>
      <c r="K168" s="371"/>
    </row>
    <row r="169" spans="1:11">
      <c r="A169" s="367" t="s">
        <v>591</v>
      </c>
      <c r="B169" s="368"/>
      <c r="C169" s="451"/>
      <c r="D169" s="451"/>
      <c r="E169" s="451"/>
      <c r="F169" s="451"/>
      <c r="G169" s="369"/>
      <c r="H169" s="370"/>
      <c r="I169" s="370"/>
      <c r="J169" s="370"/>
      <c r="K169" s="371"/>
    </row>
    <row r="170" spans="1:11">
      <c r="A170" s="367" t="s">
        <v>592</v>
      </c>
      <c r="B170" s="368"/>
      <c r="C170" s="451"/>
      <c r="D170" s="451"/>
      <c r="E170" s="451"/>
      <c r="F170" s="451"/>
      <c r="G170" s="369"/>
      <c r="H170" s="370"/>
      <c r="I170" s="370"/>
      <c r="J170" s="370"/>
      <c r="K170" s="371"/>
    </row>
    <row r="171" spans="1:11">
      <c r="A171" s="367" t="s">
        <v>593</v>
      </c>
      <c r="B171" s="368"/>
      <c r="C171" s="451"/>
      <c r="D171" s="451"/>
      <c r="E171" s="451"/>
      <c r="F171" s="451"/>
      <c r="G171" s="369"/>
      <c r="H171" s="370"/>
      <c r="I171" s="370"/>
      <c r="J171" s="370"/>
      <c r="K171" s="371"/>
    </row>
    <row r="172" spans="1:11">
      <c r="A172" s="367" t="s">
        <v>594</v>
      </c>
      <c r="B172" s="368"/>
      <c r="C172" s="451"/>
      <c r="D172" s="451"/>
      <c r="E172" s="451"/>
      <c r="F172" s="451"/>
      <c r="G172" s="369"/>
      <c r="H172" s="370"/>
      <c r="I172" s="370"/>
      <c r="J172" s="370"/>
      <c r="K172" s="371"/>
    </row>
    <row r="173" spans="1:11">
      <c r="A173" s="367" t="s">
        <v>595</v>
      </c>
      <c r="B173" s="368"/>
      <c r="C173" s="451"/>
      <c r="D173" s="451"/>
      <c r="E173" s="451"/>
      <c r="F173" s="451"/>
      <c r="G173" s="369"/>
      <c r="H173" s="370"/>
      <c r="I173" s="370"/>
      <c r="J173" s="370"/>
      <c r="K173" s="371"/>
    </row>
    <row r="174" spans="1:11">
      <c r="A174" s="367" t="s">
        <v>596</v>
      </c>
      <c r="B174" s="368"/>
      <c r="C174" s="451"/>
      <c r="D174" s="451"/>
      <c r="E174" s="451"/>
      <c r="F174" s="451"/>
      <c r="G174" s="369"/>
      <c r="H174" s="370"/>
      <c r="I174" s="370"/>
      <c r="J174" s="370"/>
      <c r="K174" s="371"/>
    </row>
    <row r="175" spans="1:11">
      <c r="A175" s="367" t="s">
        <v>597</v>
      </c>
      <c r="B175" s="368"/>
      <c r="C175" s="451"/>
      <c r="D175" s="451"/>
      <c r="E175" s="451"/>
      <c r="F175" s="451"/>
      <c r="G175" s="369"/>
      <c r="H175" s="370"/>
      <c r="I175" s="370"/>
      <c r="J175" s="370"/>
      <c r="K175" s="371"/>
    </row>
    <row r="176" spans="1:11">
      <c r="A176" s="367" t="s">
        <v>598</v>
      </c>
      <c r="B176" s="368"/>
      <c r="C176" s="451"/>
      <c r="D176" s="451"/>
      <c r="E176" s="451"/>
      <c r="F176" s="451"/>
      <c r="G176" s="369"/>
      <c r="H176" s="370"/>
      <c r="I176" s="370"/>
      <c r="J176" s="370"/>
      <c r="K176" s="371"/>
    </row>
    <row r="177" spans="1:11">
      <c r="A177" s="367" t="s">
        <v>599</v>
      </c>
      <c r="B177" s="368"/>
      <c r="C177" s="451"/>
      <c r="D177" s="451"/>
      <c r="E177" s="451"/>
      <c r="F177" s="451"/>
      <c r="G177" s="369"/>
      <c r="H177" s="370"/>
      <c r="I177" s="370"/>
      <c r="J177" s="370"/>
      <c r="K177" s="371"/>
    </row>
    <row r="178" spans="1:11">
      <c r="A178" s="367" t="s">
        <v>600</v>
      </c>
      <c r="B178" s="368"/>
      <c r="C178" s="451"/>
      <c r="D178" s="451"/>
      <c r="E178" s="451"/>
      <c r="F178" s="451"/>
      <c r="G178" s="369"/>
      <c r="H178" s="370"/>
      <c r="I178" s="370"/>
      <c r="J178" s="370"/>
      <c r="K178" s="371"/>
    </row>
    <row r="179" spans="1:11">
      <c r="A179" s="367" t="s">
        <v>601</v>
      </c>
      <c r="B179" s="368"/>
      <c r="C179" s="451"/>
      <c r="D179" s="451"/>
      <c r="E179" s="451"/>
      <c r="F179" s="451"/>
      <c r="G179" s="369"/>
      <c r="H179" s="370"/>
      <c r="I179" s="370"/>
      <c r="J179" s="370"/>
      <c r="K179" s="371"/>
    </row>
    <row r="180" spans="1:11">
      <c r="A180" s="367" t="s">
        <v>602</v>
      </c>
      <c r="B180" s="368"/>
      <c r="C180" s="451"/>
      <c r="D180" s="451"/>
      <c r="E180" s="451"/>
      <c r="F180" s="451"/>
      <c r="G180" s="369"/>
      <c r="H180" s="370"/>
      <c r="I180" s="370"/>
      <c r="J180" s="370"/>
      <c r="K180" s="371"/>
    </row>
    <row r="181" spans="1:11">
      <c r="A181" s="367" t="s">
        <v>603</v>
      </c>
      <c r="B181" s="368"/>
      <c r="C181" s="451"/>
      <c r="D181" s="451"/>
      <c r="E181" s="451"/>
      <c r="F181" s="451"/>
      <c r="G181" s="369"/>
      <c r="H181" s="370"/>
      <c r="I181" s="370"/>
      <c r="J181" s="370"/>
      <c r="K181" s="371"/>
    </row>
    <row r="182" spans="1:11">
      <c r="A182" s="367" t="s">
        <v>604</v>
      </c>
      <c r="B182" s="368"/>
      <c r="C182" s="451"/>
      <c r="D182" s="451"/>
      <c r="E182" s="451"/>
      <c r="F182" s="451"/>
      <c r="G182" s="369"/>
      <c r="H182" s="370"/>
      <c r="I182" s="370"/>
      <c r="J182" s="370"/>
      <c r="K182" s="371"/>
    </row>
    <row r="183" spans="1:11">
      <c r="A183" s="367" t="s">
        <v>605</v>
      </c>
      <c r="B183" s="368"/>
      <c r="C183" s="451"/>
      <c r="D183" s="451"/>
      <c r="E183" s="451"/>
      <c r="F183" s="451"/>
      <c r="G183" s="369"/>
      <c r="H183" s="370"/>
      <c r="I183" s="370"/>
      <c r="J183" s="370"/>
      <c r="K183" s="371"/>
    </row>
    <row r="184" spans="1:11">
      <c r="A184" s="367" t="s">
        <v>606</v>
      </c>
      <c r="B184" s="368"/>
      <c r="C184" s="451"/>
      <c r="D184" s="451"/>
      <c r="E184" s="451"/>
      <c r="F184" s="451"/>
      <c r="G184" s="369"/>
      <c r="H184" s="370"/>
      <c r="I184" s="370"/>
      <c r="J184" s="370"/>
      <c r="K184" s="371"/>
    </row>
    <row r="185" spans="1:11">
      <c r="A185" s="367" t="s">
        <v>607</v>
      </c>
      <c r="B185" s="368"/>
      <c r="C185" s="451"/>
      <c r="D185" s="451"/>
      <c r="E185" s="451"/>
      <c r="F185" s="451"/>
      <c r="G185" s="369"/>
      <c r="H185" s="370"/>
      <c r="I185" s="370"/>
      <c r="J185" s="370"/>
      <c r="K185" s="371"/>
    </row>
    <row r="186" spans="1:11">
      <c r="A186" s="367" t="s">
        <v>608</v>
      </c>
      <c r="B186" s="368"/>
      <c r="C186" s="451"/>
      <c r="D186" s="451"/>
      <c r="E186" s="451"/>
      <c r="F186" s="451"/>
      <c r="G186" s="369"/>
      <c r="H186" s="370"/>
      <c r="I186" s="370"/>
      <c r="J186" s="370"/>
      <c r="K186" s="371"/>
    </row>
    <row r="187" spans="1:11">
      <c r="A187" s="367" t="s">
        <v>609</v>
      </c>
      <c r="B187" s="368"/>
      <c r="C187" s="451"/>
      <c r="D187" s="451"/>
      <c r="E187" s="451"/>
      <c r="F187" s="451"/>
      <c r="G187" s="369"/>
      <c r="H187" s="370"/>
      <c r="I187" s="370"/>
      <c r="J187" s="370"/>
      <c r="K187" s="371"/>
    </row>
    <row r="188" spans="1:11">
      <c r="A188" s="367" t="s">
        <v>610</v>
      </c>
      <c r="B188" s="368"/>
      <c r="C188" s="451"/>
      <c r="D188" s="451"/>
      <c r="E188" s="451"/>
      <c r="F188" s="451"/>
      <c r="G188" s="369"/>
      <c r="H188" s="370"/>
      <c r="I188" s="370"/>
      <c r="J188" s="370"/>
      <c r="K188" s="371"/>
    </row>
    <row r="189" spans="1:11">
      <c r="A189" s="367" t="s">
        <v>611</v>
      </c>
      <c r="B189" s="368"/>
      <c r="C189" s="451"/>
      <c r="D189" s="451"/>
      <c r="E189" s="451"/>
      <c r="F189" s="451"/>
      <c r="G189" s="369"/>
      <c r="H189" s="370"/>
      <c r="I189" s="370"/>
      <c r="J189" s="370"/>
      <c r="K189" s="371"/>
    </row>
    <row r="190" spans="1:11">
      <c r="A190" s="367" t="s">
        <v>612</v>
      </c>
      <c r="B190" s="368"/>
      <c r="C190" s="451"/>
      <c r="D190" s="451"/>
      <c r="E190" s="451"/>
      <c r="F190" s="451"/>
      <c r="G190" s="369"/>
      <c r="H190" s="370"/>
      <c r="I190" s="370"/>
      <c r="J190" s="370"/>
      <c r="K190" s="371"/>
    </row>
    <row r="191" spans="1:11">
      <c r="A191" s="367" t="s">
        <v>613</v>
      </c>
      <c r="B191" s="368"/>
      <c r="C191" s="451"/>
      <c r="D191" s="451"/>
      <c r="E191" s="451"/>
      <c r="F191" s="451"/>
      <c r="G191" s="369"/>
      <c r="H191" s="370"/>
      <c r="I191" s="370"/>
      <c r="J191" s="370"/>
      <c r="K191" s="371"/>
    </row>
    <row r="192" spans="1:11">
      <c r="A192" s="367" t="s">
        <v>614</v>
      </c>
      <c r="B192" s="368"/>
      <c r="C192" s="451"/>
      <c r="D192" s="451"/>
      <c r="E192" s="451"/>
      <c r="F192" s="451"/>
      <c r="G192" s="369"/>
      <c r="H192" s="370"/>
      <c r="I192" s="370"/>
      <c r="J192" s="370"/>
      <c r="K192" s="371"/>
    </row>
    <row r="193" spans="1:11">
      <c r="A193" s="367" t="s">
        <v>615</v>
      </c>
      <c r="B193" s="368"/>
      <c r="C193" s="451"/>
      <c r="D193" s="451"/>
      <c r="E193" s="451"/>
      <c r="F193" s="451"/>
      <c r="G193" s="369"/>
      <c r="H193" s="370"/>
      <c r="I193" s="370"/>
      <c r="J193" s="370"/>
      <c r="K193" s="371"/>
    </row>
    <row r="194" spans="1:11">
      <c r="A194" s="367" t="s">
        <v>616</v>
      </c>
      <c r="B194" s="368"/>
      <c r="C194" s="451"/>
      <c r="D194" s="451"/>
      <c r="E194" s="451"/>
      <c r="F194" s="451"/>
      <c r="G194" s="369"/>
      <c r="H194" s="370"/>
      <c r="I194" s="370"/>
      <c r="J194" s="370"/>
      <c r="K194" s="371"/>
    </row>
    <row r="195" spans="1:11">
      <c r="A195" s="367" t="s">
        <v>617</v>
      </c>
      <c r="B195" s="368"/>
      <c r="C195" s="451"/>
      <c r="D195" s="451"/>
      <c r="E195" s="451"/>
      <c r="F195" s="451"/>
      <c r="G195" s="369"/>
      <c r="H195" s="370"/>
      <c r="I195" s="370"/>
      <c r="J195" s="370"/>
      <c r="K195" s="371"/>
    </row>
    <row r="196" spans="1:11">
      <c r="A196" s="367" t="s">
        <v>618</v>
      </c>
      <c r="B196" s="368"/>
      <c r="C196" s="451"/>
      <c r="D196" s="451"/>
      <c r="E196" s="451"/>
      <c r="F196" s="451"/>
      <c r="G196" s="369"/>
      <c r="H196" s="370"/>
      <c r="I196" s="370"/>
      <c r="J196" s="370"/>
      <c r="K196" s="371"/>
    </row>
    <row r="197" spans="1:11">
      <c r="A197" s="367" t="s">
        <v>619</v>
      </c>
      <c r="B197" s="368"/>
      <c r="C197" s="451"/>
      <c r="D197" s="451"/>
      <c r="E197" s="451"/>
      <c r="F197" s="451"/>
      <c r="G197" s="369"/>
      <c r="H197" s="370"/>
      <c r="I197" s="370"/>
      <c r="J197" s="370"/>
      <c r="K197" s="371"/>
    </row>
    <row r="198" spans="1:11">
      <c r="A198" s="367" t="s">
        <v>620</v>
      </c>
      <c r="B198" s="368"/>
      <c r="C198" s="451"/>
      <c r="D198" s="451"/>
      <c r="E198" s="451"/>
      <c r="F198" s="451"/>
      <c r="G198" s="369"/>
      <c r="H198" s="370"/>
      <c r="I198" s="370"/>
      <c r="J198" s="370"/>
      <c r="K198" s="371"/>
    </row>
    <row r="199" spans="1:11">
      <c r="A199" s="367" t="s">
        <v>621</v>
      </c>
      <c r="B199" s="368"/>
      <c r="C199" s="451"/>
      <c r="D199" s="451"/>
      <c r="E199" s="451"/>
      <c r="F199" s="451"/>
      <c r="G199" s="369"/>
      <c r="H199" s="370"/>
      <c r="I199" s="370"/>
      <c r="J199" s="370"/>
      <c r="K199" s="371"/>
    </row>
    <row r="200" spans="1:11">
      <c r="A200" s="367" t="s">
        <v>622</v>
      </c>
      <c r="B200" s="368"/>
      <c r="C200" s="451"/>
      <c r="D200" s="451"/>
      <c r="E200" s="451"/>
      <c r="F200" s="451"/>
      <c r="G200" s="369"/>
      <c r="H200" s="370"/>
      <c r="I200" s="370"/>
      <c r="J200" s="370"/>
      <c r="K200" s="371"/>
    </row>
    <row r="201" spans="1:11">
      <c r="A201" s="367" t="s">
        <v>623</v>
      </c>
      <c r="B201" s="368"/>
      <c r="C201" s="451"/>
      <c r="D201" s="451"/>
      <c r="E201" s="451"/>
      <c r="F201" s="451"/>
      <c r="G201" s="369"/>
      <c r="H201" s="370"/>
      <c r="I201" s="370"/>
      <c r="J201" s="370"/>
      <c r="K201" s="371"/>
    </row>
    <row r="202" spans="1:11">
      <c r="A202" s="367" t="s">
        <v>624</v>
      </c>
      <c r="B202" s="368"/>
      <c r="C202" s="451"/>
      <c r="D202" s="451"/>
      <c r="E202" s="451"/>
      <c r="F202" s="451"/>
      <c r="G202" s="369"/>
      <c r="H202" s="370"/>
      <c r="I202" s="370"/>
      <c r="J202" s="370"/>
      <c r="K202" s="371"/>
    </row>
    <row r="203" spans="1:11">
      <c r="A203" s="367" t="s">
        <v>625</v>
      </c>
      <c r="B203" s="368"/>
      <c r="C203" s="451"/>
      <c r="D203" s="451"/>
      <c r="E203" s="451"/>
      <c r="F203" s="451"/>
      <c r="G203" s="369"/>
      <c r="H203" s="370"/>
      <c r="I203" s="370"/>
      <c r="J203" s="370"/>
      <c r="K203" s="371"/>
    </row>
    <row r="204" spans="1:11">
      <c r="A204" s="367" t="s">
        <v>626</v>
      </c>
      <c r="B204" s="368"/>
      <c r="C204" s="451"/>
      <c r="D204" s="451"/>
      <c r="E204" s="451"/>
      <c r="F204" s="451"/>
      <c r="G204" s="369"/>
      <c r="H204" s="370"/>
      <c r="I204" s="370"/>
      <c r="J204" s="370"/>
      <c r="K204" s="371"/>
    </row>
    <row r="205" spans="1:11">
      <c r="A205" s="367" t="s">
        <v>627</v>
      </c>
      <c r="B205" s="368"/>
      <c r="C205" s="451"/>
      <c r="D205" s="451"/>
      <c r="E205" s="451"/>
      <c r="F205" s="451"/>
      <c r="G205" s="369"/>
      <c r="H205" s="370"/>
      <c r="I205" s="370"/>
      <c r="J205" s="370"/>
      <c r="K205" s="371"/>
    </row>
    <row r="206" spans="1:11">
      <c r="A206" s="367" t="s">
        <v>628</v>
      </c>
      <c r="B206" s="368"/>
      <c r="C206" s="451"/>
      <c r="D206" s="451"/>
      <c r="E206" s="451"/>
      <c r="F206" s="451"/>
      <c r="G206" s="369"/>
      <c r="H206" s="370"/>
      <c r="I206" s="370"/>
      <c r="J206" s="370"/>
      <c r="K206" s="371"/>
    </row>
    <row r="207" spans="1:11">
      <c r="A207" s="367" t="s">
        <v>629</v>
      </c>
      <c r="B207" s="368"/>
      <c r="C207" s="451"/>
      <c r="D207" s="451"/>
      <c r="E207" s="451"/>
      <c r="F207" s="451"/>
      <c r="G207" s="369"/>
      <c r="H207" s="370"/>
      <c r="I207" s="370"/>
      <c r="J207" s="370"/>
      <c r="K207" s="371"/>
    </row>
    <row r="208" spans="1:11" ht="15" thickBot="1">
      <c r="A208" s="367" t="s">
        <v>630</v>
      </c>
      <c r="B208" s="372"/>
      <c r="C208" s="452"/>
      <c r="D208" s="452"/>
      <c r="E208" s="452"/>
      <c r="F208" s="452"/>
      <c r="G208" s="373"/>
      <c r="H208" s="374"/>
      <c r="I208" s="374"/>
      <c r="J208" s="374"/>
      <c r="K208" s="375"/>
    </row>
  </sheetData>
  <protectedRanges>
    <protectedRange sqref="B9:K208" name="Plage1"/>
  </protectedRanges>
  <mergeCells count="416">
    <mergeCell ref="A1:K1"/>
    <mergeCell ref="A2:B4"/>
    <mergeCell ref="C2:E4"/>
    <mergeCell ref="F2:K2"/>
    <mergeCell ref="C9:D9"/>
    <mergeCell ref="E9:F9"/>
    <mergeCell ref="C10:D10"/>
    <mergeCell ref="E10:F10"/>
    <mergeCell ref="C11:D11"/>
    <mergeCell ref="E11:F11"/>
    <mergeCell ref="A6:A8"/>
    <mergeCell ref="B6:F6"/>
    <mergeCell ref="G6:K6"/>
    <mergeCell ref="C7:D8"/>
    <mergeCell ref="E7:F8"/>
    <mergeCell ref="G7:G8"/>
    <mergeCell ref="H7:H8"/>
    <mergeCell ref="I7:I8"/>
    <mergeCell ref="J7:J8"/>
    <mergeCell ref="K7:K8"/>
    <mergeCell ref="C15:D15"/>
    <mergeCell ref="E15:F15"/>
    <mergeCell ref="C16:D16"/>
    <mergeCell ref="E16:F16"/>
    <mergeCell ref="C17:D17"/>
    <mergeCell ref="E17:F17"/>
    <mergeCell ref="C12:D12"/>
    <mergeCell ref="E12:F12"/>
    <mergeCell ref="C13:D13"/>
    <mergeCell ref="E13:F13"/>
    <mergeCell ref="C14:D14"/>
    <mergeCell ref="E14:F14"/>
    <mergeCell ref="C21:D21"/>
    <mergeCell ref="E21:F21"/>
    <mergeCell ref="C22:D22"/>
    <mergeCell ref="E22:F22"/>
    <mergeCell ref="C23:D23"/>
    <mergeCell ref="E23:F23"/>
    <mergeCell ref="C18:D18"/>
    <mergeCell ref="E18:F18"/>
    <mergeCell ref="C19:D19"/>
    <mergeCell ref="E19:F19"/>
    <mergeCell ref="C20:D20"/>
    <mergeCell ref="E20:F20"/>
    <mergeCell ref="C27:D27"/>
    <mergeCell ref="E27:F27"/>
    <mergeCell ref="C28:D28"/>
    <mergeCell ref="E28:F28"/>
    <mergeCell ref="C29:D29"/>
    <mergeCell ref="E29:F29"/>
    <mergeCell ref="C24:D24"/>
    <mergeCell ref="E24:F24"/>
    <mergeCell ref="C25:D25"/>
    <mergeCell ref="E25:F25"/>
    <mergeCell ref="C26:D26"/>
    <mergeCell ref="E26:F26"/>
    <mergeCell ref="C33:D33"/>
    <mergeCell ref="E33:F33"/>
    <mergeCell ref="C34:D34"/>
    <mergeCell ref="E34:F34"/>
    <mergeCell ref="C35:D35"/>
    <mergeCell ref="E35:F35"/>
    <mergeCell ref="C30:D30"/>
    <mergeCell ref="E30:F30"/>
    <mergeCell ref="C31:D31"/>
    <mergeCell ref="E31:F31"/>
    <mergeCell ref="C32:D32"/>
    <mergeCell ref="E32:F32"/>
    <mergeCell ref="C39:D39"/>
    <mergeCell ref="E39:F39"/>
    <mergeCell ref="C40:D40"/>
    <mergeCell ref="E40:F40"/>
    <mergeCell ref="C41:D41"/>
    <mergeCell ref="E41:F41"/>
    <mergeCell ref="C36:D36"/>
    <mergeCell ref="E36:F36"/>
    <mergeCell ref="C37:D37"/>
    <mergeCell ref="E37:F37"/>
    <mergeCell ref="C38:D38"/>
    <mergeCell ref="E38:F38"/>
    <mergeCell ref="C45:D45"/>
    <mergeCell ref="E45:F45"/>
    <mergeCell ref="C46:D46"/>
    <mergeCell ref="E46:F46"/>
    <mergeCell ref="C47:D47"/>
    <mergeCell ref="E47:F47"/>
    <mergeCell ref="C42:D42"/>
    <mergeCell ref="E42:F42"/>
    <mergeCell ref="C43:D43"/>
    <mergeCell ref="E43:F43"/>
    <mergeCell ref="C44:D44"/>
    <mergeCell ref="E44:F44"/>
    <mergeCell ref="C51:D51"/>
    <mergeCell ref="E51:F51"/>
    <mergeCell ref="C52:D52"/>
    <mergeCell ref="E52:F52"/>
    <mergeCell ref="C53:D53"/>
    <mergeCell ref="E53:F53"/>
    <mergeCell ref="C48:D48"/>
    <mergeCell ref="E48:F48"/>
    <mergeCell ref="C49:D49"/>
    <mergeCell ref="E49:F49"/>
    <mergeCell ref="C50:D50"/>
    <mergeCell ref="E50:F50"/>
    <mergeCell ref="C57:D57"/>
    <mergeCell ref="E57:F57"/>
    <mergeCell ref="C58:D58"/>
    <mergeCell ref="E58:F58"/>
    <mergeCell ref="C59:D59"/>
    <mergeCell ref="E59:F59"/>
    <mergeCell ref="C54:D54"/>
    <mergeCell ref="E54:F54"/>
    <mergeCell ref="C55:D55"/>
    <mergeCell ref="E55:F55"/>
    <mergeCell ref="C56:D56"/>
    <mergeCell ref="E56:F56"/>
    <mergeCell ref="C63:D63"/>
    <mergeCell ref="E63:F63"/>
    <mergeCell ref="C64:D64"/>
    <mergeCell ref="E64:F64"/>
    <mergeCell ref="C65:D65"/>
    <mergeCell ref="E65:F65"/>
    <mergeCell ref="C60:D60"/>
    <mergeCell ref="E60:F60"/>
    <mergeCell ref="C61:D61"/>
    <mergeCell ref="E61:F61"/>
    <mergeCell ref="C62:D62"/>
    <mergeCell ref="E62:F62"/>
    <mergeCell ref="C69:D69"/>
    <mergeCell ref="E69:F69"/>
    <mergeCell ref="C70:D70"/>
    <mergeCell ref="E70:F70"/>
    <mergeCell ref="C71:D71"/>
    <mergeCell ref="E71:F71"/>
    <mergeCell ref="C66:D66"/>
    <mergeCell ref="E66:F66"/>
    <mergeCell ref="C67:D67"/>
    <mergeCell ref="E67:F67"/>
    <mergeCell ref="C68:D68"/>
    <mergeCell ref="E68:F68"/>
    <mergeCell ref="C75:D75"/>
    <mergeCell ref="E75:F75"/>
    <mergeCell ref="C76:D76"/>
    <mergeCell ref="E76:F76"/>
    <mergeCell ref="C77:D77"/>
    <mergeCell ref="E77:F77"/>
    <mergeCell ref="C72:D72"/>
    <mergeCell ref="E72:F72"/>
    <mergeCell ref="C73:D73"/>
    <mergeCell ref="E73:F73"/>
    <mergeCell ref="C74:D74"/>
    <mergeCell ref="E74:F74"/>
    <mergeCell ref="C81:D81"/>
    <mergeCell ref="E81:F81"/>
    <mergeCell ref="C82:D82"/>
    <mergeCell ref="E82:F82"/>
    <mergeCell ref="C83:D83"/>
    <mergeCell ref="E83:F83"/>
    <mergeCell ref="C78:D78"/>
    <mergeCell ref="E78:F78"/>
    <mergeCell ref="C79:D79"/>
    <mergeCell ref="E79:F79"/>
    <mergeCell ref="C80:D80"/>
    <mergeCell ref="E80:F80"/>
    <mergeCell ref="C87:D87"/>
    <mergeCell ref="E87:F87"/>
    <mergeCell ref="C88:D88"/>
    <mergeCell ref="E88:F88"/>
    <mergeCell ref="C89:D89"/>
    <mergeCell ref="E89:F89"/>
    <mergeCell ref="C84:D84"/>
    <mergeCell ref="E84:F84"/>
    <mergeCell ref="C85:D85"/>
    <mergeCell ref="E85:F85"/>
    <mergeCell ref="C86:D86"/>
    <mergeCell ref="E86:F86"/>
    <mergeCell ref="C93:D93"/>
    <mergeCell ref="E93:F93"/>
    <mergeCell ref="C94:D94"/>
    <mergeCell ref="E94:F94"/>
    <mergeCell ref="C95:D95"/>
    <mergeCell ref="E95:F95"/>
    <mergeCell ref="C90:D90"/>
    <mergeCell ref="E90:F90"/>
    <mergeCell ref="C91:D91"/>
    <mergeCell ref="E91:F91"/>
    <mergeCell ref="C92:D92"/>
    <mergeCell ref="E92:F92"/>
    <mergeCell ref="C99:D99"/>
    <mergeCell ref="E99:F99"/>
    <mergeCell ref="C100:D100"/>
    <mergeCell ref="E100:F100"/>
    <mergeCell ref="C101:D101"/>
    <mergeCell ref="E101:F101"/>
    <mergeCell ref="C96:D96"/>
    <mergeCell ref="E96:F96"/>
    <mergeCell ref="C97:D97"/>
    <mergeCell ref="E97:F97"/>
    <mergeCell ref="C98:D98"/>
    <mergeCell ref="E98:F98"/>
    <mergeCell ref="C105:D105"/>
    <mergeCell ref="E105:F105"/>
    <mergeCell ref="C106:D106"/>
    <mergeCell ref="E106:F106"/>
    <mergeCell ref="C107:D107"/>
    <mergeCell ref="E107:F107"/>
    <mergeCell ref="C102:D102"/>
    <mergeCell ref="E102:F102"/>
    <mergeCell ref="C103:D103"/>
    <mergeCell ref="E103:F103"/>
    <mergeCell ref="C104:D104"/>
    <mergeCell ref="E104:F104"/>
    <mergeCell ref="C111:D111"/>
    <mergeCell ref="E111:F111"/>
    <mergeCell ref="C112:D112"/>
    <mergeCell ref="E112:F112"/>
    <mergeCell ref="C113:D113"/>
    <mergeCell ref="E113:F113"/>
    <mergeCell ref="C108:D108"/>
    <mergeCell ref="E108:F108"/>
    <mergeCell ref="C109:D109"/>
    <mergeCell ref="E109:F109"/>
    <mergeCell ref="C110:D110"/>
    <mergeCell ref="E110:F110"/>
    <mergeCell ref="C117:D117"/>
    <mergeCell ref="E117:F117"/>
    <mergeCell ref="C118:D118"/>
    <mergeCell ref="E118:F118"/>
    <mergeCell ref="C119:D119"/>
    <mergeCell ref="E119:F119"/>
    <mergeCell ref="C114:D114"/>
    <mergeCell ref="E114:F114"/>
    <mergeCell ref="C115:D115"/>
    <mergeCell ref="E115:F115"/>
    <mergeCell ref="C116:D116"/>
    <mergeCell ref="E116:F116"/>
    <mergeCell ref="C123:D123"/>
    <mergeCell ref="E123:F123"/>
    <mergeCell ref="C124:D124"/>
    <mergeCell ref="E124:F124"/>
    <mergeCell ref="C125:D125"/>
    <mergeCell ref="E125:F125"/>
    <mergeCell ref="C120:D120"/>
    <mergeCell ref="E120:F120"/>
    <mergeCell ref="C121:D121"/>
    <mergeCell ref="E121:F121"/>
    <mergeCell ref="C122:D122"/>
    <mergeCell ref="E122:F122"/>
    <mergeCell ref="C129:D129"/>
    <mergeCell ref="E129:F129"/>
    <mergeCell ref="C130:D130"/>
    <mergeCell ref="E130:F130"/>
    <mergeCell ref="C131:D131"/>
    <mergeCell ref="E131:F131"/>
    <mergeCell ref="C126:D126"/>
    <mergeCell ref="E126:F126"/>
    <mergeCell ref="C127:D127"/>
    <mergeCell ref="E127:F127"/>
    <mergeCell ref="C128:D128"/>
    <mergeCell ref="E128:F128"/>
    <mergeCell ref="C135:D135"/>
    <mergeCell ref="E135:F135"/>
    <mergeCell ref="C136:D136"/>
    <mergeCell ref="E136:F136"/>
    <mergeCell ref="C137:D137"/>
    <mergeCell ref="E137:F137"/>
    <mergeCell ref="C132:D132"/>
    <mergeCell ref="E132:F132"/>
    <mergeCell ref="C133:D133"/>
    <mergeCell ref="E133:F133"/>
    <mergeCell ref="C134:D134"/>
    <mergeCell ref="E134:F134"/>
    <mergeCell ref="C141:D141"/>
    <mergeCell ref="E141:F141"/>
    <mergeCell ref="C142:D142"/>
    <mergeCell ref="E142:F142"/>
    <mergeCell ref="C143:D143"/>
    <mergeCell ref="E143:F143"/>
    <mergeCell ref="C138:D138"/>
    <mergeCell ref="E138:F138"/>
    <mergeCell ref="C139:D139"/>
    <mergeCell ref="E139:F139"/>
    <mergeCell ref="C140:D140"/>
    <mergeCell ref="E140:F140"/>
    <mergeCell ref="C147:D147"/>
    <mergeCell ref="E147:F147"/>
    <mergeCell ref="C148:D148"/>
    <mergeCell ref="E148:F148"/>
    <mergeCell ref="C149:D149"/>
    <mergeCell ref="E149:F149"/>
    <mergeCell ref="C144:D144"/>
    <mergeCell ref="E144:F144"/>
    <mergeCell ref="C145:D145"/>
    <mergeCell ref="E145:F145"/>
    <mergeCell ref="C146:D146"/>
    <mergeCell ref="E146:F146"/>
    <mergeCell ref="C153:D153"/>
    <mergeCell ref="E153:F153"/>
    <mergeCell ref="C154:D154"/>
    <mergeCell ref="E154:F154"/>
    <mergeCell ref="C155:D155"/>
    <mergeCell ref="E155:F155"/>
    <mergeCell ref="C150:D150"/>
    <mergeCell ref="E150:F150"/>
    <mergeCell ref="C151:D151"/>
    <mergeCell ref="E151:F151"/>
    <mergeCell ref="C152:D152"/>
    <mergeCell ref="E152:F152"/>
    <mergeCell ref="C159:D159"/>
    <mergeCell ref="E159:F159"/>
    <mergeCell ref="C160:D160"/>
    <mergeCell ref="E160:F160"/>
    <mergeCell ref="C161:D161"/>
    <mergeCell ref="E161:F161"/>
    <mergeCell ref="C156:D156"/>
    <mergeCell ref="E156:F156"/>
    <mergeCell ref="C157:D157"/>
    <mergeCell ref="E157:F157"/>
    <mergeCell ref="C158:D158"/>
    <mergeCell ref="E158:F158"/>
    <mergeCell ref="C165:D165"/>
    <mergeCell ref="E165:F165"/>
    <mergeCell ref="C166:D166"/>
    <mergeCell ref="E166:F166"/>
    <mergeCell ref="C167:D167"/>
    <mergeCell ref="E167:F167"/>
    <mergeCell ref="C162:D162"/>
    <mergeCell ref="E162:F162"/>
    <mergeCell ref="C163:D163"/>
    <mergeCell ref="E163:F163"/>
    <mergeCell ref="C164:D164"/>
    <mergeCell ref="E164:F164"/>
    <mergeCell ref="C171:D171"/>
    <mergeCell ref="E171:F171"/>
    <mergeCell ref="C172:D172"/>
    <mergeCell ref="E172:F172"/>
    <mergeCell ref="C173:D173"/>
    <mergeCell ref="E173:F173"/>
    <mergeCell ref="C168:D168"/>
    <mergeCell ref="E168:F168"/>
    <mergeCell ref="C169:D169"/>
    <mergeCell ref="E169:F169"/>
    <mergeCell ref="C170:D170"/>
    <mergeCell ref="E170:F170"/>
    <mergeCell ref="C177:D177"/>
    <mergeCell ref="E177:F177"/>
    <mergeCell ref="C178:D178"/>
    <mergeCell ref="E178:F178"/>
    <mergeCell ref="C179:D179"/>
    <mergeCell ref="E179:F179"/>
    <mergeCell ref="C174:D174"/>
    <mergeCell ref="E174:F174"/>
    <mergeCell ref="C175:D175"/>
    <mergeCell ref="E175:F175"/>
    <mergeCell ref="C176:D176"/>
    <mergeCell ref="E176:F176"/>
    <mergeCell ref="C183:D183"/>
    <mergeCell ref="E183:F183"/>
    <mergeCell ref="C184:D184"/>
    <mergeCell ref="E184:F184"/>
    <mergeCell ref="C185:D185"/>
    <mergeCell ref="E185:F185"/>
    <mergeCell ref="C180:D180"/>
    <mergeCell ref="E180:F180"/>
    <mergeCell ref="C181:D181"/>
    <mergeCell ref="E181:F181"/>
    <mergeCell ref="C182:D182"/>
    <mergeCell ref="E182:F182"/>
    <mergeCell ref="C189:D189"/>
    <mergeCell ref="E189:F189"/>
    <mergeCell ref="C190:D190"/>
    <mergeCell ref="E190:F190"/>
    <mergeCell ref="C191:D191"/>
    <mergeCell ref="E191:F191"/>
    <mergeCell ref="C186:D186"/>
    <mergeCell ref="E186:F186"/>
    <mergeCell ref="C187:D187"/>
    <mergeCell ref="E187:F187"/>
    <mergeCell ref="C188:D188"/>
    <mergeCell ref="E188:F188"/>
    <mergeCell ref="C195:D195"/>
    <mergeCell ref="E195:F195"/>
    <mergeCell ref="C196:D196"/>
    <mergeCell ref="E196:F196"/>
    <mergeCell ref="C197:D197"/>
    <mergeCell ref="E197:F197"/>
    <mergeCell ref="C192:D192"/>
    <mergeCell ref="E192:F192"/>
    <mergeCell ref="C193:D193"/>
    <mergeCell ref="E193:F193"/>
    <mergeCell ref="C194:D194"/>
    <mergeCell ref="E194:F194"/>
    <mergeCell ref="C207:D207"/>
    <mergeCell ref="E207:F207"/>
    <mergeCell ref="C208:D208"/>
    <mergeCell ref="E208:F208"/>
    <mergeCell ref="F3:K4"/>
    <mergeCell ref="L3:L4"/>
    <mergeCell ref="C204:D204"/>
    <mergeCell ref="E204:F204"/>
    <mergeCell ref="C205:D205"/>
    <mergeCell ref="E205:F205"/>
    <mergeCell ref="C206:D206"/>
    <mergeCell ref="E206:F206"/>
    <mergeCell ref="C201:D201"/>
    <mergeCell ref="E201:F201"/>
    <mergeCell ref="C202:D202"/>
    <mergeCell ref="E202:F202"/>
    <mergeCell ref="C203:D203"/>
    <mergeCell ref="E203:F203"/>
    <mergeCell ref="C198:D198"/>
    <mergeCell ref="E198:F198"/>
    <mergeCell ref="C199:D199"/>
    <mergeCell ref="E199:F199"/>
    <mergeCell ref="C200:D200"/>
    <mergeCell ref="E200:F200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4" fitToHeight="0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H297"/>
  <sheetViews>
    <sheetView workbookViewId="0">
      <selection activeCell="D1" sqref="D1"/>
    </sheetView>
  </sheetViews>
  <sheetFormatPr baseColWidth="10" defaultRowHeight="14" x14ac:dyDescent="0"/>
  <cols>
    <col min="1" max="1" width="13.33203125" style="330" bestFit="1" customWidth="1"/>
    <col min="2" max="2" width="10.83203125" style="330"/>
    <col min="3" max="3" width="11.5" style="330" customWidth="1"/>
    <col min="4" max="6" width="10.83203125" style="330"/>
    <col min="7" max="7" width="33" style="330" customWidth="1"/>
    <col min="8" max="8" width="10.83203125" style="385"/>
    <col min="9" max="16384" width="10.83203125" style="330"/>
  </cols>
  <sheetData>
    <row r="1" spans="1:8">
      <c r="A1" s="330" t="s">
        <v>421</v>
      </c>
      <c r="C1" s="376" t="s">
        <v>0</v>
      </c>
      <c r="D1" s="377"/>
      <c r="E1" s="376" t="s">
        <v>1</v>
      </c>
      <c r="G1" s="376" t="s">
        <v>638</v>
      </c>
      <c r="H1" s="378" t="s">
        <v>811</v>
      </c>
    </row>
    <row r="2" spans="1:8">
      <c r="A2" s="330" t="s">
        <v>44</v>
      </c>
      <c r="C2" s="379" t="s">
        <v>2</v>
      </c>
      <c r="D2" s="380"/>
      <c r="E2" s="381" t="s">
        <v>3</v>
      </c>
      <c r="G2" s="379" t="s">
        <v>639</v>
      </c>
      <c r="H2" s="382">
        <v>8432500</v>
      </c>
    </row>
    <row r="3" spans="1:8">
      <c r="A3" s="330" t="s">
        <v>46</v>
      </c>
      <c r="C3" s="383" t="s">
        <v>5</v>
      </c>
      <c r="D3" s="380"/>
      <c r="E3" s="381" t="s">
        <v>6</v>
      </c>
      <c r="G3" s="383" t="s">
        <v>640</v>
      </c>
      <c r="H3" s="382">
        <v>8434101</v>
      </c>
    </row>
    <row r="4" spans="1:8">
      <c r="A4" s="330" t="s">
        <v>48</v>
      </c>
      <c r="C4" s="383" t="s">
        <v>7</v>
      </c>
      <c r="D4" s="380"/>
      <c r="E4" s="380"/>
      <c r="G4" s="383" t="s">
        <v>641</v>
      </c>
      <c r="H4" s="382">
        <v>8424962</v>
      </c>
    </row>
    <row r="5" spans="1:8">
      <c r="A5" s="330" t="s">
        <v>50</v>
      </c>
      <c r="C5" s="384" t="s">
        <v>9</v>
      </c>
      <c r="D5" s="380"/>
      <c r="E5" s="380"/>
      <c r="G5" s="384" t="s">
        <v>642</v>
      </c>
      <c r="H5" s="382">
        <v>8428705</v>
      </c>
    </row>
    <row r="6" spans="1:8">
      <c r="A6" s="330" t="s">
        <v>52</v>
      </c>
      <c r="C6" s="379"/>
      <c r="G6" s="379" t="s">
        <v>643</v>
      </c>
      <c r="H6" s="382">
        <v>8428708</v>
      </c>
    </row>
    <row r="7" spans="1:8">
      <c r="A7" s="330" t="s">
        <v>54</v>
      </c>
      <c r="C7" s="379"/>
      <c r="G7" s="379" t="s">
        <v>644</v>
      </c>
      <c r="H7" s="382">
        <v>8428601</v>
      </c>
    </row>
    <row r="8" spans="1:8">
      <c r="A8" s="330" t="s">
        <v>56</v>
      </c>
      <c r="C8" s="379"/>
      <c r="G8" s="379" t="s">
        <v>645</v>
      </c>
      <c r="H8" s="382">
        <v>8428602</v>
      </c>
    </row>
    <row r="9" spans="1:8">
      <c r="A9" s="330" t="s">
        <v>36</v>
      </c>
      <c r="C9" s="379"/>
      <c r="G9" s="379" t="s">
        <v>646</v>
      </c>
      <c r="H9" s="382">
        <v>8428603</v>
      </c>
    </row>
    <row r="10" spans="1:8">
      <c r="A10" s="330" t="s">
        <v>410</v>
      </c>
      <c r="G10" s="379" t="s">
        <v>647</v>
      </c>
      <c r="H10" s="382">
        <v>8428604</v>
      </c>
    </row>
    <row r="11" spans="1:8">
      <c r="A11" s="330" t="s">
        <v>411</v>
      </c>
      <c r="G11" s="379" t="s">
        <v>648</v>
      </c>
      <c r="H11" s="382">
        <v>8428605</v>
      </c>
    </row>
    <row r="12" spans="1:8">
      <c r="A12" s="330" t="s">
        <v>37</v>
      </c>
      <c r="G12" s="379" t="s">
        <v>649</v>
      </c>
      <c r="H12" s="382">
        <v>8428606</v>
      </c>
    </row>
    <row r="13" spans="1:8">
      <c r="A13" s="330" t="s">
        <v>412</v>
      </c>
      <c r="G13" s="379" t="s">
        <v>650</v>
      </c>
      <c r="H13" s="382">
        <v>8428645</v>
      </c>
    </row>
    <row r="14" spans="1:8">
      <c r="A14" s="330" t="s">
        <v>63</v>
      </c>
      <c r="G14" s="379" t="s">
        <v>651</v>
      </c>
      <c r="H14" s="382">
        <v>8436340</v>
      </c>
    </row>
    <row r="15" spans="1:8">
      <c r="A15" s="330" t="s">
        <v>65</v>
      </c>
      <c r="G15" s="379" t="s">
        <v>652</v>
      </c>
      <c r="H15" s="382">
        <v>78425060</v>
      </c>
    </row>
    <row r="16" spans="1:8">
      <c r="A16" s="330" t="s">
        <v>67</v>
      </c>
      <c r="G16" s="379" t="s">
        <v>653</v>
      </c>
      <c r="H16" s="382">
        <v>78425058</v>
      </c>
    </row>
    <row r="17" spans="1:8">
      <c r="A17" s="330" t="s">
        <v>69</v>
      </c>
      <c r="G17" s="379" t="s">
        <v>654</v>
      </c>
      <c r="H17" s="382">
        <v>78425061</v>
      </c>
    </row>
    <row r="18" spans="1:8">
      <c r="A18" s="330" t="s">
        <v>71</v>
      </c>
      <c r="G18" s="379" t="s">
        <v>655</v>
      </c>
      <c r="H18" s="382">
        <v>8424900</v>
      </c>
    </row>
    <row r="19" spans="1:8">
      <c r="A19" s="330" t="s">
        <v>73</v>
      </c>
      <c r="G19" s="379" t="s">
        <v>656</v>
      </c>
      <c r="H19" s="382">
        <v>8424902</v>
      </c>
    </row>
    <row r="20" spans="1:8">
      <c r="A20" s="330" t="s">
        <v>75</v>
      </c>
      <c r="G20" s="379" t="s">
        <v>657</v>
      </c>
      <c r="H20" s="382">
        <v>8424904</v>
      </c>
    </row>
    <row r="21" spans="1:8">
      <c r="A21" s="330" t="s">
        <v>77</v>
      </c>
      <c r="G21" s="379" t="s">
        <v>658</v>
      </c>
      <c r="H21" s="382">
        <v>8424906</v>
      </c>
    </row>
    <row r="22" spans="1:8">
      <c r="A22" s="330" t="s">
        <v>79</v>
      </c>
      <c r="G22" s="379" t="s">
        <v>659</v>
      </c>
      <c r="H22" s="382">
        <v>8424908</v>
      </c>
    </row>
    <row r="23" spans="1:8">
      <c r="A23" s="330" t="s">
        <v>81</v>
      </c>
      <c r="G23" s="379" t="s">
        <v>660</v>
      </c>
      <c r="H23" s="382">
        <v>8424910</v>
      </c>
    </row>
    <row r="24" spans="1:8">
      <c r="A24" s="330" t="s">
        <v>83</v>
      </c>
      <c r="G24" s="379" t="s">
        <v>661</v>
      </c>
      <c r="H24" s="382">
        <v>8424966</v>
      </c>
    </row>
    <row r="25" spans="1:8">
      <c r="A25" s="330" t="s">
        <v>85</v>
      </c>
      <c r="G25" s="379" t="s">
        <v>662</v>
      </c>
      <c r="H25" s="382">
        <v>8424968</v>
      </c>
    </row>
    <row r="26" spans="1:8">
      <c r="A26" s="330" t="s">
        <v>87</v>
      </c>
      <c r="G26" s="379" t="s">
        <v>663</v>
      </c>
      <c r="H26" s="382">
        <v>8428709</v>
      </c>
    </row>
    <row r="27" spans="1:8">
      <c r="A27" s="330" t="s">
        <v>89</v>
      </c>
      <c r="G27" s="379" t="s">
        <v>664</v>
      </c>
      <c r="H27" s="382">
        <v>8428710</v>
      </c>
    </row>
    <row r="28" spans="1:8">
      <c r="A28" s="330" t="s">
        <v>91</v>
      </c>
      <c r="G28" s="379" t="s">
        <v>665</v>
      </c>
      <c r="H28" s="382">
        <v>8428711</v>
      </c>
    </row>
    <row r="29" spans="1:8">
      <c r="A29" s="330" t="s">
        <v>93</v>
      </c>
      <c r="G29" s="379" t="s">
        <v>666</v>
      </c>
      <c r="H29" s="382">
        <v>8428712</v>
      </c>
    </row>
    <row r="30" spans="1:8">
      <c r="A30" s="330" t="s">
        <v>95</v>
      </c>
      <c r="G30" s="379" t="s">
        <v>667</v>
      </c>
      <c r="H30" s="382">
        <v>8428713</v>
      </c>
    </row>
    <row r="31" spans="1:8">
      <c r="A31" s="330" t="s">
        <v>97</v>
      </c>
      <c r="G31" s="379" t="s">
        <v>668</v>
      </c>
      <c r="H31" s="382">
        <v>8428714</v>
      </c>
    </row>
    <row r="32" spans="1:8">
      <c r="A32" s="330" t="s">
        <v>99</v>
      </c>
      <c r="G32" s="379" t="s">
        <v>669</v>
      </c>
      <c r="H32" s="382">
        <v>8424994</v>
      </c>
    </row>
    <row r="33" spans="1:8">
      <c r="A33" s="330" t="s">
        <v>101</v>
      </c>
      <c r="G33" s="379" t="s">
        <v>670</v>
      </c>
      <c r="H33" s="382">
        <v>8428715</v>
      </c>
    </row>
    <row r="34" spans="1:8">
      <c r="A34" s="330" t="s">
        <v>103</v>
      </c>
      <c r="G34" s="379" t="s">
        <v>671</v>
      </c>
      <c r="H34" s="382">
        <v>8428716</v>
      </c>
    </row>
    <row r="35" spans="1:8">
      <c r="A35" s="330" t="s">
        <v>105</v>
      </c>
      <c r="G35" s="379" t="s">
        <v>672</v>
      </c>
      <c r="H35" s="382">
        <v>8428717</v>
      </c>
    </row>
    <row r="36" spans="1:8">
      <c r="A36" s="330" t="s">
        <v>107</v>
      </c>
      <c r="G36" s="379" t="s">
        <v>673</v>
      </c>
      <c r="H36" s="382">
        <v>8428718</v>
      </c>
    </row>
    <row r="37" spans="1:8">
      <c r="A37" s="330" t="s">
        <v>109</v>
      </c>
      <c r="G37" s="379" t="s">
        <v>674</v>
      </c>
      <c r="H37" s="382">
        <v>8428719</v>
      </c>
    </row>
    <row r="38" spans="1:8">
      <c r="A38" s="330" t="s">
        <v>111</v>
      </c>
      <c r="G38" s="379" t="s">
        <v>675</v>
      </c>
      <c r="H38" s="382">
        <v>8428720</v>
      </c>
    </row>
    <row r="39" spans="1:8">
      <c r="A39" s="330" t="s">
        <v>113</v>
      </c>
      <c r="G39" s="379" t="s">
        <v>676</v>
      </c>
      <c r="H39" s="382">
        <v>8425050</v>
      </c>
    </row>
    <row r="40" spans="1:8">
      <c r="A40" s="330" t="s">
        <v>115</v>
      </c>
      <c r="G40" s="379" t="s">
        <v>677</v>
      </c>
      <c r="H40" s="382">
        <v>8425052</v>
      </c>
    </row>
    <row r="41" spans="1:8">
      <c r="A41" s="330" t="s">
        <v>117</v>
      </c>
      <c r="G41" s="379" t="s">
        <v>678</v>
      </c>
      <c r="H41" s="382">
        <v>8425054</v>
      </c>
    </row>
    <row r="42" spans="1:8">
      <c r="A42" s="330" t="s">
        <v>119</v>
      </c>
      <c r="G42" s="379" t="s">
        <v>679</v>
      </c>
      <c r="H42" s="382">
        <v>8428721</v>
      </c>
    </row>
    <row r="43" spans="1:8">
      <c r="A43" s="330" t="s">
        <v>121</v>
      </c>
      <c r="G43" s="379" t="s">
        <v>680</v>
      </c>
      <c r="H43" s="382">
        <v>901960</v>
      </c>
    </row>
    <row r="44" spans="1:8">
      <c r="A44" s="330" t="s">
        <v>123</v>
      </c>
      <c r="G44" s="379" t="s">
        <v>681</v>
      </c>
      <c r="H44" s="382">
        <v>901961</v>
      </c>
    </row>
    <row r="45" spans="1:8">
      <c r="A45" s="330" t="s">
        <v>125</v>
      </c>
      <c r="G45" s="379" t="s">
        <v>682</v>
      </c>
      <c r="H45" s="382">
        <v>8430930</v>
      </c>
    </row>
    <row r="46" spans="1:8">
      <c r="A46" s="330" t="s">
        <v>127</v>
      </c>
      <c r="G46" s="379" t="s">
        <v>683</v>
      </c>
      <c r="H46" s="382">
        <v>8430151</v>
      </c>
    </row>
    <row r="47" spans="1:8">
      <c r="A47" s="330" t="s">
        <v>129</v>
      </c>
      <c r="G47" s="379" t="s">
        <v>684</v>
      </c>
      <c r="H47" s="382">
        <v>8430155</v>
      </c>
    </row>
    <row r="48" spans="1:8">
      <c r="A48" s="330" t="s">
        <v>131</v>
      </c>
      <c r="G48" s="379" t="s">
        <v>685</v>
      </c>
      <c r="H48" s="382">
        <v>8430152</v>
      </c>
    </row>
    <row r="49" spans="1:8">
      <c r="A49" s="330" t="s">
        <v>133</v>
      </c>
      <c r="G49" s="379" t="s">
        <v>686</v>
      </c>
      <c r="H49" s="382">
        <v>8430156</v>
      </c>
    </row>
    <row r="50" spans="1:8">
      <c r="A50" s="330" t="s">
        <v>135</v>
      </c>
      <c r="G50" s="379" t="s">
        <v>687</v>
      </c>
      <c r="H50" s="382">
        <v>8430153</v>
      </c>
    </row>
    <row r="51" spans="1:8">
      <c r="A51" s="330" t="s">
        <v>137</v>
      </c>
      <c r="G51" s="379" t="s">
        <v>688</v>
      </c>
      <c r="H51" s="382">
        <v>8430157</v>
      </c>
    </row>
    <row r="52" spans="1:8">
      <c r="A52" s="330" t="s">
        <v>139</v>
      </c>
      <c r="G52" s="379" t="s">
        <v>689</v>
      </c>
      <c r="H52" s="382">
        <v>8430250</v>
      </c>
    </row>
    <row r="53" spans="1:8">
      <c r="A53" s="330" t="s">
        <v>141</v>
      </c>
      <c r="G53" s="379" t="s">
        <v>690</v>
      </c>
      <c r="H53" s="382">
        <v>8430154</v>
      </c>
    </row>
    <row r="54" spans="1:8">
      <c r="A54" s="330" t="s">
        <v>143</v>
      </c>
      <c r="G54" s="379" t="s">
        <v>691</v>
      </c>
      <c r="H54" s="382">
        <v>8430158</v>
      </c>
    </row>
    <row r="55" spans="1:8">
      <c r="A55" s="330" t="s">
        <v>145</v>
      </c>
      <c r="G55" s="379" t="s">
        <v>692</v>
      </c>
      <c r="H55" s="382">
        <v>8430159</v>
      </c>
    </row>
    <row r="56" spans="1:8">
      <c r="A56" s="330" t="s">
        <v>147</v>
      </c>
      <c r="G56" s="379" t="s">
        <v>693</v>
      </c>
      <c r="H56" s="382">
        <v>8430162</v>
      </c>
    </row>
    <row r="57" spans="1:8">
      <c r="A57" s="330" t="s">
        <v>149</v>
      </c>
      <c r="G57" s="379" t="s">
        <v>694</v>
      </c>
      <c r="H57" s="382">
        <v>8430415</v>
      </c>
    </row>
    <row r="58" spans="1:8">
      <c r="A58" s="330" t="s">
        <v>151</v>
      </c>
      <c r="G58" s="379" t="s">
        <v>695</v>
      </c>
      <c r="H58" s="382">
        <v>8431195</v>
      </c>
    </row>
    <row r="59" spans="1:8">
      <c r="A59" s="330" t="s">
        <v>153</v>
      </c>
      <c r="G59" s="379" t="s">
        <v>696</v>
      </c>
      <c r="H59" s="382">
        <v>8432502</v>
      </c>
    </row>
    <row r="60" spans="1:8">
      <c r="A60" s="330" t="s">
        <v>155</v>
      </c>
      <c r="G60" s="379" t="s">
        <v>697</v>
      </c>
      <c r="H60" s="382">
        <v>78434134</v>
      </c>
    </row>
    <row r="61" spans="1:8">
      <c r="A61" s="330" t="s">
        <v>157</v>
      </c>
      <c r="G61" s="379" t="s">
        <v>698</v>
      </c>
      <c r="H61" s="382">
        <v>8432501</v>
      </c>
    </row>
    <row r="62" spans="1:8">
      <c r="A62" s="330" t="s">
        <v>159</v>
      </c>
      <c r="G62" s="379" t="s">
        <v>699</v>
      </c>
      <c r="H62" s="382">
        <v>8431057</v>
      </c>
    </row>
    <row r="63" spans="1:8">
      <c r="A63" s="330" t="s">
        <v>631</v>
      </c>
      <c r="G63" s="379" t="s">
        <v>700</v>
      </c>
      <c r="H63" s="382">
        <v>8424737</v>
      </c>
    </row>
    <row r="64" spans="1:8">
      <c r="A64" s="330" t="s">
        <v>632</v>
      </c>
      <c r="G64" s="379" t="s">
        <v>701</v>
      </c>
      <c r="H64" s="382">
        <v>8424725</v>
      </c>
    </row>
    <row r="65" spans="1:8">
      <c r="A65" s="330" t="s">
        <v>633</v>
      </c>
      <c r="G65" s="379" t="s">
        <v>702</v>
      </c>
      <c r="H65" s="382">
        <v>8424726</v>
      </c>
    </row>
    <row r="66" spans="1:8">
      <c r="A66" s="330" t="s">
        <v>634</v>
      </c>
      <c r="G66" s="379" t="s">
        <v>703</v>
      </c>
      <c r="H66" s="382">
        <v>8424727</v>
      </c>
    </row>
    <row r="67" spans="1:8">
      <c r="A67" s="330" t="s">
        <v>635</v>
      </c>
      <c r="G67" s="379" t="s">
        <v>704</v>
      </c>
      <c r="H67" s="382">
        <v>8424728</v>
      </c>
    </row>
    <row r="68" spans="1:8">
      <c r="A68" s="330" t="s">
        <v>636</v>
      </c>
      <c r="G68" s="379" t="s">
        <v>705</v>
      </c>
      <c r="H68" s="382">
        <v>8424729</v>
      </c>
    </row>
    <row r="69" spans="1:8">
      <c r="A69" s="330" t="s">
        <v>637</v>
      </c>
      <c r="G69" s="379" t="s">
        <v>706</v>
      </c>
      <c r="H69" s="382">
        <v>8424730</v>
      </c>
    </row>
    <row r="70" spans="1:8">
      <c r="G70" s="379" t="s">
        <v>707</v>
      </c>
      <c r="H70" s="382">
        <v>8424731</v>
      </c>
    </row>
    <row r="71" spans="1:8">
      <c r="G71" s="379" t="s">
        <v>708</v>
      </c>
      <c r="H71" s="382">
        <v>8424735</v>
      </c>
    </row>
    <row r="72" spans="1:8">
      <c r="G72" s="379" t="s">
        <v>709</v>
      </c>
      <c r="H72" s="382">
        <v>8424736</v>
      </c>
    </row>
    <row r="73" spans="1:8">
      <c r="G73" s="379" t="s">
        <v>710</v>
      </c>
      <c r="H73" s="382">
        <v>8424738</v>
      </c>
    </row>
    <row r="74" spans="1:8">
      <c r="G74" s="379" t="s">
        <v>711</v>
      </c>
      <c r="H74" s="382">
        <v>8424739</v>
      </c>
    </row>
    <row r="75" spans="1:8">
      <c r="G75" s="379" t="s">
        <v>712</v>
      </c>
      <c r="H75" s="382">
        <v>8424740</v>
      </c>
    </row>
    <row r="76" spans="1:8">
      <c r="G76" s="379" t="s">
        <v>713</v>
      </c>
      <c r="H76" s="382">
        <v>8424741</v>
      </c>
    </row>
    <row r="77" spans="1:8">
      <c r="G77" s="379" t="s">
        <v>714</v>
      </c>
      <c r="H77" s="382">
        <v>8424750</v>
      </c>
    </row>
    <row r="78" spans="1:8">
      <c r="G78" s="379" t="s">
        <v>715</v>
      </c>
      <c r="H78" s="382">
        <v>8424751</v>
      </c>
    </row>
    <row r="79" spans="1:8">
      <c r="G79" s="379" t="s">
        <v>716</v>
      </c>
      <c r="H79" s="382">
        <v>8424752</v>
      </c>
    </row>
    <row r="80" spans="1:8">
      <c r="G80" s="379" t="s">
        <v>717</v>
      </c>
      <c r="H80" s="382">
        <v>8424753</v>
      </c>
    </row>
    <row r="81" spans="7:8">
      <c r="G81" s="379" t="s">
        <v>718</v>
      </c>
      <c r="H81" s="382">
        <v>8424754</v>
      </c>
    </row>
    <row r="82" spans="7:8">
      <c r="G82" s="379" t="s">
        <v>719</v>
      </c>
      <c r="H82" s="382">
        <v>8424755</v>
      </c>
    </row>
    <row r="83" spans="7:8">
      <c r="G83" s="379" t="s">
        <v>720</v>
      </c>
      <c r="H83" s="382">
        <v>8424756</v>
      </c>
    </row>
    <row r="84" spans="7:8">
      <c r="G84" s="379" t="s">
        <v>721</v>
      </c>
      <c r="H84" s="382">
        <v>8424757</v>
      </c>
    </row>
    <row r="85" spans="7:8">
      <c r="G85" s="379" t="s">
        <v>722</v>
      </c>
      <c r="H85" s="382">
        <v>8424758</v>
      </c>
    </row>
    <row r="86" spans="7:8">
      <c r="G86" s="379" t="s">
        <v>723</v>
      </c>
      <c r="H86" s="382">
        <v>8424759</v>
      </c>
    </row>
    <row r="87" spans="7:8">
      <c r="G87" s="379" t="s">
        <v>724</v>
      </c>
      <c r="H87" s="382">
        <v>8424765</v>
      </c>
    </row>
    <row r="88" spans="7:8">
      <c r="G88" s="379" t="s">
        <v>725</v>
      </c>
      <c r="H88" s="382">
        <v>8424766</v>
      </c>
    </row>
    <row r="89" spans="7:8">
      <c r="G89" s="379" t="s">
        <v>726</v>
      </c>
      <c r="H89" s="382">
        <v>8424767</v>
      </c>
    </row>
    <row r="90" spans="7:8">
      <c r="G90" s="379" t="s">
        <v>727</v>
      </c>
      <c r="H90" s="382">
        <v>8424768</v>
      </c>
    </row>
    <row r="91" spans="7:8">
      <c r="G91" s="379" t="s">
        <v>728</v>
      </c>
      <c r="H91" s="382">
        <v>8424769</v>
      </c>
    </row>
    <row r="92" spans="7:8">
      <c r="G92" s="379" t="s">
        <v>729</v>
      </c>
      <c r="H92" s="382">
        <v>8424770</v>
      </c>
    </row>
    <row r="93" spans="7:8">
      <c r="G93" s="379" t="s">
        <v>730</v>
      </c>
      <c r="H93" s="382">
        <v>8424771</v>
      </c>
    </row>
    <row r="94" spans="7:8">
      <c r="G94" s="379" t="s">
        <v>731</v>
      </c>
      <c r="H94" s="382">
        <v>8428500</v>
      </c>
    </row>
    <row r="95" spans="7:8">
      <c r="G95" s="379" t="s">
        <v>732</v>
      </c>
      <c r="H95" s="382">
        <v>8428501</v>
      </c>
    </row>
    <row r="96" spans="7:8">
      <c r="G96" s="379" t="s">
        <v>733</v>
      </c>
      <c r="H96" s="382">
        <v>8428502</v>
      </c>
    </row>
    <row r="97" spans="7:8">
      <c r="G97" s="379" t="s">
        <v>734</v>
      </c>
      <c r="H97" s="382">
        <v>8428503</v>
      </c>
    </row>
    <row r="98" spans="7:8">
      <c r="G98" s="379" t="s">
        <v>735</v>
      </c>
      <c r="H98" s="382">
        <v>8428504</v>
      </c>
    </row>
    <row r="99" spans="7:8">
      <c r="G99" s="379" t="s">
        <v>736</v>
      </c>
      <c r="H99" s="382">
        <v>8428505</v>
      </c>
    </row>
    <row r="100" spans="7:8">
      <c r="G100" s="379" t="s">
        <v>737</v>
      </c>
      <c r="H100" s="382">
        <v>78425064</v>
      </c>
    </row>
    <row r="101" spans="7:8">
      <c r="G101" s="379" t="s">
        <v>738</v>
      </c>
      <c r="H101" s="382">
        <v>78425065</v>
      </c>
    </row>
    <row r="102" spans="7:8">
      <c r="G102" s="379" t="s">
        <v>739</v>
      </c>
      <c r="H102" s="382">
        <v>78425066</v>
      </c>
    </row>
    <row r="103" spans="7:8">
      <c r="G103" s="379" t="s">
        <v>740</v>
      </c>
      <c r="H103" s="382">
        <v>78425067</v>
      </c>
    </row>
    <row r="104" spans="7:8">
      <c r="G104" s="379" t="s">
        <v>741</v>
      </c>
      <c r="H104" s="382">
        <v>78425068</v>
      </c>
    </row>
    <row r="105" spans="7:8">
      <c r="G105" s="379" t="s">
        <v>742</v>
      </c>
      <c r="H105" s="382">
        <v>78425069</v>
      </c>
    </row>
    <row r="106" spans="7:8">
      <c r="G106" s="379" t="s">
        <v>743</v>
      </c>
      <c r="H106" s="382">
        <v>78425070</v>
      </c>
    </row>
    <row r="107" spans="7:8">
      <c r="G107" s="379" t="s">
        <v>744</v>
      </c>
      <c r="H107" s="382">
        <v>8428510</v>
      </c>
    </row>
    <row r="108" spans="7:8">
      <c r="G108" s="379" t="s">
        <v>745</v>
      </c>
      <c r="H108" s="382">
        <v>8428511</v>
      </c>
    </row>
    <row r="109" spans="7:8">
      <c r="G109" s="379" t="s">
        <v>746</v>
      </c>
      <c r="H109" s="382">
        <v>8428512</v>
      </c>
    </row>
    <row r="110" spans="7:8">
      <c r="G110" s="379" t="s">
        <v>747</v>
      </c>
      <c r="H110" s="382">
        <v>8428513</v>
      </c>
    </row>
    <row r="111" spans="7:8">
      <c r="G111" s="379" t="s">
        <v>748</v>
      </c>
      <c r="H111" s="382">
        <v>8428514</v>
      </c>
    </row>
    <row r="112" spans="7:8">
      <c r="G112" s="379" t="s">
        <v>749</v>
      </c>
      <c r="H112" s="382">
        <v>8428525</v>
      </c>
    </row>
    <row r="113" spans="7:8">
      <c r="G113" s="379" t="s">
        <v>750</v>
      </c>
      <c r="H113" s="382">
        <v>8428530</v>
      </c>
    </row>
    <row r="114" spans="7:8">
      <c r="G114" s="379" t="s">
        <v>751</v>
      </c>
      <c r="H114" s="382">
        <v>8428531</v>
      </c>
    </row>
    <row r="115" spans="7:8">
      <c r="G115" s="379" t="s">
        <v>752</v>
      </c>
      <c r="H115" s="382">
        <v>8428532</v>
      </c>
    </row>
    <row r="116" spans="7:8">
      <c r="G116" s="379" t="s">
        <v>753</v>
      </c>
      <c r="H116" s="382">
        <v>8428533</v>
      </c>
    </row>
    <row r="117" spans="7:8">
      <c r="G117" s="379" t="s">
        <v>754</v>
      </c>
      <c r="H117" s="382">
        <v>8428534</v>
      </c>
    </row>
    <row r="118" spans="7:8">
      <c r="G118" s="379" t="s">
        <v>755</v>
      </c>
      <c r="H118" s="382">
        <v>8428545</v>
      </c>
    </row>
    <row r="119" spans="7:8">
      <c r="G119" s="379" t="s">
        <v>756</v>
      </c>
      <c r="H119" s="382">
        <v>8428546</v>
      </c>
    </row>
    <row r="120" spans="7:8">
      <c r="G120" s="379" t="s">
        <v>757</v>
      </c>
      <c r="H120" s="382">
        <v>78428547</v>
      </c>
    </row>
    <row r="121" spans="7:8">
      <c r="G121" s="379" t="s">
        <v>758</v>
      </c>
      <c r="H121" s="382">
        <v>8428547</v>
      </c>
    </row>
    <row r="122" spans="7:8">
      <c r="G122" s="379" t="s">
        <v>759</v>
      </c>
      <c r="H122" s="382">
        <v>8428548</v>
      </c>
    </row>
    <row r="123" spans="7:8">
      <c r="G123" s="379" t="s">
        <v>760</v>
      </c>
      <c r="H123" s="382">
        <v>8428549</v>
      </c>
    </row>
    <row r="124" spans="7:8">
      <c r="G124" s="379" t="s">
        <v>761</v>
      </c>
      <c r="H124" s="382">
        <v>8428560</v>
      </c>
    </row>
    <row r="125" spans="7:8">
      <c r="G125" s="379" t="s">
        <v>762</v>
      </c>
      <c r="H125" s="382">
        <v>8428561</v>
      </c>
    </row>
    <row r="126" spans="7:8">
      <c r="G126" s="379" t="s">
        <v>763</v>
      </c>
      <c r="H126" s="382">
        <v>8428562</v>
      </c>
    </row>
    <row r="127" spans="7:8">
      <c r="G127" s="379" t="s">
        <v>764</v>
      </c>
      <c r="H127" s="382">
        <v>8428563</v>
      </c>
    </row>
    <row r="128" spans="7:8">
      <c r="G128" s="379" t="s">
        <v>765</v>
      </c>
      <c r="H128" s="382">
        <v>8428564</v>
      </c>
    </row>
    <row r="129" spans="7:8">
      <c r="G129" s="379" t="s">
        <v>766</v>
      </c>
      <c r="H129" s="382">
        <v>8428565</v>
      </c>
    </row>
    <row r="130" spans="7:8">
      <c r="G130" s="379" t="s">
        <v>767</v>
      </c>
      <c r="H130" s="382">
        <v>8430163</v>
      </c>
    </row>
    <row r="131" spans="7:8">
      <c r="G131" s="379" t="s">
        <v>768</v>
      </c>
      <c r="H131" s="382">
        <v>8430102</v>
      </c>
    </row>
    <row r="132" spans="7:8">
      <c r="G132" s="379" t="s">
        <v>769</v>
      </c>
      <c r="H132" s="382">
        <v>78434151</v>
      </c>
    </row>
    <row r="133" spans="7:8">
      <c r="G133" s="379" t="s">
        <v>770</v>
      </c>
      <c r="H133" s="382">
        <v>78434094</v>
      </c>
    </row>
    <row r="134" spans="7:8">
      <c r="G134" s="379" t="s">
        <v>771</v>
      </c>
      <c r="H134" s="382">
        <v>78434096</v>
      </c>
    </row>
    <row r="135" spans="7:8">
      <c r="G135" s="379" t="s">
        <v>772</v>
      </c>
      <c r="H135" s="382">
        <v>78434098</v>
      </c>
    </row>
    <row r="136" spans="7:8">
      <c r="G136" s="379" t="s">
        <v>773</v>
      </c>
      <c r="H136" s="382">
        <v>78434099</v>
      </c>
    </row>
    <row r="137" spans="7:8">
      <c r="G137" s="379" t="s">
        <v>774</v>
      </c>
      <c r="H137" s="382">
        <v>78434100</v>
      </c>
    </row>
    <row r="138" spans="7:8">
      <c r="G138" s="379" t="s">
        <v>775</v>
      </c>
      <c r="H138" s="382">
        <v>78434092</v>
      </c>
    </row>
    <row r="139" spans="7:8">
      <c r="G139" s="379" t="s">
        <v>776</v>
      </c>
      <c r="H139" s="382">
        <v>78434137</v>
      </c>
    </row>
    <row r="140" spans="7:8">
      <c r="G140" s="379" t="s">
        <v>777</v>
      </c>
      <c r="H140" s="382">
        <v>78434138</v>
      </c>
    </row>
    <row r="141" spans="7:8">
      <c r="G141" s="379" t="s">
        <v>778</v>
      </c>
      <c r="H141" s="382">
        <v>78434135</v>
      </c>
    </row>
    <row r="142" spans="7:8">
      <c r="G142" s="379" t="s">
        <v>779</v>
      </c>
      <c r="H142" s="382">
        <v>78434136</v>
      </c>
    </row>
    <row r="143" spans="7:8">
      <c r="G143" s="379" t="s">
        <v>780</v>
      </c>
      <c r="H143" s="382">
        <v>8436360</v>
      </c>
    </row>
    <row r="144" spans="7:8">
      <c r="G144" s="379" t="s">
        <v>781</v>
      </c>
      <c r="H144" s="382">
        <v>8436400</v>
      </c>
    </row>
    <row r="145" spans="7:8">
      <c r="G145" s="379" t="s">
        <v>782</v>
      </c>
      <c r="H145" s="382">
        <v>8436355</v>
      </c>
    </row>
    <row r="146" spans="7:8">
      <c r="G146" s="379" t="s">
        <v>783</v>
      </c>
      <c r="H146" s="382">
        <v>8436380</v>
      </c>
    </row>
    <row r="147" spans="7:8">
      <c r="G147" s="379" t="s">
        <v>784</v>
      </c>
      <c r="H147" s="382">
        <v>8436365</v>
      </c>
    </row>
    <row r="148" spans="7:8">
      <c r="G148" s="379" t="s">
        <v>785</v>
      </c>
      <c r="H148" s="382">
        <v>8436340</v>
      </c>
    </row>
    <row r="149" spans="7:8">
      <c r="G149" s="379" t="s">
        <v>786</v>
      </c>
      <c r="H149" s="382">
        <v>8436370</v>
      </c>
    </row>
    <row r="150" spans="7:8">
      <c r="G150" s="379" t="s">
        <v>787</v>
      </c>
      <c r="H150" s="382">
        <v>8436345</v>
      </c>
    </row>
    <row r="151" spans="7:8">
      <c r="G151" s="379" t="s">
        <v>788</v>
      </c>
      <c r="H151" s="382">
        <v>78434143</v>
      </c>
    </row>
    <row r="152" spans="7:8">
      <c r="G152" s="379" t="s">
        <v>789</v>
      </c>
      <c r="H152" s="382">
        <v>78434139</v>
      </c>
    </row>
    <row r="153" spans="7:8">
      <c r="G153" s="379" t="s">
        <v>790</v>
      </c>
      <c r="H153" s="382">
        <v>78434144</v>
      </c>
    </row>
    <row r="154" spans="7:8">
      <c r="G154" s="379" t="s">
        <v>791</v>
      </c>
      <c r="H154" s="382">
        <v>78434140</v>
      </c>
    </row>
    <row r="155" spans="7:8">
      <c r="G155" s="379" t="s">
        <v>792</v>
      </c>
      <c r="H155" s="382">
        <v>78434141</v>
      </c>
    </row>
    <row r="156" spans="7:8">
      <c r="G156" s="379" t="s">
        <v>793</v>
      </c>
      <c r="H156" s="382">
        <v>78434142</v>
      </c>
    </row>
    <row r="157" spans="7:8">
      <c r="G157" s="379" t="s">
        <v>794</v>
      </c>
      <c r="H157" s="382">
        <v>8430022</v>
      </c>
    </row>
    <row r="158" spans="7:8">
      <c r="G158" s="379" t="s">
        <v>795</v>
      </c>
      <c r="H158" s="382">
        <v>8430071</v>
      </c>
    </row>
    <row r="159" spans="7:8">
      <c r="G159" s="379" t="s">
        <v>796</v>
      </c>
      <c r="H159" s="382">
        <v>8430077</v>
      </c>
    </row>
    <row r="160" spans="7:8">
      <c r="G160" s="379" t="s">
        <v>797</v>
      </c>
      <c r="H160" s="382">
        <v>8430083</v>
      </c>
    </row>
    <row r="161" spans="7:8">
      <c r="G161" s="379" t="s">
        <v>798</v>
      </c>
      <c r="H161" s="382">
        <v>8436420</v>
      </c>
    </row>
    <row r="162" spans="7:8">
      <c r="G162" s="379" t="s">
        <v>799</v>
      </c>
      <c r="H162" s="382">
        <v>8430094</v>
      </c>
    </row>
    <row r="163" spans="7:8">
      <c r="G163" s="379" t="s">
        <v>800</v>
      </c>
      <c r="H163" s="382">
        <v>8430098</v>
      </c>
    </row>
    <row r="164" spans="7:8">
      <c r="G164" s="379" t="s">
        <v>801</v>
      </c>
      <c r="H164" s="382">
        <v>8430095</v>
      </c>
    </row>
    <row r="165" spans="7:8">
      <c r="G165" s="379" t="s">
        <v>802</v>
      </c>
      <c r="H165" s="382">
        <v>8430099</v>
      </c>
    </row>
    <row r="166" spans="7:8">
      <c r="G166" s="379" t="s">
        <v>803</v>
      </c>
      <c r="H166" s="382">
        <v>8430090</v>
      </c>
    </row>
    <row r="167" spans="7:8">
      <c r="G167" s="379" t="s">
        <v>804</v>
      </c>
      <c r="H167" s="382">
        <v>78434148</v>
      </c>
    </row>
    <row r="168" spans="7:8">
      <c r="G168" s="379" t="s">
        <v>805</v>
      </c>
      <c r="H168" s="382">
        <v>78434145</v>
      </c>
    </row>
    <row r="169" spans="7:8">
      <c r="G169" s="379" t="s">
        <v>806</v>
      </c>
      <c r="H169" s="382">
        <v>78434149</v>
      </c>
    </row>
    <row r="170" spans="7:8">
      <c r="G170" s="379" t="s">
        <v>807</v>
      </c>
      <c r="H170" s="382">
        <v>78434146</v>
      </c>
    </row>
    <row r="171" spans="7:8">
      <c r="G171" s="379" t="s">
        <v>808</v>
      </c>
      <c r="H171" s="382">
        <v>78434147</v>
      </c>
    </row>
    <row r="172" spans="7:8">
      <c r="G172" s="379" t="s">
        <v>809</v>
      </c>
      <c r="H172" s="382">
        <v>8430089</v>
      </c>
    </row>
    <row r="173" spans="7:8">
      <c r="G173" s="379" t="s">
        <v>810</v>
      </c>
      <c r="H173" s="382">
        <v>78434150</v>
      </c>
    </row>
    <row r="174" spans="7:8">
      <c r="G174" s="379"/>
      <c r="H174" s="382"/>
    </row>
    <row r="175" spans="7:8">
      <c r="G175" s="379"/>
      <c r="H175" s="382"/>
    </row>
    <row r="176" spans="7:8">
      <c r="G176" s="379"/>
      <c r="H176" s="382"/>
    </row>
    <row r="177" spans="7:8">
      <c r="G177" s="379"/>
      <c r="H177" s="382"/>
    </row>
    <row r="178" spans="7:8">
      <c r="G178" s="379"/>
      <c r="H178" s="382"/>
    </row>
    <row r="179" spans="7:8">
      <c r="G179" s="379"/>
      <c r="H179" s="382"/>
    </row>
    <row r="180" spans="7:8">
      <c r="G180" s="379"/>
      <c r="H180" s="382"/>
    </row>
    <row r="181" spans="7:8">
      <c r="G181" s="379"/>
      <c r="H181" s="382"/>
    </row>
    <row r="182" spans="7:8">
      <c r="G182" s="379"/>
      <c r="H182" s="382"/>
    </row>
    <row r="183" spans="7:8">
      <c r="G183" s="379"/>
      <c r="H183" s="382"/>
    </row>
    <row r="184" spans="7:8">
      <c r="G184" s="379"/>
      <c r="H184" s="382"/>
    </row>
    <row r="185" spans="7:8">
      <c r="G185" s="379"/>
      <c r="H185" s="382"/>
    </row>
    <row r="186" spans="7:8">
      <c r="G186" s="379"/>
      <c r="H186" s="382"/>
    </row>
    <row r="187" spans="7:8">
      <c r="G187" s="379"/>
      <c r="H187" s="382"/>
    </row>
    <row r="188" spans="7:8">
      <c r="G188" s="379"/>
      <c r="H188" s="382"/>
    </row>
    <row r="189" spans="7:8">
      <c r="G189" s="379"/>
      <c r="H189" s="382"/>
    </row>
    <row r="190" spans="7:8">
      <c r="G190" s="379"/>
      <c r="H190" s="382"/>
    </row>
    <row r="191" spans="7:8">
      <c r="G191" s="379"/>
      <c r="H191" s="382"/>
    </row>
    <row r="192" spans="7:8">
      <c r="G192" s="379"/>
      <c r="H192" s="382"/>
    </row>
    <row r="193" spans="7:8">
      <c r="G193" s="379"/>
      <c r="H193" s="382"/>
    </row>
    <row r="194" spans="7:8">
      <c r="G194" s="379"/>
      <c r="H194" s="382"/>
    </row>
    <row r="195" spans="7:8">
      <c r="G195" s="379"/>
      <c r="H195" s="382"/>
    </row>
    <row r="196" spans="7:8">
      <c r="G196" s="379"/>
      <c r="H196" s="382"/>
    </row>
    <row r="197" spans="7:8">
      <c r="G197" s="379"/>
      <c r="H197" s="382"/>
    </row>
    <row r="198" spans="7:8">
      <c r="G198" s="379"/>
      <c r="H198" s="382"/>
    </row>
    <row r="199" spans="7:8">
      <c r="G199" s="379"/>
      <c r="H199" s="382"/>
    </row>
    <row r="200" spans="7:8">
      <c r="G200" s="379"/>
      <c r="H200" s="382"/>
    </row>
    <row r="201" spans="7:8">
      <c r="G201" s="379"/>
      <c r="H201" s="382"/>
    </row>
    <row r="202" spans="7:8">
      <c r="G202" s="379"/>
      <c r="H202" s="382"/>
    </row>
    <row r="203" spans="7:8">
      <c r="G203" s="379"/>
      <c r="H203" s="382"/>
    </row>
    <row r="204" spans="7:8">
      <c r="G204" s="379"/>
      <c r="H204" s="382"/>
    </row>
    <row r="205" spans="7:8">
      <c r="G205" s="379"/>
      <c r="H205" s="382"/>
    </row>
    <row r="206" spans="7:8">
      <c r="G206" s="379"/>
      <c r="H206" s="382"/>
    </row>
    <row r="207" spans="7:8">
      <c r="G207" s="379"/>
      <c r="H207" s="382"/>
    </row>
    <row r="208" spans="7:8">
      <c r="G208" s="379"/>
      <c r="H208" s="382"/>
    </row>
    <row r="209" spans="7:8">
      <c r="G209" s="379"/>
      <c r="H209" s="382"/>
    </row>
    <row r="210" spans="7:8">
      <c r="G210" s="379"/>
      <c r="H210" s="382"/>
    </row>
    <row r="211" spans="7:8">
      <c r="G211" s="379"/>
      <c r="H211" s="382"/>
    </row>
    <row r="212" spans="7:8">
      <c r="G212" s="379"/>
      <c r="H212" s="382"/>
    </row>
    <row r="213" spans="7:8">
      <c r="G213" s="379"/>
      <c r="H213" s="382"/>
    </row>
    <row r="214" spans="7:8">
      <c r="G214" s="379"/>
      <c r="H214" s="382"/>
    </row>
    <row r="215" spans="7:8">
      <c r="G215" s="379"/>
      <c r="H215" s="382"/>
    </row>
    <row r="216" spans="7:8">
      <c r="G216" s="379"/>
      <c r="H216" s="382"/>
    </row>
    <row r="217" spans="7:8">
      <c r="G217" s="379"/>
      <c r="H217" s="382"/>
    </row>
    <row r="218" spans="7:8">
      <c r="G218" s="379"/>
      <c r="H218" s="382"/>
    </row>
    <row r="219" spans="7:8">
      <c r="G219" s="379"/>
      <c r="H219" s="382"/>
    </row>
    <row r="220" spans="7:8">
      <c r="G220" s="379"/>
      <c r="H220" s="382"/>
    </row>
    <row r="221" spans="7:8">
      <c r="G221" s="379"/>
      <c r="H221" s="382"/>
    </row>
    <row r="222" spans="7:8">
      <c r="G222" s="379"/>
      <c r="H222" s="382"/>
    </row>
    <row r="223" spans="7:8">
      <c r="G223" s="379"/>
      <c r="H223" s="382"/>
    </row>
    <row r="224" spans="7:8">
      <c r="G224" s="379"/>
      <c r="H224" s="382"/>
    </row>
    <row r="225" spans="7:8">
      <c r="G225" s="379"/>
      <c r="H225" s="382"/>
    </row>
    <row r="226" spans="7:8">
      <c r="G226" s="379"/>
      <c r="H226" s="382"/>
    </row>
    <row r="227" spans="7:8">
      <c r="G227" s="379"/>
      <c r="H227" s="382"/>
    </row>
    <row r="228" spans="7:8">
      <c r="G228" s="379"/>
      <c r="H228" s="382"/>
    </row>
    <row r="229" spans="7:8">
      <c r="G229" s="379"/>
      <c r="H229" s="382"/>
    </row>
    <row r="230" spans="7:8">
      <c r="G230" s="379"/>
      <c r="H230" s="382"/>
    </row>
    <row r="231" spans="7:8">
      <c r="G231" s="379"/>
      <c r="H231" s="382"/>
    </row>
    <row r="232" spans="7:8">
      <c r="G232" s="379"/>
      <c r="H232" s="382"/>
    </row>
    <row r="233" spans="7:8">
      <c r="G233" s="379"/>
      <c r="H233" s="382"/>
    </row>
    <row r="234" spans="7:8">
      <c r="G234" s="379"/>
      <c r="H234" s="382"/>
    </row>
    <row r="235" spans="7:8">
      <c r="G235" s="379"/>
      <c r="H235" s="382"/>
    </row>
    <row r="236" spans="7:8">
      <c r="G236" s="379"/>
      <c r="H236" s="382"/>
    </row>
    <row r="237" spans="7:8">
      <c r="G237" s="379"/>
      <c r="H237" s="382"/>
    </row>
    <row r="238" spans="7:8">
      <c r="G238" s="379"/>
      <c r="H238" s="382"/>
    </row>
    <row r="239" spans="7:8">
      <c r="G239" s="379"/>
      <c r="H239" s="382"/>
    </row>
    <row r="240" spans="7:8">
      <c r="G240" s="379"/>
      <c r="H240" s="382"/>
    </row>
    <row r="241" spans="7:8">
      <c r="G241" s="379"/>
      <c r="H241" s="382"/>
    </row>
    <row r="242" spans="7:8">
      <c r="G242" s="379"/>
      <c r="H242" s="382"/>
    </row>
    <row r="243" spans="7:8">
      <c r="G243" s="379"/>
      <c r="H243" s="382"/>
    </row>
    <row r="244" spans="7:8">
      <c r="G244" s="379"/>
      <c r="H244" s="382"/>
    </row>
    <row r="245" spans="7:8">
      <c r="G245" s="379"/>
      <c r="H245" s="382"/>
    </row>
    <row r="246" spans="7:8">
      <c r="G246" s="379"/>
      <c r="H246" s="382"/>
    </row>
    <row r="247" spans="7:8">
      <c r="G247" s="379"/>
      <c r="H247" s="382"/>
    </row>
    <row r="248" spans="7:8">
      <c r="G248" s="379"/>
      <c r="H248" s="382"/>
    </row>
    <row r="249" spans="7:8">
      <c r="G249" s="379"/>
      <c r="H249" s="382"/>
    </row>
    <row r="250" spans="7:8">
      <c r="G250" s="379"/>
      <c r="H250" s="382"/>
    </row>
    <row r="251" spans="7:8">
      <c r="G251" s="379"/>
      <c r="H251" s="382"/>
    </row>
    <row r="252" spans="7:8">
      <c r="G252" s="379"/>
      <c r="H252" s="382"/>
    </row>
    <row r="253" spans="7:8">
      <c r="G253" s="379"/>
      <c r="H253" s="382"/>
    </row>
    <row r="254" spans="7:8">
      <c r="G254" s="379"/>
      <c r="H254" s="382"/>
    </row>
    <row r="255" spans="7:8">
      <c r="G255" s="379"/>
      <c r="H255" s="382"/>
    </row>
    <row r="256" spans="7:8">
      <c r="G256" s="379"/>
      <c r="H256" s="382"/>
    </row>
    <row r="257" spans="7:8">
      <c r="G257" s="379"/>
      <c r="H257" s="382"/>
    </row>
    <row r="258" spans="7:8">
      <c r="G258" s="379"/>
      <c r="H258" s="382"/>
    </row>
    <row r="259" spans="7:8">
      <c r="G259" s="379"/>
      <c r="H259" s="382"/>
    </row>
    <row r="260" spans="7:8">
      <c r="G260" s="379"/>
      <c r="H260" s="382"/>
    </row>
    <row r="261" spans="7:8">
      <c r="G261" s="379"/>
      <c r="H261" s="382"/>
    </row>
    <row r="262" spans="7:8">
      <c r="G262" s="379"/>
      <c r="H262" s="382"/>
    </row>
    <row r="263" spans="7:8">
      <c r="G263" s="379"/>
      <c r="H263" s="382"/>
    </row>
    <row r="264" spans="7:8">
      <c r="G264" s="379"/>
      <c r="H264" s="382"/>
    </row>
    <row r="265" spans="7:8">
      <c r="G265" s="379"/>
      <c r="H265" s="382"/>
    </row>
    <row r="266" spans="7:8">
      <c r="G266" s="379"/>
      <c r="H266" s="382"/>
    </row>
    <row r="267" spans="7:8">
      <c r="G267" s="379"/>
      <c r="H267" s="382"/>
    </row>
    <row r="268" spans="7:8">
      <c r="G268" s="379"/>
      <c r="H268" s="382"/>
    </row>
    <row r="269" spans="7:8">
      <c r="G269" s="379"/>
      <c r="H269" s="382"/>
    </row>
    <row r="270" spans="7:8">
      <c r="G270" s="379"/>
      <c r="H270" s="382"/>
    </row>
    <row r="271" spans="7:8">
      <c r="G271" s="379"/>
      <c r="H271" s="382"/>
    </row>
    <row r="272" spans="7:8">
      <c r="G272" s="379"/>
      <c r="H272" s="382"/>
    </row>
    <row r="273" spans="7:8">
      <c r="G273" s="379"/>
      <c r="H273" s="382"/>
    </row>
    <row r="274" spans="7:8">
      <c r="G274" s="379"/>
      <c r="H274" s="382"/>
    </row>
    <row r="275" spans="7:8">
      <c r="G275" s="379"/>
      <c r="H275" s="382"/>
    </row>
    <row r="276" spans="7:8">
      <c r="G276" s="379"/>
      <c r="H276" s="382"/>
    </row>
    <row r="277" spans="7:8">
      <c r="G277" s="379"/>
      <c r="H277" s="382"/>
    </row>
    <row r="278" spans="7:8">
      <c r="G278" s="379"/>
      <c r="H278" s="382"/>
    </row>
    <row r="279" spans="7:8">
      <c r="G279" s="379"/>
      <c r="H279" s="382"/>
    </row>
    <row r="280" spans="7:8">
      <c r="G280" s="379"/>
      <c r="H280" s="382"/>
    </row>
    <row r="281" spans="7:8">
      <c r="G281" s="379"/>
      <c r="H281" s="382"/>
    </row>
    <row r="282" spans="7:8">
      <c r="G282" s="379"/>
      <c r="H282" s="382"/>
    </row>
    <row r="283" spans="7:8">
      <c r="G283" s="379"/>
      <c r="H283" s="382"/>
    </row>
    <row r="284" spans="7:8">
      <c r="G284" s="379"/>
      <c r="H284" s="382"/>
    </row>
    <row r="285" spans="7:8">
      <c r="G285" s="379"/>
      <c r="H285" s="382"/>
    </row>
    <row r="286" spans="7:8">
      <c r="G286" s="379"/>
      <c r="H286" s="382"/>
    </row>
    <row r="287" spans="7:8">
      <c r="G287" s="379"/>
      <c r="H287" s="382"/>
    </row>
    <row r="288" spans="7:8">
      <c r="G288" s="379"/>
      <c r="H288" s="382"/>
    </row>
    <row r="289" spans="7:8">
      <c r="G289" s="379"/>
      <c r="H289" s="382"/>
    </row>
    <row r="290" spans="7:8">
      <c r="G290" s="379"/>
      <c r="H290" s="382"/>
    </row>
    <row r="291" spans="7:8">
      <c r="G291" s="379"/>
      <c r="H291" s="382"/>
    </row>
    <row r="292" spans="7:8">
      <c r="G292" s="379"/>
      <c r="H292" s="382"/>
    </row>
    <row r="293" spans="7:8">
      <c r="G293" s="379"/>
      <c r="H293" s="382"/>
    </row>
    <row r="294" spans="7:8">
      <c r="G294" s="379"/>
      <c r="H294" s="382"/>
    </row>
    <row r="295" spans="7:8">
      <c r="G295" s="379"/>
      <c r="H295" s="382"/>
    </row>
    <row r="296" spans="7:8">
      <c r="G296" s="379"/>
      <c r="H296" s="382"/>
    </row>
    <row r="297" spans="7:8">
      <c r="G297" s="379"/>
      <c r="H297" s="382"/>
    </row>
  </sheetData>
  <pageMargins left="0.7" right="0.7" top="0.75" bottom="0.75" header="0.3" footer="0.3"/>
  <pageSetup paperSize="9" orientation="portrait"/>
  <tableParts count="4">
    <tablePart r:id="rId1"/>
    <tablePart r:id="rId2"/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33CC"/>
    <pageSetUpPr fitToPage="1"/>
  </sheetPr>
  <dimension ref="A1:M93"/>
  <sheetViews>
    <sheetView showGridLines="0" zoomScaleSheetLayoutView="115" workbookViewId="0">
      <selection activeCell="I18" sqref="I18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1.83203125" style="19" bestFit="1" customWidth="1"/>
    <col min="6" max="6" width="15.6640625" style="17" customWidth="1"/>
    <col min="7" max="7" width="13.6640625" style="17" bestFit="1" customWidth="1"/>
    <col min="8" max="10" width="11.5" style="17"/>
    <col min="11" max="11" width="15.6640625" style="17" customWidth="1"/>
    <col min="12" max="12" width="14.5" style="17" customWidth="1"/>
    <col min="13" max="16384" width="11.5" style="17"/>
  </cols>
  <sheetData>
    <row r="1" spans="1:13" ht="15" customHeight="1" thickBot="1">
      <c r="A1" s="497"/>
      <c r="B1" s="498"/>
      <c r="C1" s="498" t="s">
        <v>164</v>
      </c>
      <c r="D1" s="498"/>
      <c r="E1" s="498"/>
      <c r="F1" s="498"/>
      <c r="H1" s="17" t="s">
        <v>422</v>
      </c>
      <c r="J1" s="499" t="s">
        <v>165</v>
      </c>
      <c r="K1" s="500"/>
      <c r="L1" s="18" t="s">
        <v>13</v>
      </c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45</v>
      </c>
      <c r="D3" s="498"/>
      <c r="E3" s="498"/>
      <c r="F3" s="498"/>
      <c r="J3" s="392" t="s">
        <v>837</v>
      </c>
      <c r="K3" s="313"/>
      <c r="L3" s="313"/>
      <c r="M3" s="313"/>
    </row>
    <row r="4" spans="1:13" ht="15" customHeight="1">
      <c r="A4" s="498"/>
      <c r="B4" s="498"/>
      <c r="C4" s="498"/>
      <c r="D4" s="498"/>
      <c r="E4" s="498"/>
      <c r="F4" s="498"/>
      <c r="J4" s="313"/>
      <c r="K4" s="313"/>
      <c r="L4" s="313"/>
      <c r="M4" s="313"/>
    </row>
    <row r="5" spans="1:13" ht="10" customHeight="1" thickBot="1">
      <c r="J5" s="313"/>
      <c r="K5" s="313"/>
      <c r="L5" s="313"/>
      <c r="M5" s="313"/>
    </row>
    <row r="6" spans="1:13" ht="15" customHeight="1">
      <c r="A6" s="501" t="s">
        <v>166</v>
      </c>
      <c r="B6" s="502"/>
      <c r="C6" s="503" t="str">
        <f>Entête!B8</f>
        <v>…../…../……..</v>
      </c>
      <c r="D6" s="504"/>
      <c r="E6" s="20" t="s">
        <v>167</v>
      </c>
      <c r="F6" s="21" t="str">
        <f ca="1">RIGHT(CELL("nomfichier",A1),LEN(CELL("nomfichier",A1))-FIND("]",CELL("nomfichier",A1)))</f>
        <v>AV-FK-001</v>
      </c>
      <c r="J6" s="313"/>
      <c r="K6" s="313"/>
      <c r="L6" s="313"/>
      <c r="M6" s="3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174</v>
      </c>
      <c r="C11" s="386" t="s">
        <v>2</v>
      </c>
      <c r="D11" s="698" t="str">
        <f>IF(LEN($C11)=1,IF($G11="X",Principal,IFERROR(INDEX(AGENTS[NOM],MATCH($L$1,AGENTS[LETTRE],0)),"")))</f>
        <v>NOM Def</v>
      </c>
      <c r="E11" s="388"/>
      <c r="F11" s="699" t="str">
        <f>IF(LEN($C11)=1,IF($G11="X",Principal,IFERROR(INDEX(AGENTS[VISA],MATCH($L$1,AGENTS[LETTRE],0)),"")))</f>
        <v>NOM Def</v>
      </c>
      <c r="G11" s="17" t="s">
        <v>220</v>
      </c>
    </row>
    <row r="12" spans="1:13" ht="15" customHeight="1">
      <c r="A12" s="32" t="s">
        <v>15</v>
      </c>
      <c r="B12" s="33" t="s">
        <v>175</v>
      </c>
      <c r="C12" s="386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388"/>
      <c r="F12" s="37" t="str">
        <f>IF(OR(C12="na",C12=""),"",LEFT(D12,1)&amp;MID(D12,SEARCH(" ",D12)+1,1))</f>
        <v/>
      </c>
      <c r="J12" s="17" t="s">
        <v>843</v>
      </c>
      <c r="K12" s="17" t="s">
        <v>845</v>
      </c>
    </row>
    <row r="13" spans="1:13" ht="15" customHeight="1">
      <c r="A13" s="495" t="s">
        <v>176</v>
      </c>
      <c r="B13" s="496"/>
      <c r="C13" s="387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389"/>
      <c r="F13" s="41"/>
      <c r="J13" s="17" t="s">
        <v>844</v>
      </c>
      <c r="K13" s="17" t="s">
        <v>846</v>
      </c>
    </row>
    <row r="14" spans="1:13" ht="15" customHeight="1">
      <c r="A14" s="32" t="s">
        <v>2</v>
      </c>
      <c r="B14" s="33" t="s">
        <v>177</v>
      </c>
      <c r="C14" s="386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388"/>
      <c r="F14" s="37" t="str">
        <f t="shared" ref="F14:F40" si="0">IF(OR(C14="na",C14=""),"",LEFT(D14,1)&amp;MID(D14,SEARCH(" ",D14)+1,1))</f>
        <v/>
      </c>
    </row>
    <row r="15" spans="1:13" ht="15" customHeight="1">
      <c r="A15" s="32" t="s">
        <v>16</v>
      </c>
      <c r="B15" s="33" t="s">
        <v>178</v>
      </c>
      <c r="C15" s="386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388"/>
      <c r="F15" s="37" t="str">
        <f t="shared" si="0"/>
        <v/>
      </c>
      <c r="H15" s="260"/>
    </row>
    <row r="16" spans="1:13" ht="15" customHeight="1">
      <c r="A16" s="32" t="s">
        <v>179</v>
      </c>
      <c r="B16" s="33" t="s">
        <v>180</v>
      </c>
      <c r="C16" s="386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388"/>
      <c r="F16" s="37" t="str">
        <f t="shared" si="0"/>
        <v/>
      </c>
    </row>
    <row r="17" spans="1:8" ht="15" customHeight="1">
      <c r="A17" s="495" t="s">
        <v>181</v>
      </c>
      <c r="B17" s="496"/>
      <c r="C17" s="387"/>
      <c r="D17" s="39" t="str">
        <f>IF(OR(C17="na",C17=""),"",IF($L$1="",MENU1!#REF!,IF(AND(G17="X",$L$1="A"),MENU1!#REF!,IF(AND(G17="X",$L$1="B"),MENU1!#REF!,IF(AND(G17="X",$L$1="C"),MENU1!#REF!,IF(AND(G17="X",$L$1="D"),MENU1!#REF!,MENU1!#REF!))))))</f>
        <v/>
      </c>
      <c r="E17" s="389"/>
      <c r="F17" s="41" t="str">
        <f t="shared" si="0"/>
        <v/>
      </c>
      <c r="H17" s="260"/>
    </row>
    <row r="18" spans="1:8" ht="15" customHeight="1">
      <c r="A18" s="32" t="s">
        <v>182</v>
      </c>
      <c r="B18" s="33" t="s">
        <v>183</v>
      </c>
      <c r="C18" s="386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388"/>
      <c r="F18" s="37" t="str">
        <f t="shared" si="0"/>
        <v/>
      </c>
    </row>
    <row r="19" spans="1:8" ht="15" customHeight="1">
      <c r="A19" s="32" t="s">
        <v>184</v>
      </c>
      <c r="B19" s="33" t="s">
        <v>185</v>
      </c>
      <c r="C19" s="386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388"/>
      <c r="F19" s="37" t="str">
        <f t="shared" si="0"/>
        <v/>
      </c>
    </row>
    <row r="20" spans="1:8" ht="15" customHeight="1">
      <c r="A20" s="495" t="s">
        <v>186</v>
      </c>
      <c r="B20" s="496"/>
      <c r="C20" s="387"/>
      <c r="D20" s="39" t="str">
        <f>IF(OR(C20="na",C20=""),"",IF($L$1="",MENU1!#REF!,IF(AND(G20="X",$L$1="A"),MENU1!#REF!,IF(AND(G20="X",$L$1="B"),MENU1!#REF!,IF(AND(G20="X",$L$1="C"),MENU1!#REF!,IF(AND(G20="X",$L$1="D"),MENU1!#REF!,MENU1!#REF!))))))</f>
        <v/>
      </c>
      <c r="E20" s="389"/>
      <c r="F20" s="41" t="str">
        <f t="shared" si="0"/>
        <v/>
      </c>
    </row>
    <row r="21" spans="1:8" ht="15" customHeight="1">
      <c r="A21" s="32" t="s">
        <v>187</v>
      </c>
      <c r="B21" s="33" t="s">
        <v>188</v>
      </c>
      <c r="C21" s="386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388"/>
      <c r="F21" s="37" t="str">
        <f t="shared" si="0"/>
        <v/>
      </c>
    </row>
    <row r="22" spans="1:8" ht="15" customHeight="1">
      <c r="A22" s="32" t="s">
        <v>189</v>
      </c>
      <c r="B22" s="33" t="s">
        <v>190</v>
      </c>
      <c r="C22" s="386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388"/>
      <c r="F22" s="37" t="str">
        <f t="shared" si="0"/>
        <v/>
      </c>
    </row>
    <row r="23" spans="1:8" ht="15" customHeight="1">
      <c r="A23" s="32" t="s">
        <v>191</v>
      </c>
      <c r="B23" s="33" t="s">
        <v>192</v>
      </c>
      <c r="C23" s="386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388"/>
      <c r="F23" s="37" t="str">
        <f t="shared" si="0"/>
        <v/>
      </c>
    </row>
    <row r="24" spans="1:8" ht="15" customHeight="1">
      <c r="A24" s="32" t="s">
        <v>193</v>
      </c>
      <c r="B24" s="33" t="s">
        <v>194</v>
      </c>
      <c r="C24" s="386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388"/>
      <c r="F24" s="37" t="str">
        <f t="shared" si="0"/>
        <v/>
      </c>
    </row>
    <row r="25" spans="1:8" ht="15" customHeight="1">
      <c r="A25" s="32" t="s">
        <v>195</v>
      </c>
      <c r="B25" s="33" t="s">
        <v>196</v>
      </c>
      <c r="C25" s="386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388"/>
      <c r="F25" s="37" t="str">
        <f t="shared" si="0"/>
        <v/>
      </c>
    </row>
    <row r="26" spans="1:8" ht="15" customHeight="1">
      <c r="A26" s="32" t="s">
        <v>197</v>
      </c>
      <c r="B26" s="33" t="s">
        <v>198</v>
      </c>
      <c r="C26" s="386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388"/>
      <c r="F26" s="37" t="str">
        <f t="shared" si="0"/>
        <v/>
      </c>
    </row>
    <row r="27" spans="1:8" ht="15" customHeight="1">
      <c r="A27" s="32" t="s">
        <v>199</v>
      </c>
      <c r="B27" s="33" t="s">
        <v>200</v>
      </c>
      <c r="C27" s="386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388"/>
      <c r="F27" s="37" t="str">
        <f t="shared" si="0"/>
        <v/>
      </c>
    </row>
    <row r="28" spans="1:8" ht="15" customHeight="1">
      <c r="A28" s="32" t="s">
        <v>201</v>
      </c>
      <c r="B28" s="33" t="s">
        <v>202</v>
      </c>
      <c r="C28" s="386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388"/>
      <c r="F28" s="37" t="str">
        <f t="shared" si="0"/>
        <v/>
      </c>
    </row>
    <row r="29" spans="1:8" ht="15" customHeight="1">
      <c r="A29" s="32" t="s">
        <v>203</v>
      </c>
      <c r="B29" s="33" t="s">
        <v>204</v>
      </c>
      <c r="C29" s="386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388"/>
      <c r="F29" s="37" t="str">
        <f t="shared" si="0"/>
        <v/>
      </c>
    </row>
    <row r="30" spans="1:8" ht="15" customHeight="1">
      <c r="A30" s="32" t="s">
        <v>205</v>
      </c>
      <c r="B30" s="33" t="s">
        <v>206</v>
      </c>
      <c r="C30" s="386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388"/>
      <c r="F30" s="37" t="str">
        <f t="shared" si="0"/>
        <v/>
      </c>
    </row>
    <row r="31" spans="1:8" ht="15" customHeight="1">
      <c r="A31" s="32" t="s">
        <v>5</v>
      </c>
      <c r="B31" s="33" t="s">
        <v>207</v>
      </c>
      <c r="C31" s="386"/>
      <c r="D31" s="35" t="str">
        <f>IF(OR(C31="na",C31=""),"",IF($L$1="",MENU1!$G$4,IF(AND(G31="X",$L$1="A"),MENU1!$B$2,IF(AND(G31="X",$L$1="B"),MENU1!$B$3,IF(AND(G31="X",$L$1="C"),MENU1!$B$4,IF(AND(G31="X",$L$1="D"),MENU1!$B$5,MENU1!$G$4))))))</f>
        <v/>
      </c>
      <c r="E31" s="388"/>
      <c r="F31" s="37" t="str">
        <f t="shared" si="0"/>
        <v/>
      </c>
    </row>
    <row r="32" spans="1:8" ht="15" customHeight="1">
      <c r="A32" s="32" t="s">
        <v>208</v>
      </c>
      <c r="B32" s="33" t="s">
        <v>209</v>
      </c>
      <c r="C32" s="386"/>
      <c r="D32" s="35" t="str">
        <f>IF(OR(C32="na",C32=""),"",IF($L$1="",MENU1!$G$4,IF(AND(G32="X",$L$1="A"),MENU1!$B$2,IF(AND(G32="X",$L$1="B"),MENU1!$B$3,IF(AND(G32="X",$L$1="C"),MENU1!$B$4,IF(AND(G32="X",$L$1="D"),MENU1!$B$5,MENU1!$G$4))))))</f>
        <v/>
      </c>
      <c r="E32" s="388"/>
      <c r="F32" s="37" t="str">
        <f t="shared" si="0"/>
        <v/>
      </c>
    </row>
    <row r="33" spans="1:6" ht="15" customHeight="1">
      <c r="A33" s="32" t="s">
        <v>210</v>
      </c>
      <c r="B33" s="33" t="s">
        <v>211</v>
      </c>
      <c r="C33" s="386"/>
      <c r="D33" s="35" t="str">
        <f>IF(OR(C33="na",C33=""),"",IF($L$1="",MENU1!$G$4,IF(AND(G33="X",$L$1="A"),MENU1!$B$2,IF(AND(G33="X",$L$1="B"),MENU1!$B$3,IF(AND(G33="X",$L$1="C"),MENU1!$B$4,IF(AND(G33="X",$L$1="D"),MENU1!$B$5,MENU1!$G$4))))))</f>
        <v/>
      </c>
      <c r="E33" s="388"/>
      <c r="F33" s="37" t="str">
        <f t="shared" si="0"/>
        <v/>
      </c>
    </row>
    <row r="34" spans="1:6" ht="14.25" customHeight="1">
      <c r="A34" s="495" t="s">
        <v>212</v>
      </c>
      <c r="B34" s="496"/>
      <c r="C34" s="387"/>
      <c r="D34" s="39" t="str">
        <f>IF(OR(C34="na",C34=""),"",IF($L$1="",MENU1!#REF!,IF(AND(G34="X",$L$1="A"),MENU1!#REF!,IF(AND(G34="X",$L$1="B"),MENU1!#REF!,IF(AND(G34="X",$L$1="C"),MENU1!#REF!,IF(AND(G34="X",$L$1="D"),MENU1!#REF!,MENU1!#REF!))))))</f>
        <v/>
      </c>
      <c r="E34" s="389"/>
      <c r="F34" s="41" t="str">
        <f t="shared" si="0"/>
        <v/>
      </c>
    </row>
    <row r="35" spans="1:6" ht="15" customHeight="1">
      <c r="A35" s="32" t="s">
        <v>213</v>
      </c>
      <c r="B35" s="33" t="s">
        <v>214</v>
      </c>
      <c r="C35" s="386"/>
      <c r="D35" s="35" t="str">
        <f>IF(OR(C35="na",C35=""),"",IF($L$1="",MENU1!$G$4,IF(AND(G35="X",$L$1="A"),MENU1!$B$2,IF(AND(G35="X",$L$1="B"),MENU1!$B$3,IF(AND(G35="X",$L$1="C"),MENU1!$B$4,IF(AND(G35="X",$L$1="D"),MENU1!$B$5,MENU1!$G$4))))))</f>
        <v/>
      </c>
      <c r="E35" s="388"/>
      <c r="F35" s="37" t="str">
        <f t="shared" si="0"/>
        <v/>
      </c>
    </row>
    <row r="36" spans="1:6" ht="15" customHeight="1">
      <c r="A36" s="32" t="s">
        <v>208</v>
      </c>
      <c r="B36" s="33" t="s">
        <v>215</v>
      </c>
      <c r="C36" s="386"/>
      <c r="D36" s="35" t="str">
        <f>IF(OR(C36="na",C36=""),"",IF($L$1="",MENU1!$G$4,IF(AND(G36="X",$L$1="A"),MENU1!$B$2,IF(AND(G36="X",$L$1="B"),MENU1!$B$3,IF(AND(G36="X",$L$1="C"),MENU1!$B$4,IF(AND(G36="X",$L$1="D"),MENU1!$B$5,MENU1!$G$4))))))</f>
        <v/>
      </c>
      <c r="E36" s="388"/>
      <c r="F36" s="37" t="str">
        <f t="shared" si="0"/>
        <v/>
      </c>
    </row>
    <row r="37" spans="1:6" ht="15" customHeight="1">
      <c r="A37" s="495" t="s">
        <v>216</v>
      </c>
      <c r="B37" s="496"/>
      <c r="C37" s="387"/>
      <c r="D37" s="39" t="str">
        <f>IF(OR(C37="na",C37=""),"",IF($L$1="",MENU1!#REF!,IF(AND(G37="X",$L$1="A"),MENU1!#REF!,IF(AND(G37="X",$L$1="B"),MENU1!#REF!,IF(AND(G37="X",$L$1="C"),MENU1!#REF!,IF(AND(G37="X",$L$1="D"),MENU1!#REF!,MENU1!#REF!))))))</f>
        <v/>
      </c>
      <c r="E37" s="389"/>
      <c r="F37" s="41" t="str">
        <f t="shared" si="0"/>
        <v/>
      </c>
    </row>
    <row r="38" spans="1:6" ht="15" customHeight="1">
      <c r="A38" s="32" t="s">
        <v>217</v>
      </c>
      <c r="B38" s="33" t="s">
        <v>218</v>
      </c>
      <c r="C38" s="386"/>
      <c r="D38" s="35" t="str">
        <f>IF(OR(C38="na",C38=""),"",IF($L$1="",MENU1!$G$4,IF(AND(G38="X",$L$1="A"),MENU1!$B$2,IF(AND(G38="X",$L$1="B"),MENU1!$B$3,IF(AND(G38="X",$L$1="C"),MENU1!$B$4,IF(AND(G38="X",$L$1="D"),MENU1!$B$5,MENU1!$G$4))))))</f>
        <v/>
      </c>
      <c r="E38" s="388"/>
      <c r="F38" s="37" t="str">
        <f t="shared" si="0"/>
        <v/>
      </c>
    </row>
    <row r="39" spans="1:6" ht="15" customHeight="1">
      <c r="A39" s="495" t="s">
        <v>219</v>
      </c>
      <c r="B39" s="496"/>
      <c r="C39" s="387"/>
      <c r="D39" s="39" t="str">
        <f>IF(OR(C39="na",C39=""),"",IF($L$1="",MENU1!#REF!,IF(AND(G39="X",$L$1="A"),MENU1!#REF!,IF(AND(G39="X",$L$1="B"),MENU1!#REF!,IF(AND(G39="X",$L$1="C"),MENU1!#REF!,IF(AND(G39="X",$L$1="D"),MENU1!#REF!,MENU1!#REF!))))))</f>
        <v/>
      </c>
      <c r="E39" s="389"/>
      <c r="F39" s="41" t="str">
        <f t="shared" si="0"/>
        <v/>
      </c>
    </row>
    <row r="40" spans="1:6" ht="15" customHeight="1" thickBot="1">
      <c r="A40" s="32" t="s">
        <v>220</v>
      </c>
      <c r="B40" s="33" t="s">
        <v>221</v>
      </c>
      <c r="C40" s="386"/>
      <c r="D40" s="35" t="str">
        <f>IF(OR(C40="na",C40=""),"",IF($L$1="",MENU1!$G$4,IF(AND(G40="X",$L$1="A"),MENU1!$B$2,IF(AND(G40="X",$L$1="B"),MENU1!$B$3,IF(AND(G40="X",$L$1="C"),MENU1!$B$4,IF(AND(G40="X",$L$1="D"),MENU1!$B$5,MENU1!$G$4))))))</f>
        <v/>
      </c>
      <c r="E40" s="388"/>
      <c r="F40" s="37" t="str">
        <f t="shared" si="0"/>
        <v/>
      </c>
    </row>
    <row r="41" spans="1:6" ht="15" customHeight="1">
      <c r="A41" s="44" t="s">
        <v>222</v>
      </c>
      <c r="B41" s="45"/>
      <c r="C41" s="46"/>
      <c r="D41" s="45"/>
      <c r="E41" s="47"/>
      <c r="F41" s="48"/>
    </row>
    <row r="42" spans="1:6" ht="15" customHeight="1">
      <c r="A42" s="49" t="s">
        <v>223</v>
      </c>
      <c r="B42" s="50"/>
      <c r="C42" s="51"/>
      <c r="D42" s="52"/>
      <c r="E42" s="53"/>
      <c r="F42" s="54"/>
    </row>
    <row r="43" spans="1:6" ht="15" customHeight="1" thickBot="1">
      <c r="A43" s="55" t="s">
        <v>224</v>
      </c>
      <c r="B43" s="56"/>
      <c r="C43" s="57"/>
      <c r="D43" s="58"/>
      <c r="E43" s="59"/>
      <c r="F43" s="60"/>
    </row>
    <row r="44" spans="1:6" ht="15" customHeight="1">
      <c r="A44" s="509" t="s">
        <v>225</v>
      </c>
      <c r="B44" s="510"/>
      <c r="C44" s="28"/>
      <c r="D44" s="29"/>
      <c r="E44" s="30"/>
      <c r="F44" s="31"/>
    </row>
    <row r="45" spans="1:6" ht="15" customHeight="1" thickBot="1">
      <c r="A45" s="61"/>
      <c r="B45" s="62" t="s">
        <v>226</v>
      </c>
      <c r="C45" s="43"/>
      <c r="D45" s="63"/>
      <c r="E45" s="64"/>
      <c r="F45" s="65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protectedRanges>
    <protectedRange sqref="C11:C40 E11:E40" name="Plage1"/>
  </protectedRanges>
  <mergeCells count="16">
    <mergeCell ref="A20:B20"/>
    <mergeCell ref="A34:B34"/>
    <mergeCell ref="A37:B37"/>
    <mergeCell ref="A39:B39"/>
    <mergeCell ref="A44:B44"/>
    <mergeCell ref="A17:B17"/>
    <mergeCell ref="A1:B4"/>
    <mergeCell ref="C1:F2"/>
    <mergeCell ref="J1:K1"/>
    <mergeCell ref="C3:F4"/>
    <mergeCell ref="A6:B6"/>
    <mergeCell ref="C6:D6"/>
    <mergeCell ref="A7:B7"/>
    <mergeCell ref="C7:F7"/>
    <mergeCell ref="A10:B10"/>
    <mergeCell ref="A13:B13"/>
  </mergeCells>
  <conditionalFormatting sqref="A11:B12 A14:B16 A18:B19 A21:B33 A35:B36 A38:B38 A40:B40">
    <cfRule type="expression" dxfId="16" priority="1">
      <formula>$C11="na"</formula>
    </cfRule>
  </conditionalFormatting>
  <dataValidations count="2">
    <dataValidation type="list" allowBlank="1" showInputMessage="1" showErrorMessage="1" sqref="C11:C12 C14:C16 C18:C19 C21:C33 C35:C36 C38 C40">
      <formula1>INDIRECT("RESULTAT")</formula1>
    </dataValidation>
    <dataValidation type="list" allowBlank="1" showInputMessage="1" showErrorMessage="1" sqref="L1">
      <formula1>INDIRECT("AGENTS[Lettre]")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71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8472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 enableFormatConditionsCalculation="0">
    <tabColor rgb="FFFF33CC"/>
    <pageSetUpPr fitToPage="1"/>
  </sheetPr>
  <dimension ref="A1:M93"/>
  <sheetViews>
    <sheetView showGridLines="0" workbookViewId="0">
      <selection sqref="A1:B4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10" width="11.5" style="17"/>
    <col min="11" max="11" width="18.33203125" style="17" customWidth="1"/>
    <col min="12" max="16384" width="11.5" style="17"/>
  </cols>
  <sheetData>
    <row r="1" spans="1:13" ht="15" customHeight="1" thickBot="1">
      <c r="A1" s="497"/>
      <c r="B1" s="498"/>
      <c r="C1" s="498" t="s">
        <v>227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47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AV-FK-002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  <c r="J9" s="17"/>
      <c r="K9" s="17"/>
      <c r="L9" s="17"/>
    </row>
    <row r="10" spans="1:13" ht="15" customHeight="1">
      <c r="A10" s="509" t="s">
        <v>173</v>
      </c>
      <c r="B10" s="510"/>
      <c r="C10" s="28"/>
      <c r="D10" s="29"/>
      <c r="E10" s="30"/>
      <c r="F10" s="31" t="str">
        <f t="shared" ref="F10:F29" si="0">IF(OR(C10="na",C10=""),"",LEFT(D10,1)&amp;MID(D10,SEARCH(" ",D10)+1,1))</f>
        <v/>
      </c>
    </row>
    <row r="11" spans="1:13" ht="15" customHeight="1">
      <c r="A11" s="32" t="s">
        <v>13</v>
      </c>
      <c r="B11" s="33" t="s">
        <v>228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37" t="str">
        <f t="shared" si="0"/>
        <v/>
      </c>
    </row>
    <row r="12" spans="1:13" ht="15" customHeight="1">
      <c r="A12" s="68" t="s">
        <v>15</v>
      </c>
      <c r="B12" s="69" t="s">
        <v>229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36"/>
      <c r="F12" s="37" t="str">
        <f t="shared" si="0"/>
        <v/>
      </c>
    </row>
    <row r="13" spans="1:13" ht="15" customHeight="1">
      <c r="A13" s="32" t="s">
        <v>2</v>
      </c>
      <c r="B13" s="33" t="s">
        <v>230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36"/>
      <c r="F13" s="37" t="str">
        <f t="shared" si="0"/>
        <v/>
      </c>
    </row>
    <row r="14" spans="1:13" ht="15" customHeight="1">
      <c r="A14" s="70" t="s">
        <v>16</v>
      </c>
      <c r="B14" s="71" t="s">
        <v>231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36"/>
      <c r="F14" s="37" t="str">
        <f t="shared" si="0"/>
        <v/>
      </c>
    </row>
    <row r="15" spans="1:13" ht="15" customHeight="1">
      <c r="A15" s="495" t="s">
        <v>176</v>
      </c>
      <c r="B15" s="496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41" t="str">
        <f t="shared" si="0"/>
        <v/>
      </c>
    </row>
    <row r="16" spans="1:13" ht="15" customHeight="1">
      <c r="A16" s="68" t="s">
        <v>179</v>
      </c>
      <c r="B16" s="72" t="s">
        <v>232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36"/>
      <c r="F16" s="37" t="str">
        <f t="shared" si="0"/>
        <v/>
      </c>
    </row>
    <row r="17" spans="1:6" ht="15" customHeight="1">
      <c r="A17" s="68" t="s">
        <v>182</v>
      </c>
      <c r="B17" s="72" t="s">
        <v>233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36"/>
      <c r="F17" s="37" t="str">
        <f t="shared" si="0"/>
        <v/>
      </c>
    </row>
    <row r="18" spans="1:6" ht="15" customHeight="1">
      <c r="A18" s="70" t="s">
        <v>184</v>
      </c>
      <c r="B18" s="73" t="s">
        <v>178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36"/>
      <c r="F18" s="37" t="str">
        <f t="shared" si="0"/>
        <v/>
      </c>
    </row>
    <row r="19" spans="1:6" ht="15" customHeight="1">
      <c r="A19" s="495" t="s">
        <v>186</v>
      </c>
      <c r="B19" s="496"/>
      <c r="C19" s="38"/>
      <c r="D19" s="39" t="str">
        <f>IF(OR(C19="na",C19=""),"",IF($L$1="",MENU1!#REF!,IF(AND(G19="X",$L$1="A"),MENU1!#REF!,IF(AND(G19="X",$L$1="B"),MENU1!#REF!,IF(AND(G19="X",$L$1="C"),MENU1!#REF!,IF(AND(G19="X",$L$1="D"),MENU1!#REF!,MENU1!#REF!))))))</f>
        <v/>
      </c>
      <c r="E19" s="40"/>
      <c r="F19" s="41" t="str">
        <f t="shared" si="0"/>
        <v/>
      </c>
    </row>
    <row r="20" spans="1:6" ht="15" customHeight="1">
      <c r="A20" s="68" t="s">
        <v>187</v>
      </c>
      <c r="B20" s="72" t="s">
        <v>188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36"/>
      <c r="F20" s="37" t="str">
        <f t="shared" si="0"/>
        <v/>
      </c>
    </row>
    <row r="21" spans="1:6" ht="15" customHeight="1">
      <c r="A21" s="68" t="s">
        <v>189</v>
      </c>
      <c r="B21" s="72" t="s">
        <v>234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36"/>
      <c r="F21" s="37" t="str">
        <f t="shared" si="0"/>
        <v/>
      </c>
    </row>
    <row r="22" spans="1:6" ht="15" customHeight="1">
      <c r="A22" s="68" t="s">
        <v>191</v>
      </c>
      <c r="B22" s="72" t="s">
        <v>235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36"/>
      <c r="F22" s="37" t="str">
        <f t="shared" si="0"/>
        <v/>
      </c>
    </row>
    <row r="23" spans="1:6" ht="30" customHeight="1">
      <c r="A23" s="68" t="s">
        <v>193</v>
      </c>
      <c r="B23" s="74" t="s">
        <v>236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36"/>
      <c r="F23" s="37" t="str">
        <f t="shared" si="0"/>
        <v/>
      </c>
    </row>
    <row r="24" spans="1:6" ht="15" customHeight="1">
      <c r="A24" s="68" t="s">
        <v>195</v>
      </c>
      <c r="B24" s="72" t="s">
        <v>237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36"/>
      <c r="F24" s="37" t="str">
        <f t="shared" si="0"/>
        <v/>
      </c>
    </row>
    <row r="25" spans="1:6" ht="29.5" customHeight="1">
      <c r="A25" s="70" t="s">
        <v>197</v>
      </c>
      <c r="B25" s="75" t="s">
        <v>238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36"/>
      <c r="F25" s="37" t="str">
        <f t="shared" si="0"/>
        <v/>
      </c>
    </row>
    <row r="26" spans="1:6" ht="15" customHeight="1">
      <c r="A26" s="495" t="s">
        <v>239</v>
      </c>
      <c r="B26" s="496"/>
      <c r="C26" s="38"/>
      <c r="D26" s="39" t="str">
        <f>IF(OR(C26="na",C26=""),"",IF($L$1="",MENU1!#REF!,IF(AND(G26="X",$L$1="A"),MENU1!#REF!,IF(AND(G26="X",$L$1="B"),MENU1!#REF!,IF(AND(G26="X",$L$1="C"),MENU1!#REF!,IF(AND(G26="X",$L$1="D"),MENU1!#REF!,MENU1!#REF!))))))</f>
        <v/>
      </c>
      <c r="E26" s="40"/>
      <c r="F26" s="41" t="str">
        <f t="shared" si="0"/>
        <v/>
      </c>
    </row>
    <row r="27" spans="1:6" ht="15" customHeight="1">
      <c r="A27" s="70" t="s">
        <v>199</v>
      </c>
      <c r="B27" s="73" t="s">
        <v>240</v>
      </c>
      <c r="C27" s="267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36"/>
      <c r="F27" s="37" t="str">
        <f t="shared" si="0"/>
        <v/>
      </c>
    </row>
    <row r="28" spans="1:6" ht="15" customHeight="1">
      <c r="A28" s="495" t="s">
        <v>216</v>
      </c>
      <c r="B28" s="496"/>
      <c r="C28" s="38"/>
      <c r="D28" s="39" t="str">
        <f>IF(OR(C28="na",C28=""),"",IF($L$1="",MENU1!#REF!,IF(AND(G28="X",$L$1="A"),MENU1!#REF!,IF(AND(G28="X",$L$1="B"),MENU1!#REF!,IF(AND(G28="X",$L$1="C"),MENU1!#REF!,IF(AND(G28="X",$L$1="D"),MENU1!#REF!,MENU1!#REF!))))))</f>
        <v/>
      </c>
      <c r="E28" s="40"/>
      <c r="F28" s="41" t="str">
        <f t="shared" si="0"/>
        <v/>
      </c>
    </row>
    <row r="29" spans="1:6" ht="15" customHeight="1" thickBot="1">
      <c r="A29" s="70" t="s">
        <v>201</v>
      </c>
      <c r="B29" s="73" t="s">
        <v>218</v>
      </c>
      <c r="C29" s="267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36"/>
      <c r="F29" s="37" t="str">
        <f t="shared" si="0"/>
        <v/>
      </c>
    </row>
    <row r="30" spans="1:6" ht="15" customHeight="1">
      <c r="A30" s="44" t="s">
        <v>222</v>
      </c>
      <c r="B30" s="45"/>
      <c r="C30" s="46"/>
      <c r="D30" s="45"/>
      <c r="E30" s="47"/>
      <c r="F30" s="48"/>
    </row>
    <row r="31" spans="1:6" ht="15" customHeight="1">
      <c r="A31" s="49" t="s">
        <v>223</v>
      </c>
      <c r="B31" s="50"/>
      <c r="C31" s="51"/>
      <c r="D31" s="52"/>
      <c r="E31" s="53"/>
      <c r="F31" s="54"/>
    </row>
    <row r="32" spans="1:6" ht="15" customHeight="1" thickBot="1">
      <c r="A32" s="55" t="s">
        <v>224</v>
      </c>
      <c r="B32" s="56"/>
      <c r="C32" s="57"/>
      <c r="D32" s="58"/>
      <c r="E32" s="59"/>
      <c r="F32" s="60"/>
    </row>
    <row r="33" spans="1:6" ht="15" customHeight="1">
      <c r="A33" s="509" t="s">
        <v>225</v>
      </c>
      <c r="B33" s="510"/>
      <c r="C33" s="28"/>
      <c r="D33" s="29"/>
      <c r="E33" s="30"/>
      <c r="F33" s="31"/>
    </row>
    <row r="34" spans="1:6" ht="15" customHeight="1" thickBot="1">
      <c r="A34" s="61"/>
      <c r="B34" s="62" t="s">
        <v>226</v>
      </c>
      <c r="C34" s="43"/>
      <c r="D34" s="63"/>
      <c r="E34" s="64"/>
      <c r="F34" s="65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algorithmName="SHA-512" hashValue="ggkeBPQjwLHcBsIZp21t0PeLzQZCLyykhNyUWiTmxqsBWdUWTThqitwGZLLHP17stnKtsmzu+A9lsGsqmz1rrA==" saltValue="+79+dG+V70xI93uACEoC4A==" spinCount="100000" sheet="1" objects="1" scenarios="1"/>
  <protectedRanges>
    <protectedRange sqref="H25 C9:C34 E9:E34" name="Plage1"/>
  </protectedRanges>
  <mergeCells count="15">
    <mergeCell ref="A26:B26"/>
    <mergeCell ref="A28:B28"/>
    <mergeCell ref="A33:B33"/>
    <mergeCell ref="A7:B7"/>
    <mergeCell ref="C7:F7"/>
    <mergeCell ref="A10:B10"/>
    <mergeCell ref="A15:B15"/>
    <mergeCell ref="A19:B19"/>
    <mergeCell ref="A1:B4"/>
    <mergeCell ref="C1:F2"/>
    <mergeCell ref="J1:K1"/>
    <mergeCell ref="C3:F4"/>
    <mergeCell ref="A6:B6"/>
    <mergeCell ref="C6:D6"/>
    <mergeCell ref="J3:M6"/>
  </mergeCells>
  <conditionalFormatting sqref="A11:B14 A16:B18 A20:B25 A27:B27 A29:B29">
    <cfRule type="expression" dxfId="15" priority="1">
      <formula>$C11="na"</formula>
    </cfRule>
  </conditionalFormatting>
  <dataValidations count="1">
    <dataValidation type="list" allowBlank="1" showInputMessage="1" showErrorMessage="1" sqref="C11:C14 C16:C18 C20:C25 C27 C29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80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81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5.1640625" style="17" customWidth="1"/>
    <col min="12" max="16384" width="11.5" style="17"/>
  </cols>
  <sheetData>
    <row r="1" spans="1:13" ht="15" customHeight="1" thickBot="1">
      <c r="A1" s="497"/>
      <c r="B1" s="498"/>
      <c r="C1" s="498" t="s">
        <v>241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49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AV-FK-003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76" t="s">
        <v>13</v>
      </c>
      <c r="B11" s="77" t="s">
        <v>242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78"/>
      <c r="F11" s="79" t="str">
        <f t="shared" ref="F11:F25" si="0">IF(OR(C11="na",C11=""),"",LEFT(D11,1)&amp;MID(D11,SEARCH(" ",D11)+1,1))</f>
        <v/>
      </c>
    </row>
    <row r="12" spans="1:13" ht="15" customHeight="1">
      <c r="A12" s="495" t="s">
        <v>176</v>
      </c>
      <c r="B12" s="496"/>
      <c r="C12" s="38"/>
      <c r="D12" s="39" t="str">
        <f>IF(OR(C12="na",C12=""),"",IF($L$1="",MENU1!#REF!,IF(AND(G12="X",$L$1="A"),MENU1!#REF!,IF(AND(G12="X",$L$1="B"),MENU1!#REF!,IF(AND(G12="X",$L$1="C"),MENU1!#REF!,IF(AND(G12="X",$L$1="D"),MENU1!#REF!,MENU1!#REF!))))))</f>
        <v/>
      </c>
      <c r="E12" s="40"/>
      <c r="F12" s="80" t="str">
        <f t="shared" si="0"/>
        <v/>
      </c>
    </row>
    <row r="13" spans="1:13" ht="15" customHeight="1">
      <c r="A13" s="70" t="s">
        <v>15</v>
      </c>
      <c r="B13" s="73" t="s">
        <v>178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81"/>
      <c r="F13" s="79" t="str">
        <f t="shared" si="0"/>
        <v/>
      </c>
    </row>
    <row r="14" spans="1:13" ht="15" customHeight="1">
      <c r="A14" s="495" t="s">
        <v>186</v>
      </c>
      <c r="B14" s="496"/>
      <c r="C14" s="38"/>
      <c r="D14" s="39" t="str">
        <f>IF(OR(C14="na",C14=""),"",IF($L$1="",MENU1!#REF!,IF(AND(G14="X",$L$1="A"),MENU1!#REF!,IF(AND(G14="X",$L$1="B"),MENU1!#REF!,IF(AND(G14="X",$L$1="C"),MENU1!#REF!,IF(AND(G14="X",$L$1="D"),MENU1!#REF!,MENU1!#REF!))))))</f>
        <v/>
      </c>
      <c r="E14" s="40"/>
      <c r="F14" s="80" t="str">
        <f t="shared" si="0"/>
        <v/>
      </c>
    </row>
    <row r="15" spans="1:13" ht="15" customHeight="1">
      <c r="A15" s="68" t="s">
        <v>2</v>
      </c>
      <c r="B15" s="72" t="s">
        <v>188</v>
      </c>
      <c r="C15" s="267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83"/>
      <c r="F15" s="79" t="str">
        <f t="shared" si="0"/>
        <v/>
      </c>
    </row>
    <row r="16" spans="1:13" ht="15" customHeight="1">
      <c r="A16" s="68" t="s">
        <v>16</v>
      </c>
      <c r="B16" s="72" t="s">
        <v>234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79" t="str">
        <f t="shared" si="0"/>
        <v/>
      </c>
    </row>
    <row r="17" spans="1:6" ht="15" customHeight="1">
      <c r="A17" s="68" t="s">
        <v>179</v>
      </c>
      <c r="B17" s="72" t="s">
        <v>235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79" t="str">
        <f t="shared" si="0"/>
        <v/>
      </c>
    </row>
    <row r="18" spans="1:6" ht="14.5" customHeight="1">
      <c r="A18" s="68" t="s">
        <v>182</v>
      </c>
      <c r="B18" s="74" t="s">
        <v>243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3"/>
      <c r="F18" s="79" t="str">
        <f t="shared" si="0"/>
        <v/>
      </c>
    </row>
    <row r="19" spans="1:6" ht="15" customHeight="1">
      <c r="A19" s="68" t="s">
        <v>184</v>
      </c>
      <c r="B19" s="72" t="s">
        <v>244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79" t="str">
        <f t="shared" si="0"/>
        <v/>
      </c>
    </row>
    <row r="20" spans="1:6" ht="14.5" customHeight="1">
      <c r="A20" s="68" t="s">
        <v>187</v>
      </c>
      <c r="B20" s="74" t="s">
        <v>237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79" t="str">
        <f t="shared" si="0"/>
        <v/>
      </c>
    </row>
    <row r="21" spans="1:6" ht="15" customHeight="1">
      <c r="A21" s="70" t="s">
        <v>189</v>
      </c>
      <c r="B21" s="75" t="s">
        <v>245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1"/>
      <c r="F21" s="79" t="str">
        <f t="shared" si="0"/>
        <v/>
      </c>
    </row>
    <row r="22" spans="1:6" ht="15" customHeight="1">
      <c r="A22" s="495" t="s">
        <v>239</v>
      </c>
      <c r="B22" s="496"/>
      <c r="C22" s="38"/>
      <c r="D22" s="39" t="str">
        <f>IF(OR(C22="na",C22=""),"",IF($L$1="",MENU1!#REF!,IF(AND(G22="X",$L$1="A"),MENU1!#REF!,IF(AND(G22="X",$L$1="B"),MENU1!#REF!,IF(AND(G22="X",$L$1="C"),MENU1!#REF!,IF(AND(G22="X",$L$1="D"),MENU1!#REF!,MENU1!#REF!))))))</f>
        <v/>
      </c>
      <c r="E22" s="40"/>
      <c r="F22" s="80" t="str">
        <f t="shared" si="0"/>
        <v/>
      </c>
    </row>
    <row r="23" spans="1:6" ht="15" customHeight="1">
      <c r="A23" s="70" t="s">
        <v>191</v>
      </c>
      <c r="B23" s="73" t="s">
        <v>240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1"/>
      <c r="F23" s="79" t="str">
        <f t="shared" si="0"/>
        <v/>
      </c>
    </row>
    <row r="24" spans="1:6" ht="15" customHeight="1">
      <c r="A24" s="495" t="s">
        <v>216</v>
      </c>
      <c r="B24" s="496"/>
      <c r="C24" s="38"/>
      <c r="D24" s="39" t="str">
        <f>IF(OR(C24="na",C24=""),"",IF($L$1="",MENU1!#REF!,IF(AND(G24="X",$L$1="A"),MENU1!#REF!,IF(AND(G24="X",$L$1="B"),MENU1!#REF!,IF(AND(G24="X",$L$1="C"),MENU1!#REF!,IF(AND(G24="X",$L$1="D"),MENU1!#REF!,MENU1!#REF!))))))</f>
        <v/>
      </c>
      <c r="E24" s="40"/>
      <c r="F24" s="80" t="str">
        <f t="shared" si="0"/>
        <v/>
      </c>
    </row>
    <row r="25" spans="1:6" ht="15" customHeight="1" thickBot="1">
      <c r="A25" s="70" t="s">
        <v>193</v>
      </c>
      <c r="B25" s="73" t="s">
        <v>218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81"/>
      <c r="F25" s="79" t="str">
        <f t="shared" si="0"/>
        <v/>
      </c>
    </row>
    <row r="26" spans="1:6" ht="15" customHeight="1">
      <c r="A26" s="44" t="s">
        <v>222</v>
      </c>
      <c r="B26" s="45"/>
      <c r="C26" s="46"/>
      <c r="D26" s="45"/>
      <c r="E26" s="47"/>
      <c r="F26" s="48"/>
    </row>
    <row r="27" spans="1:6" ht="15" customHeight="1">
      <c r="A27" s="49" t="s">
        <v>223</v>
      </c>
      <c r="B27" s="50"/>
      <c r="C27" s="51"/>
      <c r="D27" s="52"/>
      <c r="E27" s="53"/>
      <c r="F27" s="54"/>
    </row>
    <row r="28" spans="1:6" ht="15" customHeight="1" thickBot="1">
      <c r="A28" s="55" t="s">
        <v>224</v>
      </c>
      <c r="B28" s="56"/>
      <c r="C28" s="57"/>
      <c r="D28" s="58"/>
      <c r="E28" s="59"/>
      <c r="F28" s="60"/>
    </row>
    <row r="29" spans="1:6" ht="15" customHeight="1">
      <c r="A29" s="509" t="s">
        <v>225</v>
      </c>
      <c r="B29" s="510"/>
      <c r="C29" s="28"/>
      <c r="D29" s="29"/>
      <c r="E29" s="30"/>
      <c r="F29" s="31"/>
    </row>
    <row r="30" spans="1:6" ht="15" customHeight="1" thickBot="1">
      <c r="A30" s="61"/>
      <c r="B30" s="62" t="s">
        <v>226</v>
      </c>
      <c r="C30" s="43"/>
      <c r="D30" s="63"/>
      <c r="E30" s="64"/>
      <c r="F30" s="65"/>
    </row>
    <row r="31" spans="1:6">
      <c r="A31" s="66"/>
      <c r="B31" s="66"/>
      <c r="D31" s="66"/>
      <c r="F31" s="66"/>
    </row>
    <row r="32" spans="1:6">
      <c r="A32" s="66"/>
      <c r="B32" s="66"/>
      <c r="D32" s="66"/>
      <c r="F32" s="66"/>
    </row>
    <row r="33" spans="1:6">
      <c r="A33" s="66"/>
      <c r="B33" s="66"/>
      <c r="D33" s="66"/>
      <c r="F33" s="66"/>
    </row>
    <row r="34" spans="1:6">
      <c r="A34" s="66"/>
      <c r="B34" s="66"/>
      <c r="D34" s="66"/>
      <c r="F34" s="66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34 E9:E34" name="Plage1"/>
  </protectedRanges>
  <mergeCells count="15">
    <mergeCell ref="A22:B22"/>
    <mergeCell ref="A24:B24"/>
    <mergeCell ref="A29:B29"/>
    <mergeCell ref="A7:B7"/>
    <mergeCell ref="C7:F7"/>
    <mergeCell ref="A10:B10"/>
    <mergeCell ref="A12:B12"/>
    <mergeCell ref="A14:B14"/>
    <mergeCell ref="A1:B4"/>
    <mergeCell ref="C1:F2"/>
    <mergeCell ref="J1:K1"/>
    <mergeCell ref="C3:F4"/>
    <mergeCell ref="A6:B6"/>
    <mergeCell ref="C6:D6"/>
    <mergeCell ref="J3:M6"/>
  </mergeCells>
  <conditionalFormatting sqref="A11:B11 A13:B13 A15:B21 A23:B23 A25:B25">
    <cfRule type="expression" dxfId="14" priority="1">
      <formula>$C11="na"</formula>
    </cfRule>
  </conditionalFormatting>
  <dataValidations count="1">
    <dataValidation type="list" allowBlank="1" showInputMessage="1" showErrorMessage="1" sqref="C25 C11 C13 C15:C21 C23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26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8927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3.83203125" style="17" customWidth="1"/>
    <col min="12" max="15" width="11.5" style="17"/>
    <col min="16" max="18" width="15.1640625" style="17" customWidth="1"/>
    <col min="19" max="16384" width="11.5" style="17"/>
  </cols>
  <sheetData>
    <row r="1" spans="1:13" ht="15" customHeight="1" thickBot="1">
      <c r="A1" s="497"/>
      <c r="B1" s="498"/>
      <c r="C1" s="498" t="s">
        <v>246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51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AV-FK-004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84" t="s">
        <v>13</v>
      </c>
      <c r="B11" s="72" t="s">
        <v>247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83"/>
      <c r="F11" s="79" t="str">
        <f t="shared" ref="F11:F38" si="0">IF(OR(C11="na",C11=""),"",LEFT(D11,1)&amp;MID(D11,SEARCH(" ",D11)+1,1))</f>
        <v/>
      </c>
    </row>
    <row r="12" spans="1:13" ht="15" customHeight="1">
      <c r="A12" s="84" t="s">
        <v>15</v>
      </c>
      <c r="B12" s="72" t="s">
        <v>248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83"/>
      <c r="F12" s="79" t="str">
        <f t="shared" si="0"/>
        <v/>
      </c>
    </row>
    <row r="13" spans="1:13" ht="15" customHeight="1">
      <c r="A13" s="495" t="s">
        <v>176</v>
      </c>
      <c r="B13" s="496"/>
      <c r="C13" s="38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40"/>
      <c r="F13" s="85" t="str">
        <f t="shared" si="0"/>
        <v/>
      </c>
    </row>
    <row r="14" spans="1:13" ht="15" customHeight="1">
      <c r="A14" s="70" t="s">
        <v>2</v>
      </c>
      <c r="B14" s="73" t="s">
        <v>249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79" t="str">
        <f t="shared" si="0"/>
        <v/>
      </c>
    </row>
    <row r="15" spans="1:13" ht="15" customHeight="1">
      <c r="A15" s="495" t="s">
        <v>181</v>
      </c>
      <c r="B15" s="496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85" t="str">
        <f t="shared" si="0"/>
        <v/>
      </c>
    </row>
    <row r="16" spans="1:13" ht="15" customHeight="1">
      <c r="A16" s="68" t="s">
        <v>16</v>
      </c>
      <c r="B16" s="72" t="s">
        <v>250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79" t="str">
        <f t="shared" si="0"/>
        <v/>
      </c>
    </row>
    <row r="17" spans="1:6" ht="30.5" customHeight="1">
      <c r="A17" s="68" t="s">
        <v>179</v>
      </c>
      <c r="B17" s="74" t="s">
        <v>251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79" t="str">
        <f t="shared" si="0"/>
        <v/>
      </c>
    </row>
    <row r="18" spans="1:6" ht="15" customHeight="1">
      <c r="A18" s="495" t="s">
        <v>186</v>
      </c>
      <c r="B18" s="514"/>
      <c r="C18" s="87"/>
      <c r="D18" s="88" t="str">
        <f>IF(OR(C18="na",C18=""),"",IF($L$1="",MENU1!#REF!,IF(AND(G18="X",$L$1="A"),MENU1!#REF!,IF(AND(G18="X",$L$1="B"),MENU1!#REF!,IF(AND(G18="X",$L$1="C"),MENU1!#REF!,IF(AND(G18="X",$L$1="D"),MENU1!#REF!,MENU1!#REF!))))))</f>
        <v/>
      </c>
      <c r="E18" s="40"/>
      <c r="F18" s="89" t="str">
        <f t="shared" si="0"/>
        <v/>
      </c>
    </row>
    <row r="19" spans="1:6" ht="15" customHeight="1">
      <c r="A19" s="68" t="s">
        <v>182</v>
      </c>
      <c r="B19" s="72" t="s">
        <v>235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79" t="str">
        <f t="shared" si="0"/>
        <v/>
      </c>
    </row>
    <row r="20" spans="1:6" ht="14.5" customHeight="1">
      <c r="A20" s="68" t="s">
        <v>184</v>
      </c>
      <c r="B20" s="74" t="s">
        <v>188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79" t="str">
        <f t="shared" si="0"/>
        <v/>
      </c>
    </row>
    <row r="21" spans="1:6" ht="15" customHeight="1">
      <c r="A21" s="68" t="s">
        <v>187</v>
      </c>
      <c r="B21" s="72" t="s">
        <v>196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79" t="str">
        <f t="shared" si="0"/>
        <v/>
      </c>
    </row>
    <row r="22" spans="1:6" ht="14.5" customHeight="1">
      <c r="A22" s="68" t="s">
        <v>189</v>
      </c>
      <c r="B22" s="74" t="s">
        <v>252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79" t="str">
        <f t="shared" si="0"/>
        <v/>
      </c>
    </row>
    <row r="23" spans="1:6" ht="15" customHeight="1">
      <c r="A23" s="68" t="s">
        <v>191</v>
      </c>
      <c r="B23" s="74" t="s">
        <v>253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3"/>
      <c r="F23" s="79" t="str">
        <f t="shared" si="0"/>
        <v/>
      </c>
    </row>
    <row r="24" spans="1:6" ht="15" customHeight="1">
      <c r="A24" s="68" t="s">
        <v>193</v>
      </c>
      <c r="B24" s="74" t="s">
        <v>254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3"/>
      <c r="F24" s="79" t="str">
        <f t="shared" si="0"/>
        <v/>
      </c>
    </row>
    <row r="25" spans="1:6" ht="15" customHeight="1">
      <c r="A25" s="32" t="s">
        <v>195</v>
      </c>
      <c r="B25" s="90" t="s">
        <v>255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36"/>
      <c r="F25" s="79" t="str">
        <f t="shared" si="0"/>
        <v/>
      </c>
    </row>
    <row r="26" spans="1:6" ht="15" customHeight="1">
      <c r="A26" s="32" t="s">
        <v>197</v>
      </c>
      <c r="B26" s="90" t="s">
        <v>256</v>
      </c>
      <c r="C26" s="267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36"/>
      <c r="F26" s="79" t="str">
        <f t="shared" si="0"/>
        <v/>
      </c>
    </row>
    <row r="27" spans="1:6" ht="15" customHeight="1">
      <c r="A27" s="32" t="s">
        <v>199</v>
      </c>
      <c r="B27" s="90" t="s">
        <v>257</v>
      </c>
      <c r="C27" s="267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36"/>
      <c r="F27" s="79" t="str">
        <f t="shared" si="0"/>
        <v/>
      </c>
    </row>
    <row r="28" spans="1:6" ht="15" customHeight="1">
      <c r="A28" s="32" t="s">
        <v>201</v>
      </c>
      <c r="B28" s="90" t="s">
        <v>258</v>
      </c>
      <c r="C28" s="267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36"/>
      <c r="F28" s="79" t="str">
        <f t="shared" si="0"/>
        <v/>
      </c>
    </row>
    <row r="29" spans="1:6" ht="15" customHeight="1">
      <c r="A29" s="32" t="s">
        <v>203</v>
      </c>
      <c r="B29" s="90" t="s">
        <v>259</v>
      </c>
      <c r="C29" s="267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36"/>
      <c r="F29" s="79" t="str">
        <f t="shared" si="0"/>
        <v/>
      </c>
    </row>
    <row r="30" spans="1:6" ht="15" customHeight="1">
      <c r="A30" s="32" t="s">
        <v>205</v>
      </c>
      <c r="B30" s="90" t="s">
        <v>260</v>
      </c>
      <c r="C30" s="267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36"/>
      <c r="F30" s="79" t="str">
        <f t="shared" si="0"/>
        <v/>
      </c>
    </row>
    <row r="31" spans="1:6" ht="15" customHeight="1">
      <c r="A31" s="32" t="s">
        <v>5</v>
      </c>
      <c r="B31" s="90" t="s">
        <v>261</v>
      </c>
      <c r="C31" s="267"/>
      <c r="D31" s="35" t="str">
        <f>IF(OR(C31="na",C31=""),"",IF($L$1="",MENU1!$G$4,IF(AND(G31="X",$L$1="A"),MENU1!$B$2,IF(AND(G31="X",$L$1="B"),MENU1!$B$3,IF(AND(G31="X",$L$1="C"),MENU1!$B$4,IF(AND(G31="X",$L$1="D"),MENU1!$B$5,MENU1!$G$4))))))</f>
        <v/>
      </c>
      <c r="E31" s="36"/>
      <c r="F31" s="79" t="str">
        <f t="shared" si="0"/>
        <v/>
      </c>
    </row>
    <row r="32" spans="1:6" ht="15" customHeight="1">
      <c r="A32" s="32" t="s">
        <v>262</v>
      </c>
      <c r="B32" s="90" t="s">
        <v>263</v>
      </c>
      <c r="C32" s="267"/>
      <c r="D32" s="35" t="str">
        <f>IF(OR(C32="na",C32=""),"",IF($L$1="",MENU1!$G$4,IF(AND(G32="X",$L$1="A"),MENU1!$B$2,IF(AND(G32="X",$L$1="B"),MENU1!$B$3,IF(AND(G32="X",$L$1="C"),MENU1!$B$4,IF(AND(G32="X",$L$1="D"),MENU1!$B$5,MENU1!$G$4))))))</f>
        <v/>
      </c>
      <c r="E32" s="36"/>
      <c r="F32" s="79" t="str">
        <f t="shared" si="0"/>
        <v/>
      </c>
    </row>
    <row r="33" spans="1:6" ht="15" customHeight="1">
      <c r="A33" s="32" t="s">
        <v>210</v>
      </c>
      <c r="B33" s="90" t="s">
        <v>264</v>
      </c>
      <c r="C33" s="267"/>
      <c r="D33" s="35" t="str">
        <f>IF(OR(C33="na",C33=""),"",IF($L$1="",MENU1!$G$4,IF(AND(G33="X",$L$1="A"),MENU1!$B$2,IF(AND(G33="X",$L$1="B"),MENU1!$B$3,IF(AND(G33="X",$L$1="C"),MENU1!$B$4,IF(AND(G33="X",$L$1="D"),MENU1!$B$5,MENU1!$G$4))))))</f>
        <v/>
      </c>
      <c r="E33" s="36"/>
      <c r="F33" s="79" t="str">
        <f t="shared" si="0"/>
        <v/>
      </c>
    </row>
    <row r="34" spans="1:6" ht="15" customHeight="1">
      <c r="A34" s="76" t="s">
        <v>213</v>
      </c>
      <c r="B34" s="91" t="s">
        <v>265</v>
      </c>
      <c r="C34" s="267"/>
      <c r="D34" s="35" t="str">
        <f>IF(OR(C34="na",C34=""),"",IF($L$1="",MENU1!$G$4,IF(AND(G34="X",$L$1="A"),MENU1!$B$2,IF(AND(G34="X",$L$1="B"),MENU1!$B$3,IF(AND(G34="X",$L$1="C"),MENU1!$B$4,IF(AND(G34="X",$L$1="D"),MENU1!$B$5,MENU1!$G$4))))))</f>
        <v/>
      </c>
      <c r="E34" s="78"/>
      <c r="F34" s="79" t="str">
        <f t="shared" si="0"/>
        <v/>
      </c>
    </row>
    <row r="35" spans="1:6" ht="15" customHeight="1">
      <c r="A35" s="495"/>
      <c r="B35" s="496"/>
      <c r="C35" s="38"/>
      <c r="D35" s="39" t="str">
        <f>IF(OR(C35="na",C35=""),"",IF($L$1="",MENU1!#REF!,IF(AND(G35="X",$L$1="A"),MENU1!#REF!,IF(AND(G35="X",$L$1="B"),MENU1!#REF!,IF(AND(G35="X",$L$1="C"),MENU1!#REF!,IF(AND(G35="X",$L$1="D"),MENU1!#REF!,MENU1!#REF!))))))</f>
        <v/>
      </c>
      <c r="E35" s="40"/>
      <c r="F35" s="85" t="str">
        <f t="shared" si="0"/>
        <v/>
      </c>
    </row>
    <row r="36" spans="1:6" ht="15" customHeight="1">
      <c r="A36" s="70" t="s">
        <v>208</v>
      </c>
      <c r="B36" s="73" t="s">
        <v>266</v>
      </c>
      <c r="C36" s="267"/>
      <c r="D36" s="35" t="str">
        <f>IF(OR(C36="na",C36=""),"",IF($L$1="",MENU1!$G$4,IF(AND(G36="X",$L$1="A"),MENU1!$B$2,IF(AND(G36="X",$L$1="B"),MENU1!$B$3,IF(AND(G36="X",$L$1="C"),MENU1!$B$4,IF(AND(G36="X",$L$1="D"),MENU1!$B$5,MENU1!$G$4))))))</f>
        <v/>
      </c>
      <c r="E36" s="81"/>
      <c r="F36" s="79" t="str">
        <f t="shared" si="0"/>
        <v/>
      </c>
    </row>
    <row r="37" spans="1:6" ht="15" customHeight="1">
      <c r="A37" s="495" t="s">
        <v>216</v>
      </c>
      <c r="B37" s="496"/>
      <c r="C37" s="38"/>
      <c r="D37" s="39" t="str">
        <f>IF(OR(C37="na",C37=""),"",IF($L$1="",MENU1!#REF!,IF(AND(G37="X",$L$1="A"),MENU1!#REF!,IF(AND(G37="X",$L$1="B"),MENU1!#REF!,IF(AND(G37="X",$L$1="C"),MENU1!#REF!,IF(AND(G37="X",$L$1="D"),MENU1!#REF!,MENU1!#REF!))))))</f>
        <v/>
      </c>
      <c r="E37" s="40"/>
      <c r="F37" s="85" t="str">
        <f t="shared" si="0"/>
        <v/>
      </c>
    </row>
    <row r="38" spans="1:6" ht="29" thickBot="1">
      <c r="A38" s="70" t="s">
        <v>217</v>
      </c>
      <c r="B38" s="75" t="s">
        <v>267</v>
      </c>
      <c r="C38" s="267"/>
      <c r="D38" s="35" t="str">
        <f>IF(OR(C38="na",C38=""),"",IF($L$1="",MENU1!$G$4,IF(AND(G38="X",$L$1="A"),MENU1!$B$2,IF(AND(G38="X",$L$1="B"),MENU1!$B$3,IF(AND(G38="X",$L$1="C"),MENU1!$B$4,IF(AND(G38="X",$L$1="D"),MENU1!$B$5,MENU1!$G$4))))))</f>
        <v/>
      </c>
      <c r="E38" s="81"/>
      <c r="F38" s="79" t="str">
        <f t="shared" si="0"/>
        <v/>
      </c>
    </row>
    <row r="39" spans="1:6" ht="15" customHeight="1">
      <c r="A39" s="44" t="s">
        <v>222</v>
      </c>
      <c r="B39" s="45"/>
      <c r="C39" s="46"/>
      <c r="D39" s="45"/>
      <c r="E39" s="47"/>
      <c r="F39" s="48"/>
    </row>
    <row r="40" spans="1:6" ht="15" customHeight="1">
      <c r="A40" s="49" t="s">
        <v>223</v>
      </c>
      <c r="B40" s="50"/>
      <c r="C40" s="51"/>
      <c r="D40" s="52"/>
      <c r="E40" s="53"/>
      <c r="F40" s="54"/>
    </row>
    <row r="41" spans="1:6" ht="15" customHeight="1" thickBot="1">
      <c r="A41" s="55" t="s">
        <v>224</v>
      </c>
      <c r="B41" s="56"/>
      <c r="C41" s="57"/>
      <c r="D41" s="58"/>
      <c r="E41" s="59"/>
      <c r="F41" s="60"/>
    </row>
    <row r="42" spans="1:6" ht="15" customHeight="1">
      <c r="A42" s="509" t="s">
        <v>225</v>
      </c>
      <c r="B42" s="510"/>
      <c r="C42" s="28"/>
      <c r="D42" s="29"/>
      <c r="E42" s="30"/>
      <c r="F42" s="31"/>
    </row>
    <row r="43" spans="1:6" ht="15" customHeight="1" thickBot="1">
      <c r="A43" s="61"/>
      <c r="B43" s="62" t="s">
        <v>226</v>
      </c>
      <c r="C43" s="43"/>
      <c r="D43" s="63"/>
      <c r="E43" s="64"/>
      <c r="F43" s="65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34 E9:E34" name="Plage1"/>
  </protectedRanges>
  <mergeCells count="16">
    <mergeCell ref="A35:B35"/>
    <mergeCell ref="A37:B37"/>
    <mergeCell ref="A42:B42"/>
    <mergeCell ref="A7:B7"/>
    <mergeCell ref="C7:F7"/>
    <mergeCell ref="A10:B10"/>
    <mergeCell ref="A13:B13"/>
    <mergeCell ref="A15:B15"/>
    <mergeCell ref="A18:B18"/>
    <mergeCell ref="A1:B4"/>
    <mergeCell ref="C1:F2"/>
    <mergeCell ref="J1:K1"/>
    <mergeCell ref="C3:F4"/>
    <mergeCell ref="A6:B6"/>
    <mergeCell ref="C6:D6"/>
    <mergeCell ref="J3:M6"/>
  </mergeCells>
  <conditionalFormatting sqref="A11:B12 A14:B14 A16:B17 A19:B34 A36:B36 A38:B38">
    <cfRule type="expression" dxfId="13" priority="1">
      <formula>$C11="na"</formula>
    </cfRule>
  </conditionalFormatting>
  <dataValidations count="2">
    <dataValidation type="list" allowBlank="1" showInputMessage="1" showErrorMessage="1" sqref="C18">
      <formula1>RESULTAT</formula1>
    </dataValidation>
    <dataValidation type="list" allowBlank="1" showInputMessage="1" showErrorMessage="1" sqref="C38 C11:C12 C14 C16:C17 C19:C34 C36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50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9951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 enableFormatConditionsCalculation="0">
    <tabColor rgb="FFFF33CC"/>
    <pageSetUpPr fitToPage="1"/>
  </sheetPr>
  <dimension ref="A1:M93"/>
  <sheetViews>
    <sheetView showGridLines="0" zoomScaleSheetLayoutView="111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4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4.83203125" style="17" customWidth="1"/>
    <col min="12" max="16384" width="11.5" style="17"/>
  </cols>
  <sheetData>
    <row r="1" spans="1:13" ht="15" customHeight="1" thickBot="1">
      <c r="A1" s="497"/>
      <c r="B1" s="498"/>
      <c r="C1" s="498" t="s">
        <v>268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53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AV-FK-005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269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79" t="str">
        <f t="shared" ref="F11:F33" si="0">IF(OR(C11="na",C11=""),"",LEFT(D11,1)&amp;MID(D11,SEARCH(" ",D11)+1,1))</f>
        <v/>
      </c>
    </row>
    <row r="12" spans="1:13" ht="15" customHeight="1">
      <c r="A12" s="76" t="s">
        <v>15</v>
      </c>
      <c r="B12" s="77" t="s">
        <v>175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78"/>
      <c r="F12" s="79" t="str">
        <f t="shared" si="0"/>
        <v/>
      </c>
    </row>
    <row r="13" spans="1:13" ht="15" customHeight="1">
      <c r="A13" s="495" t="s">
        <v>176</v>
      </c>
      <c r="B13" s="496"/>
      <c r="C13" s="38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40"/>
      <c r="F13" s="85" t="str">
        <f t="shared" si="0"/>
        <v/>
      </c>
    </row>
    <row r="14" spans="1:13" ht="15" customHeight="1">
      <c r="A14" s="68" t="s">
        <v>2</v>
      </c>
      <c r="B14" s="72" t="s">
        <v>270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3"/>
      <c r="F14" s="79" t="str">
        <f t="shared" si="0"/>
        <v/>
      </c>
    </row>
    <row r="15" spans="1:13" ht="15" customHeight="1">
      <c r="A15" s="70" t="s">
        <v>16</v>
      </c>
      <c r="B15" s="73" t="s">
        <v>271</v>
      </c>
      <c r="C15" s="267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81"/>
      <c r="F15" s="79" t="str">
        <f t="shared" si="0"/>
        <v/>
      </c>
    </row>
    <row r="16" spans="1:13" ht="15" customHeight="1">
      <c r="A16" s="495" t="s">
        <v>181</v>
      </c>
      <c r="B16" s="496"/>
      <c r="C16" s="38"/>
      <c r="D16" s="39" t="str">
        <f>IF(OR(C16="na",C16=""),"",IF($L$1="",MENU1!#REF!,IF(AND(G16="X",$L$1="A"),MENU1!#REF!,IF(AND(G16="X",$L$1="B"),MENU1!#REF!,IF(AND(G16="X",$L$1="C"),MENU1!#REF!,IF(AND(G16="X",$L$1="D"),MENU1!#REF!,MENU1!#REF!))))))</f>
        <v/>
      </c>
      <c r="E16" s="40"/>
      <c r="F16" s="85" t="str">
        <f t="shared" si="0"/>
        <v/>
      </c>
    </row>
    <row r="17" spans="1:6" ht="15" customHeight="1">
      <c r="A17" s="68" t="s">
        <v>179</v>
      </c>
      <c r="B17" s="72" t="s">
        <v>272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79" t="str">
        <f t="shared" si="0"/>
        <v/>
      </c>
    </row>
    <row r="18" spans="1:6" ht="30" customHeight="1">
      <c r="A18" s="68" t="s">
        <v>182</v>
      </c>
      <c r="B18" s="74" t="s">
        <v>251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3"/>
      <c r="F18" s="79" t="str">
        <f t="shared" si="0"/>
        <v/>
      </c>
    </row>
    <row r="19" spans="1:6" ht="15" customHeight="1">
      <c r="A19" s="495" t="s">
        <v>186</v>
      </c>
      <c r="B19" s="514"/>
      <c r="C19" s="87"/>
      <c r="D19" s="88" t="str">
        <f>IF(OR(C19="na",C19=""),"",IF($L$1="",MENU1!#REF!,IF(AND(G19="X",$L$1="A"),MENU1!#REF!,IF(AND(G19="X",$L$1="B"),MENU1!#REF!,IF(AND(G19="X",$L$1="C"),MENU1!#REF!,IF(AND(G19="X",$L$1="D"),MENU1!#REF!,MENU1!#REF!))))))</f>
        <v/>
      </c>
      <c r="E19" s="40"/>
      <c r="F19" s="89" t="str">
        <f t="shared" si="0"/>
        <v/>
      </c>
    </row>
    <row r="20" spans="1:6" ht="15" customHeight="1">
      <c r="A20" s="68" t="s">
        <v>184</v>
      </c>
      <c r="B20" s="74" t="s">
        <v>273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79" t="str">
        <f t="shared" si="0"/>
        <v/>
      </c>
    </row>
    <row r="21" spans="1:6" ht="14.5" customHeight="1">
      <c r="A21" s="68" t="s">
        <v>187</v>
      </c>
      <c r="B21" s="74" t="s">
        <v>274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79" t="str">
        <f t="shared" si="0"/>
        <v/>
      </c>
    </row>
    <row r="22" spans="1:6" ht="30" customHeight="1">
      <c r="A22" s="68" t="s">
        <v>189</v>
      </c>
      <c r="B22" s="74" t="s">
        <v>275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79" t="str">
        <f t="shared" si="0"/>
        <v/>
      </c>
    </row>
    <row r="23" spans="1:6" ht="14.5" customHeight="1">
      <c r="A23" s="68" t="s">
        <v>191</v>
      </c>
      <c r="B23" s="74" t="s">
        <v>276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3"/>
      <c r="F23" s="79" t="str">
        <f t="shared" si="0"/>
        <v/>
      </c>
    </row>
    <row r="24" spans="1:6" ht="15" customHeight="1">
      <c r="A24" s="68" t="s">
        <v>193</v>
      </c>
      <c r="B24" s="74" t="s">
        <v>264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3"/>
      <c r="F24" s="79" t="str">
        <f t="shared" si="0"/>
        <v/>
      </c>
    </row>
    <row r="25" spans="1:6" ht="15" customHeight="1">
      <c r="A25" s="68" t="s">
        <v>195</v>
      </c>
      <c r="B25" s="74" t="s">
        <v>277</v>
      </c>
      <c r="C25" s="267"/>
      <c r="D25" s="35" t="str">
        <f>IF(OR(C25="na",C25=""),"",IF($L$1="",MENU1!$G$4,IF(AND(G25="X",$L$1="A"),MENU1!$B$2,IF(AND(G25="X",$L$1="B"),MENU1!$B$3,IF(AND(G25="X",$L$1="C"),MENU1!$B$4,IF(AND(G25="X",$L$1="D"),MENU1!$B$5,MENU1!$G$4))))))</f>
        <v/>
      </c>
      <c r="E25" s="83"/>
      <c r="F25" s="79" t="str">
        <f t="shared" si="0"/>
        <v/>
      </c>
    </row>
    <row r="26" spans="1:6" ht="15" customHeight="1">
      <c r="A26" s="76" t="s">
        <v>197</v>
      </c>
      <c r="B26" s="91" t="s">
        <v>278</v>
      </c>
      <c r="C26" s="267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78"/>
      <c r="F26" s="79" t="str">
        <f t="shared" si="0"/>
        <v/>
      </c>
    </row>
    <row r="27" spans="1:6" ht="15" customHeight="1">
      <c r="A27" s="495" t="s">
        <v>279</v>
      </c>
      <c r="B27" s="496"/>
      <c r="C27" s="38"/>
      <c r="D27" s="39" t="str">
        <f>IF(OR(C27="na",C27=""),"",IF($L$1="",MENU1!#REF!,IF(AND(G27="X",$L$1="A"),MENU1!#REF!,IF(AND(G27="X",$L$1="B"),MENU1!#REF!,IF(AND(G27="X",$L$1="C"),MENU1!#REF!,IF(AND(G27="X",$L$1="D"),MENU1!#REF!,MENU1!#REF!))))))</f>
        <v/>
      </c>
      <c r="E27" s="40"/>
      <c r="F27" s="85" t="str">
        <f t="shared" si="0"/>
        <v/>
      </c>
    </row>
    <row r="28" spans="1:6" ht="16">
      <c r="A28" s="70" t="s">
        <v>199</v>
      </c>
      <c r="B28" s="75" t="s">
        <v>280</v>
      </c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1"/>
      <c r="F28" s="79" t="str">
        <f t="shared" si="0"/>
        <v/>
      </c>
    </row>
    <row r="29" spans="1:6" ht="15" customHeight="1">
      <c r="A29" s="495" t="s">
        <v>239</v>
      </c>
      <c r="B29" s="496"/>
      <c r="C29" s="38"/>
      <c r="D29" s="39" t="str">
        <f>IF(OR(C29="na",C29=""),"",IF($L$1="",MENU1!#REF!,IF(AND(G29="X",$L$1="A"),MENU1!#REF!,IF(AND(G29="X",$L$1="B"),MENU1!#REF!,IF(AND(G29="X",$L$1="C"),MENU1!#REF!,IF(AND(G29="X",$L$1="D"),MENU1!#REF!,MENU1!#REF!))))))</f>
        <v/>
      </c>
      <c r="E29" s="40"/>
      <c r="F29" s="85" t="str">
        <f t="shared" si="0"/>
        <v/>
      </c>
    </row>
    <row r="30" spans="1:6" ht="15" customHeight="1">
      <c r="A30" s="70" t="s">
        <v>201</v>
      </c>
      <c r="B30" s="73" t="s">
        <v>266</v>
      </c>
      <c r="C30" s="267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81"/>
      <c r="F30" s="79" t="str">
        <f t="shared" si="0"/>
        <v/>
      </c>
    </row>
    <row r="31" spans="1:6" ht="15" customHeight="1">
      <c r="A31" s="495" t="s">
        <v>216</v>
      </c>
      <c r="B31" s="496"/>
      <c r="C31" s="38"/>
      <c r="D31" s="39" t="str">
        <f>IF(OR(C31="na",C31=""),"",IF($L$1="",MENU1!#REF!,IF(AND(G31="X",$L$1="A"),MENU1!#REF!,IF(AND(G31="X",$L$1="B"),MENU1!#REF!,IF(AND(G31="X",$L$1="C"),MENU1!#REF!,IF(AND(G31="X",$L$1="D"),MENU1!#REF!,MENU1!#REF!))))))</f>
        <v/>
      </c>
      <c r="E31" s="40"/>
      <c r="F31" s="85" t="str">
        <f t="shared" si="0"/>
        <v/>
      </c>
    </row>
    <row r="32" spans="1:6" ht="15" customHeight="1">
      <c r="A32" s="68" t="s">
        <v>203</v>
      </c>
      <c r="B32" s="72" t="s">
        <v>281</v>
      </c>
      <c r="C32" s="267"/>
      <c r="D32" s="35" t="str">
        <f>IF(OR(C32="na",C32=""),"",IF($L$1="",MENU1!$G$4,IF(AND(G32="X",$L$1="A"),MENU1!$B$2,IF(AND(G32="X",$L$1="B"),MENU1!$B$3,IF(AND(G32="X",$L$1="C"),MENU1!$B$4,IF(AND(G32="X",$L$1="D"),MENU1!$B$5,MENU1!$G$4))))))</f>
        <v/>
      </c>
      <c r="E32" s="83"/>
      <c r="F32" s="79" t="str">
        <f t="shared" si="0"/>
        <v/>
      </c>
    </row>
    <row r="33" spans="1:6" ht="43" thickBot="1">
      <c r="A33" s="70" t="s">
        <v>205</v>
      </c>
      <c r="B33" s="75" t="s">
        <v>282</v>
      </c>
      <c r="C33" s="267"/>
      <c r="D33" s="35" t="str">
        <f>IF(OR(C33="na",C33=""),"",IF($L$1="",MENU1!$G$4,IF(AND(G33="X",$L$1="A"),MENU1!$B$2,IF(AND(G33="X",$L$1="B"),MENU1!$B$3,IF(AND(G33="X",$L$1="C"),MENU1!$B$4,IF(AND(G33="X",$L$1="D"),MENU1!$B$5,MENU1!$G$4))))))</f>
        <v/>
      </c>
      <c r="E33" s="81"/>
      <c r="F33" s="79" t="str">
        <f t="shared" si="0"/>
        <v/>
      </c>
    </row>
    <row r="34" spans="1:6" ht="15" customHeight="1">
      <c r="A34" s="44" t="s">
        <v>222</v>
      </c>
      <c r="B34" s="45"/>
      <c r="C34" s="46"/>
      <c r="D34" s="45"/>
      <c r="E34" s="47"/>
      <c r="F34" s="48"/>
    </row>
    <row r="35" spans="1:6" ht="15" customHeight="1">
      <c r="A35" s="49"/>
      <c r="B35" s="50"/>
      <c r="C35" s="51"/>
      <c r="D35" s="52"/>
      <c r="E35" s="53"/>
      <c r="F35" s="54"/>
    </row>
    <row r="36" spans="1:6" ht="15" customHeight="1" thickBot="1">
      <c r="A36" s="55" t="s">
        <v>224</v>
      </c>
      <c r="B36" s="56"/>
      <c r="C36" s="57"/>
      <c r="D36" s="58"/>
      <c r="E36" s="59"/>
      <c r="F36" s="60"/>
    </row>
    <row r="37" spans="1:6" ht="15" customHeight="1">
      <c r="A37" s="509" t="s">
        <v>225</v>
      </c>
      <c r="B37" s="510"/>
      <c r="C37" s="28"/>
      <c r="D37" s="29"/>
      <c r="E37" s="30"/>
      <c r="F37" s="31"/>
    </row>
    <row r="38" spans="1:6" ht="15" customHeight="1" thickBot="1">
      <c r="A38" s="61"/>
      <c r="B38" s="62" t="s">
        <v>226</v>
      </c>
      <c r="C38" s="43"/>
      <c r="D38" s="63"/>
      <c r="E38" s="64"/>
      <c r="F38" s="65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34 E9:E34" name="Plage1"/>
  </protectedRanges>
  <mergeCells count="17">
    <mergeCell ref="A19:B19"/>
    <mergeCell ref="A27:B27"/>
    <mergeCell ref="A29:B29"/>
    <mergeCell ref="A31:B31"/>
    <mergeCell ref="A37:B37"/>
    <mergeCell ref="A16:B16"/>
    <mergeCell ref="A1:B4"/>
    <mergeCell ref="C1:F2"/>
    <mergeCell ref="J1:K1"/>
    <mergeCell ref="C3:F4"/>
    <mergeCell ref="A6:B6"/>
    <mergeCell ref="C6:D6"/>
    <mergeCell ref="A7:B7"/>
    <mergeCell ref="C7:F7"/>
    <mergeCell ref="A10:B10"/>
    <mergeCell ref="A13:B13"/>
    <mergeCell ref="J3:M6"/>
  </mergeCells>
  <conditionalFormatting sqref="A11:B33">
    <cfRule type="expression" dxfId="12" priority="1">
      <formula>$C11="na"</formula>
    </cfRule>
  </conditionalFormatting>
  <dataValidations count="2">
    <dataValidation type="list" allowBlank="1" showInputMessage="1" showErrorMessage="1" sqref="C19">
      <formula1>RESULTAT</formula1>
    </dataValidation>
    <dataValidation type="list" allowBlank="1" showInputMessage="1" showErrorMessage="1" sqref="C11:C12 C14:C15 C17:C18 C20:C26 C30 C32:C33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3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5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76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1" width="15" style="17" customWidth="1"/>
    <col min="12" max="16384" width="11.5" style="17"/>
  </cols>
  <sheetData>
    <row r="1" spans="1:13" ht="15" customHeight="1" thickBot="1">
      <c r="A1" s="497"/>
      <c r="B1" s="498"/>
      <c r="C1" s="498" t="s">
        <v>283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55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AV-FK-006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269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 t="shared" ref="F11:F31" si="0">IF(OR(C11="na",C11=""),"",LEFT(D11,1)&amp;MID(D11,SEARCH(" ",D11)+1,1))</f>
        <v/>
      </c>
    </row>
    <row r="12" spans="1:13" ht="15" customHeight="1">
      <c r="A12" s="76" t="s">
        <v>15</v>
      </c>
      <c r="B12" s="77" t="s">
        <v>284</v>
      </c>
      <c r="C12" s="267"/>
      <c r="D12" s="35" t="str">
        <f>IF(OR(C12="na",C12=""),"",IF($L$1="",MENU1!$G$4,IF(AND(G12="X",$L$1="A"),MENU1!$B$2,IF(AND(G12="X",$L$1="B"),MENU1!$B$3,IF(AND(G12="X",$L$1="C"),MENU1!$B$4,IF(AND(G12="X",$L$1="D"),MENU1!$B$5,MENU1!$G$4))))))</f>
        <v/>
      </c>
      <c r="E12" s="78"/>
      <c r="F12" s="92" t="str">
        <f t="shared" si="0"/>
        <v/>
      </c>
    </row>
    <row r="13" spans="1:13" ht="15" customHeight="1">
      <c r="A13" s="495" t="s">
        <v>176</v>
      </c>
      <c r="B13" s="496"/>
      <c r="C13" s="38"/>
      <c r="D13" s="39" t="str">
        <f>IF(OR(C13="na",C13=""),"",IF($L$1="",MENU1!#REF!,IF(AND(G13="X",$L$1="A"),MENU1!#REF!,IF(AND(G13="X",$L$1="B"),MENU1!#REF!,IF(AND(G13="X",$L$1="C"),MENU1!#REF!,IF(AND(G13="X",$L$1="D"),MENU1!#REF!,MENU1!#REF!))))))</f>
        <v/>
      </c>
      <c r="E13" s="40"/>
      <c r="F13" s="85" t="str">
        <f t="shared" si="0"/>
        <v/>
      </c>
    </row>
    <row r="14" spans="1:13" ht="15" customHeight="1">
      <c r="A14" s="70" t="s">
        <v>2</v>
      </c>
      <c r="B14" s="73" t="s">
        <v>285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92" t="str">
        <f t="shared" si="0"/>
        <v/>
      </c>
    </row>
    <row r="15" spans="1:13" ht="15" customHeight="1">
      <c r="A15" s="495" t="s">
        <v>181</v>
      </c>
      <c r="B15" s="496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85" t="str">
        <f t="shared" si="0"/>
        <v/>
      </c>
    </row>
    <row r="16" spans="1:13" ht="15" customHeight="1">
      <c r="A16" s="68" t="s">
        <v>16</v>
      </c>
      <c r="B16" s="72" t="s">
        <v>286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92" t="str">
        <f t="shared" si="0"/>
        <v/>
      </c>
    </row>
    <row r="17" spans="1:6" ht="15" customHeight="1">
      <c r="A17" s="68" t="s">
        <v>179</v>
      </c>
      <c r="B17" s="74" t="s">
        <v>287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3"/>
      <c r="F17" s="92" t="str">
        <f t="shared" si="0"/>
        <v/>
      </c>
    </row>
    <row r="18" spans="1:6" ht="15" customHeight="1">
      <c r="A18" s="495" t="s">
        <v>186</v>
      </c>
      <c r="B18" s="514"/>
      <c r="C18" s="87"/>
      <c r="D18" s="88" t="str">
        <f>IF(OR(C18="na",C18=""),"",IF($L$1="",MENU1!#REF!,IF(AND(G18="X",$L$1="A"),MENU1!#REF!,IF(AND(G18="X",$L$1="B"),MENU1!#REF!,IF(AND(G18="X",$L$1="C"),MENU1!#REF!,IF(AND(G18="X",$L$1="D"),MENU1!#REF!,MENU1!#REF!))))))</f>
        <v/>
      </c>
      <c r="E18" s="40"/>
      <c r="F18" s="89" t="str">
        <f t="shared" si="0"/>
        <v/>
      </c>
    </row>
    <row r="19" spans="1:6" ht="16">
      <c r="A19" s="68" t="s">
        <v>182</v>
      </c>
      <c r="B19" s="74" t="s">
        <v>273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92" t="str">
        <f t="shared" si="0"/>
        <v/>
      </c>
    </row>
    <row r="20" spans="1:6" ht="16">
      <c r="A20" s="68" t="s">
        <v>184</v>
      </c>
      <c r="B20" s="74" t="s">
        <v>276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92" t="str">
        <f t="shared" si="0"/>
        <v/>
      </c>
    </row>
    <row r="21" spans="1:6" ht="16">
      <c r="A21" s="68" t="s">
        <v>187</v>
      </c>
      <c r="B21" s="74" t="s">
        <v>288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92" t="str">
        <f t="shared" si="0"/>
        <v/>
      </c>
    </row>
    <row r="22" spans="1:6" ht="14.5" customHeight="1">
      <c r="A22" s="68" t="s">
        <v>189</v>
      </c>
      <c r="B22" s="74" t="s">
        <v>277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92" t="str">
        <f t="shared" si="0"/>
        <v/>
      </c>
    </row>
    <row r="23" spans="1:6" ht="15" customHeight="1">
      <c r="A23" s="68" t="s">
        <v>191</v>
      </c>
      <c r="B23" s="74" t="s">
        <v>278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3"/>
      <c r="F23" s="92" t="str">
        <f t="shared" si="0"/>
        <v/>
      </c>
    </row>
    <row r="24" spans="1:6" ht="15" customHeight="1">
      <c r="A24" s="70" t="s">
        <v>193</v>
      </c>
      <c r="B24" s="75" t="s">
        <v>264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1"/>
      <c r="F24" s="92" t="str">
        <f t="shared" si="0"/>
        <v/>
      </c>
    </row>
    <row r="25" spans="1:6" ht="15" customHeight="1">
      <c r="A25" s="495" t="s">
        <v>279</v>
      </c>
      <c r="B25" s="496"/>
      <c r="C25" s="38"/>
      <c r="D25" s="39" t="str">
        <f>IF(OR(C25="na",C25=""),"",IF($L$1="",MENU1!#REF!,IF(AND(G25="X",$L$1="A"),MENU1!#REF!,IF(AND(G25="X",$L$1="B"),MENU1!#REF!,IF(AND(G25="X",$L$1="C"),MENU1!#REF!,IF(AND(G25="X",$L$1="D"),MENU1!#REF!,MENU1!#REF!))))))</f>
        <v/>
      </c>
      <c r="E25" s="40"/>
      <c r="F25" s="85" t="str">
        <f t="shared" si="0"/>
        <v/>
      </c>
    </row>
    <row r="26" spans="1:6" ht="16">
      <c r="A26" s="70" t="s">
        <v>195</v>
      </c>
      <c r="B26" s="75" t="s">
        <v>289</v>
      </c>
      <c r="C26" s="267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81"/>
      <c r="F26" s="92" t="str">
        <f t="shared" si="0"/>
        <v/>
      </c>
    </row>
    <row r="27" spans="1:6" ht="15" customHeight="1">
      <c r="A27" s="495" t="s">
        <v>239</v>
      </c>
      <c r="B27" s="496"/>
      <c r="C27" s="38"/>
      <c r="D27" s="39" t="str">
        <f>IF(OR(C27="na",C27=""),"",IF($L$1="",MENU1!#REF!,IF(AND(G27="X",$L$1="A"),MENU1!#REF!,IF(AND(G27="X",$L$1="B"),MENU1!#REF!,IF(AND(G27="X",$L$1="C"),MENU1!#REF!,IF(AND(G27="X",$L$1="D"),MENU1!#REF!,MENU1!#REF!))))))</f>
        <v/>
      </c>
      <c r="E27" s="40"/>
      <c r="F27" s="85" t="str">
        <f t="shared" si="0"/>
        <v/>
      </c>
    </row>
    <row r="28" spans="1:6" ht="15" customHeight="1">
      <c r="A28" s="70" t="s">
        <v>197</v>
      </c>
      <c r="B28" s="73" t="s">
        <v>266</v>
      </c>
      <c r="C28" s="267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1"/>
      <c r="F28" s="92" t="str">
        <f t="shared" si="0"/>
        <v/>
      </c>
    </row>
    <row r="29" spans="1:6" ht="15" customHeight="1">
      <c r="A29" s="495" t="s">
        <v>216</v>
      </c>
      <c r="B29" s="496"/>
      <c r="C29" s="38"/>
      <c r="D29" s="39" t="str">
        <f>IF(OR(C29="na",C29=""),"",IF($L$1="",MENU1!#REF!,IF(AND(G29="X",$L$1="A"),MENU1!#REF!,IF(AND(G29="X",$L$1="B"),MENU1!#REF!,IF(AND(G29="X",$L$1="C"),MENU1!#REF!,IF(AND(G29="X",$L$1="D"),MENU1!#REF!,MENU1!#REF!))))))</f>
        <v/>
      </c>
      <c r="E29" s="40"/>
      <c r="F29" s="85" t="str">
        <f t="shared" si="0"/>
        <v/>
      </c>
    </row>
    <row r="30" spans="1:6" ht="15" customHeight="1">
      <c r="A30" s="70" t="s">
        <v>199</v>
      </c>
      <c r="B30" s="73" t="s">
        <v>281</v>
      </c>
      <c r="C30" s="267"/>
      <c r="D30" s="35" t="str">
        <f>IF(OR(C30="na",C30=""),"",IF($L$1="",MENU1!$G$4,IF(AND(G30="X",$L$1="A"),MENU1!$B$2,IF(AND(G30="X",$L$1="B"),MENU1!$B$3,IF(AND(G30="X",$L$1="C"),MENU1!$B$4,IF(AND(G30="X",$L$1="D"),MENU1!$B$5,MENU1!$G$4))))))</f>
        <v/>
      </c>
      <c r="E30" s="81"/>
      <c r="F30" s="92" t="str">
        <f t="shared" si="0"/>
        <v/>
      </c>
    </row>
    <row r="31" spans="1:6" ht="15" customHeight="1" thickBot="1">
      <c r="A31" s="70" t="s">
        <v>201</v>
      </c>
      <c r="B31" s="73" t="s">
        <v>290</v>
      </c>
      <c r="C31" s="267"/>
      <c r="D31" s="35" t="str">
        <f>IF(OR(C31="na",C31=""),"",IF($L$1="",MENU1!$G$4,IF(AND(G31="X",$L$1="A"),MENU1!$B$2,IF(AND(G31="X",$L$1="B"),MENU1!$B$3,IF(AND(G31="X",$L$1="C"),MENU1!$B$4,IF(AND(G31="X",$L$1="D"),MENU1!$B$5,MENU1!$G$4))))))</f>
        <v/>
      </c>
      <c r="E31" s="81"/>
      <c r="F31" s="92" t="str">
        <f t="shared" si="0"/>
        <v/>
      </c>
    </row>
    <row r="32" spans="1:6" ht="15" customHeight="1">
      <c r="A32" s="44" t="s">
        <v>222</v>
      </c>
      <c r="B32" s="45"/>
      <c r="C32" s="46"/>
      <c r="D32" s="45"/>
      <c r="E32" s="47"/>
      <c r="F32" s="48"/>
    </row>
    <row r="33" spans="1:6" ht="15" customHeight="1">
      <c r="A33" s="49" t="s">
        <v>223</v>
      </c>
      <c r="B33" s="50"/>
      <c r="C33" s="51"/>
      <c r="D33" s="52"/>
      <c r="E33" s="53"/>
      <c r="F33" s="54"/>
    </row>
    <row r="34" spans="1:6" ht="15" customHeight="1" thickBot="1">
      <c r="A34" s="55" t="s">
        <v>224</v>
      </c>
      <c r="B34" s="56"/>
      <c r="C34" s="57"/>
      <c r="D34" s="58"/>
      <c r="E34" s="59"/>
      <c r="F34" s="60"/>
    </row>
    <row r="35" spans="1:6" ht="15" customHeight="1">
      <c r="A35" s="509"/>
      <c r="B35" s="510"/>
      <c r="C35" s="28"/>
      <c r="D35" s="29"/>
      <c r="E35" s="30"/>
      <c r="F35" s="31"/>
    </row>
    <row r="36" spans="1:6" ht="15" customHeight="1" thickBot="1">
      <c r="A36" s="61"/>
      <c r="B36" s="62" t="s">
        <v>226</v>
      </c>
      <c r="C36" s="43"/>
      <c r="D36" s="63"/>
      <c r="E36" s="64"/>
      <c r="F36" s="65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7">
    <mergeCell ref="A18:B18"/>
    <mergeCell ref="A25:B25"/>
    <mergeCell ref="A27:B27"/>
    <mergeCell ref="A29:B29"/>
    <mergeCell ref="A35:B35"/>
    <mergeCell ref="A7:B7"/>
    <mergeCell ref="C7:F7"/>
    <mergeCell ref="A10:B10"/>
    <mergeCell ref="A13:B13"/>
    <mergeCell ref="A15:B15"/>
    <mergeCell ref="A1:B4"/>
    <mergeCell ref="C1:F2"/>
    <mergeCell ref="J1:K1"/>
    <mergeCell ref="C3:F4"/>
    <mergeCell ref="A6:B6"/>
    <mergeCell ref="C6:D6"/>
    <mergeCell ref="J3:M6"/>
  </mergeCells>
  <conditionalFormatting sqref="A11:B31">
    <cfRule type="expression" dxfId="11" priority="1">
      <formula>$C11="na"</formula>
    </cfRule>
  </conditionalFormatting>
  <dataValidations count="2">
    <dataValidation type="list" allowBlank="1" showInputMessage="1" showErrorMessage="1" sqref="C18">
      <formula1>RESULTAT</formula1>
    </dataValidation>
    <dataValidation type="list" allowBlank="1" showInputMessage="1" showErrorMessage="1" sqref="C11:C12 C14 C16:C17 C19:C24 C26 C28 C30:C31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98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999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 enableFormatConditionsCalculation="0">
    <tabColor rgb="FFFF33CC"/>
    <pageSetUpPr fitToPage="1"/>
  </sheetPr>
  <dimension ref="A1:M93"/>
  <sheetViews>
    <sheetView showGridLines="0" workbookViewId="0">
      <selection activeCell="E20" sqref="E20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0" width="14.1640625" style="17" customWidth="1"/>
    <col min="11" max="16384" width="11.5" style="17"/>
  </cols>
  <sheetData>
    <row r="1" spans="1:13" ht="15" customHeight="1" thickBot="1">
      <c r="A1" s="497"/>
      <c r="B1" s="498"/>
      <c r="C1" s="498" t="s">
        <v>291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57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AV-FK-007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269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 t="shared" ref="F11:F22" si="0">IF(OR(C11="na",C11=""),"",LEFT(D11,1)&amp;MID(D11,SEARCH(" ",D11)+1,1))</f>
        <v/>
      </c>
    </row>
    <row r="12" spans="1:13" ht="15" customHeight="1">
      <c r="A12" s="495" t="s">
        <v>176</v>
      </c>
      <c r="B12" s="496"/>
      <c r="C12" s="38"/>
      <c r="D12" s="39" t="str">
        <f>IF(OR(C12="na",C12=""),"",IF($L$1="",MENU1!#REF!,IF(AND(G12="X",$L$1="A"),MENU1!#REF!,IF(AND(G12="X",$L$1="B"),MENU1!#REF!,IF(AND(G12="X",$L$1="C"),MENU1!#REF!,IF(AND(G12="X",$L$1="D"),MENU1!#REF!,MENU1!#REF!))))))</f>
        <v/>
      </c>
      <c r="E12" s="40"/>
      <c r="F12" s="85" t="str">
        <f t="shared" si="0"/>
        <v/>
      </c>
    </row>
    <row r="13" spans="1:13" ht="15" customHeight="1">
      <c r="A13" s="70" t="s">
        <v>15</v>
      </c>
      <c r="B13" s="73" t="s">
        <v>292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81"/>
      <c r="F13" s="92" t="str">
        <f t="shared" si="0"/>
        <v/>
      </c>
    </row>
    <row r="14" spans="1:13" ht="15" customHeight="1">
      <c r="A14" s="70" t="s">
        <v>2</v>
      </c>
      <c r="B14" s="73" t="s">
        <v>271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92" t="str">
        <f t="shared" si="0"/>
        <v/>
      </c>
    </row>
    <row r="15" spans="1:13" ht="15" customHeight="1">
      <c r="A15" s="495" t="s">
        <v>181</v>
      </c>
      <c r="B15" s="496"/>
      <c r="C15" s="38"/>
      <c r="D15" s="39" t="str">
        <f>IF(OR(C15="na",C15=""),"",IF($L$1="",MENU1!#REF!,IF(AND(G15="X",$L$1="A"),MENU1!#REF!,IF(AND(G15="X",$L$1="B"),MENU1!#REF!,IF(AND(G15="X",$L$1="C"),MENU1!#REF!,IF(AND(G15="X",$L$1="D"),MENU1!#REF!,MENU1!#REF!))))))</f>
        <v/>
      </c>
      <c r="E15" s="40"/>
      <c r="F15" s="85" t="str">
        <f t="shared" si="0"/>
        <v/>
      </c>
    </row>
    <row r="16" spans="1:13" ht="15" customHeight="1">
      <c r="A16" s="68" t="s">
        <v>16</v>
      </c>
      <c r="B16" s="72" t="s">
        <v>293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3"/>
      <c r="F16" s="92" t="str">
        <f t="shared" si="0"/>
        <v/>
      </c>
    </row>
    <row r="17" spans="1:6" ht="15" customHeight="1">
      <c r="A17" s="495" t="s">
        <v>186</v>
      </c>
      <c r="B17" s="514"/>
      <c r="C17" s="87"/>
      <c r="D17" s="88" t="str">
        <f>IF(OR(C17="na",C17=""),"",IF($L$1="",MENU1!#REF!,IF(AND(G17="X",$L$1="A"),MENU1!#REF!,IF(AND(G17="X",$L$1="B"),MENU1!#REF!,IF(AND(G17="X",$L$1="C"),MENU1!#REF!,IF(AND(G17="X",$L$1="D"),MENU1!#REF!,MENU1!#REF!))))))</f>
        <v/>
      </c>
      <c r="E17" s="40"/>
      <c r="F17" s="89" t="str">
        <f t="shared" si="0"/>
        <v/>
      </c>
    </row>
    <row r="18" spans="1:6" ht="15" customHeight="1">
      <c r="A18" s="68" t="s">
        <v>179</v>
      </c>
      <c r="B18" s="74" t="s">
        <v>188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3"/>
      <c r="F18" s="92" t="str">
        <f t="shared" si="0"/>
        <v/>
      </c>
    </row>
    <row r="19" spans="1:6" ht="15" customHeight="1">
      <c r="A19" s="68" t="s">
        <v>182</v>
      </c>
      <c r="B19" s="74" t="s">
        <v>277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3"/>
      <c r="F19" s="92" t="str">
        <f t="shared" si="0"/>
        <v/>
      </c>
    </row>
    <row r="20" spans="1:6" ht="15" customHeight="1">
      <c r="A20" s="68" t="s">
        <v>184</v>
      </c>
      <c r="B20" s="74" t="s">
        <v>294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3"/>
      <c r="F20" s="92" t="str">
        <f t="shared" si="0"/>
        <v/>
      </c>
    </row>
    <row r="21" spans="1:6" ht="30" customHeight="1">
      <c r="A21" s="68" t="s">
        <v>187</v>
      </c>
      <c r="B21" s="74" t="s">
        <v>295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3"/>
      <c r="F21" s="92" t="str">
        <f t="shared" si="0"/>
        <v/>
      </c>
    </row>
    <row r="22" spans="1:6" ht="15" customHeight="1" thickBot="1">
      <c r="A22" s="68" t="s">
        <v>189</v>
      </c>
      <c r="B22" s="74" t="s">
        <v>296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3"/>
      <c r="F22" s="92" t="str">
        <f t="shared" si="0"/>
        <v/>
      </c>
    </row>
    <row r="23" spans="1:6" ht="15" customHeight="1">
      <c r="A23" s="44" t="s">
        <v>222</v>
      </c>
      <c r="B23" s="45"/>
      <c r="C23" s="46"/>
      <c r="D23" s="45"/>
      <c r="E23" s="47"/>
      <c r="F23" s="48"/>
    </row>
    <row r="24" spans="1:6" ht="15" customHeight="1">
      <c r="A24" s="49" t="s">
        <v>223</v>
      </c>
      <c r="B24" s="50"/>
      <c r="C24" s="51"/>
      <c r="D24" s="52"/>
      <c r="E24" s="53"/>
      <c r="F24" s="54"/>
    </row>
    <row r="25" spans="1:6" ht="15" customHeight="1" thickBot="1">
      <c r="A25" s="55" t="s">
        <v>224</v>
      </c>
      <c r="B25" s="56"/>
      <c r="C25" s="57"/>
      <c r="D25" s="58"/>
      <c r="E25" s="59"/>
      <c r="F25" s="60"/>
    </row>
    <row r="26" spans="1:6" ht="15" customHeight="1">
      <c r="A26" s="509" t="s">
        <v>225</v>
      </c>
      <c r="B26" s="510"/>
      <c r="C26" s="28"/>
      <c r="D26" s="29"/>
      <c r="E26" s="30"/>
      <c r="F26" s="31"/>
    </row>
    <row r="27" spans="1:6" ht="15" customHeight="1" thickBot="1">
      <c r="A27" s="61"/>
      <c r="B27" s="62" t="s">
        <v>226</v>
      </c>
      <c r="C27" s="43"/>
      <c r="D27" s="63"/>
      <c r="E27" s="64"/>
      <c r="F27" s="65"/>
    </row>
    <row r="28" spans="1:6">
      <c r="A28" s="66"/>
      <c r="B28" s="66"/>
      <c r="D28" s="66"/>
      <c r="F28" s="66"/>
    </row>
    <row r="29" spans="1:6">
      <c r="A29" s="66"/>
      <c r="B29" s="66"/>
      <c r="D29" s="66"/>
      <c r="F29" s="66"/>
    </row>
    <row r="30" spans="1:6">
      <c r="A30" s="66"/>
      <c r="B30" s="66"/>
      <c r="D30" s="66"/>
      <c r="F30" s="66"/>
    </row>
    <row r="31" spans="1:6">
      <c r="A31" s="66"/>
      <c r="B31" s="66"/>
      <c r="D31" s="66"/>
      <c r="F31" s="66"/>
    </row>
    <row r="32" spans="1:6">
      <c r="A32" s="66"/>
      <c r="B32" s="66"/>
      <c r="D32" s="66"/>
      <c r="F32" s="66"/>
    </row>
    <row r="33" spans="1:6">
      <c r="A33" s="66"/>
      <c r="B33" s="66"/>
      <c r="D33" s="66"/>
      <c r="F33" s="66"/>
    </row>
    <row r="34" spans="1:6">
      <c r="A34" s="66"/>
      <c r="B34" s="66"/>
      <c r="D34" s="66"/>
      <c r="F34" s="66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4">
    <mergeCell ref="A17:B17"/>
    <mergeCell ref="A26:B26"/>
    <mergeCell ref="A7:B7"/>
    <mergeCell ref="C7:F7"/>
    <mergeCell ref="A10:B10"/>
    <mergeCell ref="A12:B12"/>
    <mergeCell ref="A15:B15"/>
    <mergeCell ref="A1:B4"/>
    <mergeCell ref="C1:F2"/>
    <mergeCell ref="J1:K1"/>
    <mergeCell ref="C3:F4"/>
    <mergeCell ref="A6:B6"/>
    <mergeCell ref="C6:D6"/>
    <mergeCell ref="J3:M6"/>
  </mergeCells>
  <conditionalFormatting sqref="A11:B22">
    <cfRule type="expression" dxfId="10" priority="1">
      <formula>$C11="na"</formula>
    </cfRule>
  </conditionalFormatting>
  <dataValidations count="2">
    <dataValidation type="list" allowBlank="1" showInputMessage="1" showErrorMessage="1" sqref="C17">
      <formula1>RESULTAT</formula1>
    </dataValidation>
    <dataValidation type="list" allowBlank="1" showInputMessage="1" showErrorMessage="1" sqref="C11 C13:C14 C16 C18:C2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22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3023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 enableFormatConditionsCalculation="0">
    <tabColor rgb="FFFFFF00"/>
    <pageSetUpPr fitToPage="1"/>
  </sheetPr>
  <dimension ref="A1:AI173"/>
  <sheetViews>
    <sheetView showGridLines="0" zoomScale="85" zoomScaleNormal="85" zoomScalePageLayoutView="85" workbookViewId="0">
      <selection activeCell="X17" sqref="X17:Z17"/>
    </sheetView>
  </sheetViews>
  <sheetFormatPr baseColWidth="10" defaultColWidth="11.5" defaultRowHeight="14" x14ac:dyDescent="0"/>
  <cols>
    <col min="1" max="1" width="5.6640625" style="17" customWidth="1"/>
    <col min="2" max="2" width="17.5" style="17" customWidth="1"/>
    <col min="3" max="3" width="5.6640625" style="17" customWidth="1"/>
    <col min="4" max="4" width="8.6640625" style="17" customWidth="1"/>
    <col min="5" max="6" width="5.6640625" style="17" customWidth="1"/>
    <col min="7" max="7" width="8.6640625" style="17" customWidth="1"/>
    <col min="8" max="9" width="5.6640625" style="17" customWidth="1"/>
    <col min="10" max="10" width="8.6640625" style="17" customWidth="1"/>
    <col min="11" max="12" width="5.6640625" style="17" customWidth="1"/>
    <col min="13" max="13" width="8.6640625" style="17" customWidth="1"/>
    <col min="14" max="14" width="5.6640625" style="17" customWidth="1"/>
    <col min="15" max="15" width="8" style="17" customWidth="1"/>
    <col min="16" max="16" width="5.5" style="17" customWidth="1"/>
    <col min="17" max="17" width="7" style="17" customWidth="1"/>
    <col min="18" max="18" width="5.6640625" style="17" customWidth="1"/>
    <col min="19" max="19" width="8.6640625" style="17" customWidth="1"/>
    <col min="20" max="21" width="5.6640625" style="17" customWidth="1"/>
    <col min="22" max="22" width="8.6640625" style="17" customWidth="1"/>
    <col min="23" max="24" width="5.6640625" style="19" customWidth="1"/>
    <col min="25" max="25" width="8.6640625" style="19" customWidth="1"/>
    <col min="26" max="26" width="5.6640625" style="17" customWidth="1"/>
    <col min="27" max="29" width="11.5" style="17"/>
    <col min="30" max="30" width="11.5" style="17" customWidth="1"/>
    <col min="31" max="31" width="17.5" style="17" customWidth="1"/>
    <col min="32" max="33" width="11.5" style="17"/>
    <col min="34" max="34" width="10.5" style="17" bestFit="1" customWidth="1"/>
    <col min="35" max="35" width="37.83203125" style="17" bestFit="1" customWidth="1"/>
    <col min="36" max="16384" width="11.5" style="17"/>
  </cols>
  <sheetData>
    <row r="1" spans="1:35" ht="15" customHeight="1" thickBot="1">
      <c r="A1" s="497"/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8" t="s">
        <v>297</v>
      </c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B1" s="17" t="s">
        <v>422</v>
      </c>
      <c r="AE1" s="499" t="s">
        <v>165</v>
      </c>
      <c r="AF1" s="500"/>
      <c r="AG1" s="18"/>
      <c r="AH1" s="16"/>
      <c r="AI1" s="279"/>
    </row>
    <row r="2" spans="1:35" ht="15" customHeight="1">
      <c r="A2" s="497"/>
      <c r="B2" s="497"/>
      <c r="C2" s="497"/>
      <c r="D2" s="497"/>
      <c r="E2" s="497"/>
      <c r="F2" s="497"/>
      <c r="G2" s="497"/>
      <c r="H2" s="497"/>
      <c r="I2" s="497"/>
      <c r="J2" s="497"/>
      <c r="K2" s="497"/>
      <c r="L2" s="497"/>
      <c r="M2" s="497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H2" s="16"/>
      <c r="AI2" s="279"/>
    </row>
    <row r="3" spans="1:35" ht="15" customHeight="1">
      <c r="A3" s="497"/>
      <c r="B3" s="497"/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8" t="s">
        <v>58</v>
      </c>
      <c r="O3" s="498"/>
      <c r="P3" s="498"/>
      <c r="Q3" s="498"/>
      <c r="R3" s="498"/>
      <c r="S3" s="498"/>
      <c r="T3" s="498"/>
      <c r="U3" s="498"/>
      <c r="V3" s="498"/>
      <c r="W3" s="498"/>
      <c r="X3" s="498"/>
      <c r="Y3" s="498"/>
      <c r="Z3" s="498"/>
      <c r="AE3" s="513" t="s">
        <v>813</v>
      </c>
      <c r="AF3" s="513"/>
      <c r="AG3" s="513"/>
      <c r="AH3" s="513"/>
      <c r="AI3" s="281"/>
    </row>
    <row r="4" spans="1:35" ht="15" customHeight="1">
      <c r="A4" s="497"/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8"/>
      <c r="O4" s="498"/>
      <c r="P4" s="498"/>
      <c r="Q4" s="498"/>
      <c r="R4" s="498"/>
      <c r="S4" s="498"/>
      <c r="T4" s="498"/>
      <c r="U4" s="498"/>
      <c r="V4" s="498"/>
      <c r="W4" s="498"/>
      <c r="X4" s="498"/>
      <c r="Y4" s="498"/>
      <c r="Z4" s="498"/>
      <c r="AE4" s="513"/>
      <c r="AF4" s="513"/>
      <c r="AG4" s="513"/>
      <c r="AH4" s="513"/>
      <c r="AI4" s="281"/>
    </row>
    <row r="5" spans="1:35" ht="10" customHeight="1" thickBot="1">
      <c r="AE5" s="513"/>
      <c r="AF5" s="513"/>
      <c r="AG5" s="513"/>
      <c r="AH5" s="513"/>
      <c r="AI5" s="281"/>
    </row>
    <row r="6" spans="1:35" ht="15" customHeight="1">
      <c r="A6" s="501" t="s">
        <v>166</v>
      </c>
      <c r="B6" s="502"/>
      <c r="C6" s="502"/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26" t="str">
        <f>Entête!B8</f>
        <v>…../…../……..</v>
      </c>
      <c r="P6" s="526"/>
      <c r="Q6" s="526"/>
      <c r="R6" s="526"/>
      <c r="S6" s="526"/>
      <c r="T6" s="527"/>
      <c r="U6" s="528" t="s">
        <v>167</v>
      </c>
      <c r="V6" s="529"/>
      <c r="W6" s="529"/>
      <c r="X6" s="529"/>
      <c r="Y6" s="530" t="str">
        <f ca="1">RIGHT(CELL("nomfichier",A1),LEN(CELL("nomfichier",A1))-FIND("]",CELL("nomfichier",A1)))</f>
        <v>AV-FK-008.1</v>
      </c>
      <c r="Z6" s="531"/>
      <c r="AE6" s="513"/>
      <c r="AF6" s="513"/>
      <c r="AG6" s="513"/>
      <c r="AH6" s="513"/>
      <c r="AI6" s="281"/>
    </row>
    <row r="7" spans="1:35" ht="15" customHeight="1" thickBot="1">
      <c r="A7" s="505" t="s">
        <v>168</v>
      </c>
      <c r="B7" s="506"/>
      <c r="C7" s="506"/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/>
      <c r="Z7" s="515"/>
      <c r="AH7" s="280"/>
      <c r="AI7" s="281"/>
    </row>
    <row r="8" spans="1:35" ht="10" customHeight="1" thickBot="1">
      <c r="AH8" s="280"/>
      <c r="AI8" s="281"/>
    </row>
    <row r="9" spans="1:35" s="27" customFormat="1" ht="15" customHeight="1" thickBot="1">
      <c r="A9" s="282" t="s">
        <v>34</v>
      </c>
      <c r="B9" s="516" t="s">
        <v>169</v>
      </c>
      <c r="C9" s="517"/>
      <c r="D9" s="517"/>
      <c r="E9" s="517"/>
      <c r="F9" s="517"/>
      <c r="G9" s="517"/>
      <c r="H9" s="517"/>
      <c r="I9" s="517"/>
      <c r="J9" s="517"/>
      <c r="K9" s="517"/>
      <c r="L9" s="517"/>
      <c r="M9" s="517"/>
      <c r="N9" s="518"/>
      <c r="O9" s="519" t="s">
        <v>0</v>
      </c>
      <c r="P9" s="520"/>
      <c r="Q9" s="521"/>
      <c r="R9" s="516" t="s">
        <v>170</v>
      </c>
      <c r="S9" s="517"/>
      <c r="T9" s="518"/>
      <c r="U9" s="522" t="s">
        <v>171</v>
      </c>
      <c r="V9" s="523"/>
      <c r="W9" s="524"/>
      <c r="X9" s="516" t="s">
        <v>172</v>
      </c>
      <c r="Y9" s="517"/>
      <c r="Z9" s="525"/>
      <c r="AH9" s="280"/>
      <c r="AI9" s="281"/>
    </row>
    <row r="10" spans="1:35" ht="15" customHeight="1">
      <c r="A10" s="532" t="s">
        <v>176</v>
      </c>
      <c r="B10" s="533"/>
      <c r="C10" s="533"/>
      <c r="D10" s="533"/>
      <c r="E10" s="533"/>
      <c r="F10" s="533"/>
      <c r="G10" s="533"/>
      <c r="H10" s="533"/>
      <c r="I10" s="533"/>
      <c r="J10" s="533"/>
      <c r="K10" s="533"/>
      <c r="L10" s="533"/>
      <c r="M10" s="533"/>
      <c r="N10" s="533"/>
      <c r="O10" s="266"/>
      <c r="P10" s="266"/>
      <c r="Q10" s="28"/>
      <c r="R10" s="28"/>
      <c r="S10" s="28"/>
      <c r="T10" s="181"/>
      <c r="U10" s="181"/>
      <c r="V10" s="181"/>
      <c r="W10" s="30"/>
      <c r="X10" s="30"/>
      <c r="Y10" s="30"/>
      <c r="Z10" s="182"/>
      <c r="AH10" s="280"/>
      <c r="AI10" s="281"/>
    </row>
    <row r="11" spans="1:35" ht="15" customHeight="1">
      <c r="A11" s="283" t="s">
        <v>13</v>
      </c>
      <c r="B11" s="284" t="s">
        <v>298</v>
      </c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6"/>
      <c r="O11" s="534"/>
      <c r="P11" s="535"/>
      <c r="Q11" s="536"/>
      <c r="R11" s="537" t="str">
        <f>IF(OR(O11="na",O11=""),"",IF($AG$1="",MENU1!$G$4,IF(AND(U11="X",$AG$1="A"),MENU1!$B$2,IF(AND(U11="X",$AG$1="B"),MENU1!$B$3,IF(AND(U11="X",$AG$1="C"),MENU1!$B$4,IF(AND(U11="X",$AG$1="D"),MENU1!$B$5,MENU1!$G$4))))))</f>
        <v/>
      </c>
      <c r="S11" s="538" t="str">
        <f>IF(OR(R11="na",R11=""),"",IF($N$1="",MENU1!$G$4,IF(AND(V11="X",$N$1="A"),MENU1!$B$2,IF(AND(V11="X",$N$1="B"),MENU1!$B$3,IF(AND(V11="X",$N$1="C"),MENU1!$B$4,IF(AND(V11="X",$N$1="D"),MENU1!$B$5,MENU1!$G$4))))))</f>
        <v/>
      </c>
      <c r="T11" s="539" t="str">
        <f>IF(OR(S11="na",S11=""),"",IF($N$1="",MENU1!$G$4,IF(AND(W11="X",$N$1="A"),MENU1!$B$2,IF(AND(W11="X",$N$1="B"),MENU1!$B$3,IF(AND(W11="X",$N$1="C"),MENU1!$B$4,IF(AND(W11="X",$N$1="D"),MENU1!$B$5,MENU1!$G$4))))))</f>
        <v/>
      </c>
      <c r="U11" s="540"/>
      <c r="V11" s="541"/>
      <c r="W11" s="542"/>
      <c r="X11" s="543" t="str">
        <f>IF(OR(O11="na",O11=""),"",LEFT(R11,1)&amp;MID(R11,SEARCH(" ",R11)+1,1))</f>
        <v/>
      </c>
      <c r="Y11" s="544" t="str">
        <f>IF(OR(V11="na",V11=""),"",LEFT(W11,1)&amp;MID(W11,SEARCH(" ",W11)+1,1))</f>
        <v/>
      </c>
      <c r="Z11" s="545" t="str">
        <f>IF(OR(W11="na",W11=""),"",LEFT(X11,1)&amp;MID(X11,SEARCH(" ",X11)+1,1))</f>
        <v/>
      </c>
      <c r="AH11" s="280"/>
      <c r="AI11" s="281"/>
    </row>
    <row r="12" spans="1:35" ht="15" customHeight="1">
      <c r="A12" s="546" t="s">
        <v>181</v>
      </c>
      <c r="B12" s="547"/>
      <c r="C12" s="547"/>
      <c r="D12" s="547"/>
      <c r="E12" s="547"/>
      <c r="F12" s="547"/>
      <c r="G12" s="547"/>
      <c r="H12" s="547"/>
      <c r="I12" s="547"/>
      <c r="J12" s="547"/>
      <c r="K12" s="547"/>
      <c r="L12" s="547"/>
      <c r="M12" s="547"/>
      <c r="N12" s="547"/>
      <c r="O12" s="547"/>
      <c r="P12" s="547"/>
      <c r="Q12" s="547"/>
      <c r="R12" s="547"/>
      <c r="S12" s="547"/>
      <c r="T12" s="547"/>
      <c r="U12" s="547"/>
      <c r="V12" s="547"/>
      <c r="W12" s="547"/>
      <c r="X12" s="547"/>
      <c r="Y12" s="547"/>
      <c r="Z12" s="548"/>
      <c r="AH12" s="285"/>
      <c r="AI12" s="286"/>
    </row>
    <row r="13" spans="1:35" ht="15" customHeight="1">
      <c r="A13" s="287" t="s">
        <v>15</v>
      </c>
      <c r="B13" s="284" t="s">
        <v>299</v>
      </c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6"/>
      <c r="O13" s="534"/>
      <c r="P13" s="535"/>
      <c r="Q13" s="536"/>
      <c r="R13" s="537" t="str">
        <f>IF(OR(O13="na",O13=""),"",IF($AG$1="",MENU1!$G$4,IF(AND(U13="X",$AG$1="A"),MENU1!$B$2,IF(AND(U13="X",$AG$1="B"),MENU1!$B$3,IF(AND(U13="X",$AG$1="C"),MENU1!$B$4,IF(AND(U13="X",$AG$1="D"),MENU1!$B$5,MENU1!$G$4))))))</f>
        <v/>
      </c>
      <c r="S13" s="538" t="str">
        <f>IF(OR(R13="na",R13=""),"",IF($N$1="",MENU1!$G$4,IF(AND(V13="X",$N$1="A"),MENU1!$B$2,IF(AND(V13="X",$N$1="B"),MENU1!$B$3,IF(AND(V13="X",$N$1="C"),MENU1!$B$4,IF(AND(V13="X",$N$1="D"),MENU1!$B$5,MENU1!$G$4))))))</f>
        <v/>
      </c>
      <c r="T13" s="539" t="str">
        <f>IF(OR(S13="na",S13=""),"",IF($N$1="",MENU1!$G$4,IF(AND(W13="X",$N$1="A"),MENU1!$B$2,IF(AND(W13="X",$N$1="B"),MENU1!$B$3,IF(AND(W13="X",$N$1="C"),MENU1!$B$4,IF(AND(W13="X",$N$1="D"),MENU1!$B$5,MENU1!$G$4))))))</f>
        <v/>
      </c>
      <c r="U13" s="540"/>
      <c r="V13" s="541"/>
      <c r="W13" s="542"/>
      <c r="X13" s="543" t="str">
        <f>IF(OR(O13="na",O13=""),"",LEFT(R13,1)&amp;MID(R13,SEARCH(" ",R13)+1,1))</f>
        <v/>
      </c>
      <c r="Y13" s="544" t="str">
        <f>IF(OR(V13="na",V13=""),"",LEFT(W13,1)&amp;MID(W13,SEARCH(" ",W13)+1,1))</f>
        <v/>
      </c>
      <c r="Z13" s="545" t="str">
        <f>IF(OR(W13="na",W13=""),"",LEFT(X13,1)&amp;MID(X13,SEARCH(" ",X13)+1,1))</f>
        <v/>
      </c>
      <c r="AH13" s="280"/>
      <c r="AI13" s="281"/>
    </row>
    <row r="14" spans="1:35" ht="15" customHeight="1">
      <c r="A14" s="546" t="s">
        <v>186</v>
      </c>
      <c r="B14" s="547"/>
      <c r="C14" s="547"/>
      <c r="D14" s="547"/>
      <c r="E14" s="547"/>
      <c r="F14" s="547"/>
      <c r="G14" s="547"/>
      <c r="H14" s="547"/>
      <c r="I14" s="547"/>
      <c r="J14" s="547"/>
      <c r="K14" s="547"/>
      <c r="L14" s="547"/>
      <c r="M14" s="547"/>
      <c r="N14" s="554"/>
      <c r="O14" s="555"/>
      <c r="P14" s="547"/>
      <c r="Q14" s="547"/>
      <c r="R14" s="547"/>
      <c r="S14" s="547"/>
      <c r="T14" s="547"/>
      <c r="U14" s="547"/>
      <c r="V14" s="547"/>
      <c r="W14" s="547"/>
      <c r="X14" s="547"/>
      <c r="Y14" s="547"/>
      <c r="Z14" s="548"/>
      <c r="AH14" s="280"/>
      <c r="AI14" s="281"/>
    </row>
    <row r="15" spans="1:35" ht="15" customHeight="1">
      <c r="A15" s="287" t="s">
        <v>2</v>
      </c>
      <c r="B15" s="284" t="s">
        <v>300</v>
      </c>
      <c r="C15" s="288"/>
      <c r="D15" s="288"/>
      <c r="E15" s="288"/>
      <c r="F15" s="288"/>
      <c r="G15" s="288"/>
      <c r="H15" s="288"/>
      <c r="I15" s="288"/>
      <c r="J15" s="288"/>
      <c r="K15" s="288"/>
      <c r="L15" s="288"/>
      <c r="M15" s="288"/>
      <c r="N15" s="289"/>
      <c r="O15" s="534"/>
      <c r="P15" s="535"/>
      <c r="Q15" s="536"/>
      <c r="R15" s="537" t="str">
        <f>IF(OR(O15="na",O15=""),"",IF($AG$1="",MENU1!$G$4,IF(AND(U15="X",$AG$1="A"),MENU1!$B$2,IF(AND(U15="X",$AG$1="B"),MENU1!$B$3,IF(AND(U15="X",$AG$1="C"),MENU1!$B$4,IF(AND(U15="X",$AG$1="D"),MENU1!$B$5,MENU1!$G$4))))))</f>
        <v/>
      </c>
      <c r="S15" s="538" t="str">
        <f>IF(OR(R15="na",R15=""),"",IF($N$1="",MENU1!$G$4,IF(AND(V15="X",$N$1="A"),MENU1!$B$2,IF(AND(V15="X",$N$1="B"),MENU1!$B$3,IF(AND(V15="X",$N$1="C"),MENU1!$B$4,IF(AND(V15="X",$N$1="D"),MENU1!$B$5,MENU1!$G$4))))))</f>
        <v/>
      </c>
      <c r="T15" s="539" t="str">
        <f>IF(OR(S15="na",S15=""),"",IF($N$1="",MENU1!$G$4,IF(AND(W15="X",$N$1="A"),MENU1!$B$2,IF(AND(W15="X",$N$1="B"),MENU1!$B$3,IF(AND(W15="X",$N$1="C"),MENU1!$B$4,IF(AND(W15="X",$N$1="D"),MENU1!$B$5,MENU1!$G$4))))))</f>
        <v/>
      </c>
      <c r="U15" s="540"/>
      <c r="V15" s="541"/>
      <c r="W15" s="542"/>
      <c r="X15" s="543" t="str">
        <f t="shared" ref="X15:X20" si="0">IF(OR(O15="na",O15=""),"",LEFT(R15,1)&amp;MID(R15,SEARCH(" ",R15)+1,1))</f>
        <v/>
      </c>
      <c r="Y15" s="544" t="str">
        <f t="shared" ref="Y15:Y20" si="1">IF(OR(V15="na",V15=""),"",LEFT(W15,1)&amp;MID(W15,SEARCH(" ",W15)+1,1))</f>
        <v/>
      </c>
      <c r="Z15" s="545" t="str">
        <f t="shared" ref="Z15:Z20" si="2">IF(OR(W15="na",W15=""),"",LEFT(X15,1)&amp;MID(X15,SEARCH(" ",X15)+1,1))</f>
        <v/>
      </c>
      <c r="AH15" s="280"/>
      <c r="AI15" s="281"/>
    </row>
    <row r="16" spans="1:35" ht="14.5" customHeight="1">
      <c r="A16" s="287" t="s">
        <v>16</v>
      </c>
      <c r="B16" s="284" t="s">
        <v>301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6"/>
      <c r="O16" s="534"/>
      <c r="P16" s="535"/>
      <c r="Q16" s="536"/>
      <c r="R16" s="537" t="str">
        <f>IF(OR(O16="na",O16=""),"",IF($AG$1="",MENU1!$G$4,IF(AND(U16="X",$AG$1="A"),MENU1!$B$2,IF(AND(U16="X",$AG$1="B"),MENU1!$B$3,IF(AND(U16="X",$AG$1="C"),MENU1!$B$4,IF(AND(U16="X",$AG$1="D"),MENU1!$B$5,MENU1!$G$4))))))</f>
        <v/>
      </c>
      <c r="S16" s="538" t="str">
        <f>IF(OR(R16="na",R16=""),"",IF($N$1="",MENU1!$G$4,IF(AND(V16="X",$N$1="A"),MENU1!$B$2,IF(AND(V16="X",$N$1="B"),MENU1!$B$3,IF(AND(V16="X",$N$1="C"),MENU1!$B$4,IF(AND(V16="X",$N$1="D"),MENU1!$B$5,MENU1!$G$4))))))</f>
        <v/>
      </c>
      <c r="T16" s="539" t="str">
        <f>IF(OR(S16="na",S16=""),"",IF($N$1="",MENU1!$G$4,IF(AND(W16="X",$N$1="A"),MENU1!$B$2,IF(AND(W16="X",$N$1="B"),MENU1!$B$3,IF(AND(W16="X",$N$1="C"),MENU1!$B$4,IF(AND(W16="X",$N$1="D"),MENU1!$B$5,MENU1!$G$4))))))</f>
        <v/>
      </c>
      <c r="U16" s="540"/>
      <c r="V16" s="541"/>
      <c r="W16" s="542"/>
      <c r="X16" s="543" t="str">
        <f t="shared" si="0"/>
        <v/>
      </c>
      <c r="Y16" s="544" t="str">
        <f t="shared" si="1"/>
        <v/>
      </c>
      <c r="Z16" s="545" t="str">
        <f t="shared" si="2"/>
        <v/>
      </c>
      <c r="AH16" s="280"/>
      <c r="AI16" s="281"/>
    </row>
    <row r="17" spans="1:35" ht="15" customHeight="1">
      <c r="A17" s="287" t="s">
        <v>179</v>
      </c>
      <c r="B17" s="284" t="s">
        <v>302</v>
      </c>
      <c r="C17" s="184"/>
      <c r="D17" s="184"/>
      <c r="E17" s="184"/>
      <c r="F17" s="184"/>
      <c r="G17" s="184"/>
      <c r="H17" s="184"/>
      <c r="I17" s="184"/>
      <c r="J17" s="184"/>
      <c r="K17" s="184"/>
      <c r="L17" s="265"/>
      <c r="M17" s="549" t="s">
        <v>303</v>
      </c>
      <c r="N17" s="550"/>
      <c r="O17" s="551"/>
      <c r="P17" s="552"/>
      <c r="Q17" s="553"/>
      <c r="R17" s="537" t="str">
        <f>IF(OR(O17="na",O17=""),"",IF($AG$1="",MENU1!$G$4,IF(AND(U17="X",$AG$1="A"),MENU1!$B$2,IF(AND(U17="X",$AG$1="B"),MENU1!$B$3,IF(AND(U17="X",$AG$1="C"),MENU1!$B$4,IF(AND(U17="X",$AG$1="D"),MENU1!$B$5,MENU1!$G$4))))))</f>
        <v/>
      </c>
      <c r="S17" s="538" t="str">
        <f>IF(OR(R17="na",R17=""),"",IF($N$1="",MENU1!$G$4,IF(AND(V17="X",$N$1="A"),MENU1!$B$2,IF(AND(V17="X",$N$1="B"),MENU1!$B$3,IF(AND(V17="X",$N$1="C"),MENU1!$B$4,IF(AND(V17="X",$N$1="D"),MENU1!$B$5,MENU1!$G$4))))))</f>
        <v/>
      </c>
      <c r="T17" s="539" t="str">
        <f>IF(OR(S17="na",S17=""),"",IF($N$1="",MENU1!$G$4,IF(AND(W17="X",$N$1="A"),MENU1!$B$2,IF(AND(W17="X",$N$1="B"),MENU1!$B$3,IF(AND(W17="X",$N$1="C"),MENU1!$B$4,IF(AND(W17="X",$N$1="D"),MENU1!$B$5,MENU1!$G$4))))))</f>
        <v/>
      </c>
      <c r="U17" s="540"/>
      <c r="V17" s="541"/>
      <c r="W17" s="542"/>
      <c r="X17" s="543" t="str">
        <f t="shared" si="0"/>
        <v/>
      </c>
      <c r="Y17" s="544" t="str">
        <f t="shared" si="1"/>
        <v/>
      </c>
      <c r="Z17" s="545" t="str">
        <f t="shared" si="2"/>
        <v/>
      </c>
      <c r="AH17" s="280"/>
      <c r="AI17" s="281"/>
    </row>
    <row r="18" spans="1:35" ht="14.25" customHeight="1">
      <c r="A18" s="287" t="s">
        <v>182</v>
      </c>
      <c r="B18" s="284" t="s">
        <v>304</v>
      </c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6"/>
      <c r="O18" s="534"/>
      <c r="P18" s="535"/>
      <c r="Q18" s="536"/>
      <c r="R18" s="537" t="str">
        <f>IF(OR(O18="na",O18=""),"",IF($AG$1="",MENU1!$G$4,IF(AND(U18="X",$AG$1="A"),MENU1!$B$2,IF(AND(U18="X",$AG$1="B"),MENU1!$B$3,IF(AND(U18="X",$AG$1="C"),MENU1!$B$4,IF(AND(U18="X",$AG$1="D"),MENU1!$B$5,MENU1!$G$4))))))</f>
        <v/>
      </c>
      <c r="S18" s="538" t="str">
        <f>IF(OR(R18="na",R18=""),"",IF($N$1="",MENU1!$G$4,IF(AND(V18="X",$N$1="A"),MENU1!$B$2,IF(AND(V18="X",$N$1="B"),MENU1!$B$3,IF(AND(V18="X",$N$1="C"),MENU1!$B$4,IF(AND(V18="X",$N$1="D"),MENU1!$B$5,MENU1!$G$4))))))</f>
        <v/>
      </c>
      <c r="T18" s="539" t="str">
        <f>IF(OR(S18="na",S18=""),"",IF($N$1="",MENU1!$G$4,IF(AND(W18="X",$N$1="A"),MENU1!$B$2,IF(AND(W18="X",$N$1="B"),MENU1!$B$3,IF(AND(W18="X",$N$1="C"),MENU1!$B$4,IF(AND(W18="X",$N$1="D"),MENU1!$B$5,MENU1!$G$4))))))</f>
        <v/>
      </c>
      <c r="U18" s="540"/>
      <c r="V18" s="541"/>
      <c r="W18" s="542"/>
      <c r="X18" s="543" t="str">
        <f t="shared" si="0"/>
        <v/>
      </c>
      <c r="Y18" s="544" t="str">
        <f t="shared" si="1"/>
        <v/>
      </c>
      <c r="Z18" s="545" t="str">
        <f t="shared" si="2"/>
        <v/>
      </c>
      <c r="AH18" s="280"/>
      <c r="AI18" s="281"/>
    </row>
    <row r="19" spans="1:35" ht="15" customHeight="1">
      <c r="A19" s="287" t="s">
        <v>184</v>
      </c>
      <c r="B19" s="284" t="s">
        <v>305</v>
      </c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6"/>
      <c r="O19" s="534"/>
      <c r="P19" s="535"/>
      <c r="Q19" s="536"/>
      <c r="R19" s="537" t="str">
        <f>IF(OR(O19="na",O19=""),"",IF($AG$1="",MENU1!$G$4,IF(AND(U19="X",$AG$1="A"),MENU1!$B$2,IF(AND(U19="X",$AG$1="B"),MENU1!$B$3,IF(AND(U19="X",$AG$1="C"),MENU1!$B$4,IF(AND(U19="X",$AG$1="D"),MENU1!$B$5,MENU1!$G$4))))))</f>
        <v/>
      </c>
      <c r="S19" s="538" t="str">
        <f>IF(OR(R19="na",R19=""),"",IF($N$1="",MENU1!$G$4,IF(AND(V19="X",$N$1="A"),MENU1!$B$2,IF(AND(V19="X",$N$1="B"),MENU1!$B$3,IF(AND(V19="X",$N$1="C"),MENU1!$B$4,IF(AND(V19="X",$N$1="D"),MENU1!$B$5,MENU1!$G$4))))))</f>
        <v/>
      </c>
      <c r="T19" s="539" t="str">
        <f>IF(OR(S19="na",S19=""),"",IF($N$1="",MENU1!$G$4,IF(AND(W19="X",$N$1="A"),MENU1!$B$2,IF(AND(W19="X",$N$1="B"),MENU1!$B$3,IF(AND(W19="X",$N$1="C"),MENU1!$B$4,IF(AND(W19="X",$N$1="D"),MENU1!$B$5,MENU1!$G$4))))))</f>
        <v/>
      </c>
      <c r="U19" s="540"/>
      <c r="V19" s="541"/>
      <c r="W19" s="542"/>
      <c r="X19" s="543" t="str">
        <f t="shared" si="0"/>
        <v/>
      </c>
      <c r="Y19" s="544" t="str">
        <f t="shared" si="1"/>
        <v/>
      </c>
      <c r="Z19" s="545" t="str">
        <f t="shared" si="2"/>
        <v/>
      </c>
      <c r="AH19" s="280"/>
      <c r="AI19" s="281"/>
    </row>
    <row r="20" spans="1:35" ht="15" customHeight="1">
      <c r="A20" s="290" t="s">
        <v>187</v>
      </c>
      <c r="B20" s="284" t="s">
        <v>306</v>
      </c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6"/>
      <c r="O20" s="534"/>
      <c r="P20" s="535"/>
      <c r="Q20" s="536"/>
      <c r="R20" s="537" t="str">
        <f>IF(OR(O20="na",O20=""),"",IF($AG$1="",MENU1!$G$4,IF(AND(U20="X",$AG$1="A"),MENU1!$B$2,IF(AND(U20="X",$AG$1="B"),MENU1!$B$3,IF(AND(U20="X",$AG$1="C"),MENU1!$B$4,IF(AND(U20="X",$AG$1="D"),MENU1!$B$5,MENU1!$G$4))))))</f>
        <v/>
      </c>
      <c r="S20" s="538" t="str">
        <f>IF(OR(R20="na",R20=""),"",IF($N$1="",MENU1!$G$4,IF(AND(V20="X",$N$1="A"),MENU1!$B$2,IF(AND(V20="X",$N$1="B"),MENU1!$B$3,IF(AND(V20="X",$N$1="C"),MENU1!$B$4,IF(AND(V20="X",$N$1="D"),MENU1!$B$5,MENU1!$G$4))))))</f>
        <v/>
      </c>
      <c r="T20" s="539" t="str">
        <f>IF(OR(S20="na",S20=""),"",IF($N$1="",MENU1!$G$4,IF(AND(W20="X",$N$1="A"),MENU1!$B$2,IF(AND(W20="X",$N$1="B"),MENU1!$B$3,IF(AND(W20="X",$N$1="C"),MENU1!$B$4,IF(AND(W20="X",$N$1="D"),MENU1!$B$5,MENU1!$G$4))))))</f>
        <v/>
      </c>
      <c r="U20" s="540"/>
      <c r="V20" s="541"/>
      <c r="W20" s="542"/>
      <c r="X20" s="543" t="str">
        <f t="shared" si="0"/>
        <v/>
      </c>
      <c r="Y20" s="544" t="str">
        <f t="shared" si="1"/>
        <v/>
      </c>
      <c r="Z20" s="545" t="str">
        <f t="shared" si="2"/>
        <v/>
      </c>
      <c r="AH20" s="280"/>
      <c r="AI20" s="281"/>
    </row>
    <row r="21" spans="1:35" ht="15" customHeight="1">
      <c r="A21" s="546" t="s">
        <v>239</v>
      </c>
      <c r="B21" s="547"/>
      <c r="C21" s="547"/>
      <c r="D21" s="547"/>
      <c r="E21" s="547"/>
      <c r="F21" s="547"/>
      <c r="G21" s="547"/>
      <c r="H21" s="547"/>
      <c r="I21" s="547"/>
      <c r="J21" s="547"/>
      <c r="K21" s="547"/>
      <c r="L21" s="547"/>
      <c r="M21" s="547"/>
      <c r="N21" s="547"/>
      <c r="O21" s="547"/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8"/>
      <c r="AH21" s="280"/>
      <c r="AI21" s="281"/>
    </row>
    <row r="22" spans="1:35" ht="15" customHeight="1">
      <c r="A22" s="290" t="s">
        <v>189</v>
      </c>
      <c r="B22" s="284" t="s">
        <v>307</v>
      </c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6"/>
      <c r="O22" s="534"/>
      <c r="P22" s="535"/>
      <c r="Q22" s="536"/>
      <c r="R22" s="537" t="str">
        <f>IF(OR(O22="na",O22=""),"",IF($AG$1="",MENU1!$G$4,IF(AND(U22="X",$AG$1="A"),MENU1!$B$2,IF(AND(U22="X",$AG$1="B"),MENU1!$B$3,IF(AND(U22="X",$AG$1="C"),MENU1!$B$4,IF(AND(U22="X",$AG$1="D"),MENU1!$B$5,MENU1!$G$4))))))</f>
        <v/>
      </c>
      <c r="S22" s="538" t="str">
        <f>IF(OR(R22="na",R22=""),"",IF($N$1="",MENU1!$G$4,IF(AND(V22="X",$N$1="A"),MENU1!$B$2,IF(AND(V22="X",$N$1="B"),MENU1!$B$3,IF(AND(V22="X",$N$1="C"),MENU1!$B$4,IF(AND(V22="X",$N$1="D"),MENU1!$B$5,MENU1!$G$4))))))</f>
        <v/>
      </c>
      <c r="T22" s="539" t="str">
        <f>IF(OR(S22="na",S22=""),"",IF($N$1="",MENU1!$G$4,IF(AND(W22="X",$N$1="A"),MENU1!$B$2,IF(AND(W22="X",$N$1="B"),MENU1!$B$3,IF(AND(W22="X",$N$1="C"),MENU1!$B$4,IF(AND(W22="X",$N$1="D"),MENU1!$B$5,MENU1!$G$4))))))</f>
        <v/>
      </c>
      <c r="U22" s="540"/>
      <c r="V22" s="541"/>
      <c r="W22" s="542"/>
      <c r="X22" s="543" t="str">
        <f>IF(OR(O22="na",O22=""),"",LEFT(R22,1)&amp;MID(R22,SEARCH(" ",R22)+1,1))</f>
        <v/>
      </c>
      <c r="Y22" s="544" t="str">
        <f>IF(OR(V22="na",V22=""),"",LEFT(W22,1)&amp;MID(W22,SEARCH(" ",W22)+1,1))</f>
        <v/>
      </c>
      <c r="Z22" s="545" t="str">
        <f>IF(OR(W22="na",W22=""),"",LEFT(X22,1)&amp;MID(X22,SEARCH(" ",X22)+1,1))</f>
        <v/>
      </c>
      <c r="AH22" s="280"/>
      <c r="AI22" s="281"/>
    </row>
    <row r="23" spans="1:35" ht="15" customHeight="1">
      <c r="A23" s="546" t="s">
        <v>219</v>
      </c>
      <c r="B23" s="547"/>
      <c r="C23" s="547"/>
      <c r="D23" s="547"/>
      <c r="E23" s="547"/>
      <c r="F23" s="547"/>
      <c r="G23" s="547"/>
      <c r="H23" s="547"/>
      <c r="I23" s="547"/>
      <c r="J23" s="547"/>
      <c r="K23" s="547"/>
      <c r="L23" s="547"/>
      <c r="M23" s="547"/>
      <c r="N23" s="547"/>
      <c r="O23" s="547"/>
      <c r="P23" s="547"/>
      <c r="Q23" s="547"/>
      <c r="R23" s="547"/>
      <c r="S23" s="547"/>
      <c r="T23" s="547"/>
      <c r="U23" s="547"/>
      <c r="V23" s="547"/>
      <c r="W23" s="547"/>
      <c r="X23" s="547"/>
      <c r="Y23" s="547"/>
      <c r="Z23" s="548"/>
      <c r="AH23" s="280"/>
      <c r="AI23" s="281"/>
    </row>
    <row r="24" spans="1:35" ht="15" customHeight="1">
      <c r="A24" s="291"/>
      <c r="B24" s="292" t="s">
        <v>308</v>
      </c>
      <c r="C24" s="556" t="s">
        <v>309</v>
      </c>
      <c r="D24" s="557"/>
      <c r="E24" s="558"/>
      <c r="F24" s="556" t="s">
        <v>310</v>
      </c>
      <c r="G24" s="557"/>
      <c r="H24" s="558"/>
      <c r="I24" s="556" t="s">
        <v>311</v>
      </c>
      <c r="J24" s="557"/>
      <c r="K24" s="558"/>
      <c r="L24" s="556" t="s">
        <v>312</v>
      </c>
      <c r="M24" s="557"/>
      <c r="N24" s="558"/>
      <c r="O24" s="556" t="s">
        <v>313</v>
      </c>
      <c r="P24" s="557"/>
      <c r="Q24" s="558"/>
      <c r="R24" s="556" t="s">
        <v>314</v>
      </c>
      <c r="S24" s="557"/>
      <c r="T24" s="558"/>
      <c r="U24" s="556" t="s">
        <v>315</v>
      </c>
      <c r="V24" s="557"/>
      <c r="W24" s="558"/>
      <c r="X24" s="556" t="s">
        <v>316</v>
      </c>
      <c r="Y24" s="557"/>
      <c r="Z24" s="559"/>
      <c r="AH24" s="280"/>
      <c r="AI24" s="281"/>
    </row>
    <row r="25" spans="1:35" ht="15" customHeight="1">
      <c r="A25" s="293" t="s">
        <v>191</v>
      </c>
      <c r="B25" s="277" t="s">
        <v>317</v>
      </c>
      <c r="C25" s="560" t="str">
        <f>IF($O$17="","",IF(C26:Z26="","",VLOOKUP($O$17,Listes!$G:$H,2,FALSE)))</f>
        <v/>
      </c>
      <c r="D25" s="561"/>
      <c r="E25" s="562"/>
      <c r="F25" s="560" t="str">
        <f>IF($O$17="","",IF(C26:Z26="","",VLOOKUP($O$17,Listes!$G:$H,2,FALSE)))</f>
        <v/>
      </c>
      <c r="G25" s="561"/>
      <c r="H25" s="562"/>
      <c r="I25" s="560" t="str">
        <f>IF($O$17="","",IF(F26:AC26="","",VLOOKUP($O$17,Listes!$G:$H,2,FALSE)))</f>
        <v/>
      </c>
      <c r="J25" s="561"/>
      <c r="K25" s="562"/>
      <c r="L25" s="560" t="str">
        <f>IF($O$17="","",IF(I26:AF26="","",VLOOKUP($O$17,Listes!$G:$H,2,FALSE)))</f>
        <v/>
      </c>
      <c r="M25" s="561"/>
      <c r="N25" s="562"/>
      <c r="O25" s="560" t="str">
        <f>IF($O$17="","",IF(L26:AI26="","",VLOOKUP($O$17,Listes!$G:$H,2,FALSE)))</f>
        <v/>
      </c>
      <c r="P25" s="561"/>
      <c r="Q25" s="562"/>
      <c r="R25" s="560" t="str">
        <f>IF($O$17="","",IF(O26:AL26="","",VLOOKUP($O$17,Listes!$G:$H,2,FALSE)))</f>
        <v/>
      </c>
      <c r="S25" s="561"/>
      <c r="T25" s="562"/>
      <c r="U25" s="560" t="str">
        <f>IF($O$17="","",IF(R26:AO26="","",VLOOKUP($O$17,Listes!$G:$H,2,FALSE)))</f>
        <v/>
      </c>
      <c r="V25" s="561"/>
      <c r="W25" s="562"/>
      <c r="X25" s="560" t="str">
        <f>IF($O$17="","",IF(U26:AR26="","",VLOOKUP($O$17,Listes!$G:$H,2,FALSE)))</f>
        <v/>
      </c>
      <c r="Y25" s="561"/>
      <c r="Z25" s="563"/>
      <c r="AH25" s="280"/>
      <c r="AI25" s="281"/>
    </row>
    <row r="26" spans="1:35" ht="15" customHeight="1">
      <c r="A26" s="293" t="s">
        <v>193</v>
      </c>
      <c r="B26" s="292" t="s">
        <v>318</v>
      </c>
      <c r="C26" s="534"/>
      <c r="D26" s="535"/>
      <c r="E26" s="536"/>
      <c r="F26" s="534"/>
      <c r="G26" s="535"/>
      <c r="H26" s="536"/>
      <c r="I26" s="534"/>
      <c r="J26" s="535"/>
      <c r="K26" s="536"/>
      <c r="L26" s="534"/>
      <c r="M26" s="535"/>
      <c r="N26" s="536"/>
      <c r="O26" s="534"/>
      <c r="P26" s="535"/>
      <c r="Q26" s="536"/>
      <c r="R26" s="534"/>
      <c r="S26" s="535"/>
      <c r="T26" s="536"/>
      <c r="U26" s="564"/>
      <c r="V26" s="565"/>
      <c r="W26" s="566"/>
      <c r="X26" s="567"/>
      <c r="Y26" s="568"/>
      <c r="Z26" s="569"/>
      <c r="AH26" s="280"/>
      <c r="AI26" s="281"/>
    </row>
    <row r="27" spans="1:35" ht="15" customHeight="1">
      <c r="A27" s="293" t="s">
        <v>195</v>
      </c>
      <c r="B27" s="292" t="s">
        <v>319</v>
      </c>
      <c r="C27" s="564"/>
      <c r="D27" s="565"/>
      <c r="E27" s="566"/>
      <c r="F27" s="564"/>
      <c r="G27" s="565"/>
      <c r="H27" s="566"/>
      <c r="I27" s="564"/>
      <c r="J27" s="565"/>
      <c r="K27" s="566"/>
      <c r="L27" s="564"/>
      <c r="M27" s="565"/>
      <c r="N27" s="566"/>
      <c r="O27" s="564"/>
      <c r="P27" s="565"/>
      <c r="Q27" s="566"/>
      <c r="R27" s="564"/>
      <c r="S27" s="565"/>
      <c r="T27" s="566"/>
      <c r="U27" s="564"/>
      <c r="V27" s="565"/>
      <c r="W27" s="566"/>
      <c r="X27" s="570"/>
      <c r="Y27" s="571"/>
      <c r="Z27" s="572"/>
      <c r="AH27" s="280"/>
      <c r="AI27" s="281"/>
    </row>
    <row r="28" spans="1:35" ht="15" customHeight="1">
      <c r="A28" s="293" t="s">
        <v>197</v>
      </c>
      <c r="B28" s="292" t="s">
        <v>320</v>
      </c>
      <c r="C28" s="534"/>
      <c r="D28" s="535"/>
      <c r="E28" s="536"/>
      <c r="F28" s="534"/>
      <c r="G28" s="535"/>
      <c r="H28" s="536"/>
      <c r="I28" s="534"/>
      <c r="J28" s="535"/>
      <c r="K28" s="536"/>
      <c r="L28" s="534"/>
      <c r="M28" s="535"/>
      <c r="N28" s="536"/>
      <c r="O28" s="534"/>
      <c r="P28" s="535"/>
      <c r="Q28" s="536"/>
      <c r="R28" s="534"/>
      <c r="S28" s="535"/>
      <c r="T28" s="536"/>
      <c r="U28" s="564"/>
      <c r="V28" s="565"/>
      <c r="W28" s="566"/>
      <c r="X28" s="567"/>
      <c r="Y28" s="568"/>
      <c r="Z28" s="569"/>
      <c r="AH28" s="280"/>
      <c r="AI28" s="281"/>
    </row>
    <row r="29" spans="1:35" ht="15" customHeight="1">
      <c r="A29" s="290" t="s">
        <v>199</v>
      </c>
      <c r="B29" s="294" t="s">
        <v>321</v>
      </c>
      <c r="C29" s="573"/>
      <c r="D29" s="574"/>
      <c r="E29" s="575"/>
      <c r="F29" s="573"/>
      <c r="G29" s="574"/>
      <c r="H29" s="575"/>
      <c r="I29" s="573"/>
      <c r="J29" s="574"/>
      <c r="K29" s="575"/>
      <c r="L29" s="573"/>
      <c r="M29" s="574"/>
      <c r="N29" s="575"/>
      <c r="O29" s="573"/>
      <c r="P29" s="574"/>
      <c r="Q29" s="575"/>
      <c r="R29" s="573"/>
      <c r="S29" s="574"/>
      <c r="T29" s="575"/>
      <c r="U29" s="540"/>
      <c r="V29" s="541"/>
      <c r="W29" s="542"/>
      <c r="X29" s="576"/>
      <c r="Y29" s="577"/>
      <c r="Z29" s="578"/>
      <c r="AH29" s="280"/>
      <c r="AI29" s="281"/>
    </row>
    <row r="30" spans="1:35" ht="15" customHeight="1">
      <c r="A30" s="595" t="s">
        <v>201</v>
      </c>
      <c r="B30" s="597" t="s">
        <v>322</v>
      </c>
      <c r="C30" s="295"/>
      <c r="D30" s="296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3"/>
      <c r="U30" s="213"/>
      <c r="V30" s="213"/>
      <c r="W30" s="214"/>
      <c r="X30" s="214"/>
      <c r="Y30" s="214"/>
      <c r="Z30" s="215"/>
      <c r="AH30" s="280"/>
      <c r="AI30" s="281"/>
    </row>
    <row r="31" spans="1:35" ht="15" customHeight="1">
      <c r="A31" s="596"/>
      <c r="B31" s="598"/>
      <c r="C31" s="599"/>
      <c r="D31" s="600"/>
      <c r="E31" s="600"/>
      <c r="F31" s="600"/>
      <c r="G31" s="600"/>
      <c r="H31" s="600"/>
      <c r="I31" s="600"/>
      <c r="J31" s="600"/>
      <c r="K31" s="600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9"/>
      <c r="Y31" s="589"/>
      <c r="Z31" s="590"/>
      <c r="AH31" s="280"/>
      <c r="AI31" s="281"/>
    </row>
    <row r="32" spans="1:35" ht="48" customHeight="1">
      <c r="A32" s="297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3"/>
      <c r="U32" s="213"/>
      <c r="V32" s="213"/>
      <c r="W32" s="214"/>
      <c r="X32" s="214"/>
      <c r="Y32" s="214"/>
      <c r="Z32" s="215"/>
      <c r="AH32" s="280"/>
      <c r="AI32" s="281"/>
    </row>
    <row r="33" spans="1:35" ht="30" customHeight="1" thickBot="1">
      <c r="A33" s="591"/>
      <c r="B33" s="592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57"/>
      <c r="U33" s="57"/>
      <c r="V33" s="57"/>
      <c r="W33" s="59"/>
      <c r="X33" s="593"/>
      <c r="Y33" s="593"/>
      <c r="Z33" s="594"/>
      <c r="AH33" s="280"/>
      <c r="AI33" s="281"/>
    </row>
    <row r="34" spans="1:35" ht="15" customHeight="1">
      <c r="A34" s="298" t="s">
        <v>222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7"/>
      <c r="X34" s="47"/>
      <c r="Y34" s="47"/>
      <c r="Z34" s="217"/>
      <c r="AH34" s="280"/>
      <c r="AI34" s="281"/>
    </row>
    <row r="35" spans="1:35" ht="15" customHeight="1">
      <c r="A35" s="299"/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51"/>
      <c r="R35" s="51"/>
      <c r="S35" s="51"/>
      <c r="T35" s="51"/>
      <c r="U35" s="51"/>
      <c r="V35" s="51"/>
      <c r="W35" s="53"/>
      <c r="X35" s="53"/>
      <c r="Y35" s="53"/>
      <c r="Z35" s="219"/>
      <c r="AH35" s="280"/>
      <c r="AI35" s="281"/>
    </row>
    <row r="36" spans="1:35" ht="15" customHeight="1" thickBot="1">
      <c r="A36" s="300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57"/>
      <c r="R36" s="57"/>
      <c r="S36" s="57"/>
      <c r="T36" s="57"/>
      <c r="U36" s="57"/>
      <c r="V36" s="57"/>
      <c r="W36" s="59"/>
      <c r="X36" s="59"/>
      <c r="Y36" s="59"/>
      <c r="Z36" s="220"/>
      <c r="AH36" s="280"/>
      <c r="AI36" s="281"/>
    </row>
    <row r="37" spans="1:35" ht="15" customHeight="1">
      <c r="A37" s="532" t="s">
        <v>225</v>
      </c>
      <c r="B37" s="533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8"/>
      <c r="R37" s="28"/>
      <c r="S37" s="28"/>
      <c r="T37" s="181"/>
      <c r="U37" s="181"/>
      <c r="V37" s="181"/>
      <c r="W37" s="30"/>
      <c r="X37" s="30"/>
      <c r="Y37" s="30"/>
      <c r="Z37" s="182"/>
      <c r="AH37" s="280"/>
      <c r="AI37" s="281"/>
    </row>
    <row r="38" spans="1:35" ht="15" customHeight="1" thickBot="1">
      <c r="A38" s="301"/>
      <c r="B38" s="579" t="s">
        <v>226</v>
      </c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1"/>
      <c r="O38" s="582"/>
      <c r="P38" s="583"/>
      <c r="Q38" s="584"/>
      <c r="R38" s="582"/>
      <c r="S38" s="583"/>
      <c r="T38" s="584"/>
      <c r="U38" s="582"/>
      <c r="V38" s="583"/>
      <c r="W38" s="584"/>
      <c r="X38" s="585"/>
      <c r="Y38" s="586"/>
      <c r="Z38" s="587"/>
      <c r="AH38" s="280"/>
      <c r="AI38" s="281"/>
    </row>
    <row r="39" spans="1:35">
      <c r="AH39" s="280"/>
      <c r="AI39" s="281"/>
    </row>
    <row r="40" spans="1:35">
      <c r="AH40" s="280"/>
      <c r="AI40" s="281"/>
    </row>
    <row r="41" spans="1:35">
      <c r="AH41" s="280"/>
      <c r="AI41" s="281"/>
    </row>
    <row r="42" spans="1:35">
      <c r="AH42" s="280"/>
      <c r="AI42" s="281"/>
    </row>
    <row r="43" spans="1:35">
      <c r="AH43" s="280"/>
      <c r="AI43" s="281"/>
    </row>
    <row r="44" spans="1:35">
      <c r="AH44" s="285"/>
      <c r="AI44" s="281"/>
    </row>
    <row r="45" spans="1:35">
      <c r="AH45" s="285"/>
      <c r="AI45" s="281"/>
    </row>
    <row r="46" spans="1:35">
      <c r="AH46" s="285"/>
      <c r="AI46" s="281"/>
    </row>
    <row r="47" spans="1:35">
      <c r="AH47" s="280"/>
      <c r="AI47" s="281"/>
    </row>
    <row r="48" spans="1:35">
      <c r="AH48" s="280"/>
      <c r="AI48" s="281"/>
    </row>
    <row r="49" spans="34:35">
      <c r="AH49" s="280"/>
      <c r="AI49" s="281"/>
    </row>
    <row r="50" spans="34:35">
      <c r="AH50" s="280"/>
      <c r="AI50" s="281"/>
    </row>
    <row r="51" spans="34:35">
      <c r="AH51" s="280"/>
      <c r="AI51" s="281"/>
    </row>
    <row r="52" spans="34:35">
      <c r="AH52" s="280"/>
      <c r="AI52" s="281"/>
    </row>
    <row r="53" spans="34:35">
      <c r="AH53" s="280"/>
      <c r="AI53" s="281"/>
    </row>
    <row r="54" spans="34:35">
      <c r="AH54" s="280"/>
      <c r="AI54" s="281"/>
    </row>
    <row r="55" spans="34:35">
      <c r="AH55" s="280"/>
      <c r="AI55" s="281"/>
    </row>
    <row r="56" spans="34:35">
      <c r="AH56" s="280"/>
      <c r="AI56" s="281"/>
    </row>
    <row r="57" spans="34:35">
      <c r="AH57" s="280"/>
      <c r="AI57" s="281"/>
    </row>
    <row r="58" spans="34:35">
      <c r="AH58" s="280"/>
      <c r="AI58" s="281"/>
    </row>
    <row r="59" spans="34:35">
      <c r="AH59" s="280"/>
      <c r="AI59" s="281"/>
    </row>
    <row r="60" spans="34:35">
      <c r="AH60" s="280"/>
      <c r="AI60" s="281"/>
    </row>
    <row r="61" spans="34:35">
      <c r="AH61" s="280"/>
      <c r="AI61" s="281"/>
    </row>
    <row r="62" spans="34:35">
      <c r="AH62" s="280"/>
      <c r="AI62" s="281"/>
    </row>
    <row r="63" spans="34:35">
      <c r="AH63" s="280"/>
      <c r="AI63" s="281"/>
    </row>
    <row r="64" spans="34:35">
      <c r="AH64" s="280"/>
      <c r="AI64" s="281"/>
    </row>
    <row r="65" spans="34:35">
      <c r="AH65" s="280"/>
      <c r="AI65" s="281"/>
    </row>
    <row r="66" spans="34:35">
      <c r="AH66" s="280"/>
      <c r="AI66" s="281"/>
    </row>
    <row r="67" spans="34:35">
      <c r="AH67" s="285"/>
      <c r="AI67" s="286"/>
    </row>
    <row r="68" spans="34:35">
      <c r="AH68" s="285"/>
      <c r="AI68" s="281"/>
    </row>
    <row r="69" spans="34:35">
      <c r="AH69" s="285"/>
      <c r="AI69" s="286"/>
    </row>
    <row r="70" spans="34:35">
      <c r="AH70" s="285"/>
      <c r="AI70" s="281"/>
    </row>
    <row r="71" spans="34:35">
      <c r="AH71" s="285"/>
      <c r="AI71" s="281"/>
    </row>
    <row r="72" spans="34:35">
      <c r="AH72" s="285"/>
      <c r="AI72" s="281"/>
    </row>
    <row r="73" spans="34:35">
      <c r="AH73" s="285"/>
      <c r="AI73" s="281"/>
    </row>
    <row r="74" spans="34:35">
      <c r="AH74" s="278"/>
      <c r="AI74" s="279"/>
    </row>
    <row r="75" spans="34:35">
      <c r="AH75" s="285"/>
      <c r="AI75" s="281"/>
    </row>
    <row r="76" spans="34:35">
      <c r="AH76" s="280"/>
      <c r="AI76" s="281"/>
    </row>
    <row r="77" spans="34:35">
      <c r="AH77" s="280"/>
      <c r="AI77" s="281"/>
    </row>
    <row r="78" spans="34:35">
      <c r="AH78" s="280"/>
      <c r="AI78" s="281"/>
    </row>
    <row r="79" spans="34:35">
      <c r="AH79" s="285"/>
      <c r="AI79" s="281"/>
    </row>
    <row r="80" spans="34:35">
      <c r="AH80" s="285"/>
      <c r="AI80" s="281"/>
    </row>
    <row r="81" spans="34:35">
      <c r="AH81" s="280"/>
      <c r="AI81" s="281"/>
    </row>
    <row r="82" spans="34:35">
      <c r="AH82" s="285"/>
      <c r="AI82" s="286"/>
    </row>
    <row r="83" spans="34:35">
      <c r="AH83" s="285"/>
      <c r="AI83" s="286"/>
    </row>
    <row r="84" spans="34:35">
      <c r="AH84" s="280"/>
      <c r="AI84" s="281"/>
    </row>
    <row r="85" spans="34:35">
      <c r="AH85" s="280"/>
      <c r="AI85" s="281"/>
    </row>
    <row r="86" spans="34:35">
      <c r="AH86" s="280"/>
      <c r="AI86" s="281"/>
    </row>
    <row r="87" spans="34:35">
      <c r="AH87" s="280"/>
      <c r="AI87" s="281"/>
    </row>
    <row r="88" spans="34:35">
      <c r="AH88" s="280"/>
      <c r="AI88" s="281"/>
    </row>
    <row r="89" spans="34:35">
      <c r="AH89" s="280"/>
      <c r="AI89" s="281"/>
    </row>
    <row r="90" spans="34:35">
      <c r="AH90" s="280"/>
      <c r="AI90" s="281"/>
    </row>
    <row r="91" spans="34:35">
      <c r="AH91" s="280"/>
      <c r="AI91" s="281"/>
    </row>
    <row r="92" spans="34:35">
      <c r="AH92" s="280"/>
      <c r="AI92" s="281"/>
    </row>
    <row r="93" spans="34:35">
      <c r="AH93" s="280"/>
      <c r="AI93" s="281"/>
    </row>
    <row r="94" spans="34:35">
      <c r="AH94" s="280"/>
      <c r="AI94" s="281"/>
    </row>
    <row r="95" spans="34:35">
      <c r="AH95" s="280"/>
      <c r="AI95" s="281"/>
    </row>
    <row r="96" spans="34:35">
      <c r="AH96" s="280"/>
      <c r="AI96" s="281"/>
    </row>
    <row r="97" spans="34:35">
      <c r="AH97" s="280"/>
      <c r="AI97" s="281"/>
    </row>
    <row r="98" spans="34:35">
      <c r="AH98" s="280"/>
      <c r="AI98" s="281"/>
    </row>
    <row r="99" spans="34:35">
      <c r="AH99" s="280"/>
      <c r="AI99" s="281"/>
    </row>
    <row r="100" spans="34:35">
      <c r="AH100" s="280"/>
      <c r="AI100" s="281"/>
    </row>
    <row r="101" spans="34:35">
      <c r="AH101" s="285"/>
      <c r="AI101" s="281"/>
    </row>
    <row r="102" spans="34:35">
      <c r="AH102" s="280"/>
      <c r="AI102" s="281"/>
    </row>
    <row r="103" spans="34:35">
      <c r="AH103" s="280"/>
      <c r="AI103" s="281"/>
    </row>
    <row r="104" spans="34:35">
      <c r="AH104" s="280"/>
      <c r="AI104" s="281"/>
    </row>
    <row r="105" spans="34:35">
      <c r="AH105" s="280"/>
      <c r="AI105" s="281"/>
    </row>
    <row r="106" spans="34:35">
      <c r="AH106" s="280"/>
      <c r="AI106" s="281"/>
    </row>
    <row r="107" spans="34:35">
      <c r="AH107" s="280"/>
      <c r="AI107" s="281"/>
    </row>
    <row r="108" spans="34:35">
      <c r="AH108" s="280"/>
      <c r="AI108" s="281"/>
    </row>
    <row r="109" spans="34:35">
      <c r="AH109" s="280"/>
      <c r="AI109" s="281"/>
    </row>
    <row r="110" spans="34:35">
      <c r="AH110" s="280"/>
      <c r="AI110" s="281"/>
    </row>
    <row r="111" spans="34:35">
      <c r="AH111" s="280"/>
      <c r="AI111" s="281"/>
    </row>
    <row r="112" spans="34:35">
      <c r="AH112" s="280"/>
      <c r="AI112" s="281"/>
    </row>
    <row r="113" spans="34:35">
      <c r="AH113" s="280"/>
      <c r="AI113" s="281"/>
    </row>
    <row r="114" spans="34:35">
      <c r="AH114" s="280"/>
      <c r="AI114" s="281"/>
    </row>
    <row r="115" spans="34:35">
      <c r="AH115" s="280"/>
      <c r="AI115" s="281"/>
    </row>
    <row r="116" spans="34:35">
      <c r="AH116" s="280"/>
      <c r="AI116" s="302"/>
    </row>
    <row r="117" spans="34:35">
      <c r="AH117" s="285"/>
      <c r="AI117" s="281"/>
    </row>
    <row r="118" spans="34:35">
      <c r="AH118" s="280"/>
      <c r="AI118" s="281"/>
    </row>
    <row r="119" spans="34:35">
      <c r="AH119" s="280"/>
      <c r="AI119" s="281"/>
    </row>
    <row r="120" spans="34:35">
      <c r="AH120" s="285"/>
      <c r="AI120" s="281"/>
    </row>
    <row r="121" spans="34:35">
      <c r="AH121" s="280"/>
      <c r="AI121" s="302"/>
    </row>
    <row r="122" spans="34:35">
      <c r="AH122" s="280"/>
      <c r="AI122" s="281"/>
    </row>
    <row r="123" spans="34:35">
      <c r="AH123" s="280"/>
      <c r="AI123" s="302"/>
    </row>
    <row r="124" spans="34:35">
      <c r="AH124" s="280"/>
      <c r="AI124" s="281"/>
    </row>
    <row r="125" spans="34:35">
      <c r="AH125" s="280"/>
      <c r="AI125" s="281"/>
    </row>
    <row r="126" spans="34:35">
      <c r="AH126" s="278"/>
      <c r="AI126" s="279"/>
    </row>
    <row r="127" spans="34:35">
      <c r="AH127" s="303"/>
      <c r="AI127" s="281"/>
    </row>
    <row r="128" spans="34:35">
      <c r="AH128" s="280"/>
      <c r="AI128" s="281"/>
    </row>
    <row r="129" spans="34:35">
      <c r="AH129" s="280"/>
      <c r="AI129" s="281"/>
    </row>
    <row r="130" spans="34:35">
      <c r="AH130" s="280"/>
      <c r="AI130" s="281"/>
    </row>
    <row r="131" spans="34:35">
      <c r="AH131" s="280"/>
      <c r="AI131" s="281"/>
    </row>
    <row r="132" spans="34:35">
      <c r="AH132" s="285"/>
      <c r="AI132" s="281"/>
    </row>
    <row r="133" spans="34:35">
      <c r="AH133" s="285"/>
      <c r="AI133" s="281"/>
    </row>
    <row r="134" spans="34:35">
      <c r="AH134" s="285"/>
      <c r="AI134" s="281"/>
    </row>
    <row r="135" spans="34:35">
      <c r="AH135" s="280"/>
      <c r="AI135" s="281"/>
    </row>
    <row r="136" spans="34:35">
      <c r="AH136" s="280"/>
      <c r="AI136" s="281"/>
    </row>
    <row r="137" spans="34:35">
      <c r="AH137" s="280"/>
      <c r="AI137" s="281"/>
    </row>
    <row r="138" spans="34:35">
      <c r="AH138" s="304"/>
      <c r="AI138" s="305"/>
    </row>
    <row r="139" spans="34:35">
      <c r="AH139" s="304"/>
      <c r="AI139" s="306"/>
    </row>
    <row r="140" spans="34:35">
      <c r="AH140" s="304"/>
      <c r="AI140" s="306"/>
    </row>
    <row r="141" spans="34:35">
      <c r="AH141" s="278"/>
      <c r="AI141" s="279"/>
    </row>
    <row r="142" spans="34:35">
      <c r="AH142" s="278"/>
      <c r="AI142" s="279"/>
    </row>
    <row r="143" spans="34:35">
      <c r="AH143" s="278"/>
      <c r="AI143" s="279"/>
    </row>
    <row r="144" spans="34:35">
      <c r="AH144" s="278"/>
      <c r="AI144" s="279"/>
    </row>
    <row r="145" spans="34:35">
      <c r="AH145" s="278"/>
      <c r="AI145" s="279"/>
    </row>
    <row r="146" spans="34:35">
      <c r="AH146" s="278"/>
      <c r="AI146" s="279"/>
    </row>
    <row r="147" spans="34:35">
      <c r="AH147" s="278"/>
      <c r="AI147" s="279"/>
    </row>
    <row r="148" spans="34:35">
      <c r="AH148" s="278"/>
      <c r="AI148" s="279"/>
    </row>
    <row r="149" spans="34:35">
      <c r="AH149" s="307"/>
      <c r="AI149" s="308"/>
    </row>
    <row r="150" spans="34:35">
      <c r="AH150" s="307"/>
      <c r="AI150" s="308"/>
    </row>
    <row r="151" spans="34:35">
      <c r="AH151" s="307"/>
      <c r="AI151" s="308"/>
    </row>
    <row r="152" spans="34:35">
      <c r="AH152" s="307"/>
      <c r="AI152" s="308"/>
    </row>
    <row r="153" spans="34:35">
      <c r="AH153" s="307"/>
      <c r="AI153" s="308"/>
    </row>
    <row r="154" spans="34:35">
      <c r="AH154" s="307"/>
      <c r="AI154" s="308"/>
    </row>
    <row r="155" spans="34:35">
      <c r="AH155" s="304"/>
      <c r="AI155" s="306"/>
    </row>
    <row r="156" spans="34:35">
      <c r="AH156" s="304"/>
      <c r="AI156" s="306"/>
    </row>
    <row r="157" spans="34:35">
      <c r="AH157" s="304"/>
      <c r="AI157" s="306"/>
    </row>
    <row r="158" spans="34:35">
      <c r="AH158" s="304"/>
      <c r="AI158" s="306"/>
    </row>
    <row r="159" spans="34:35">
      <c r="AH159" s="304"/>
      <c r="AI159" s="305"/>
    </row>
    <row r="160" spans="34:35">
      <c r="AH160" s="304"/>
      <c r="AI160" s="305"/>
    </row>
    <row r="161" spans="34:35">
      <c r="AH161" s="304"/>
      <c r="AI161" s="305"/>
    </row>
    <row r="162" spans="34:35">
      <c r="AH162" s="304"/>
      <c r="AI162" s="305"/>
    </row>
    <row r="163" spans="34:35">
      <c r="AH163" s="304"/>
      <c r="AI163" s="305"/>
    </row>
    <row r="164" spans="34:35">
      <c r="AH164" s="304"/>
      <c r="AI164" s="305"/>
    </row>
    <row r="165" spans="34:35">
      <c r="AH165" s="304"/>
      <c r="AI165" s="305"/>
    </row>
    <row r="166" spans="34:35">
      <c r="AH166" s="304"/>
      <c r="AI166" s="306"/>
    </row>
    <row r="167" spans="34:35">
      <c r="AH167" s="304"/>
      <c r="AI167" s="306"/>
    </row>
    <row r="168" spans="34:35">
      <c r="AH168" s="304"/>
      <c r="AI168" s="306"/>
    </row>
    <row r="169" spans="34:35">
      <c r="AH169" s="304"/>
      <c r="AI169" s="306"/>
    </row>
    <row r="170" spans="34:35">
      <c r="AH170" s="304"/>
      <c r="AI170" s="306"/>
    </row>
    <row r="171" spans="34:35">
      <c r="AH171" s="304"/>
      <c r="AI171" s="306"/>
    </row>
    <row r="172" spans="34:35">
      <c r="AH172" s="304"/>
      <c r="AI172" s="306"/>
    </row>
    <row r="173" spans="34:35" ht="15" customHeight="1"/>
  </sheetData>
  <mergeCells count="128">
    <mergeCell ref="A37:B37"/>
    <mergeCell ref="B38:N38"/>
    <mergeCell ref="O38:Q38"/>
    <mergeCell ref="R38:T38"/>
    <mergeCell ref="U38:W38"/>
    <mergeCell ref="X38:Z38"/>
    <mergeCell ref="O31:Q31"/>
    <mergeCell ref="R31:T31"/>
    <mergeCell ref="U31:W31"/>
    <mergeCell ref="X31:Z31"/>
    <mergeCell ref="A33:B33"/>
    <mergeCell ref="X33:Z33"/>
    <mergeCell ref="A30:A31"/>
    <mergeCell ref="B30:B31"/>
    <mergeCell ref="C31:E31"/>
    <mergeCell ref="F31:H31"/>
    <mergeCell ref="I31:K31"/>
    <mergeCell ref="L31:N31"/>
    <mergeCell ref="U28:W28"/>
    <mergeCell ref="X28:Z28"/>
    <mergeCell ref="C29:E29"/>
    <mergeCell ref="F29:H29"/>
    <mergeCell ref="I29:K29"/>
    <mergeCell ref="L29:N29"/>
    <mergeCell ref="O29:Q29"/>
    <mergeCell ref="R29:T29"/>
    <mergeCell ref="U29:W29"/>
    <mergeCell ref="X29:Z29"/>
    <mergeCell ref="C28:E28"/>
    <mergeCell ref="F28:H28"/>
    <mergeCell ref="I28:K28"/>
    <mergeCell ref="L28:N28"/>
    <mergeCell ref="O28:Q28"/>
    <mergeCell ref="R28:T28"/>
    <mergeCell ref="U26:W26"/>
    <mergeCell ref="X26:Z26"/>
    <mergeCell ref="C27:E27"/>
    <mergeCell ref="F27:H27"/>
    <mergeCell ref="I27:K27"/>
    <mergeCell ref="L27:N27"/>
    <mergeCell ref="O27:Q27"/>
    <mergeCell ref="R27:T27"/>
    <mergeCell ref="U27:W27"/>
    <mergeCell ref="X27:Z27"/>
    <mergeCell ref="C26:E26"/>
    <mergeCell ref="F26:H26"/>
    <mergeCell ref="I26:K26"/>
    <mergeCell ref="L26:N26"/>
    <mergeCell ref="O26:Q26"/>
    <mergeCell ref="R26:T26"/>
    <mergeCell ref="U24:W24"/>
    <mergeCell ref="X24:Z24"/>
    <mergeCell ref="C25:E25"/>
    <mergeCell ref="F25:H25"/>
    <mergeCell ref="I25:K25"/>
    <mergeCell ref="L25:N25"/>
    <mergeCell ref="O25:Q25"/>
    <mergeCell ref="R25:T25"/>
    <mergeCell ref="U25:W25"/>
    <mergeCell ref="X25:Z25"/>
    <mergeCell ref="C24:E24"/>
    <mergeCell ref="F24:H24"/>
    <mergeCell ref="I24:K24"/>
    <mergeCell ref="L24:N24"/>
    <mergeCell ref="O24:Q24"/>
    <mergeCell ref="R24:T24"/>
    <mergeCell ref="O22:Q22"/>
    <mergeCell ref="R22:T22"/>
    <mergeCell ref="U22:W22"/>
    <mergeCell ref="X22:Z22"/>
    <mergeCell ref="A23:B23"/>
    <mergeCell ref="C23:Z23"/>
    <mergeCell ref="O20:Q20"/>
    <mergeCell ref="R20:T20"/>
    <mergeCell ref="U20:W20"/>
    <mergeCell ref="X20:Z20"/>
    <mergeCell ref="A21:N21"/>
    <mergeCell ref="O21:Z21"/>
    <mergeCell ref="O18:Q18"/>
    <mergeCell ref="R18:T18"/>
    <mergeCell ref="U18:W18"/>
    <mergeCell ref="X18:Z18"/>
    <mergeCell ref="O19:Q19"/>
    <mergeCell ref="R19:T19"/>
    <mergeCell ref="U19:W19"/>
    <mergeCell ref="X19:Z19"/>
    <mergeCell ref="O16:Q16"/>
    <mergeCell ref="R16:T16"/>
    <mergeCell ref="U16:W16"/>
    <mergeCell ref="X16:Z16"/>
    <mergeCell ref="M17:N17"/>
    <mergeCell ref="O17:Q17"/>
    <mergeCell ref="R17:T17"/>
    <mergeCell ref="U17:W17"/>
    <mergeCell ref="X17:Z17"/>
    <mergeCell ref="U13:W13"/>
    <mergeCell ref="X13:Z13"/>
    <mergeCell ref="A14:N14"/>
    <mergeCell ref="O14:Z14"/>
    <mergeCell ref="O15:Q15"/>
    <mergeCell ref="R15:T15"/>
    <mergeCell ref="U15:W15"/>
    <mergeCell ref="X15:Z15"/>
    <mergeCell ref="A10:N10"/>
    <mergeCell ref="O11:Q11"/>
    <mergeCell ref="R11:T11"/>
    <mergeCell ref="U11:W11"/>
    <mergeCell ref="X11:Z11"/>
    <mergeCell ref="A12:N12"/>
    <mergeCell ref="O12:Z12"/>
    <mergeCell ref="O13:Q13"/>
    <mergeCell ref="R13:T13"/>
    <mergeCell ref="AE1:AF1"/>
    <mergeCell ref="AE3:AH6"/>
    <mergeCell ref="A7:N7"/>
    <mergeCell ref="O7:Z7"/>
    <mergeCell ref="B9:N9"/>
    <mergeCell ref="O9:Q9"/>
    <mergeCell ref="R9:T9"/>
    <mergeCell ref="U9:W9"/>
    <mergeCell ref="X9:Z9"/>
    <mergeCell ref="A1:M4"/>
    <mergeCell ref="N1:Z2"/>
    <mergeCell ref="N3:Z4"/>
    <mergeCell ref="A6:N6"/>
    <mergeCell ref="O6:T6"/>
    <mergeCell ref="U6:X6"/>
    <mergeCell ref="Y6:Z6"/>
  </mergeCells>
  <conditionalFormatting sqref="A11:B22">
    <cfRule type="expression" dxfId="9" priority="1">
      <formula>$O11="na"</formula>
    </cfRule>
  </conditionalFormatting>
  <dataValidations count="1">
    <dataValidation type="list" allowBlank="1" showInputMessage="1" showErrorMessage="1" sqref="O18:O20 O11 O13 O15:O16 O2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22" r:id="rId3" name="Répertoire">
              <controlPr defaultSize="0" print="0" autoFill="0" autoPict="0" macro="[0]!AllerRe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5623" r:id="rId4" name="Réserve">
              <controlPr defaultSize="0" print="0" autoFill="0" autoPict="0" macro="[0]!AllerReserve">
                <anchor moveWithCells="1" sizeWithCells="1">
                  <from>
                    <xdr:col>27</xdr:col>
                    <xdr:colOff>0</xdr:colOff>
                    <xdr:row>9</xdr:row>
                    <xdr:rowOff>0</xdr:rowOff>
                  </from>
                  <to>
                    <xdr:col>29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Listes!$G$2:$G$176</xm:f>
          </x14:formula1>
          <xm:sqref>O17:Q17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1" enableFormatConditionsCalculation="0">
    <tabColor rgb="FFFFFF00"/>
    <pageSetUpPr fitToPage="1"/>
  </sheetPr>
  <dimension ref="A1:AH35"/>
  <sheetViews>
    <sheetView showGridLines="0" zoomScale="89" zoomScaleNormal="89" zoomScalePageLayoutView="89" workbookViewId="0">
      <selection activeCell="C24" sqref="C24:Z24"/>
    </sheetView>
  </sheetViews>
  <sheetFormatPr baseColWidth="10" defaultColWidth="11.5" defaultRowHeight="14" x14ac:dyDescent="0"/>
  <cols>
    <col min="1" max="1" width="5.6640625" style="16" customWidth="1"/>
    <col min="2" max="2" width="19" style="16" customWidth="1"/>
    <col min="3" max="3" width="5.6640625" style="16" customWidth="1"/>
    <col min="4" max="4" width="8.6640625" style="16" customWidth="1"/>
    <col min="5" max="6" width="5.6640625" style="16" customWidth="1"/>
    <col min="7" max="7" width="8.6640625" style="16" customWidth="1"/>
    <col min="8" max="9" width="5.6640625" style="16" customWidth="1"/>
    <col min="10" max="10" width="8.6640625" style="16" customWidth="1"/>
    <col min="11" max="12" width="5.6640625" style="16" customWidth="1"/>
    <col min="13" max="13" width="8.6640625" style="16" customWidth="1"/>
    <col min="14" max="15" width="5.6640625" style="16" customWidth="1"/>
    <col min="16" max="16" width="8.6640625" style="16" customWidth="1"/>
    <col min="17" max="18" width="5.6640625" style="16" customWidth="1"/>
    <col min="19" max="19" width="8.6640625" style="16" customWidth="1"/>
    <col min="20" max="21" width="5.6640625" style="16" customWidth="1"/>
    <col min="22" max="22" width="8.6640625" style="16" customWidth="1"/>
    <col min="23" max="24" width="5.6640625" style="93" customWidth="1"/>
    <col min="25" max="25" width="8.6640625" style="93" customWidth="1"/>
    <col min="26" max="26" width="5.6640625" style="16" customWidth="1"/>
    <col min="27" max="27" width="11.5" style="16"/>
    <col min="28" max="29" width="11.5" style="17"/>
    <col min="30" max="30" width="11.5" style="16"/>
    <col min="31" max="31" width="16.5" style="16" customWidth="1"/>
    <col min="32" max="16384" width="11.5" style="16"/>
  </cols>
  <sheetData>
    <row r="1" spans="1:34" ht="15" customHeight="1" thickBot="1">
      <c r="A1" s="601"/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2" t="s">
        <v>297</v>
      </c>
      <c r="O1" s="602"/>
      <c r="P1" s="602"/>
      <c r="Q1" s="602"/>
      <c r="R1" s="602"/>
      <c r="S1" s="602"/>
      <c r="T1" s="602"/>
      <c r="U1" s="602"/>
      <c r="V1" s="602"/>
      <c r="W1" s="602"/>
      <c r="X1" s="602"/>
      <c r="Y1" s="602"/>
      <c r="Z1" s="602"/>
      <c r="AB1" s="17" t="s">
        <v>422</v>
      </c>
      <c r="AE1" s="499" t="s">
        <v>165</v>
      </c>
      <c r="AF1" s="500"/>
      <c r="AG1" s="18"/>
    </row>
    <row r="2" spans="1:34" ht="15" customHeight="1">
      <c r="A2" s="601"/>
      <c r="B2" s="601"/>
      <c r="C2" s="601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2"/>
      <c r="O2" s="602"/>
      <c r="P2" s="602"/>
      <c r="Q2" s="602"/>
      <c r="R2" s="602"/>
      <c r="S2" s="602"/>
      <c r="T2" s="602"/>
      <c r="U2" s="602"/>
      <c r="V2" s="602"/>
      <c r="W2" s="602"/>
      <c r="X2" s="602"/>
      <c r="Y2" s="602"/>
      <c r="Z2" s="602"/>
      <c r="AE2" s="17"/>
      <c r="AF2" s="17"/>
      <c r="AG2" s="17"/>
    </row>
    <row r="3" spans="1:34" ht="15" customHeight="1">
      <c r="A3" s="601"/>
      <c r="B3" s="601"/>
      <c r="C3" s="601"/>
      <c r="D3" s="601"/>
      <c r="E3" s="601"/>
      <c r="F3" s="601"/>
      <c r="G3" s="601"/>
      <c r="H3" s="601"/>
      <c r="I3" s="601"/>
      <c r="J3" s="601"/>
      <c r="K3" s="601"/>
      <c r="L3" s="601"/>
      <c r="M3" s="601"/>
      <c r="N3" s="602" t="s">
        <v>59</v>
      </c>
      <c r="O3" s="602"/>
      <c r="P3" s="602"/>
      <c r="Q3" s="602"/>
      <c r="R3" s="602"/>
      <c r="S3" s="602"/>
      <c r="T3" s="602"/>
      <c r="U3" s="602"/>
      <c r="V3" s="602"/>
      <c r="W3" s="602"/>
      <c r="X3" s="602"/>
      <c r="Y3" s="602"/>
      <c r="Z3" s="602"/>
      <c r="AE3" s="513" t="s">
        <v>813</v>
      </c>
      <c r="AF3" s="513"/>
      <c r="AG3" s="513"/>
      <c r="AH3" s="513"/>
    </row>
    <row r="4" spans="1:34" ht="15" customHeight="1">
      <c r="A4" s="601"/>
      <c r="B4" s="601"/>
      <c r="C4" s="601"/>
      <c r="D4" s="601"/>
      <c r="E4" s="601"/>
      <c r="F4" s="601"/>
      <c r="G4" s="601"/>
      <c r="H4" s="601"/>
      <c r="I4" s="601"/>
      <c r="J4" s="601"/>
      <c r="K4" s="601"/>
      <c r="L4" s="601"/>
      <c r="M4" s="601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E4" s="513"/>
      <c r="AF4" s="513"/>
      <c r="AG4" s="513"/>
      <c r="AH4" s="513"/>
    </row>
    <row r="5" spans="1:34" ht="10" customHeight="1" thickBot="1">
      <c r="AE5" s="513"/>
      <c r="AF5" s="513"/>
      <c r="AG5" s="513"/>
      <c r="AH5" s="513"/>
    </row>
    <row r="6" spans="1:34" ht="15" customHeight="1">
      <c r="A6" s="603" t="s">
        <v>166</v>
      </c>
      <c r="B6" s="604"/>
      <c r="C6" s="604"/>
      <c r="D6" s="604"/>
      <c r="E6" s="604"/>
      <c r="F6" s="604"/>
      <c r="G6" s="604"/>
      <c r="H6" s="604"/>
      <c r="I6" s="604"/>
      <c r="J6" s="604"/>
      <c r="K6" s="604"/>
      <c r="L6" s="604"/>
      <c r="M6" s="604"/>
      <c r="N6" s="604"/>
      <c r="O6" s="605" t="str">
        <f>Entête!B8</f>
        <v>…../…../……..</v>
      </c>
      <c r="P6" s="605"/>
      <c r="Q6" s="605"/>
      <c r="R6" s="605"/>
      <c r="S6" s="605"/>
      <c r="T6" s="606"/>
      <c r="U6" s="607" t="s">
        <v>167</v>
      </c>
      <c r="V6" s="608"/>
      <c r="W6" s="608"/>
      <c r="X6" s="608"/>
      <c r="Y6" s="609" t="str">
        <f ca="1">RIGHT(CELL("nomfichier",A1),LEN(CELL("nomfichier",A1))-FIND("]",CELL("nomfichier",A1)))</f>
        <v>AV-FK-008.1BIS</v>
      </c>
      <c r="Z6" s="610"/>
      <c r="AE6" s="513"/>
      <c r="AF6" s="513"/>
      <c r="AG6" s="513"/>
      <c r="AH6" s="513"/>
    </row>
    <row r="7" spans="1:34" ht="15" customHeight="1" thickBot="1">
      <c r="A7" s="611" t="s">
        <v>168</v>
      </c>
      <c r="B7" s="612"/>
      <c r="C7" s="612"/>
      <c r="D7" s="612"/>
      <c r="E7" s="612"/>
      <c r="F7" s="612"/>
      <c r="G7" s="612"/>
      <c r="H7" s="612"/>
      <c r="I7" s="612"/>
      <c r="J7" s="612"/>
      <c r="K7" s="612"/>
      <c r="L7" s="612"/>
      <c r="M7" s="612"/>
      <c r="N7" s="612"/>
      <c r="O7" s="613"/>
      <c r="P7" s="613"/>
      <c r="Q7" s="613"/>
      <c r="R7" s="613"/>
      <c r="S7" s="613"/>
      <c r="T7" s="613"/>
      <c r="U7" s="613"/>
      <c r="V7" s="613"/>
      <c r="W7" s="613"/>
      <c r="X7" s="613"/>
      <c r="Y7" s="613"/>
      <c r="Z7" s="614"/>
    </row>
    <row r="8" spans="1:34" ht="10" customHeight="1" thickBot="1"/>
    <row r="9" spans="1:34" s="95" customFormat="1" ht="15" customHeight="1" thickBot="1">
      <c r="A9" s="94" t="s">
        <v>34</v>
      </c>
      <c r="B9" s="615" t="s">
        <v>169</v>
      </c>
      <c r="C9" s="616"/>
      <c r="D9" s="616"/>
      <c r="E9" s="616"/>
      <c r="F9" s="616"/>
      <c r="G9" s="616"/>
      <c r="H9" s="616"/>
      <c r="I9" s="616"/>
      <c r="J9" s="616"/>
      <c r="K9" s="616"/>
      <c r="L9" s="616"/>
      <c r="M9" s="616"/>
      <c r="N9" s="617"/>
      <c r="O9" s="618" t="s">
        <v>0</v>
      </c>
      <c r="P9" s="619"/>
      <c r="Q9" s="620"/>
      <c r="R9" s="615" t="s">
        <v>170</v>
      </c>
      <c r="S9" s="616"/>
      <c r="T9" s="617"/>
      <c r="U9" s="621" t="s">
        <v>171</v>
      </c>
      <c r="V9" s="622"/>
      <c r="W9" s="623"/>
      <c r="X9" s="615" t="s">
        <v>172</v>
      </c>
      <c r="Y9" s="616"/>
      <c r="Z9" s="624"/>
      <c r="AB9" s="27"/>
      <c r="AC9" s="27"/>
    </row>
    <row r="10" spans="1:34" ht="15" customHeight="1">
      <c r="A10" s="625" t="s">
        <v>176</v>
      </c>
      <c r="B10" s="626"/>
      <c r="C10" s="626"/>
      <c r="D10" s="626"/>
      <c r="E10" s="626"/>
      <c r="F10" s="626"/>
      <c r="G10" s="626"/>
      <c r="H10" s="626"/>
      <c r="I10" s="626"/>
      <c r="J10" s="626"/>
      <c r="K10" s="626"/>
      <c r="L10" s="626"/>
      <c r="M10" s="626"/>
      <c r="N10" s="626"/>
      <c r="O10" s="96"/>
      <c r="P10" s="96"/>
      <c r="Q10" s="97"/>
      <c r="R10" s="97"/>
      <c r="S10" s="97"/>
      <c r="T10" s="98"/>
      <c r="U10" s="98"/>
      <c r="V10" s="98"/>
      <c r="W10" s="99"/>
      <c r="X10" s="99"/>
      <c r="Y10" s="99"/>
      <c r="Z10" s="100"/>
    </row>
    <row r="11" spans="1:34" ht="15" customHeight="1">
      <c r="A11" s="101" t="s">
        <v>13</v>
      </c>
      <c r="B11" s="102" t="s">
        <v>298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4"/>
      <c r="O11" s="534"/>
      <c r="P11" s="535"/>
      <c r="Q11" s="536"/>
      <c r="R11" s="537" t="str">
        <f>IF(OR(O11="na",O11=""),"",IF($AG$1="",MENU1!$G$4,IF(AND(U11="X",$AG$1="A"),MENU1!$B$2,IF(AND(U11="X",$AG$1="B"),MENU1!$B$3,IF(AND(U11="X",$AG$1="C"),MENU1!$B$4,IF(AND(U11="X",$AG$1="D"),MENU1!$B$5,MENU1!$G$4))))))</f>
        <v/>
      </c>
      <c r="S11" s="538" t="str">
        <f>IF(OR(R11="na",R11=""),"",IF($N$1="",MENU1!$G$4,IF(AND(V11="X",$N$1="A"),MENU1!$B$2,IF(AND(V11="X",$N$1="B"),MENU1!$B$3,IF(AND(V11="X",$N$1="C"),MENU1!$B$4,IF(AND(V11="X",$N$1="D"),MENU1!$B$5,MENU1!$G$4))))))</f>
        <v/>
      </c>
      <c r="T11" s="539" t="str">
        <f>IF(OR(S11="na",S11=""),"",IF($N$1="",MENU1!$G$4,IF(AND(W11="X",$N$1="A"),MENU1!$B$2,IF(AND(W11="X",$N$1="B"),MENU1!$B$3,IF(AND(W11="X",$N$1="C"),MENU1!$B$4,IF(AND(W11="X",$N$1="D"),MENU1!$B$5,MENU1!$G$4))))))</f>
        <v/>
      </c>
      <c r="U11" s="627"/>
      <c r="V11" s="628"/>
      <c r="W11" s="629"/>
      <c r="X11" s="635" t="str">
        <f>IF(OR(O11="na",O11=""),"",LEFT(R11,1)&amp;MID(R11,SEARCH(" ",R11)+1,1))</f>
        <v/>
      </c>
      <c r="Y11" s="636" t="str">
        <f>IF(OR(V11="na",V11=""),"",LEFT(W11,1)&amp;MID(W11,SEARCH(" ",W11)+1,1))</f>
        <v/>
      </c>
      <c r="Z11" s="637" t="str">
        <f>IF(OR(W11="na",W11=""),"",LEFT(X11,1)&amp;MID(X11,SEARCH(" ",X11)+1,1))</f>
        <v/>
      </c>
    </row>
    <row r="12" spans="1:34" ht="15" customHeight="1">
      <c r="A12" s="630" t="s">
        <v>181</v>
      </c>
      <c r="B12" s="631"/>
      <c r="C12" s="631"/>
      <c r="D12" s="631"/>
      <c r="E12" s="631"/>
      <c r="F12" s="631"/>
      <c r="G12" s="631"/>
      <c r="H12" s="631"/>
      <c r="I12" s="631"/>
      <c r="J12" s="631"/>
      <c r="K12" s="631"/>
      <c r="L12" s="631"/>
      <c r="M12" s="631"/>
      <c r="N12" s="631"/>
      <c r="O12" s="631"/>
      <c r="P12" s="631"/>
      <c r="Q12" s="631"/>
      <c r="R12" s="631"/>
      <c r="S12" s="631"/>
      <c r="T12" s="631"/>
      <c r="U12" s="631"/>
      <c r="V12" s="631"/>
      <c r="W12" s="631"/>
      <c r="X12" s="631"/>
      <c r="Y12" s="631"/>
      <c r="Z12" s="634"/>
    </row>
    <row r="13" spans="1:34" ht="15" customHeight="1">
      <c r="A13" s="105" t="s">
        <v>15</v>
      </c>
      <c r="B13" s="102" t="s">
        <v>299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4"/>
      <c r="O13" s="534"/>
      <c r="P13" s="535"/>
      <c r="Q13" s="536"/>
      <c r="R13" s="537" t="str">
        <f>IF(OR(O13="na",O13=""),"",IF($AG$1="",MENU1!$G$4,IF(AND(U13="X",$AG$1="A"),MENU1!$B$2,IF(AND(U13="X",$AG$1="B"),MENU1!$B$3,IF(AND(U13="X",$AG$1="C"),MENU1!$B$4,IF(AND(U13="X",$AG$1="D"),MENU1!$B$5,MENU1!$G$4))))))</f>
        <v/>
      </c>
      <c r="S13" s="538" t="str">
        <f>IF(OR(R13="na",R13=""),"",IF($N$1="",MENU1!$G$4,IF(AND(V13="X",$N$1="A"),MENU1!$B$2,IF(AND(V13="X",$N$1="B"),MENU1!$B$3,IF(AND(V13="X",$N$1="C"),MENU1!$B$4,IF(AND(V13="X",$N$1="D"),MENU1!$B$5,MENU1!$G$4))))))</f>
        <v/>
      </c>
      <c r="T13" s="539" t="str">
        <f>IF(OR(S13="na",S13=""),"",IF($N$1="",MENU1!$G$4,IF(AND(W13="X",$N$1="A"),MENU1!$B$2,IF(AND(W13="X",$N$1="B"),MENU1!$B$3,IF(AND(W13="X",$N$1="C"),MENU1!$B$4,IF(AND(W13="X",$N$1="D"),MENU1!$B$5,MENU1!$G$4))))))</f>
        <v/>
      </c>
      <c r="U13" s="627"/>
      <c r="V13" s="628"/>
      <c r="W13" s="629"/>
      <c r="X13" s="635" t="str">
        <f>IF(OR(O13="na",O13=""),"",LEFT(R13,1)&amp;MID(R13,SEARCH(" ",R13)+1,1))</f>
        <v/>
      </c>
      <c r="Y13" s="636" t="str">
        <f>IF(OR(V13="na",V13=""),"",LEFT(W13,1)&amp;MID(W13,SEARCH(" ",W13)+1,1))</f>
        <v/>
      </c>
      <c r="Z13" s="637" t="str">
        <f>IF(OR(W13="na",W13=""),"",LEFT(X13,1)&amp;MID(X13,SEARCH(" ",X13)+1,1))</f>
        <v/>
      </c>
    </row>
    <row r="14" spans="1:34" ht="15" customHeight="1">
      <c r="A14" s="630" t="s">
        <v>186</v>
      </c>
      <c r="B14" s="631"/>
      <c r="C14" s="631"/>
      <c r="D14" s="631"/>
      <c r="E14" s="631"/>
      <c r="F14" s="631"/>
      <c r="G14" s="631"/>
      <c r="H14" s="631"/>
      <c r="I14" s="631"/>
      <c r="J14" s="631"/>
      <c r="K14" s="631"/>
      <c r="L14" s="631"/>
      <c r="M14" s="631"/>
      <c r="N14" s="632"/>
      <c r="O14" s="633"/>
      <c r="P14" s="631"/>
      <c r="Q14" s="631"/>
      <c r="R14" s="631"/>
      <c r="S14" s="631"/>
      <c r="T14" s="631"/>
      <c r="U14" s="631"/>
      <c r="V14" s="631"/>
      <c r="W14" s="631"/>
      <c r="X14" s="631"/>
      <c r="Y14" s="631"/>
      <c r="Z14" s="634"/>
    </row>
    <row r="15" spans="1:34" ht="15" customHeight="1">
      <c r="A15" s="105" t="s">
        <v>2</v>
      </c>
      <c r="B15" s="102" t="s">
        <v>300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4"/>
      <c r="O15" s="534"/>
      <c r="P15" s="535"/>
      <c r="Q15" s="536"/>
      <c r="R15" s="537" t="str">
        <f>IF(OR(O15="na",O15=""),"",IF($AG$1="",MENU1!$G$4,IF(AND(U15="X",$AG$1="A"),MENU1!$B$2,IF(AND(U15="X",$AG$1="B"),MENU1!$B$3,IF(AND(U15="X",$AG$1="C"),MENU1!$B$4,IF(AND(U15="X",$AG$1="D"),MENU1!$B$5,MENU1!$G$4))))))</f>
        <v/>
      </c>
      <c r="S15" s="538" t="str">
        <f>IF(OR(R15="na",R15=""),"",IF($N$1="",MENU1!$G$4,IF(AND(V15="X",$N$1="A"),MENU1!$B$2,IF(AND(V15="X",$N$1="B"),MENU1!$B$3,IF(AND(V15="X",$N$1="C"),MENU1!$B$4,IF(AND(V15="X",$N$1="D"),MENU1!$B$5,MENU1!$G$4))))))</f>
        <v/>
      </c>
      <c r="T15" s="539" t="str">
        <f>IF(OR(S15="na",S15=""),"",IF($N$1="",MENU1!$G$4,IF(AND(W15="X",$N$1="A"),MENU1!$B$2,IF(AND(W15="X",$N$1="B"),MENU1!$B$3,IF(AND(W15="X",$N$1="C"),MENU1!$B$4,IF(AND(W15="X",$N$1="D"),MENU1!$B$5,MENU1!$G$4))))))</f>
        <v/>
      </c>
      <c r="U15" s="627"/>
      <c r="V15" s="628"/>
      <c r="W15" s="629"/>
      <c r="X15" s="635" t="str">
        <f t="shared" ref="X15:X20" si="0">IF(OR(O15="na",O15=""),"",LEFT(R15,1)&amp;MID(R15,SEARCH(" ",R15)+1,1))</f>
        <v/>
      </c>
      <c r="Y15" s="636" t="str">
        <f t="shared" ref="Y15:Z20" si="1">IF(OR(V15="na",V15=""),"",LEFT(W15,1)&amp;MID(W15,SEARCH(" ",W15)+1,1))</f>
        <v/>
      </c>
      <c r="Z15" s="637" t="str">
        <f t="shared" si="1"/>
        <v/>
      </c>
    </row>
    <row r="16" spans="1:34" ht="14.5" customHeight="1">
      <c r="A16" s="105" t="s">
        <v>16</v>
      </c>
      <c r="B16" s="102" t="s">
        <v>301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4"/>
      <c r="O16" s="534"/>
      <c r="P16" s="535"/>
      <c r="Q16" s="536"/>
      <c r="R16" s="537" t="str">
        <f>IF(OR(O16="na",O16=""),"",IF($AG$1="",MENU1!$G$4,IF(AND(U16="X",$AG$1="A"),MENU1!$B$2,IF(AND(U16="X",$AG$1="B"),MENU1!$B$3,IF(AND(U16="X",$AG$1="C"),MENU1!$B$4,IF(AND(U16="X",$AG$1="D"),MENU1!$B$5,MENU1!$G$4))))))</f>
        <v/>
      </c>
      <c r="S16" s="538" t="str">
        <f>IF(OR(R16="na",R16=""),"",IF($N$1="",MENU1!$G$4,IF(AND(V16="X",$N$1="A"),MENU1!$B$2,IF(AND(V16="X",$N$1="B"),MENU1!$B$3,IF(AND(V16="X",$N$1="C"),MENU1!$B$4,IF(AND(V16="X",$N$1="D"),MENU1!$B$5,MENU1!$G$4))))))</f>
        <v/>
      </c>
      <c r="T16" s="539" t="str">
        <f>IF(OR(S16="na",S16=""),"",IF($N$1="",MENU1!$G$4,IF(AND(W16="X",$N$1="A"),MENU1!$B$2,IF(AND(W16="X",$N$1="B"),MENU1!$B$3,IF(AND(W16="X",$N$1="C"),MENU1!$B$4,IF(AND(W16="X",$N$1="D"),MENU1!$B$5,MENU1!$G$4))))))</f>
        <v/>
      </c>
      <c r="U16" s="627"/>
      <c r="V16" s="628"/>
      <c r="W16" s="629"/>
      <c r="X16" s="635" t="str">
        <f t="shared" si="0"/>
        <v/>
      </c>
      <c r="Y16" s="636" t="str">
        <f t="shared" si="1"/>
        <v/>
      </c>
      <c r="Z16" s="637" t="str">
        <f t="shared" si="1"/>
        <v/>
      </c>
    </row>
    <row r="17" spans="1:26" ht="15" customHeight="1">
      <c r="A17" s="105" t="s">
        <v>179</v>
      </c>
      <c r="B17" s="102" t="s">
        <v>302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6"/>
      <c r="M17" s="638" t="s">
        <v>303</v>
      </c>
      <c r="N17" s="639"/>
      <c r="O17" s="640"/>
      <c r="P17" s="641"/>
      <c r="Q17" s="642"/>
      <c r="R17" s="537" t="str">
        <f>IF(OR(O17="na",O17=""),"",IF($AG$1="",MENU1!$G$4,IF(AND(U17="X",$AG$1="A"),MENU1!$B$2,IF(AND(U17="X",$AG$1="B"),MENU1!$B$3,IF(AND(U17="X",$AG$1="C"),MENU1!$B$4,IF(AND(U17="X",$AG$1="D"),MENU1!$B$5,MENU1!$G$4))))))</f>
        <v/>
      </c>
      <c r="S17" s="538" t="str">
        <f>IF(OR(R17="na",R17=""),"",IF($N$1="",MENU1!$G$4,IF(AND(V17="X",$N$1="A"),MENU1!$B$2,IF(AND(V17="X",$N$1="B"),MENU1!$B$3,IF(AND(V17="X",$N$1="C"),MENU1!$B$4,IF(AND(V17="X",$N$1="D"),MENU1!$B$5,MENU1!$G$4))))))</f>
        <v/>
      </c>
      <c r="T17" s="539" t="str">
        <f>IF(OR(S17="na",S17=""),"",IF($N$1="",MENU1!$G$4,IF(AND(W17="X",$N$1="A"),MENU1!$B$2,IF(AND(W17="X",$N$1="B"),MENU1!$B$3,IF(AND(W17="X",$N$1="C"),MENU1!$B$4,IF(AND(W17="X",$N$1="D"),MENU1!$B$5,MENU1!$G$4))))))</f>
        <v/>
      </c>
      <c r="U17" s="627"/>
      <c r="V17" s="628"/>
      <c r="W17" s="629"/>
      <c r="X17" s="635" t="str">
        <f t="shared" si="0"/>
        <v/>
      </c>
      <c r="Y17" s="636" t="str">
        <f t="shared" si="1"/>
        <v/>
      </c>
      <c r="Z17" s="637" t="str">
        <f t="shared" si="1"/>
        <v/>
      </c>
    </row>
    <row r="18" spans="1:26" ht="14.5" customHeight="1">
      <c r="A18" s="105" t="s">
        <v>182</v>
      </c>
      <c r="B18" s="102" t="s">
        <v>304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4"/>
      <c r="O18" s="534"/>
      <c r="P18" s="535"/>
      <c r="Q18" s="536"/>
      <c r="R18" s="537" t="str">
        <f>IF(OR(O18="na",O18=""),"",IF($AG$1="",MENU1!$G$4,IF(AND(U18="X",$AG$1="A"),MENU1!$B$2,IF(AND(U18="X",$AG$1="B"),MENU1!$B$3,IF(AND(U18="X",$AG$1="C"),MENU1!$B$4,IF(AND(U18="X",$AG$1="D"),MENU1!$B$5,MENU1!$G$4))))))</f>
        <v/>
      </c>
      <c r="S18" s="538" t="str">
        <f>IF(OR(R18="na",R18=""),"",IF($N$1="",MENU1!$G$4,IF(AND(V18="X",$N$1="A"),MENU1!$B$2,IF(AND(V18="X",$N$1="B"),MENU1!$B$3,IF(AND(V18="X",$N$1="C"),MENU1!$B$4,IF(AND(V18="X",$N$1="D"),MENU1!$B$5,MENU1!$G$4))))))</f>
        <v/>
      </c>
      <c r="T18" s="539" t="str">
        <f>IF(OR(S18="na",S18=""),"",IF($N$1="",MENU1!$G$4,IF(AND(W18="X",$N$1="A"),MENU1!$B$2,IF(AND(W18="X",$N$1="B"),MENU1!$B$3,IF(AND(W18="X",$N$1="C"),MENU1!$B$4,IF(AND(W18="X",$N$1="D"),MENU1!$B$5,MENU1!$G$4))))))</f>
        <v/>
      </c>
      <c r="U18" s="627"/>
      <c r="V18" s="628"/>
      <c r="W18" s="629"/>
      <c r="X18" s="635" t="str">
        <f t="shared" si="0"/>
        <v/>
      </c>
      <c r="Y18" s="636" t="str">
        <f t="shared" si="1"/>
        <v/>
      </c>
      <c r="Z18" s="637" t="str">
        <f t="shared" si="1"/>
        <v/>
      </c>
    </row>
    <row r="19" spans="1:26" ht="15" customHeight="1">
      <c r="A19" s="105" t="s">
        <v>184</v>
      </c>
      <c r="B19" s="102" t="s">
        <v>305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4"/>
      <c r="O19" s="534"/>
      <c r="P19" s="535"/>
      <c r="Q19" s="536"/>
      <c r="R19" s="537" t="str">
        <f>IF(OR(O19="na",O19=""),"",IF($AG$1="",MENU1!$G$4,IF(AND(U19="X",$AG$1="A"),MENU1!$B$2,IF(AND(U19="X",$AG$1="B"),MENU1!$B$3,IF(AND(U19="X",$AG$1="C"),MENU1!$B$4,IF(AND(U19="X",$AG$1="D"),MENU1!$B$5,MENU1!$G$4))))))</f>
        <v/>
      </c>
      <c r="S19" s="538" t="str">
        <f>IF(OR(R19="na",R19=""),"",IF($N$1="",MENU1!$G$4,IF(AND(V19="X",$N$1="A"),MENU1!$B$2,IF(AND(V19="X",$N$1="B"),MENU1!$B$3,IF(AND(V19="X",$N$1="C"),MENU1!$B$4,IF(AND(V19="X",$N$1="D"),MENU1!$B$5,MENU1!$G$4))))))</f>
        <v/>
      </c>
      <c r="T19" s="539" t="str">
        <f>IF(OR(S19="na",S19=""),"",IF($N$1="",MENU1!$G$4,IF(AND(W19="X",$N$1="A"),MENU1!$B$2,IF(AND(W19="X",$N$1="B"),MENU1!$B$3,IF(AND(W19="X",$N$1="C"),MENU1!$B$4,IF(AND(W19="X",$N$1="D"),MENU1!$B$5,MENU1!$G$4))))))</f>
        <v/>
      </c>
      <c r="U19" s="627"/>
      <c r="V19" s="628"/>
      <c r="W19" s="629"/>
      <c r="X19" s="635" t="str">
        <f t="shared" si="0"/>
        <v/>
      </c>
      <c r="Y19" s="636" t="str">
        <f t="shared" si="1"/>
        <v/>
      </c>
      <c r="Z19" s="637" t="str">
        <f t="shared" si="1"/>
        <v/>
      </c>
    </row>
    <row r="20" spans="1:26" ht="15" customHeight="1">
      <c r="A20" s="107" t="s">
        <v>187</v>
      </c>
      <c r="B20" s="102" t="s">
        <v>306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4"/>
      <c r="O20" s="534"/>
      <c r="P20" s="535"/>
      <c r="Q20" s="536"/>
      <c r="R20" s="537" t="str">
        <f>IF(OR(O20="na",O20=""),"",IF($AG$1="",MENU1!$G$4,IF(AND(U20="X",$AG$1="A"),MENU1!$B$2,IF(AND(U20="X",$AG$1="B"),MENU1!$B$3,IF(AND(U20="X",$AG$1="C"),MENU1!$B$4,IF(AND(U20="X",$AG$1="D"),MENU1!$B$5,MENU1!$G$4))))))</f>
        <v/>
      </c>
      <c r="S20" s="538" t="str">
        <f>IF(OR(R20="na",R20=""),"",IF($N$1="",MENU1!$G$4,IF(AND(V20="X",$N$1="A"),MENU1!$B$2,IF(AND(V20="X",$N$1="B"),MENU1!$B$3,IF(AND(V20="X",$N$1="C"),MENU1!$B$4,IF(AND(V20="X",$N$1="D"),MENU1!$B$5,MENU1!$G$4))))))</f>
        <v/>
      </c>
      <c r="T20" s="539" t="str">
        <f>IF(OR(S20="na",S20=""),"",IF($N$1="",MENU1!$G$4,IF(AND(W20="X",$N$1="A"),MENU1!$B$2,IF(AND(W20="X",$N$1="B"),MENU1!$B$3,IF(AND(W20="X",$N$1="C"),MENU1!$B$4,IF(AND(W20="X",$N$1="D"),MENU1!$B$5,MENU1!$G$4))))))</f>
        <v/>
      </c>
      <c r="U20" s="627"/>
      <c r="V20" s="628"/>
      <c r="W20" s="629"/>
      <c r="X20" s="635" t="str">
        <f t="shared" si="0"/>
        <v/>
      </c>
      <c r="Y20" s="636" t="str">
        <f t="shared" si="1"/>
        <v/>
      </c>
      <c r="Z20" s="637" t="str">
        <f t="shared" si="1"/>
        <v/>
      </c>
    </row>
    <row r="21" spans="1:26" ht="15" customHeight="1">
      <c r="A21" s="630" t="s">
        <v>239</v>
      </c>
      <c r="B21" s="631"/>
      <c r="C21" s="631"/>
      <c r="D21" s="631"/>
      <c r="E21" s="631"/>
      <c r="F21" s="631"/>
      <c r="G21" s="631"/>
      <c r="H21" s="631"/>
      <c r="I21" s="631"/>
      <c r="J21" s="631"/>
      <c r="K21" s="631"/>
      <c r="L21" s="631"/>
      <c r="M21" s="631"/>
      <c r="N21" s="631"/>
      <c r="O21" s="547"/>
      <c r="P21" s="631"/>
      <c r="Q21" s="631"/>
      <c r="R21" s="631"/>
      <c r="S21" s="631"/>
      <c r="T21" s="631"/>
      <c r="U21" s="631"/>
      <c r="V21" s="631"/>
      <c r="W21" s="631"/>
      <c r="X21" s="631"/>
      <c r="Y21" s="631"/>
      <c r="Z21" s="634"/>
    </row>
    <row r="22" spans="1:26" ht="15" customHeight="1">
      <c r="A22" s="107" t="s">
        <v>189</v>
      </c>
      <c r="B22" s="102" t="s">
        <v>307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4"/>
      <c r="O22" s="534"/>
      <c r="P22" s="535"/>
      <c r="Q22" s="536"/>
      <c r="R22" s="537" t="str">
        <f>IF(OR(O22="na",O22=""),"",IF($AG$1="",MENU1!$G$4,IF(AND(U22="X",$AG$1="A"),MENU1!$B$2,IF(AND(U22="X",$AG$1="B"),MENU1!$B$3,IF(AND(U22="X",$AG$1="C"),MENU1!$B$4,IF(AND(U22="X",$AG$1="D"),MENU1!$B$5,MENU1!$G$4))))))</f>
        <v/>
      </c>
      <c r="S22" s="538" t="str">
        <f>IF(OR(R22="na",R22=""),"",IF($N$1="",MENU1!$G$4,IF(AND(V22="X",$N$1="A"),MENU1!$B$2,IF(AND(V22="X",$N$1="B"),MENU1!$B$3,IF(AND(V22="X",$N$1="C"),MENU1!$B$4,IF(AND(V22="X",$N$1="D"),MENU1!$B$5,MENU1!$G$4))))))</f>
        <v/>
      </c>
      <c r="T22" s="539" t="str">
        <f>IF(OR(S22="na",S22=""),"",IF($N$1="",MENU1!$G$4,IF(AND(W22="X",$N$1="A"),MENU1!$B$2,IF(AND(W22="X",$N$1="B"),MENU1!$B$3,IF(AND(W22="X",$N$1="C"),MENU1!$B$4,IF(AND(W22="X",$N$1="D"),MENU1!$B$5,MENU1!$G$4))))))</f>
        <v/>
      </c>
      <c r="U22" s="627"/>
      <c r="V22" s="628"/>
      <c r="W22" s="629"/>
      <c r="X22" s="635" t="str">
        <f>IF(OR(O22="na",O22=""),"",LEFT(R22,1)&amp;MID(R22,SEARCH(" ",R22)+1,1))</f>
        <v/>
      </c>
      <c r="Y22" s="636" t="str">
        <f>IF(OR(V22="na",V22=""),"",LEFT(W22,1)&amp;MID(W22,SEARCH(" ",W22)+1,1))</f>
        <v/>
      </c>
      <c r="Z22" s="637" t="str">
        <f>IF(OR(W22="na",W22=""),"",LEFT(X22,1)&amp;MID(X22,SEARCH(" ",X22)+1,1))</f>
        <v/>
      </c>
    </row>
    <row r="23" spans="1:26" ht="15" customHeight="1">
      <c r="A23" s="630" t="s">
        <v>219</v>
      </c>
      <c r="B23" s="631"/>
      <c r="C23" s="631"/>
      <c r="D23" s="631"/>
      <c r="E23" s="631"/>
      <c r="F23" s="631"/>
      <c r="G23" s="631"/>
      <c r="H23" s="631"/>
      <c r="I23" s="631"/>
      <c r="J23" s="631"/>
      <c r="K23" s="631"/>
      <c r="L23" s="631"/>
      <c r="M23" s="631"/>
      <c r="N23" s="631"/>
      <c r="O23" s="631"/>
      <c r="P23" s="631"/>
      <c r="Q23" s="631"/>
      <c r="R23" s="631"/>
      <c r="S23" s="631"/>
      <c r="T23" s="631"/>
      <c r="U23" s="631"/>
      <c r="V23" s="631"/>
      <c r="W23" s="631"/>
      <c r="X23" s="631"/>
      <c r="Y23" s="631"/>
      <c r="Z23" s="634"/>
    </row>
    <row r="24" spans="1:26" ht="15" customHeight="1">
      <c r="A24" s="109" t="s">
        <v>191</v>
      </c>
      <c r="B24" s="108" t="s">
        <v>317</v>
      </c>
      <c r="C24" s="650" t="str">
        <f>IF($O$17="","",IF(C25:Z25="","",VLOOKUP($O$17,Listes!$G:$H,2,FALSE)))</f>
        <v/>
      </c>
      <c r="D24" s="651"/>
      <c r="E24" s="651"/>
      <c r="F24" s="651" t="str">
        <f>IF($O$17="","",IF(F25:AC25="","",VLOOKUP($O$17,Listes!$G:$H,2,FALSE)))</f>
        <v/>
      </c>
      <c r="G24" s="651"/>
      <c r="H24" s="651"/>
      <c r="I24" s="651" t="str">
        <f>IF($O$17="","",IF(I25:AF25="","",VLOOKUP($O$17,Listes!$G:$H,2,FALSE)))</f>
        <v/>
      </c>
      <c r="J24" s="651"/>
      <c r="K24" s="651"/>
      <c r="L24" s="651" t="str">
        <f>IF($O$17="","",IF(L25:AI25="","",VLOOKUP($O$17,Listes!$G:$H,2,FALSE)))</f>
        <v/>
      </c>
      <c r="M24" s="651"/>
      <c r="N24" s="651"/>
      <c r="O24" s="651" t="str">
        <f>IF($O$17="","",IF(O25:AL25="","",VLOOKUP($O$17,Listes!$G:$H,2,FALSE)))</f>
        <v/>
      </c>
      <c r="P24" s="651"/>
      <c r="Q24" s="651"/>
      <c r="R24" s="651" t="str">
        <f>IF($O$17="","",IF(R25:AO25="","",VLOOKUP($O$17,Listes!$G:$H,2,FALSE)))</f>
        <v/>
      </c>
      <c r="S24" s="651"/>
      <c r="T24" s="651"/>
      <c r="U24" s="651" t="str">
        <f>IF($O$17="","",IF(U25:AR25="","",VLOOKUP($O$17,Listes!$G:$H,2,FALSE)))</f>
        <v/>
      </c>
      <c r="V24" s="651"/>
      <c r="W24" s="651"/>
      <c r="X24" s="651" t="str">
        <f>IF($O$17="","",IF(X25:AU25="","",VLOOKUP($O$17,Listes!$G:$H,2,FALSE)))</f>
        <v/>
      </c>
      <c r="Y24" s="651"/>
      <c r="Z24" s="652"/>
    </row>
    <row r="25" spans="1:26" ht="15" customHeight="1">
      <c r="A25" s="109" t="s">
        <v>193</v>
      </c>
      <c r="B25" s="108" t="s">
        <v>318</v>
      </c>
      <c r="C25" s="653"/>
      <c r="D25" s="654"/>
      <c r="E25" s="654"/>
      <c r="F25" s="654"/>
      <c r="G25" s="654"/>
      <c r="H25" s="654"/>
      <c r="I25" s="654"/>
      <c r="J25" s="654"/>
      <c r="K25" s="654"/>
      <c r="L25" s="654"/>
      <c r="M25" s="654"/>
      <c r="N25" s="654"/>
      <c r="O25" s="654"/>
      <c r="P25" s="654"/>
      <c r="Q25" s="654"/>
      <c r="R25" s="654"/>
      <c r="S25" s="654"/>
      <c r="T25" s="654"/>
      <c r="U25" s="654"/>
      <c r="V25" s="654"/>
      <c r="W25" s="654"/>
      <c r="X25" s="654"/>
      <c r="Y25" s="654"/>
      <c r="Z25" s="655"/>
    </row>
    <row r="26" spans="1:26" ht="15" customHeight="1">
      <c r="A26" s="109" t="s">
        <v>195</v>
      </c>
      <c r="B26" s="108" t="s">
        <v>319</v>
      </c>
      <c r="C26" s="653"/>
      <c r="D26" s="654"/>
      <c r="E26" s="654"/>
      <c r="F26" s="654"/>
      <c r="G26" s="654"/>
      <c r="H26" s="654"/>
      <c r="I26" s="654"/>
      <c r="J26" s="654"/>
      <c r="K26" s="654"/>
      <c r="L26" s="654"/>
      <c r="M26" s="654"/>
      <c r="N26" s="654"/>
      <c r="O26" s="654"/>
      <c r="P26" s="654"/>
      <c r="Q26" s="654"/>
      <c r="R26" s="654"/>
      <c r="S26" s="654"/>
      <c r="T26" s="654"/>
      <c r="U26" s="654"/>
      <c r="V26" s="654"/>
      <c r="W26" s="654"/>
      <c r="X26" s="654"/>
      <c r="Y26" s="654"/>
      <c r="Z26" s="655"/>
    </row>
    <row r="27" spans="1:26" ht="15" customHeight="1">
      <c r="A27" s="109" t="s">
        <v>197</v>
      </c>
      <c r="B27" s="108" t="s">
        <v>320</v>
      </c>
      <c r="C27" s="653"/>
      <c r="D27" s="654"/>
      <c r="E27" s="654"/>
      <c r="F27" s="654"/>
      <c r="G27" s="654"/>
      <c r="H27" s="654"/>
      <c r="I27" s="654"/>
      <c r="J27" s="654"/>
      <c r="K27" s="654"/>
      <c r="L27" s="654"/>
      <c r="M27" s="654"/>
      <c r="N27" s="654"/>
      <c r="O27" s="654"/>
      <c r="P27" s="654"/>
      <c r="Q27" s="654"/>
      <c r="R27" s="654"/>
      <c r="S27" s="654"/>
      <c r="T27" s="654"/>
      <c r="U27" s="654"/>
      <c r="V27" s="654"/>
      <c r="W27" s="654"/>
      <c r="X27" s="654"/>
      <c r="Y27" s="654"/>
      <c r="Z27" s="655"/>
    </row>
    <row r="28" spans="1:26" ht="15" customHeight="1">
      <c r="A28" s="107" t="s">
        <v>199</v>
      </c>
      <c r="B28" s="110" t="s">
        <v>321</v>
      </c>
      <c r="C28" s="653"/>
      <c r="D28" s="654"/>
      <c r="E28" s="654"/>
      <c r="F28" s="654"/>
      <c r="G28" s="654"/>
      <c r="H28" s="654"/>
      <c r="I28" s="654"/>
      <c r="J28" s="654"/>
      <c r="K28" s="654"/>
      <c r="L28" s="654"/>
      <c r="M28" s="654"/>
      <c r="N28" s="654"/>
      <c r="O28" s="654"/>
      <c r="P28" s="654"/>
      <c r="Q28" s="654"/>
      <c r="R28" s="654"/>
      <c r="S28" s="654"/>
      <c r="T28" s="654"/>
      <c r="U28" s="654"/>
      <c r="V28" s="654"/>
      <c r="W28" s="654"/>
      <c r="X28" s="654"/>
      <c r="Y28" s="654"/>
      <c r="Z28" s="655"/>
    </row>
    <row r="29" spans="1:26" ht="48" customHeight="1">
      <c r="A29" s="115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2"/>
      <c r="U29" s="112"/>
      <c r="V29" s="112"/>
      <c r="W29" s="113"/>
      <c r="X29" s="113"/>
      <c r="Y29" s="113"/>
      <c r="Z29" s="114"/>
    </row>
    <row r="30" spans="1:26" ht="30" customHeight="1" thickBot="1">
      <c r="A30" s="643"/>
      <c r="B30" s="644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7"/>
      <c r="U30" s="117"/>
      <c r="V30" s="117"/>
      <c r="W30" s="118"/>
      <c r="X30" s="645"/>
      <c r="Y30" s="645"/>
      <c r="Z30" s="646"/>
    </row>
    <row r="31" spans="1:26" ht="15" customHeight="1">
      <c r="A31" s="119" t="s">
        <v>222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1"/>
      <c r="X31" s="121"/>
      <c r="Y31" s="121"/>
      <c r="Z31" s="122"/>
    </row>
    <row r="32" spans="1:26" ht="15" customHeight="1">
      <c r="A32" s="123" t="s">
        <v>223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5"/>
      <c r="R32" s="125"/>
      <c r="S32" s="125"/>
      <c r="T32" s="125"/>
      <c r="U32" s="125"/>
      <c r="V32" s="125"/>
      <c r="W32" s="126"/>
      <c r="X32" s="126"/>
      <c r="Y32" s="126"/>
      <c r="Z32" s="127"/>
    </row>
    <row r="33" spans="1:26" ht="15" customHeight="1" thickBot="1">
      <c r="A33" s="128" t="s">
        <v>224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7"/>
      <c r="R33" s="117"/>
      <c r="S33" s="117"/>
      <c r="T33" s="117"/>
      <c r="U33" s="117"/>
      <c r="V33" s="117"/>
      <c r="W33" s="118"/>
      <c r="X33" s="118"/>
      <c r="Y33" s="118"/>
      <c r="Z33" s="129"/>
    </row>
    <row r="34" spans="1:26" ht="15" customHeight="1">
      <c r="A34" s="625" t="s">
        <v>225</v>
      </c>
      <c r="B34" s="62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7"/>
      <c r="R34" s="97"/>
      <c r="S34" s="97"/>
      <c r="T34" s="98"/>
      <c r="U34" s="98"/>
      <c r="V34" s="98"/>
      <c r="W34" s="99"/>
      <c r="X34" s="99"/>
      <c r="Y34" s="99"/>
      <c r="Z34" s="100"/>
    </row>
    <row r="35" spans="1:26" ht="15" customHeight="1" thickBot="1">
      <c r="A35" s="130"/>
      <c r="B35" s="656" t="s">
        <v>226</v>
      </c>
      <c r="C35" s="657"/>
      <c r="D35" s="657"/>
      <c r="E35" s="657"/>
      <c r="F35" s="657"/>
      <c r="G35" s="657"/>
      <c r="H35" s="657"/>
      <c r="I35" s="657"/>
      <c r="J35" s="657"/>
      <c r="K35" s="657"/>
      <c r="L35" s="657"/>
      <c r="M35" s="657"/>
      <c r="N35" s="658"/>
      <c r="O35" s="659"/>
      <c r="P35" s="660"/>
      <c r="Q35" s="661"/>
      <c r="R35" s="659"/>
      <c r="S35" s="660"/>
      <c r="T35" s="661"/>
      <c r="U35" s="659"/>
      <c r="V35" s="660"/>
      <c r="W35" s="661"/>
      <c r="X35" s="647"/>
      <c r="Y35" s="648"/>
      <c r="Z35" s="649"/>
    </row>
  </sheetData>
  <mergeCells count="75">
    <mergeCell ref="A34:B34"/>
    <mergeCell ref="B35:N35"/>
    <mergeCell ref="O35:Q35"/>
    <mergeCell ref="R35:T35"/>
    <mergeCell ref="U35:W35"/>
    <mergeCell ref="X35:Z35"/>
    <mergeCell ref="C24:Z24"/>
    <mergeCell ref="C25:Z25"/>
    <mergeCell ref="C26:Z26"/>
    <mergeCell ref="C27:Z27"/>
    <mergeCell ref="C28:Z28"/>
    <mergeCell ref="A21:N21"/>
    <mergeCell ref="O21:Z21"/>
    <mergeCell ref="A30:B30"/>
    <mergeCell ref="X30:Z30"/>
    <mergeCell ref="O22:Q22"/>
    <mergeCell ref="R22:T22"/>
    <mergeCell ref="U22:W22"/>
    <mergeCell ref="X22:Z22"/>
    <mergeCell ref="A23:B23"/>
    <mergeCell ref="C23:Z23"/>
    <mergeCell ref="O19:Q19"/>
    <mergeCell ref="R19:T19"/>
    <mergeCell ref="U19:W19"/>
    <mergeCell ref="X19:Z19"/>
    <mergeCell ref="O20:Q20"/>
    <mergeCell ref="R20:T20"/>
    <mergeCell ref="U20:W20"/>
    <mergeCell ref="X20:Z20"/>
    <mergeCell ref="O15:Q15"/>
    <mergeCell ref="R15:T15"/>
    <mergeCell ref="U15:W15"/>
    <mergeCell ref="X15:Z15"/>
    <mergeCell ref="O18:Q18"/>
    <mergeCell ref="R18:T18"/>
    <mergeCell ref="U18:W18"/>
    <mergeCell ref="X18:Z18"/>
    <mergeCell ref="X16:Z16"/>
    <mergeCell ref="O16:Q16"/>
    <mergeCell ref="R16:T16"/>
    <mergeCell ref="U16:W16"/>
    <mergeCell ref="M17:N17"/>
    <mergeCell ref="O17:Q17"/>
    <mergeCell ref="R17:T17"/>
    <mergeCell ref="U17:W17"/>
    <mergeCell ref="X17:Z17"/>
    <mergeCell ref="A10:N10"/>
    <mergeCell ref="O11:Q11"/>
    <mergeCell ref="R11:T11"/>
    <mergeCell ref="U11:W11"/>
    <mergeCell ref="A14:N14"/>
    <mergeCell ref="O14:Z14"/>
    <mergeCell ref="A12:N12"/>
    <mergeCell ref="O12:Z12"/>
    <mergeCell ref="O13:Q13"/>
    <mergeCell ref="R13:T13"/>
    <mergeCell ref="U13:W13"/>
    <mergeCell ref="X13:Z13"/>
    <mergeCell ref="X11:Z11"/>
    <mergeCell ref="A7:N7"/>
    <mergeCell ref="O7:Z7"/>
    <mergeCell ref="B9:N9"/>
    <mergeCell ref="O9:Q9"/>
    <mergeCell ref="R9:T9"/>
    <mergeCell ref="U9:W9"/>
    <mergeCell ref="X9:Z9"/>
    <mergeCell ref="AE1:AF1"/>
    <mergeCell ref="AE3:AH6"/>
    <mergeCell ref="A1:M4"/>
    <mergeCell ref="N1:Z2"/>
    <mergeCell ref="N3:Z4"/>
    <mergeCell ref="A6:N6"/>
    <mergeCell ref="O6:T6"/>
    <mergeCell ref="U6:X6"/>
    <mergeCell ref="Y6:Z6"/>
  </mergeCells>
  <conditionalFormatting sqref="A11:N22">
    <cfRule type="expression" dxfId="8" priority="1">
      <formula>$O11="na"</formula>
    </cfRule>
  </conditionalFormatting>
  <dataValidations count="1">
    <dataValidation type="list" allowBlank="1" showInputMessage="1" showErrorMessage="1" sqref="O11 O13 O15:O16 O18:O20 O2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44" r:id="rId3" name="Répertoire">
              <controlPr defaultSize="0" print="0" autoFill="0" autoPict="0" macro="[0]!AllerRe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6645" r:id="rId4" name="Réserve">
              <controlPr defaultSize="0" print="0" autoFill="0" autoPict="0" macro="[0]!AllerReserve">
                <anchor moveWithCells="1" sizeWithCells="1">
                  <from>
                    <xdr:col>27</xdr:col>
                    <xdr:colOff>0</xdr:colOff>
                    <xdr:row>9</xdr:row>
                    <xdr:rowOff>0</xdr:rowOff>
                  </from>
                  <to>
                    <xdr:col>29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Listes!$G$2:$G$176</xm:f>
          </x14:formula1>
          <xm:sqref>O17:Q17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 enableFormatConditionsCalculation="0">
    <tabColor rgb="FF0070C0"/>
    <pageSetUpPr fitToPage="1"/>
  </sheetPr>
  <dimension ref="A1:S39"/>
  <sheetViews>
    <sheetView showGridLines="0" zoomScaleSheetLayoutView="130" workbookViewId="0">
      <selection activeCell="N27" sqref="N27"/>
    </sheetView>
  </sheetViews>
  <sheetFormatPr baseColWidth="10" defaultColWidth="11.5" defaultRowHeight="14" x14ac:dyDescent="0"/>
  <cols>
    <col min="1" max="1" width="5.6640625" style="16" customWidth="1"/>
    <col min="2" max="2" width="47.33203125" style="16" customWidth="1"/>
    <col min="3" max="7" width="12.6640625" style="16" customWidth="1"/>
    <col min="8" max="11" width="12.6640625" style="93" customWidth="1"/>
    <col min="12" max="12" width="12.6640625" style="16" customWidth="1"/>
    <col min="13" max="13" width="11.5" style="16"/>
    <col min="14" max="15" width="11.5" style="17"/>
    <col min="16" max="16" width="11.5" style="16"/>
    <col min="17" max="17" width="16.5" style="16" customWidth="1"/>
    <col min="18" max="16384" width="11.5" style="16"/>
  </cols>
  <sheetData>
    <row r="1" spans="1:19" ht="15" customHeight="1">
      <c r="A1" s="497"/>
      <c r="B1" s="498"/>
      <c r="C1" s="131"/>
      <c r="D1" s="602" t="s">
        <v>323</v>
      </c>
      <c r="E1" s="602"/>
      <c r="F1" s="602"/>
      <c r="G1" s="602"/>
      <c r="H1" s="602"/>
      <c r="I1" s="602"/>
      <c r="J1" s="602"/>
      <c r="K1" s="602"/>
      <c r="L1" s="602"/>
      <c r="N1" s="17" t="s">
        <v>422</v>
      </c>
    </row>
    <row r="2" spans="1:19" ht="15" customHeight="1">
      <c r="A2" s="498"/>
      <c r="B2" s="498"/>
      <c r="C2" s="131"/>
      <c r="D2" s="602"/>
      <c r="E2" s="602"/>
      <c r="F2" s="602"/>
      <c r="G2" s="602"/>
      <c r="H2" s="602"/>
      <c r="I2" s="602"/>
      <c r="J2" s="602"/>
      <c r="K2" s="602"/>
      <c r="L2" s="602"/>
    </row>
    <row r="3" spans="1:19" ht="15" customHeight="1">
      <c r="A3" s="498"/>
      <c r="B3" s="498"/>
      <c r="C3" s="602" t="s">
        <v>324</v>
      </c>
      <c r="D3" s="602"/>
      <c r="E3" s="602"/>
      <c r="F3" s="602"/>
      <c r="G3" s="602"/>
      <c r="H3" s="602"/>
      <c r="I3" s="602"/>
      <c r="J3" s="602"/>
      <c r="K3" s="602"/>
      <c r="L3" s="602"/>
    </row>
    <row r="4" spans="1:19" ht="15" customHeight="1">
      <c r="A4" s="498"/>
      <c r="B4" s="498"/>
      <c r="C4" s="602"/>
      <c r="D4" s="602"/>
      <c r="E4" s="602"/>
      <c r="F4" s="602"/>
      <c r="G4" s="602"/>
      <c r="H4" s="602"/>
      <c r="I4" s="602"/>
      <c r="J4" s="602"/>
      <c r="K4" s="602"/>
      <c r="L4" s="602"/>
      <c r="P4" s="27"/>
    </row>
    <row r="5" spans="1:19" ht="10" customHeight="1" thickBot="1">
      <c r="P5" s="17"/>
      <c r="Q5" s="17"/>
      <c r="R5" s="17"/>
    </row>
    <row r="6" spans="1:19" ht="20" customHeight="1">
      <c r="A6" s="603" t="s">
        <v>166</v>
      </c>
      <c r="B6" s="604"/>
      <c r="C6" s="604"/>
      <c r="D6" s="662" t="str">
        <f>Entête!B8</f>
        <v>…../…../……..</v>
      </c>
      <c r="E6" s="662"/>
      <c r="F6" s="662"/>
      <c r="G6" s="663"/>
      <c r="H6" s="132" t="s">
        <v>167</v>
      </c>
      <c r="I6" s="664" t="str">
        <f ca="1">RIGHT(CELL("nomfichier",A1),LEN(CELL("nomfichier",A1))-FIND("]",CELL("nomfichier",A1)))</f>
        <v>AV-FK-008.1TER</v>
      </c>
      <c r="J6" s="664"/>
      <c r="K6" s="664"/>
      <c r="L6" s="665"/>
      <c r="P6" s="313"/>
      <c r="Q6" s="313"/>
      <c r="R6" s="313"/>
      <c r="S6" s="313"/>
    </row>
    <row r="7" spans="1:19" ht="20" customHeight="1" thickBot="1">
      <c r="A7" s="611" t="s">
        <v>168</v>
      </c>
      <c r="B7" s="612"/>
      <c r="C7" s="612"/>
      <c r="D7" s="613"/>
      <c r="E7" s="613"/>
      <c r="F7" s="613"/>
      <c r="G7" s="613"/>
      <c r="H7" s="613"/>
      <c r="I7" s="666"/>
      <c r="J7" s="666"/>
      <c r="K7" s="666"/>
      <c r="L7" s="667"/>
      <c r="P7" s="313"/>
      <c r="Q7" s="313"/>
      <c r="R7" s="313"/>
      <c r="S7" s="313"/>
    </row>
    <row r="8" spans="1:19" ht="10" customHeight="1" thickBot="1">
      <c r="P8" s="313"/>
      <c r="Q8" s="313"/>
      <c r="R8" s="313"/>
      <c r="S8" s="313"/>
    </row>
    <row r="9" spans="1:19" s="95" customFormat="1" ht="15" customHeight="1" thickBot="1">
      <c r="A9" s="94" t="s">
        <v>34</v>
      </c>
      <c r="B9" s="261" t="s">
        <v>169</v>
      </c>
      <c r="C9" s="261" t="s">
        <v>325</v>
      </c>
      <c r="D9" s="261" t="s">
        <v>326</v>
      </c>
      <c r="E9" s="261" t="s">
        <v>327</v>
      </c>
      <c r="F9" s="261" t="s">
        <v>328</v>
      </c>
      <c r="G9" s="261" t="s">
        <v>329</v>
      </c>
      <c r="H9" s="261" t="s">
        <v>330</v>
      </c>
      <c r="I9" s="261" t="s">
        <v>331</v>
      </c>
      <c r="J9" s="261" t="s">
        <v>332</v>
      </c>
      <c r="K9" s="261" t="s">
        <v>333</v>
      </c>
      <c r="L9" s="134" t="s">
        <v>334</v>
      </c>
      <c r="N9" s="27"/>
      <c r="O9" s="27"/>
      <c r="P9" s="313"/>
      <c r="Q9" s="313"/>
      <c r="R9" s="313"/>
      <c r="S9" s="313"/>
    </row>
    <row r="10" spans="1:19" ht="15" customHeight="1">
      <c r="A10" s="625" t="s">
        <v>176</v>
      </c>
      <c r="B10" s="626"/>
      <c r="C10" s="262"/>
      <c r="D10" s="97"/>
      <c r="E10" s="97"/>
      <c r="F10" s="98"/>
      <c r="G10" s="98"/>
      <c r="H10" s="99"/>
      <c r="I10" s="99"/>
      <c r="J10" s="99"/>
      <c r="K10" s="99"/>
      <c r="L10" s="100"/>
    </row>
    <row r="11" spans="1:19" ht="15.75" customHeight="1" thickBot="1">
      <c r="A11" s="264" t="s">
        <v>13</v>
      </c>
      <c r="B11" s="135" t="s">
        <v>298</v>
      </c>
      <c r="C11" s="267"/>
      <c r="D11" s="267"/>
      <c r="E11" s="267"/>
      <c r="F11" s="267"/>
      <c r="G11" s="267"/>
      <c r="H11" s="267"/>
      <c r="I11" s="267"/>
      <c r="J11" s="267"/>
      <c r="K11" s="267"/>
      <c r="L11" s="276"/>
    </row>
    <row r="12" spans="1:19" ht="15" customHeight="1">
      <c r="A12" s="625" t="s">
        <v>181</v>
      </c>
      <c r="B12" s="626"/>
      <c r="C12" s="97"/>
      <c r="D12" s="98"/>
      <c r="E12" s="98"/>
      <c r="F12" s="99"/>
      <c r="G12" s="98"/>
      <c r="H12" s="99"/>
      <c r="I12" s="99"/>
      <c r="J12" s="99"/>
      <c r="K12" s="99"/>
      <c r="L12" s="100"/>
    </row>
    <row r="13" spans="1:19" ht="15" thickBot="1">
      <c r="A13" s="105" t="s">
        <v>15</v>
      </c>
      <c r="B13" s="135" t="s">
        <v>293</v>
      </c>
      <c r="C13" s="267"/>
      <c r="D13" s="267"/>
      <c r="E13" s="267"/>
      <c r="F13" s="267"/>
      <c r="G13" s="267"/>
      <c r="H13" s="267"/>
      <c r="I13" s="267"/>
      <c r="J13" s="267"/>
      <c r="K13" s="267"/>
      <c r="L13" s="276"/>
      <c r="M13" s="139"/>
    </row>
    <row r="14" spans="1:19">
      <c r="A14" s="625" t="s">
        <v>335</v>
      </c>
      <c r="B14" s="626"/>
      <c r="C14" s="97"/>
      <c r="D14" s="98"/>
      <c r="E14" s="98"/>
      <c r="F14" s="99"/>
      <c r="G14" s="98"/>
      <c r="H14" s="99"/>
      <c r="I14" s="99"/>
      <c r="J14" s="99"/>
      <c r="K14" s="99"/>
      <c r="L14" s="100"/>
      <c r="M14" s="139"/>
    </row>
    <row r="15" spans="1:19">
      <c r="A15" s="105" t="s">
        <v>2</v>
      </c>
      <c r="B15" s="140" t="s">
        <v>300</v>
      </c>
      <c r="C15" s="267"/>
      <c r="D15" s="267"/>
      <c r="E15" s="267"/>
      <c r="F15" s="267"/>
      <c r="G15" s="267"/>
      <c r="H15" s="267"/>
      <c r="I15" s="267"/>
      <c r="J15" s="267"/>
      <c r="K15" s="267"/>
      <c r="L15" s="276"/>
      <c r="M15" s="139"/>
    </row>
    <row r="16" spans="1:19">
      <c r="A16" s="105" t="s">
        <v>16</v>
      </c>
      <c r="B16" s="140" t="s">
        <v>301</v>
      </c>
      <c r="C16" s="267"/>
      <c r="D16" s="267"/>
      <c r="E16" s="267"/>
      <c r="F16" s="267"/>
      <c r="G16" s="267"/>
      <c r="H16" s="267"/>
      <c r="I16" s="267"/>
      <c r="J16" s="267"/>
      <c r="K16" s="267"/>
      <c r="L16" s="276"/>
      <c r="M16" s="139"/>
    </row>
    <row r="17" spans="1:13" ht="45.75" customHeight="1">
      <c r="A17" s="105" t="s">
        <v>179</v>
      </c>
      <c r="B17" s="140" t="s">
        <v>336</v>
      </c>
      <c r="C17" s="143"/>
      <c r="D17" s="143"/>
      <c r="E17" s="143"/>
      <c r="F17" s="143"/>
      <c r="G17" s="143"/>
      <c r="H17" s="143"/>
      <c r="I17" s="143"/>
      <c r="J17" s="143"/>
      <c r="K17" s="143"/>
      <c r="L17" s="144"/>
      <c r="M17" s="139"/>
    </row>
    <row r="18" spans="1:13" ht="15" customHeight="1">
      <c r="A18" s="105" t="s">
        <v>182</v>
      </c>
      <c r="B18" s="140" t="s">
        <v>304</v>
      </c>
      <c r="C18" s="267"/>
      <c r="D18" s="267"/>
      <c r="E18" s="267"/>
      <c r="F18" s="267"/>
      <c r="G18" s="267"/>
      <c r="H18" s="267"/>
      <c r="I18" s="267"/>
      <c r="J18" s="267"/>
      <c r="K18" s="267"/>
      <c r="L18" s="276"/>
      <c r="M18" s="139"/>
    </row>
    <row r="19" spans="1:13" ht="30" customHeight="1">
      <c r="A19" s="105" t="s">
        <v>184</v>
      </c>
      <c r="B19" s="140" t="s">
        <v>337</v>
      </c>
      <c r="C19" s="267"/>
      <c r="D19" s="267"/>
      <c r="E19" s="267"/>
      <c r="F19" s="267"/>
      <c r="G19" s="267"/>
      <c r="H19" s="267"/>
      <c r="I19" s="267"/>
      <c r="J19" s="267"/>
      <c r="K19" s="267"/>
      <c r="L19" s="276"/>
      <c r="M19" s="139"/>
    </row>
    <row r="20" spans="1:13" ht="15" thickBot="1">
      <c r="A20" s="105" t="s">
        <v>187</v>
      </c>
      <c r="B20" s="135" t="s">
        <v>306</v>
      </c>
      <c r="C20" s="267"/>
      <c r="D20" s="267"/>
      <c r="E20" s="267"/>
      <c r="F20" s="267"/>
      <c r="G20" s="267"/>
      <c r="H20" s="267"/>
      <c r="I20" s="267"/>
      <c r="J20" s="267"/>
      <c r="K20" s="267"/>
      <c r="L20" s="276"/>
      <c r="M20" s="139"/>
    </row>
    <row r="21" spans="1:13">
      <c r="A21" s="625" t="s">
        <v>212</v>
      </c>
      <c r="B21" s="626"/>
      <c r="C21" s="262"/>
      <c r="D21" s="97"/>
      <c r="E21" s="97"/>
      <c r="F21" s="98"/>
      <c r="G21" s="98"/>
      <c r="H21" s="99"/>
      <c r="I21" s="99"/>
      <c r="J21" s="99"/>
      <c r="K21" s="99"/>
      <c r="L21" s="100"/>
      <c r="M21" s="139"/>
    </row>
    <row r="22" spans="1:13" ht="15" thickBot="1">
      <c r="A22" s="263" t="s">
        <v>189</v>
      </c>
      <c r="B22" s="140" t="s">
        <v>264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76"/>
      <c r="M22" s="139"/>
    </row>
    <row r="23" spans="1:13">
      <c r="A23" s="625" t="s">
        <v>219</v>
      </c>
      <c r="B23" s="626"/>
      <c r="C23" s="262"/>
      <c r="D23" s="97"/>
      <c r="E23" s="97"/>
      <c r="F23" s="98"/>
      <c r="G23" s="98"/>
      <c r="H23" s="99"/>
      <c r="I23" s="99"/>
      <c r="J23" s="99"/>
      <c r="K23" s="99"/>
      <c r="L23" s="100"/>
      <c r="M23" s="139"/>
    </row>
    <row r="24" spans="1:13">
      <c r="A24" s="109" t="s">
        <v>191</v>
      </c>
      <c r="B24" s="108" t="s">
        <v>338</v>
      </c>
      <c r="C24" s="145"/>
      <c r="D24" s="145"/>
      <c r="E24" s="145"/>
      <c r="F24" s="146"/>
      <c r="G24" s="146"/>
      <c r="H24" s="147"/>
      <c r="I24" s="147"/>
      <c r="J24" s="147"/>
      <c r="K24" s="147"/>
      <c r="L24" s="148"/>
      <c r="M24" s="139"/>
    </row>
    <row r="25" spans="1:13">
      <c r="A25" s="109" t="s">
        <v>193</v>
      </c>
      <c r="B25" s="108" t="s">
        <v>339</v>
      </c>
      <c r="C25" s="145"/>
      <c r="D25" s="145"/>
      <c r="E25" s="145"/>
      <c r="F25" s="146"/>
      <c r="G25" s="146"/>
      <c r="H25" s="147"/>
      <c r="I25" s="147"/>
      <c r="J25" s="147"/>
      <c r="K25" s="147"/>
      <c r="L25" s="148"/>
      <c r="M25" s="139"/>
    </row>
    <row r="26" spans="1:13">
      <c r="A26" s="109" t="s">
        <v>195</v>
      </c>
      <c r="B26" s="108" t="s">
        <v>340</v>
      </c>
      <c r="C26" s="145"/>
      <c r="D26" s="145"/>
      <c r="E26" s="145"/>
      <c r="F26" s="146"/>
      <c r="G26" s="146"/>
      <c r="H26" s="147"/>
      <c r="I26" s="147"/>
      <c r="J26" s="147"/>
      <c r="K26" s="147"/>
      <c r="L26" s="148"/>
      <c r="M26" s="139"/>
    </row>
    <row r="27" spans="1:13">
      <c r="A27" s="109" t="s">
        <v>197</v>
      </c>
      <c r="B27" s="108" t="s">
        <v>320</v>
      </c>
      <c r="C27" s="145"/>
      <c r="D27" s="145"/>
      <c r="E27" s="145"/>
      <c r="F27" s="146"/>
      <c r="G27" s="146"/>
      <c r="H27" s="147"/>
      <c r="I27" s="147"/>
      <c r="J27" s="147"/>
      <c r="K27" s="147"/>
      <c r="L27" s="148"/>
      <c r="M27" s="139"/>
    </row>
    <row r="28" spans="1:13">
      <c r="A28" s="109" t="s">
        <v>199</v>
      </c>
      <c r="B28" s="108" t="s">
        <v>321</v>
      </c>
      <c r="C28" s="145"/>
      <c r="D28" s="145"/>
      <c r="E28" s="145"/>
      <c r="F28" s="146"/>
      <c r="G28" s="146"/>
      <c r="H28" s="147"/>
      <c r="I28" s="147"/>
      <c r="J28" s="147"/>
      <c r="K28" s="147"/>
      <c r="L28" s="148"/>
      <c r="M28" s="139"/>
    </row>
    <row r="29" spans="1:13" ht="15" thickBot="1">
      <c r="A29" s="149" t="s">
        <v>201</v>
      </c>
      <c r="B29" s="150" t="s">
        <v>341</v>
      </c>
      <c r="C29" s="151"/>
      <c r="D29" s="151"/>
      <c r="E29" s="151"/>
      <c r="F29" s="151"/>
      <c r="G29" s="152"/>
      <c r="H29" s="152"/>
      <c r="I29" s="153"/>
      <c r="J29" s="153"/>
      <c r="K29" s="153"/>
      <c r="L29" s="154"/>
      <c r="M29" s="139"/>
    </row>
    <row r="30" spans="1:13">
      <c r="A30" s="668" t="s">
        <v>38</v>
      </c>
      <c r="B30" s="669"/>
      <c r="C30" s="155" t="str">
        <f>IF(OR(C13="na",C13=""),"",IF($N$1="",MENU1!$G$4,IF(AND(F30="X",$N$1="A"),MENU1!$B$2,IF(AND(F30="X",$N$1="B"),MENU1!$B$3,IF(AND(F30="X",$N$1="C"),MENU1!$B$4,IF(AND(F30="X",$N$1="D"),MENU1!$B$5,MENU1!$G$4))))))</f>
        <v/>
      </c>
      <c r="D30" s="156" t="str">
        <f>IF(OR(D13="na",D13=""),"",IF($N$1="",MENU1!$G$4,IF(AND(G30="X",$N$1="A"),MENU1!$B$2,IF(AND(G30="X",$N$1="B"),MENU1!$B$3,IF(AND(G30="X",$N$1="C"),MENU1!$B$4,IF(AND(G30="X",$N$1="D"),MENU1!$B$5,MENU1!$G$4))))))</f>
        <v/>
      </c>
      <c r="E30" s="156" t="str">
        <f>IF(OR(E13="na",E13=""),"",IF($N$1="",MENU1!$G$4,IF(AND(H30="X",$N$1="A"),MENU1!$B$2,IF(AND(H30="X",$N$1="B"),MENU1!$B$3,IF(AND(H30="X",$N$1="C"),MENU1!$B$4,IF(AND(H30="X",$N$1="D"),MENU1!$B$5,MENU1!$G$4))))))</f>
        <v/>
      </c>
      <c r="F30" s="156" t="str">
        <f>IF(OR(F13="na",F13=""),"",IF($N$1="",MENU1!$G$4,IF(AND(I30="X",$N$1="A"),MENU1!$B$2,IF(AND(I30="X",$N$1="B"),MENU1!$B$3,IF(AND(I30="X",$N$1="C"),MENU1!$B$4,IF(AND(I30="X",$N$1="D"),MENU1!$B$5,MENU1!$G$4))))))</f>
        <v/>
      </c>
      <c r="G30" s="156" t="str">
        <f>IF(OR(G13="na",G13=""),"",IF($N$1="",MENU1!$G$4,IF(AND(J30="X",$N$1="A"),MENU1!$B$2,IF(AND(J30="X",$N$1="B"),MENU1!$B$3,IF(AND(J30="X",$N$1="C"),MENU1!$B$4,IF(AND(J30="X",$N$1="D"),MENU1!$B$5,MENU1!$G$4))))))</f>
        <v/>
      </c>
      <c r="H30" s="157" t="str">
        <f>IF(OR(H13="na",H13=""),"",IF($N$1="",MENU1!$G$4,IF(AND(K30="X",$N$1="A"),MENU1!$B$2,IF(AND(K30="X",$N$1="B"),MENU1!$B$3,IF(AND(K30="X",$N$1="C"),MENU1!$B$4,IF(AND(K30="X",$N$1="D"),MENU1!$B$5,MENU1!$G$4))))))</f>
        <v/>
      </c>
      <c r="I30" s="157" t="str">
        <f>IF(OR(I13="na",I13=""),"",IF($N$1="",MENU1!$G$4,IF(AND(L30="X",$N$1="A"),MENU1!$B$2,IF(AND(L30="X",$N$1="B"),MENU1!$B$3,IF(AND(L30="X",$N$1="C"),MENU1!$B$4,IF(AND(L30="X",$N$1="D"),MENU1!$B$5,MENU1!$G$4))))))</f>
        <v/>
      </c>
      <c r="J30" s="157" t="str">
        <f>IF(OR(J13="na",J13=""),"",IF($N$1="",MENU1!$G$4,IF(AND(M30="X",$N$1="A"),MENU1!$B$2,IF(AND(M30="X",$N$1="B"),MENU1!$B$3,IF(AND(M30="X",$N$1="C"),MENU1!$B$4,IF(AND(M30="X",$N$1="D"),MENU1!$B$5,MENU1!$G$4))))))</f>
        <v/>
      </c>
      <c r="K30" s="157" t="str">
        <f>IF(OR(K13="na",K13=""),"",IF($N$1="",MENU1!$G$4,IF(AND(N30="X",$N$1="A"),MENU1!$B$2,IF(AND(N30="X",$N$1="B"),MENU1!$B$3,IF(AND(N30="X",$N$1="C"),MENU1!$B$4,IF(AND(N30="X",$N$1="D"),MENU1!$B$5,MENU1!$G$4))))))</f>
        <v/>
      </c>
      <c r="L30" s="158" t="str">
        <f>IF(OR(L13="na",L13=""),"",IF($N$1="",MENU1!$G$4,IF(AND(O30="X",$N$1="A"),MENU1!$B$2,IF(AND(O30="X",$N$1="B"),MENU1!$B$3,IF(AND(O30="X",$N$1="C"),MENU1!$B$4,IF(AND(O30="X",$N$1="D"),MENU1!$B$5,MENU1!$G$4))))))</f>
        <v/>
      </c>
      <c r="M30" s="139"/>
    </row>
    <row r="31" spans="1:13">
      <c r="A31" s="670" t="s">
        <v>33</v>
      </c>
      <c r="B31" s="671"/>
      <c r="C31" s="159"/>
      <c r="D31" s="159"/>
      <c r="E31" s="159"/>
      <c r="F31" s="159"/>
      <c r="G31" s="159"/>
      <c r="H31" s="159"/>
      <c r="I31" s="159"/>
      <c r="J31" s="159"/>
      <c r="K31" s="159"/>
      <c r="L31" s="160"/>
      <c r="M31" s="139"/>
    </row>
    <row r="32" spans="1:13" ht="17" thickBot="1">
      <c r="A32" s="672" t="s">
        <v>39</v>
      </c>
      <c r="B32" s="673"/>
      <c r="C32" s="161" t="str">
        <f>IF(OR(C13="na",C13=""),"",LEFT(C30,1)&amp;MID(C30,SEARCH(" ",C30)+1,1))</f>
        <v/>
      </c>
      <c r="D32" s="161" t="str">
        <f t="shared" ref="D32:L32" si="0">IF(OR(D13="na",D13=""),"",LEFT(D30,1)&amp;MID(D30,SEARCH(" ",D30)+1,1))</f>
        <v/>
      </c>
      <c r="E32" s="161" t="str">
        <f t="shared" si="0"/>
        <v/>
      </c>
      <c r="F32" s="161" t="str">
        <f t="shared" si="0"/>
        <v/>
      </c>
      <c r="G32" s="161" t="str">
        <f t="shared" si="0"/>
        <v/>
      </c>
      <c r="H32" s="162" t="str">
        <f t="shared" si="0"/>
        <v/>
      </c>
      <c r="I32" s="162" t="str">
        <f t="shared" si="0"/>
        <v/>
      </c>
      <c r="J32" s="162" t="str">
        <f t="shared" si="0"/>
        <v/>
      </c>
      <c r="K32" s="162" t="str">
        <f t="shared" si="0"/>
        <v/>
      </c>
      <c r="L32" s="163" t="str">
        <f t="shared" si="0"/>
        <v/>
      </c>
      <c r="M32" s="139"/>
    </row>
    <row r="33" spans="1:13">
      <c r="A33" s="164"/>
      <c r="B33" s="165"/>
      <c r="C33" s="125"/>
      <c r="D33" s="125"/>
      <c r="E33" s="125"/>
      <c r="F33" s="125"/>
      <c r="G33" s="125"/>
      <c r="H33" s="125"/>
      <c r="I33" s="125"/>
      <c r="J33" s="125"/>
      <c r="K33" s="125"/>
      <c r="L33" s="127"/>
      <c r="M33" s="139"/>
    </row>
    <row r="34" spans="1:13" ht="15" thickBot="1">
      <c r="A34" s="164"/>
      <c r="B34" s="165"/>
      <c r="C34" s="125"/>
      <c r="D34" s="125"/>
      <c r="E34" s="125"/>
      <c r="F34" s="125"/>
      <c r="G34" s="125"/>
      <c r="H34" s="125"/>
      <c r="I34" s="125"/>
      <c r="J34" s="125"/>
      <c r="K34" s="125"/>
      <c r="L34" s="127"/>
      <c r="M34" s="139"/>
    </row>
    <row r="35" spans="1:13" ht="15" customHeight="1">
      <c r="A35" s="119"/>
      <c r="B35" s="120"/>
      <c r="C35" s="120"/>
      <c r="D35" s="120"/>
      <c r="E35" s="120"/>
      <c r="F35" s="120"/>
      <c r="G35" s="120"/>
      <c r="H35" s="121"/>
      <c r="I35" s="121"/>
      <c r="J35" s="121"/>
      <c r="K35" s="121"/>
      <c r="L35" s="122"/>
    </row>
    <row r="36" spans="1:13" ht="15" customHeight="1">
      <c r="A36" s="123" t="s">
        <v>223</v>
      </c>
      <c r="B36" s="124"/>
      <c r="C36" s="124"/>
      <c r="D36" s="125"/>
      <c r="E36" s="125"/>
      <c r="F36" s="125"/>
      <c r="G36" s="125"/>
      <c r="H36" s="126"/>
      <c r="I36" s="126"/>
      <c r="J36" s="126"/>
      <c r="K36" s="126"/>
      <c r="L36" s="127"/>
    </row>
    <row r="37" spans="1:13" ht="15" customHeight="1" thickBot="1">
      <c r="A37" s="128" t="s">
        <v>224</v>
      </c>
      <c r="B37" s="116"/>
      <c r="C37" s="116"/>
      <c r="D37" s="117"/>
      <c r="E37" s="117"/>
      <c r="F37" s="117"/>
      <c r="G37" s="117"/>
      <c r="H37" s="118"/>
      <c r="I37" s="118"/>
      <c r="J37" s="118"/>
      <c r="K37" s="118"/>
      <c r="L37" s="129"/>
    </row>
    <row r="38" spans="1:13" ht="15" customHeight="1">
      <c r="A38" s="625" t="s">
        <v>225</v>
      </c>
      <c r="B38" s="626"/>
      <c r="C38" s="96"/>
      <c r="D38" s="97"/>
      <c r="E38" s="674" t="s">
        <v>0</v>
      </c>
      <c r="F38" s="675"/>
      <c r="G38" s="674" t="s">
        <v>170</v>
      </c>
      <c r="H38" s="675"/>
      <c r="I38" s="676" t="s">
        <v>171</v>
      </c>
      <c r="J38" s="677"/>
      <c r="K38" s="676" t="s">
        <v>172</v>
      </c>
      <c r="L38" s="678"/>
    </row>
    <row r="39" spans="1:13" ht="20" customHeight="1" thickBot="1">
      <c r="A39" s="130"/>
      <c r="B39" s="166" t="s">
        <v>226</v>
      </c>
      <c r="C39" s="659"/>
      <c r="D39" s="661"/>
      <c r="E39" s="679"/>
      <c r="F39" s="680"/>
      <c r="G39" s="679"/>
      <c r="H39" s="680"/>
      <c r="I39" s="681"/>
      <c r="J39" s="682"/>
      <c r="K39" s="681"/>
      <c r="L39" s="683"/>
    </row>
  </sheetData>
  <mergeCells count="26">
    <mergeCell ref="C39:D39"/>
    <mergeCell ref="E39:F39"/>
    <mergeCell ref="G39:H39"/>
    <mergeCell ref="I39:J39"/>
    <mergeCell ref="K39:L39"/>
    <mergeCell ref="A38:B38"/>
    <mergeCell ref="A7:C7"/>
    <mergeCell ref="D7:L7"/>
    <mergeCell ref="A10:B10"/>
    <mergeCell ref="A12:B12"/>
    <mergeCell ref="A14:B14"/>
    <mergeCell ref="A21:B21"/>
    <mergeCell ref="A23:B23"/>
    <mergeCell ref="A30:B30"/>
    <mergeCell ref="A31:B31"/>
    <mergeCell ref="A32:B32"/>
    <mergeCell ref="E38:F38"/>
    <mergeCell ref="G38:H38"/>
    <mergeCell ref="I38:J38"/>
    <mergeCell ref="K38:L38"/>
    <mergeCell ref="A1:B4"/>
    <mergeCell ref="D1:L2"/>
    <mergeCell ref="C3:L4"/>
    <mergeCell ref="A6:C6"/>
    <mergeCell ref="D6:G6"/>
    <mergeCell ref="I6:L6"/>
  </mergeCells>
  <conditionalFormatting sqref="A11:B22">
    <cfRule type="expression" dxfId="7" priority="1">
      <formula>$C11:$L11="na"</formula>
    </cfRule>
  </conditionalFormatting>
  <dataValidations count="2">
    <dataValidation type="list" allowBlank="1" showInputMessage="1" showErrorMessage="1" sqref="C33:L34">
      <formula1>RESULTAT</formula1>
    </dataValidation>
    <dataValidation type="list" allowBlank="1" showInputMessage="1" showErrorMessage="1" sqref="C22:L22 C11:L11 C13:L13 C15:L16 C18:L20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9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71" r:id="rId3" name="Répertoire">
              <controlPr defaultSize="0" print="0" autoFill="0" autoPict="0" macro="[0]!AllerRe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15</xdr:col>
                    <xdr:colOff>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7672" r:id="rId4" name="Réserve">
              <controlPr defaultSize="0" print="0" autoFill="0" autoPict="0" macro="[0]!AllerReserve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Listes!$G$2:$G$173</xm:f>
          </x14:formula1>
          <xm:sqref>C17:L17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 enableFormatConditionsCalculation="0">
    <tabColor rgb="FFFF33CC"/>
    <pageSetUpPr fitToPage="1"/>
  </sheetPr>
  <dimension ref="A1:M93"/>
  <sheetViews>
    <sheetView showGridLines="0" topLeftCell="A7" zoomScaleSheetLayoutView="85" workbookViewId="0">
      <selection activeCell="B13" sqref="B13"/>
    </sheetView>
  </sheetViews>
  <sheetFormatPr baseColWidth="10" defaultColWidth="11.5" defaultRowHeight="14" x14ac:dyDescent="0"/>
  <cols>
    <col min="1" max="1" width="5.6640625" style="17" customWidth="1"/>
    <col min="2" max="2" width="51.5" style="17" bestFit="1" customWidth="1"/>
    <col min="3" max="3" width="10.6640625" style="17" customWidth="1"/>
    <col min="4" max="4" width="15.6640625" style="17" customWidth="1"/>
    <col min="5" max="5" width="14.5" style="19" customWidth="1"/>
    <col min="6" max="6" width="20.33203125" style="17" customWidth="1"/>
    <col min="7" max="9" width="11.5" style="17"/>
    <col min="10" max="10" width="15.1640625" style="17" customWidth="1"/>
    <col min="11" max="16384" width="11.5" style="17"/>
  </cols>
  <sheetData>
    <row r="1" spans="1:13" ht="15" customHeight="1" thickBot="1">
      <c r="A1" s="497"/>
      <c r="B1" s="498"/>
      <c r="C1" s="498" t="s">
        <v>342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61</v>
      </c>
      <c r="D3" s="498"/>
      <c r="E3" s="498"/>
      <c r="F3" s="498"/>
      <c r="J3" s="513" t="s">
        <v>813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AV-FK-008.2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181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343</v>
      </c>
      <c r="C11" s="267"/>
      <c r="D11" s="35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>IF(OR(C11="na",C11=""),"",LEFT(D11,1)&amp;MID(D11,SEARCH(" ",D11)+1,1))</f>
        <v/>
      </c>
    </row>
    <row r="12" spans="1:13" ht="15" customHeight="1">
      <c r="A12" s="495" t="s">
        <v>186</v>
      </c>
      <c r="B12" s="496"/>
      <c r="C12" s="38"/>
      <c r="D12" s="39" t="str">
        <f>IF(OR(C12="na",C12=""),"",IF($L$1="",MENU1!#REF!,IF(AND(G12="X",$L$1="A"),MENU1!#REF!,IF(AND(G12="X",$L$1="B"),MENU1!#REF!,IF(AND(G12="X",$L$1="C"),MENU1!#REF!,IF(AND(G12="X",$L$1="D"),MENU1!#REF!,MENU1!#REF!))))))</f>
        <v/>
      </c>
      <c r="E12" s="40"/>
      <c r="F12" s="85"/>
    </row>
    <row r="13" spans="1:13" ht="15" customHeight="1">
      <c r="A13" s="70" t="s">
        <v>15</v>
      </c>
      <c r="B13" s="73" t="s">
        <v>344</v>
      </c>
      <c r="C13" s="267"/>
      <c r="D13" s="35" t="str">
        <f>IF(OR(C13="na",C13=""),"",IF($L$1="",MENU1!$G$4,IF(AND(G13="X",$L$1="A"),MENU1!$B$2,IF(AND(G13="X",$L$1="B"),MENU1!$B$3,IF(AND(G13="X",$L$1="C"),MENU1!$B$4,IF(AND(G13="X",$L$1="D"),MENU1!$B$5,MENU1!$G$4))))))</f>
        <v/>
      </c>
      <c r="E13" s="81"/>
      <c r="F13" s="92" t="str">
        <f t="shared" ref="F13:F24" si="0">IF(OR(C13="na",C13=""),"",LEFT(D13,1)&amp;MID(D13,SEARCH(" ",D13)+1,1))</f>
        <v/>
      </c>
    </row>
    <row r="14" spans="1:13" ht="45.75" customHeight="1">
      <c r="A14" s="70" t="s">
        <v>2</v>
      </c>
      <c r="B14" s="75" t="s">
        <v>345</v>
      </c>
      <c r="C14" s="267"/>
      <c r="D14" s="35" t="str">
        <f>IF(OR(C14="na",C14=""),"",IF($L$1="",MENU1!$G$4,IF(AND(G14="X",$L$1="A"),MENU1!$B$2,IF(AND(G14="X",$L$1="B"),MENU1!$B$3,IF(AND(G14="X",$L$1="C"),MENU1!$B$4,IF(AND(G14="X",$L$1="D"),MENU1!$B$5,MENU1!$G$4))))))</f>
        <v/>
      </c>
      <c r="E14" s="81"/>
      <c r="F14" s="92" t="str">
        <f t="shared" si="0"/>
        <v/>
      </c>
    </row>
    <row r="15" spans="1:13" ht="15" customHeight="1">
      <c r="A15" s="70" t="s">
        <v>16</v>
      </c>
      <c r="B15" s="75" t="s">
        <v>346</v>
      </c>
      <c r="C15" s="267"/>
      <c r="D15" s="35" t="str">
        <f>IF(OR(C15="na",C15=""),"",IF($L$1="",MENU1!$G$4,IF(AND(G15="X",$L$1="A"),MENU1!$B$2,IF(AND(G15="X",$L$1="B"),MENU1!$B$3,IF(AND(G15="X",$L$1="C"),MENU1!$B$4,IF(AND(G15="X",$L$1="D"),MENU1!$B$5,MENU1!$G$4))))))</f>
        <v/>
      </c>
      <c r="E15" s="81"/>
      <c r="F15" s="92" t="str">
        <f t="shared" si="0"/>
        <v/>
      </c>
    </row>
    <row r="16" spans="1:13" ht="30" customHeight="1">
      <c r="A16" s="70" t="s">
        <v>179</v>
      </c>
      <c r="B16" s="75" t="s">
        <v>347</v>
      </c>
      <c r="C16" s="267"/>
      <c r="D16" s="35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1"/>
      <c r="F16" s="92" t="str">
        <f t="shared" si="0"/>
        <v/>
      </c>
    </row>
    <row r="17" spans="1:6" ht="15" customHeight="1">
      <c r="A17" s="70" t="s">
        <v>182</v>
      </c>
      <c r="B17" s="75" t="s">
        <v>348</v>
      </c>
      <c r="C17" s="267"/>
      <c r="D17" s="35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1"/>
      <c r="F17" s="92" t="str">
        <f t="shared" si="0"/>
        <v/>
      </c>
    </row>
    <row r="18" spans="1:6" ht="30" customHeight="1">
      <c r="A18" s="70" t="s">
        <v>184</v>
      </c>
      <c r="B18" s="75" t="s">
        <v>349</v>
      </c>
      <c r="C18" s="267"/>
      <c r="D18" s="35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1"/>
      <c r="F18" s="92" t="str">
        <f t="shared" si="0"/>
        <v/>
      </c>
    </row>
    <row r="19" spans="1:6" ht="59.25" customHeight="1">
      <c r="A19" s="70" t="s">
        <v>187</v>
      </c>
      <c r="B19" s="75" t="s">
        <v>350</v>
      </c>
      <c r="C19" s="267"/>
      <c r="D19" s="35" t="str">
        <f>IF(OR(C19="na",C19=""),"",IF($L$1="",MENU1!$G$4,IF(AND(G19="X",$L$1="A"),MENU1!$B$2,IF(AND(G19="X",$L$1="B"),MENU1!$B$3,IF(AND(G19="X",$L$1="C"),MENU1!$B$4,IF(AND(G19="X",$L$1="D"),MENU1!$B$5,MENU1!$G$4))))))</f>
        <v/>
      </c>
      <c r="E19" s="81"/>
      <c r="F19" s="92" t="str">
        <f t="shared" si="0"/>
        <v/>
      </c>
    </row>
    <row r="20" spans="1:6" ht="15" customHeight="1">
      <c r="A20" s="70" t="s">
        <v>189</v>
      </c>
      <c r="B20" s="75" t="s">
        <v>206</v>
      </c>
      <c r="C20" s="267"/>
      <c r="D20" s="35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1"/>
      <c r="F20" s="92" t="str">
        <f t="shared" si="0"/>
        <v/>
      </c>
    </row>
    <row r="21" spans="1:6" ht="30" customHeight="1">
      <c r="A21" s="70" t="s">
        <v>191</v>
      </c>
      <c r="B21" s="75" t="s">
        <v>351</v>
      </c>
      <c r="C21" s="267"/>
      <c r="D21" s="35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1"/>
      <c r="F21" s="92" t="str">
        <f t="shared" si="0"/>
        <v/>
      </c>
    </row>
    <row r="22" spans="1:6" ht="15" customHeight="1">
      <c r="A22" s="70" t="s">
        <v>193</v>
      </c>
      <c r="B22" s="75" t="s">
        <v>352</v>
      </c>
      <c r="C22" s="267"/>
      <c r="D22" s="35" t="str">
        <f>IF(OR(C22="na",C22=""),"",IF($L$1="",MENU1!$G$4,IF(AND(G22="X",$L$1="A"),MENU1!$B$2,IF(AND(G22="X",$L$1="B"),MENU1!$B$3,IF(AND(G22="X",$L$1="C"),MENU1!$B$4,IF(AND(G22="X",$L$1="D"),MENU1!$B$5,MENU1!$G$4))))))</f>
        <v/>
      </c>
      <c r="E22" s="81"/>
      <c r="F22" s="92" t="str">
        <f t="shared" si="0"/>
        <v/>
      </c>
    </row>
    <row r="23" spans="1:6" ht="14.5" customHeight="1">
      <c r="A23" s="70" t="s">
        <v>195</v>
      </c>
      <c r="B23" s="75" t="s">
        <v>353</v>
      </c>
      <c r="C23" s="267"/>
      <c r="D23" s="35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1"/>
      <c r="F23" s="92" t="str">
        <f t="shared" si="0"/>
        <v/>
      </c>
    </row>
    <row r="24" spans="1:6" ht="15" customHeight="1">
      <c r="A24" s="70" t="s">
        <v>197</v>
      </c>
      <c r="B24" s="75" t="s">
        <v>354</v>
      </c>
      <c r="C24" s="267"/>
      <c r="D24" s="35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1"/>
      <c r="F24" s="92" t="str">
        <f t="shared" si="0"/>
        <v/>
      </c>
    </row>
    <row r="25" spans="1:6" ht="15" customHeight="1">
      <c r="A25" s="495" t="s">
        <v>279</v>
      </c>
      <c r="B25" s="514"/>
      <c r="C25" s="87"/>
      <c r="D25" s="88" t="str">
        <f>IF(OR(C25="na",C25=""),"",IF($L$1="",MENU1!#REF!,IF(AND(G25="X",$L$1="A"),MENU1!#REF!,IF(AND(G25="X",$L$1="B"),MENU1!#REF!,IF(AND(G25="X",$L$1="C"),MENU1!#REF!,IF(AND(G25="X",$L$1="D"),MENU1!#REF!,MENU1!#REF!))))))</f>
        <v/>
      </c>
      <c r="E25" s="40"/>
      <c r="F25" s="89"/>
    </row>
    <row r="26" spans="1:6" ht="16">
      <c r="A26" s="68" t="s">
        <v>199</v>
      </c>
      <c r="B26" s="74" t="s">
        <v>355</v>
      </c>
      <c r="C26" s="314"/>
      <c r="D26" s="35" t="str">
        <f>IF(OR(C26="na",C26=""),"",IF($L$1="",MENU1!$G$4,IF(AND(G26="X",$L$1="A"),MENU1!$B$2,IF(AND(G26="X",$L$1="B"),MENU1!$B$3,IF(AND(G26="X",$L$1="C"),MENU1!$B$4,IF(AND(G26="X",$L$1="D"),MENU1!$B$5,MENU1!$G$4))))))</f>
        <v/>
      </c>
      <c r="E26" s="83"/>
      <c r="F26" s="92" t="str">
        <f>IF(OR(C26="na",C26=""),"",LEFT(D26,1)&amp;MID(D26,SEARCH(" ",D26)+1,1))</f>
        <v/>
      </c>
    </row>
    <row r="27" spans="1:6" ht="16">
      <c r="A27" s="68" t="s">
        <v>201</v>
      </c>
      <c r="B27" s="74" t="s">
        <v>356</v>
      </c>
      <c r="C27" s="314"/>
      <c r="D27" s="35" t="str">
        <f>IF(OR(C27="na",C27=""),"",IF($L$1="",MENU1!$G$4,IF(AND(G27="X",$L$1="A"),MENU1!$B$2,IF(AND(G27="X",$L$1="B"),MENU1!$B$3,IF(AND(G27="X",$L$1="C"),MENU1!$B$4,IF(AND(G27="X",$L$1="D"),MENU1!$B$5,MENU1!$G$4))))))</f>
        <v/>
      </c>
      <c r="E27" s="83"/>
      <c r="F27" s="92" t="str">
        <f>IF(OR(C27="na",C27=""),"",LEFT(D27,1)&amp;MID(D27,SEARCH(" ",D27)+1,1))</f>
        <v/>
      </c>
    </row>
    <row r="28" spans="1:6" ht="15" customHeight="1">
      <c r="A28" s="68" t="s">
        <v>203</v>
      </c>
      <c r="B28" s="74" t="s">
        <v>357</v>
      </c>
      <c r="C28" s="267"/>
      <c r="D28" s="35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3"/>
      <c r="F28" s="92" t="str">
        <f>IF(OR(C28="na",C28=""),"",LEFT(D28,1)&amp;MID(D28,SEARCH(" ",D28)+1,1))</f>
        <v/>
      </c>
    </row>
    <row r="29" spans="1:6" ht="15" customHeight="1" thickBot="1">
      <c r="A29" s="68" t="s">
        <v>205</v>
      </c>
      <c r="B29" s="74" t="s">
        <v>258</v>
      </c>
      <c r="C29" s="267"/>
      <c r="D29" s="35" t="str">
        <f>IF(OR(C29="na",C29=""),"",IF($L$1="",MENU1!$G$4,IF(AND(G29="X",$L$1="A"),MENU1!$B$2,IF(AND(G29="X",$L$1="B"),MENU1!$B$3,IF(AND(G29="X",$L$1="C"),MENU1!$B$4,IF(AND(G29="X",$L$1="D"),MENU1!$B$5,MENU1!$G$4))))))</f>
        <v/>
      </c>
      <c r="E29" s="83"/>
      <c r="F29" s="92" t="str">
        <f>IF(OR(C29="na",C29=""),"",LEFT(D29,1)&amp;MID(D29,SEARCH(" ",D29)+1,1))</f>
        <v/>
      </c>
    </row>
    <row r="30" spans="1:6" ht="15" customHeight="1">
      <c r="A30" s="44" t="s">
        <v>222</v>
      </c>
      <c r="B30" s="45"/>
      <c r="C30" s="46"/>
      <c r="D30" s="45"/>
      <c r="E30" s="47"/>
      <c r="F30" s="48"/>
    </row>
    <row r="31" spans="1:6" ht="15" customHeight="1">
      <c r="A31" s="49" t="s">
        <v>223</v>
      </c>
      <c r="B31" s="50"/>
      <c r="C31" s="51"/>
      <c r="D31" s="52"/>
      <c r="E31" s="53"/>
      <c r="F31" s="54"/>
    </row>
    <row r="32" spans="1:6" ht="15" customHeight="1" thickBot="1">
      <c r="A32" s="55" t="s">
        <v>224</v>
      </c>
      <c r="B32" s="56"/>
      <c r="C32" s="57"/>
      <c r="D32" s="58"/>
      <c r="E32" s="59"/>
      <c r="F32" s="60"/>
    </row>
    <row r="33" spans="1:6" ht="15" customHeight="1">
      <c r="A33" s="509" t="s">
        <v>225</v>
      </c>
      <c r="B33" s="510"/>
      <c r="C33" s="28"/>
      <c r="D33" s="29"/>
      <c r="E33" s="30"/>
      <c r="F33" s="31"/>
    </row>
    <row r="34" spans="1:6" ht="15" customHeight="1" thickBot="1">
      <c r="A34" s="61"/>
      <c r="B34" s="62" t="s">
        <v>226</v>
      </c>
      <c r="C34" s="43"/>
      <c r="D34" s="63"/>
      <c r="E34" s="64"/>
      <c r="F34" s="65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3">
    <mergeCell ref="A33:B33"/>
    <mergeCell ref="A7:B7"/>
    <mergeCell ref="C7:F7"/>
    <mergeCell ref="A10:B10"/>
    <mergeCell ref="A12:B12"/>
    <mergeCell ref="A25:B25"/>
    <mergeCell ref="A1:B4"/>
    <mergeCell ref="C1:F2"/>
    <mergeCell ref="J1:K1"/>
    <mergeCell ref="C3:F4"/>
    <mergeCell ref="A6:B6"/>
    <mergeCell ref="C6:D6"/>
    <mergeCell ref="J3:M6"/>
  </mergeCells>
  <conditionalFormatting sqref="A11:B29">
    <cfRule type="expression" dxfId="6" priority="1">
      <formula>$C11="na"</formula>
    </cfRule>
  </conditionalFormatting>
  <dataValidations count="2">
    <dataValidation type="list" allowBlank="1" showInputMessage="1" showErrorMessage="1" sqref="C25">
      <formula1>RESULTAT</formula1>
    </dataValidation>
    <dataValidation type="list" allowBlank="1" showInputMessage="1" showErrorMessage="1" sqref="C11 C13:C24 C28:C29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8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93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8694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 enableFormatConditionsCalculation="0">
    <tabColor rgb="FF0070C0"/>
    <pageSetUpPr fitToPage="1"/>
  </sheetPr>
  <dimension ref="A1:P42"/>
  <sheetViews>
    <sheetView showGridLines="0" zoomScaleSheetLayoutView="85" workbookViewId="0">
      <selection activeCell="N27" sqref="N27"/>
    </sheetView>
  </sheetViews>
  <sheetFormatPr baseColWidth="10" defaultColWidth="11.5" defaultRowHeight="14" x14ac:dyDescent="0"/>
  <cols>
    <col min="1" max="1" width="5.6640625" style="16" customWidth="1"/>
    <col min="2" max="2" width="57.5" style="16" customWidth="1"/>
    <col min="3" max="7" width="12.6640625" style="16" customWidth="1"/>
    <col min="8" max="11" width="12.6640625" style="93" customWidth="1"/>
    <col min="12" max="12" width="12.6640625" style="16" customWidth="1"/>
    <col min="13" max="13" width="11.5" style="16"/>
    <col min="14" max="15" width="11.5" style="17"/>
    <col min="16" max="16384" width="11.5" style="16"/>
  </cols>
  <sheetData>
    <row r="1" spans="1:16" ht="15" customHeight="1">
      <c r="A1" s="497"/>
      <c r="B1" s="498"/>
      <c r="C1" s="131"/>
      <c r="D1" s="602" t="s">
        <v>358</v>
      </c>
      <c r="E1" s="602"/>
      <c r="F1" s="602"/>
      <c r="G1" s="602"/>
      <c r="H1" s="602"/>
      <c r="I1" s="602"/>
      <c r="J1" s="602"/>
      <c r="K1" s="602"/>
      <c r="L1" s="602"/>
      <c r="N1" s="17" t="s">
        <v>422</v>
      </c>
    </row>
    <row r="2" spans="1:16" ht="15" customHeight="1">
      <c r="A2" s="498"/>
      <c r="B2" s="498"/>
      <c r="C2" s="131"/>
      <c r="D2" s="602"/>
      <c r="E2" s="602"/>
      <c r="F2" s="602"/>
      <c r="G2" s="602"/>
      <c r="H2" s="602"/>
      <c r="I2" s="602"/>
      <c r="J2" s="602"/>
      <c r="K2" s="602"/>
      <c r="L2" s="602"/>
    </row>
    <row r="3" spans="1:16" ht="15" customHeight="1">
      <c r="A3" s="498"/>
      <c r="B3" s="498"/>
      <c r="C3" s="602" t="s">
        <v>359</v>
      </c>
      <c r="D3" s="602"/>
      <c r="E3" s="602"/>
      <c r="F3" s="602"/>
      <c r="G3" s="602"/>
      <c r="H3" s="602"/>
      <c r="I3" s="602"/>
      <c r="J3" s="602"/>
      <c r="K3" s="602"/>
      <c r="L3" s="602"/>
      <c r="P3" s="313"/>
    </row>
    <row r="4" spans="1:16" ht="15" customHeight="1">
      <c r="A4" s="498"/>
      <c r="B4" s="498"/>
      <c r="C4" s="602"/>
      <c r="D4" s="602"/>
      <c r="E4" s="602"/>
      <c r="F4" s="602"/>
      <c r="G4" s="602"/>
      <c r="H4" s="602"/>
      <c r="I4" s="602"/>
      <c r="J4" s="602"/>
      <c r="K4" s="602"/>
      <c r="L4" s="602"/>
      <c r="P4" s="313"/>
    </row>
    <row r="5" spans="1:16" ht="10" customHeight="1" thickBot="1">
      <c r="P5" s="313"/>
    </row>
    <row r="6" spans="1:16" ht="20" customHeight="1">
      <c r="A6" s="603" t="s">
        <v>166</v>
      </c>
      <c r="B6" s="604"/>
      <c r="C6" s="604"/>
      <c r="D6" s="662" t="str">
        <f>Entête!B8</f>
        <v>…../…../……..</v>
      </c>
      <c r="E6" s="662"/>
      <c r="F6" s="662"/>
      <c r="G6" s="663"/>
      <c r="H6" s="132" t="s">
        <v>167</v>
      </c>
      <c r="I6" s="664" t="str">
        <f ca="1">RIGHT(CELL("nomfichier",A1),LEN(CELL("nomfichier",A1))-FIND("]",CELL("nomfichier",A1)))</f>
        <v>AV-FK-008.2BIS</v>
      </c>
      <c r="J6" s="664"/>
      <c r="K6" s="664"/>
      <c r="L6" s="665"/>
      <c r="P6" s="313"/>
    </row>
    <row r="7" spans="1:16" ht="20" customHeight="1" thickBot="1">
      <c r="A7" s="611" t="s">
        <v>168</v>
      </c>
      <c r="B7" s="612"/>
      <c r="C7" s="612"/>
      <c r="D7" s="613"/>
      <c r="E7" s="613"/>
      <c r="F7" s="613"/>
      <c r="G7" s="613"/>
      <c r="H7" s="613"/>
      <c r="I7" s="666"/>
      <c r="J7" s="666"/>
      <c r="K7" s="666"/>
      <c r="L7" s="667"/>
    </row>
    <row r="8" spans="1:16" ht="10" customHeight="1" thickBot="1"/>
    <row r="9" spans="1:16" s="95" customFormat="1" ht="15" customHeight="1" thickBot="1">
      <c r="A9" s="94" t="s">
        <v>34</v>
      </c>
      <c r="B9" s="133" t="s">
        <v>169</v>
      </c>
      <c r="C9" s="133" t="s">
        <v>325</v>
      </c>
      <c r="D9" s="133" t="s">
        <v>326</v>
      </c>
      <c r="E9" s="133" t="s">
        <v>327</v>
      </c>
      <c r="F9" s="133" t="s">
        <v>328</v>
      </c>
      <c r="G9" s="133" t="s">
        <v>329</v>
      </c>
      <c r="H9" s="133" t="s">
        <v>330</v>
      </c>
      <c r="I9" s="133" t="s">
        <v>331</v>
      </c>
      <c r="J9" s="133" t="s">
        <v>332</v>
      </c>
      <c r="K9" s="133" t="s">
        <v>333</v>
      </c>
      <c r="L9" s="134" t="s">
        <v>334</v>
      </c>
      <c r="N9" s="27"/>
      <c r="O9" s="27"/>
    </row>
    <row r="10" spans="1:16" ht="15" customHeight="1">
      <c r="A10" s="625" t="s">
        <v>181</v>
      </c>
      <c r="B10" s="626"/>
      <c r="C10" s="97"/>
      <c r="D10" s="98"/>
      <c r="E10" s="98"/>
      <c r="F10" s="99"/>
      <c r="G10" s="98"/>
      <c r="H10" s="99"/>
      <c r="I10" s="99"/>
      <c r="J10" s="99"/>
      <c r="K10" s="99"/>
      <c r="L10" s="100"/>
    </row>
    <row r="11" spans="1:16" ht="15" thickBot="1">
      <c r="A11" s="105" t="s">
        <v>13</v>
      </c>
      <c r="B11" s="135" t="s">
        <v>360</v>
      </c>
      <c r="C11" s="137"/>
      <c r="D11" s="137"/>
      <c r="E11" s="137"/>
      <c r="F11" s="137"/>
      <c r="G11" s="137"/>
      <c r="H11" s="137"/>
      <c r="I11" s="137"/>
      <c r="J11" s="137"/>
      <c r="K11" s="137"/>
      <c r="L11" s="138"/>
      <c r="M11" s="139"/>
    </row>
    <row r="12" spans="1:16">
      <c r="A12" s="625" t="s">
        <v>335</v>
      </c>
      <c r="B12" s="626"/>
      <c r="C12" s="97"/>
      <c r="D12" s="98"/>
      <c r="E12" s="98"/>
      <c r="F12" s="99"/>
      <c r="G12" s="98"/>
      <c r="H12" s="99"/>
      <c r="I12" s="99"/>
      <c r="J12" s="99"/>
      <c r="K12" s="99"/>
      <c r="L12" s="100"/>
      <c r="M12" s="139"/>
    </row>
    <row r="13" spans="1:16">
      <c r="A13" s="105" t="s">
        <v>15</v>
      </c>
      <c r="B13" s="168" t="s">
        <v>344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2"/>
      <c r="M13" s="139"/>
    </row>
    <row r="14" spans="1:16" ht="57" customHeight="1">
      <c r="A14" s="105" t="s">
        <v>2</v>
      </c>
      <c r="B14" s="168" t="s">
        <v>345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2"/>
      <c r="M14" s="139"/>
    </row>
    <row r="15" spans="1:16" ht="15" customHeight="1">
      <c r="A15" s="105" t="s">
        <v>16</v>
      </c>
      <c r="B15" s="168" t="s">
        <v>346</v>
      </c>
      <c r="C15" s="141"/>
      <c r="D15" s="169"/>
      <c r="E15" s="169"/>
      <c r="F15" s="169"/>
      <c r="G15" s="169"/>
      <c r="H15" s="169"/>
      <c r="I15" s="169"/>
      <c r="J15" s="169"/>
      <c r="K15" s="169"/>
      <c r="L15" s="170"/>
      <c r="M15" s="139"/>
    </row>
    <row r="16" spans="1:16" ht="30" customHeight="1">
      <c r="A16" s="105" t="s">
        <v>179</v>
      </c>
      <c r="B16" s="168" t="s">
        <v>361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2"/>
      <c r="M16" s="139"/>
    </row>
    <row r="17" spans="1:13" ht="15" customHeight="1">
      <c r="A17" s="105" t="s">
        <v>182</v>
      </c>
      <c r="B17" s="140" t="s">
        <v>362</v>
      </c>
      <c r="C17" s="141"/>
      <c r="D17" s="141"/>
      <c r="E17" s="141"/>
      <c r="F17" s="141"/>
      <c r="G17" s="141"/>
      <c r="H17" s="141"/>
      <c r="I17" s="141"/>
      <c r="J17" s="141"/>
      <c r="K17" s="141"/>
      <c r="L17" s="142"/>
      <c r="M17" s="139"/>
    </row>
    <row r="18" spans="1:13" ht="28">
      <c r="A18" s="105" t="s">
        <v>184</v>
      </c>
      <c r="B18" s="168" t="s">
        <v>349</v>
      </c>
      <c r="C18" s="141"/>
      <c r="D18" s="171"/>
      <c r="E18" s="171"/>
      <c r="F18" s="171"/>
      <c r="G18" s="171"/>
      <c r="H18" s="171"/>
      <c r="I18" s="171"/>
      <c r="J18" s="171"/>
      <c r="K18" s="171"/>
      <c r="L18" s="172"/>
      <c r="M18" s="139"/>
    </row>
    <row r="19" spans="1:13" ht="42">
      <c r="A19" s="105" t="s">
        <v>187</v>
      </c>
      <c r="B19" s="168" t="s">
        <v>350</v>
      </c>
      <c r="C19" s="141"/>
      <c r="D19" s="171"/>
      <c r="E19" s="171"/>
      <c r="F19" s="171"/>
      <c r="G19" s="171"/>
      <c r="H19" s="171"/>
      <c r="I19" s="171"/>
      <c r="J19" s="171"/>
      <c r="K19" s="171"/>
      <c r="L19" s="172"/>
      <c r="M19" s="139"/>
    </row>
    <row r="20" spans="1:13">
      <c r="A20" s="105" t="s">
        <v>189</v>
      </c>
      <c r="B20" s="168" t="s">
        <v>260</v>
      </c>
      <c r="C20" s="141"/>
      <c r="D20" s="171"/>
      <c r="E20" s="171"/>
      <c r="F20" s="171"/>
      <c r="G20" s="171"/>
      <c r="H20" s="171"/>
      <c r="I20" s="171"/>
      <c r="J20" s="171"/>
      <c r="K20" s="171"/>
      <c r="L20" s="172"/>
      <c r="M20" s="139"/>
    </row>
    <row r="21" spans="1:13" ht="28">
      <c r="A21" s="105" t="s">
        <v>191</v>
      </c>
      <c r="B21" s="168" t="s">
        <v>363</v>
      </c>
      <c r="C21" s="141"/>
      <c r="D21" s="171"/>
      <c r="E21" s="171"/>
      <c r="F21" s="171"/>
      <c r="G21" s="171"/>
      <c r="H21" s="171"/>
      <c r="I21" s="171"/>
      <c r="J21" s="171"/>
      <c r="K21" s="171"/>
      <c r="L21" s="172"/>
      <c r="M21" s="139"/>
    </row>
    <row r="22" spans="1:13" ht="15" customHeight="1">
      <c r="A22" s="105" t="s">
        <v>193</v>
      </c>
      <c r="B22" s="168" t="s">
        <v>352</v>
      </c>
      <c r="C22" s="141"/>
      <c r="D22" s="171"/>
      <c r="E22" s="171"/>
      <c r="F22" s="171"/>
      <c r="G22" s="171"/>
      <c r="H22" s="171"/>
      <c r="I22" s="171"/>
      <c r="J22" s="171"/>
      <c r="K22" s="171"/>
      <c r="L22" s="172"/>
      <c r="M22" s="139"/>
    </row>
    <row r="23" spans="1:13" ht="15" customHeight="1">
      <c r="A23" s="105" t="s">
        <v>195</v>
      </c>
      <c r="B23" s="168" t="s">
        <v>353</v>
      </c>
      <c r="C23" s="141"/>
      <c r="D23" s="171"/>
      <c r="E23" s="171"/>
      <c r="F23" s="171"/>
      <c r="G23" s="171"/>
      <c r="H23" s="171"/>
      <c r="I23" s="171"/>
      <c r="J23" s="171"/>
      <c r="K23" s="171"/>
      <c r="L23" s="172"/>
      <c r="M23" s="139"/>
    </row>
    <row r="24" spans="1:13" ht="15" thickBot="1">
      <c r="A24" s="105" t="s">
        <v>197</v>
      </c>
      <c r="B24" s="173" t="s">
        <v>354</v>
      </c>
      <c r="C24" s="141"/>
      <c r="D24" s="137"/>
      <c r="E24" s="137"/>
      <c r="F24" s="137"/>
      <c r="G24" s="137"/>
      <c r="H24" s="137"/>
      <c r="I24" s="137"/>
      <c r="J24" s="137"/>
      <c r="K24" s="137"/>
      <c r="L24" s="138"/>
      <c r="M24" s="139"/>
    </row>
    <row r="25" spans="1:13">
      <c r="A25" s="625" t="s">
        <v>279</v>
      </c>
      <c r="B25" s="626"/>
      <c r="C25" s="96"/>
      <c r="D25" s="97"/>
      <c r="E25" s="97"/>
      <c r="F25" s="98"/>
      <c r="G25" s="98"/>
      <c r="H25" s="99"/>
      <c r="I25" s="99"/>
      <c r="J25" s="99"/>
      <c r="K25" s="99"/>
      <c r="L25" s="100"/>
      <c r="M25" s="139"/>
    </row>
    <row r="26" spans="1:13" ht="28">
      <c r="A26" s="107" t="s">
        <v>199</v>
      </c>
      <c r="B26" s="168" t="s">
        <v>364</v>
      </c>
      <c r="C26" s="174"/>
      <c r="D26" s="145"/>
      <c r="E26" s="145"/>
      <c r="F26" s="146"/>
      <c r="G26" s="146"/>
      <c r="H26" s="147"/>
      <c r="I26" s="147"/>
      <c r="J26" s="147"/>
      <c r="K26" s="147"/>
      <c r="L26" s="148"/>
      <c r="M26" s="139"/>
    </row>
    <row r="27" spans="1:13" ht="28">
      <c r="A27" s="107" t="s">
        <v>201</v>
      </c>
      <c r="B27" s="168" t="s">
        <v>356</v>
      </c>
      <c r="C27" s="174"/>
      <c r="D27" s="145"/>
      <c r="E27" s="145"/>
      <c r="F27" s="146"/>
      <c r="G27" s="146"/>
      <c r="H27" s="147"/>
      <c r="I27" s="147"/>
      <c r="J27" s="147"/>
      <c r="K27" s="147"/>
      <c r="L27" s="148"/>
      <c r="M27" s="139"/>
    </row>
    <row r="28" spans="1:13">
      <c r="A28" s="107" t="s">
        <v>203</v>
      </c>
      <c r="B28" s="173" t="s">
        <v>365</v>
      </c>
      <c r="C28" s="175"/>
      <c r="D28" s="175"/>
      <c r="E28" s="175"/>
      <c r="F28" s="175"/>
      <c r="G28" s="175"/>
      <c r="H28" s="175"/>
      <c r="I28" s="175"/>
      <c r="J28" s="175"/>
      <c r="K28" s="175"/>
      <c r="L28" s="176"/>
      <c r="M28" s="139"/>
    </row>
    <row r="29" spans="1:13" ht="15" thickBot="1">
      <c r="A29" s="107" t="s">
        <v>205</v>
      </c>
      <c r="B29" s="173" t="s">
        <v>366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36"/>
      <c r="M29" s="139"/>
    </row>
    <row r="30" spans="1:13">
      <c r="A30" s="668" t="s">
        <v>38</v>
      </c>
      <c r="B30" s="669"/>
      <c r="C30" s="155" t="str">
        <f>IF(OR(C13="na",C13=""),"",IF($N$1="",MENU1!$G$4,IF(AND(F30="X",$N$1="A"),MENU1!$B$2,IF(AND(F30="X",$N$1="B"),MENU1!$B$3,IF(AND(F30="X",$N$1="C"),MENU1!$B$4,IF(AND(F30="X",$N$1="D"),MENU1!$B$5,MENU1!$G$4))))))</f>
        <v/>
      </c>
      <c r="D30" s="156" t="str">
        <f>IF(OR(D13="na",D13=""),"",IF($N$1="",MENU1!$G$4,IF(AND(G30="X",$N$1="A"),MENU1!$B$2,IF(AND(G30="X",$N$1="B"),MENU1!$B$3,IF(AND(G30="X",$N$1="C"),MENU1!$B$4,IF(AND(G30="X",$N$1="D"),MENU1!$B$5,MENU1!$G$4))))))</f>
        <v/>
      </c>
      <c r="E30" s="156" t="str">
        <f>IF(OR(E13="na",E13=""),"",IF($N$1="",MENU1!$G$4,IF(AND(H30="X",$N$1="A"),MENU1!$B$2,IF(AND(H30="X",$N$1="B"),MENU1!$B$3,IF(AND(H30="X",$N$1="C"),MENU1!$B$4,IF(AND(H30="X",$N$1="D"),MENU1!$B$5,MENU1!$G$4))))))</f>
        <v/>
      </c>
      <c r="F30" s="156" t="str">
        <f>IF(OR(F13="na",F13=""),"",IF($N$1="",MENU1!$G$4,IF(AND(I30="X",$N$1="A"),MENU1!$B$2,IF(AND(I30="X",$N$1="B"),MENU1!$B$3,IF(AND(I30="X",$N$1="C"),MENU1!$B$4,IF(AND(I30="X",$N$1="D"),MENU1!$B$5,MENU1!$G$4))))))</f>
        <v/>
      </c>
      <c r="G30" s="156" t="str">
        <f>IF(OR(G13="na",G13=""),"",IF($N$1="",MENU1!$G$4,IF(AND(J30="X",$N$1="A"),MENU1!$B$2,IF(AND(J30="X",$N$1="B"),MENU1!$B$3,IF(AND(J30="X",$N$1="C"),MENU1!$B$4,IF(AND(J30="X",$N$1="D"),MENU1!$B$5,MENU1!$G$4))))))</f>
        <v/>
      </c>
      <c r="H30" s="157" t="str">
        <f>IF(OR(H13="na",H13=""),"",IF($N$1="",MENU1!$G$4,IF(AND(K30="X",$N$1="A"),MENU1!$B$2,IF(AND(K30="X",$N$1="B"),MENU1!$B$3,IF(AND(K30="X",$N$1="C"),MENU1!$B$4,IF(AND(K30="X",$N$1="D"),MENU1!$B$5,MENU1!$G$4))))))</f>
        <v/>
      </c>
      <c r="I30" s="157" t="str">
        <f>IF(OR(I13="na",I13=""),"",IF($N$1="",MENU1!$G$4,IF(AND(L30="X",$N$1="A"),MENU1!$B$2,IF(AND(L30="X",$N$1="B"),MENU1!$B$3,IF(AND(L30="X",$N$1="C"),MENU1!$B$4,IF(AND(L30="X",$N$1="D"),MENU1!$B$5,MENU1!$G$4))))))</f>
        <v/>
      </c>
      <c r="J30" s="157" t="str">
        <f>IF(OR(J13="na",J13=""),"",IF($N$1="",MENU1!$G$4,IF(AND(M30="X",$N$1="A"),MENU1!$B$2,IF(AND(M30="X",$N$1="B"),MENU1!$B$3,IF(AND(M30="X",$N$1="C"),MENU1!$B$4,IF(AND(M30="X",$N$1="D"),MENU1!$B$5,MENU1!$G$4))))))</f>
        <v/>
      </c>
      <c r="K30" s="157" t="str">
        <f>IF(OR(K13="na",K13=""),"",IF($N$1="",MENU1!$G$4,IF(AND(N30="X",$N$1="A"),MENU1!$B$2,IF(AND(N30="X",$N$1="B"),MENU1!$B$3,IF(AND(N30="X",$N$1="C"),MENU1!$B$4,IF(AND(N30="X",$N$1="D"),MENU1!$B$5,MENU1!$G$4))))))</f>
        <v/>
      </c>
      <c r="L30" s="158" t="str">
        <f>IF(OR(L13="na",L13=""),"",IF($N$1="",MENU1!$G$4,IF(AND(O30="X",$N$1="A"),MENU1!$B$2,IF(AND(O30="X",$N$1="B"),MENU1!$B$3,IF(AND(O30="X",$N$1="C"),MENU1!$B$4,IF(AND(O30="X",$N$1="D"),MENU1!$B$5,MENU1!$G$4))))))</f>
        <v/>
      </c>
      <c r="M30" s="139"/>
    </row>
    <row r="31" spans="1:13">
      <c r="A31" s="670" t="s">
        <v>33</v>
      </c>
      <c r="B31" s="671"/>
      <c r="C31" s="159"/>
      <c r="D31" s="159"/>
      <c r="E31" s="159"/>
      <c r="F31" s="159"/>
      <c r="G31" s="159"/>
      <c r="H31" s="159"/>
      <c r="I31" s="159"/>
      <c r="J31" s="159"/>
      <c r="K31" s="159"/>
      <c r="L31" s="160"/>
      <c r="M31" s="139"/>
    </row>
    <row r="32" spans="1:13" ht="17" thickBot="1">
      <c r="A32" s="672" t="s">
        <v>39</v>
      </c>
      <c r="B32" s="673"/>
      <c r="C32" s="161" t="str">
        <f t="shared" ref="C32:L32" si="0">IF(OR(C13="na",C13=""),"",LEFT(C30,1)&amp;MID(C30,SEARCH(" ",C30)+1,1))</f>
        <v/>
      </c>
      <c r="D32" s="161" t="str">
        <f t="shared" si="0"/>
        <v/>
      </c>
      <c r="E32" s="161" t="str">
        <f t="shared" si="0"/>
        <v/>
      </c>
      <c r="F32" s="161" t="str">
        <f t="shared" si="0"/>
        <v/>
      </c>
      <c r="G32" s="161" t="str">
        <f t="shared" si="0"/>
        <v/>
      </c>
      <c r="H32" s="162" t="str">
        <f t="shared" si="0"/>
        <v/>
      </c>
      <c r="I32" s="162" t="str">
        <f t="shared" si="0"/>
        <v/>
      </c>
      <c r="J32" s="162" t="str">
        <f t="shared" si="0"/>
        <v/>
      </c>
      <c r="K32" s="162" t="str">
        <f t="shared" si="0"/>
        <v/>
      </c>
      <c r="L32" s="163" t="str">
        <f t="shared" si="0"/>
        <v/>
      </c>
      <c r="M32" s="139"/>
    </row>
    <row r="33" spans="1:13">
      <c r="A33" s="164"/>
      <c r="B33" s="165"/>
      <c r="C33" s="125"/>
      <c r="D33" s="125"/>
      <c r="E33" s="125"/>
      <c r="F33" s="125"/>
      <c r="G33" s="125"/>
      <c r="H33" s="125"/>
      <c r="I33" s="125"/>
      <c r="J33" s="125"/>
      <c r="K33" s="125"/>
      <c r="L33" s="127"/>
      <c r="M33" s="139"/>
    </row>
    <row r="34" spans="1:13" ht="15" thickBot="1">
      <c r="A34" s="164"/>
      <c r="B34" s="165"/>
      <c r="C34" s="125"/>
      <c r="D34" s="125"/>
      <c r="E34" s="125"/>
      <c r="F34" s="125"/>
      <c r="G34" s="125"/>
      <c r="H34" s="125"/>
      <c r="I34" s="125"/>
      <c r="J34" s="125"/>
      <c r="K34" s="125"/>
      <c r="L34" s="127"/>
      <c r="M34" s="139"/>
    </row>
    <row r="35" spans="1:13" ht="15" customHeight="1">
      <c r="A35" s="119"/>
      <c r="B35" s="120"/>
      <c r="C35" s="120"/>
      <c r="D35" s="120"/>
      <c r="E35" s="120"/>
      <c r="F35" s="120"/>
      <c r="G35" s="120"/>
      <c r="H35" s="121"/>
      <c r="I35" s="121"/>
      <c r="J35" s="121"/>
      <c r="K35" s="121"/>
      <c r="L35" s="122"/>
    </row>
    <row r="36" spans="1:13" ht="15" customHeight="1">
      <c r="A36" s="123" t="s">
        <v>223</v>
      </c>
      <c r="B36" s="124"/>
      <c r="C36" s="124"/>
      <c r="D36" s="125"/>
      <c r="E36" s="125"/>
      <c r="F36" s="125"/>
      <c r="G36" s="125"/>
      <c r="H36" s="126"/>
      <c r="I36" s="126"/>
      <c r="J36" s="126"/>
      <c r="K36" s="126"/>
      <c r="L36" s="127"/>
    </row>
    <row r="37" spans="1:13" ht="15" customHeight="1" thickBot="1">
      <c r="A37" s="128" t="s">
        <v>224</v>
      </c>
      <c r="B37" s="116"/>
      <c r="C37" s="116"/>
      <c r="D37" s="117"/>
      <c r="E37" s="117"/>
      <c r="F37" s="117"/>
      <c r="G37" s="117"/>
      <c r="H37" s="118"/>
      <c r="I37" s="118"/>
      <c r="J37" s="118"/>
      <c r="K37" s="118"/>
      <c r="L37" s="129"/>
    </row>
    <row r="38" spans="1:13" ht="15" customHeight="1">
      <c r="A38" s="625" t="s">
        <v>225</v>
      </c>
      <c r="B38" s="626"/>
      <c r="C38" s="96"/>
      <c r="D38" s="97"/>
      <c r="E38" s="674" t="s">
        <v>0</v>
      </c>
      <c r="F38" s="675"/>
      <c r="G38" s="674" t="s">
        <v>170</v>
      </c>
      <c r="H38" s="675"/>
      <c r="I38" s="676" t="s">
        <v>171</v>
      </c>
      <c r="J38" s="677"/>
      <c r="K38" s="676" t="s">
        <v>172</v>
      </c>
      <c r="L38" s="678"/>
    </row>
    <row r="39" spans="1:13" ht="20" customHeight="1" thickBot="1">
      <c r="A39" s="130"/>
      <c r="B39" s="166" t="s">
        <v>226</v>
      </c>
      <c r="C39" s="659"/>
      <c r="D39" s="661"/>
      <c r="E39" s="679"/>
      <c r="F39" s="680"/>
      <c r="G39" s="679"/>
      <c r="H39" s="680"/>
      <c r="I39" s="681"/>
      <c r="J39" s="682"/>
      <c r="K39" s="681"/>
      <c r="L39" s="683"/>
    </row>
    <row r="40" spans="1:13" ht="20" customHeight="1">
      <c r="H40" s="16"/>
      <c r="I40" s="16"/>
      <c r="J40" s="16"/>
      <c r="K40" s="16"/>
    </row>
    <row r="41" spans="1:13" ht="20" customHeight="1">
      <c r="H41" s="16"/>
      <c r="I41" s="16"/>
      <c r="J41" s="16"/>
      <c r="K41" s="16"/>
    </row>
    <row r="42" spans="1:13" ht="20" customHeight="1">
      <c r="H42" s="16"/>
      <c r="I42" s="16"/>
      <c r="J42" s="16"/>
      <c r="K42" s="16"/>
    </row>
  </sheetData>
  <mergeCells count="24">
    <mergeCell ref="A38:B38"/>
    <mergeCell ref="E38:F38"/>
    <mergeCell ref="I38:J38"/>
    <mergeCell ref="K38:L38"/>
    <mergeCell ref="C39:D39"/>
    <mergeCell ref="E39:F39"/>
    <mergeCell ref="G39:H39"/>
    <mergeCell ref="I39:J39"/>
    <mergeCell ref="K39:L39"/>
    <mergeCell ref="G38:H38"/>
    <mergeCell ref="A12:B12"/>
    <mergeCell ref="A30:B30"/>
    <mergeCell ref="A31:B31"/>
    <mergeCell ref="A32:B32"/>
    <mergeCell ref="A25:B25"/>
    <mergeCell ref="A7:C7"/>
    <mergeCell ref="D7:L7"/>
    <mergeCell ref="A10:B10"/>
    <mergeCell ref="A1:B4"/>
    <mergeCell ref="D1:L2"/>
    <mergeCell ref="C3:L4"/>
    <mergeCell ref="A6:C6"/>
    <mergeCell ref="D6:G6"/>
    <mergeCell ref="I6:L6"/>
  </mergeCells>
  <conditionalFormatting sqref="B26">
    <cfRule type="expression" dxfId="5" priority="2">
      <formula>$C26="na"</formula>
    </cfRule>
  </conditionalFormatting>
  <conditionalFormatting sqref="B27">
    <cfRule type="expression" dxfId="4" priority="1">
      <formula>$C27="na"</formula>
    </cfRule>
  </conditionalFormatting>
  <dataValidations count="1">
    <dataValidation type="list" allowBlank="1" showInputMessage="1" showErrorMessage="1" sqref="D16:L24 C33:L34 C28:L29 D13:L14 C11:L11 C13:C24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20" r:id="rId3" name="Répertoire">
              <controlPr defaultSize="0" print="0" autoFill="0" autoPict="0" macro="[0]!AllerRe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15</xdr:col>
                    <xdr:colOff>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21" r:id="rId4" name="Réserve">
              <controlPr defaultSize="0" print="0" autoFill="0" autoPict="0" macro="[0]!AllerReserve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 enableFormatConditionsCalculation="0">
    <tabColor rgb="FF7030A0"/>
    <pageSetUpPr fitToPage="1"/>
  </sheetPr>
  <dimension ref="A1:P93"/>
  <sheetViews>
    <sheetView showGridLines="0" zoomScaleSheetLayoutView="85" workbookViewId="0">
      <selection activeCell="Q30" sqref="Q30"/>
    </sheetView>
  </sheetViews>
  <sheetFormatPr baseColWidth="10" defaultColWidth="11.5" defaultRowHeight="14" x14ac:dyDescent="0"/>
  <cols>
    <col min="1" max="1" width="5.6640625" style="17" customWidth="1"/>
    <col min="2" max="2" width="39.5" style="17" bestFit="1" customWidth="1"/>
    <col min="3" max="4" width="12.6640625" style="17" customWidth="1"/>
    <col min="5" max="5" width="13.83203125" style="17" customWidth="1"/>
    <col min="6" max="6" width="23.83203125" style="17" customWidth="1"/>
    <col min="7" max="7" width="12.6640625" style="17" customWidth="1"/>
    <col min="8" max="8" width="12.6640625" style="19" customWidth="1"/>
    <col min="9" max="9" width="12.6640625" style="17" customWidth="1"/>
    <col min="10" max="12" width="11.5" style="17"/>
    <col min="13" max="13" width="14.6640625" style="17" customWidth="1"/>
    <col min="14" max="16384" width="11.5" style="17"/>
  </cols>
  <sheetData>
    <row r="1" spans="1:16" ht="15" customHeight="1" thickBot="1">
      <c r="A1" s="497"/>
      <c r="B1" s="498"/>
      <c r="C1" s="497"/>
      <c r="D1" s="498"/>
      <c r="E1" s="498" t="s">
        <v>367</v>
      </c>
      <c r="F1" s="498"/>
      <c r="G1" s="498"/>
      <c r="H1" s="498"/>
      <c r="I1" s="498"/>
      <c r="K1" s="17" t="s">
        <v>422</v>
      </c>
      <c r="M1" s="499" t="s">
        <v>165</v>
      </c>
      <c r="N1" s="500"/>
      <c r="O1" s="18"/>
    </row>
    <row r="2" spans="1:16" ht="15" customHeight="1">
      <c r="A2" s="498"/>
      <c r="B2" s="498"/>
      <c r="C2" s="498"/>
      <c r="D2" s="498"/>
      <c r="E2" s="498"/>
      <c r="F2" s="498"/>
      <c r="G2" s="498"/>
      <c r="H2" s="498"/>
      <c r="I2" s="498"/>
    </row>
    <row r="3" spans="1:16" ht="15" customHeight="1">
      <c r="A3" s="498"/>
      <c r="B3" s="498"/>
      <c r="C3" s="498"/>
      <c r="D3" s="498"/>
      <c r="E3" s="498" t="s">
        <v>64</v>
      </c>
      <c r="F3" s="498"/>
      <c r="G3" s="498"/>
      <c r="H3" s="498"/>
      <c r="I3" s="498"/>
      <c r="M3" s="513" t="s">
        <v>838</v>
      </c>
      <c r="N3" s="513"/>
      <c r="O3" s="513"/>
      <c r="P3" s="513"/>
    </row>
    <row r="4" spans="1:16" ht="15" customHeight="1">
      <c r="A4" s="498"/>
      <c r="B4" s="498"/>
      <c r="C4" s="498"/>
      <c r="D4" s="498"/>
      <c r="E4" s="498"/>
      <c r="F4" s="498"/>
      <c r="G4" s="498"/>
      <c r="H4" s="498"/>
      <c r="I4" s="498"/>
      <c r="L4" s="313"/>
      <c r="M4" s="513"/>
      <c r="N4" s="513"/>
      <c r="O4" s="513"/>
      <c r="P4" s="513"/>
    </row>
    <row r="5" spans="1:16" ht="10" customHeight="1" thickBot="1">
      <c r="L5" s="313"/>
      <c r="M5" s="513"/>
      <c r="N5" s="513"/>
      <c r="O5" s="513"/>
      <c r="P5" s="513"/>
    </row>
    <row r="6" spans="1:16" ht="15" customHeight="1">
      <c r="A6" s="501" t="s">
        <v>166</v>
      </c>
      <c r="B6" s="502"/>
      <c r="C6" s="502"/>
      <c r="D6" s="502"/>
      <c r="E6" s="502"/>
      <c r="F6" s="511" t="str">
        <f ca="1">RIGHT(CELL("nomfichier",A1),LEN(CELL("nomfichier",A1))-FIND("]",CELL("nomfichier",A1)))</f>
        <v>AV-FK-008.3</v>
      </c>
      <c r="G6" s="512"/>
      <c r="H6" s="20" t="s">
        <v>167</v>
      </c>
      <c r="I6" s="21" t="str">
        <f ca="1">RIGHT(CELL("nomfichier",A1),LEN(CELL("nomfichier",A1))-FIND("]",CELL("nomfichier",A1)))</f>
        <v>AV-FK-008.3</v>
      </c>
      <c r="L6" s="313"/>
      <c r="M6" s="313"/>
    </row>
    <row r="7" spans="1:16" ht="15" customHeight="1" thickBot="1">
      <c r="A7" s="505" t="s">
        <v>168</v>
      </c>
      <c r="B7" s="506"/>
      <c r="C7" s="506"/>
      <c r="D7" s="506"/>
      <c r="E7" s="506"/>
      <c r="F7" s="507"/>
      <c r="G7" s="507"/>
      <c r="H7" s="507"/>
      <c r="I7" s="508"/>
    </row>
    <row r="8" spans="1:16" ht="10" customHeight="1" thickBot="1"/>
    <row r="9" spans="1:16" s="27" customFormat="1" ht="15" customHeight="1" thickBot="1">
      <c r="A9" s="22" t="s">
        <v>34</v>
      </c>
      <c r="B9" s="696" t="s">
        <v>169</v>
      </c>
      <c r="C9" s="517"/>
      <c r="D9" s="697"/>
      <c r="E9" s="518"/>
      <c r="F9" s="177" t="s">
        <v>0</v>
      </c>
      <c r="G9" s="178" t="s">
        <v>170</v>
      </c>
      <c r="H9" s="25" t="s">
        <v>171</v>
      </c>
      <c r="I9" s="179" t="s">
        <v>172</v>
      </c>
    </row>
    <row r="10" spans="1:16" ht="15" customHeight="1">
      <c r="A10" s="509" t="s">
        <v>181</v>
      </c>
      <c r="B10" s="510"/>
      <c r="C10" s="533"/>
      <c r="D10" s="510"/>
      <c r="E10" s="533"/>
      <c r="F10" s="180"/>
      <c r="G10" s="181"/>
      <c r="H10" s="30"/>
      <c r="I10" s="182"/>
    </row>
    <row r="11" spans="1:16" ht="15" customHeight="1">
      <c r="A11" s="32" t="s">
        <v>13</v>
      </c>
      <c r="B11" s="183" t="s">
        <v>368</v>
      </c>
      <c r="C11" s="184"/>
      <c r="D11" s="185"/>
      <c r="E11" s="186"/>
      <c r="F11" s="267"/>
      <c r="G11" s="34" t="str">
        <f>IF(OR(F11="na",F11=""),"",IF($O$1="",MENU1!$G$4,IF(AND(J11="X",$O$1="A"),MENU1!$B$2,IF(AND(J11="X",$O$1="B"),MENU1!$B$3,IF(AND(J11="X",$O$1="C"),MENU1!$B$4,IF(AND(J11="X",$O$1="D"),MENU1!$B$5,MENU1!$G$4))))))</f>
        <v/>
      </c>
      <c r="H11" s="36"/>
      <c r="I11" s="187" t="str">
        <f>IF(OR(F11="na",F11=""),"",LEFT(G11,1)&amp;MID(G11,SEARCH(" ",G11)+1,1))</f>
        <v/>
      </c>
    </row>
    <row r="12" spans="1:16" ht="15" customHeight="1">
      <c r="A12" s="68" t="s">
        <v>15</v>
      </c>
      <c r="B12" s="183" t="s">
        <v>369</v>
      </c>
      <c r="C12" s="184"/>
      <c r="D12" s="185"/>
      <c r="E12" s="186"/>
      <c r="F12" s="267"/>
      <c r="G12" s="34" t="str">
        <f>IF(OR(F12="na",F12=""),"",IF($O$1="",MENU1!$G$4,IF(AND(J12="X",$O$1="A"),MENU1!$B$2,IF(AND(J12="X",$O$1="B"),MENU1!$B$3,IF(AND(J12="X",$O$1="C"),MENU1!$B$4,IF(AND(J12="X",$O$1="D"),MENU1!$B$5,MENU1!$G$4))))))</f>
        <v/>
      </c>
      <c r="H12" s="83"/>
      <c r="I12" s="187" t="str">
        <f>IF(OR(F12="na",F12=""),"",LEFT(G12,1)&amp;MID(G12,SEARCH(" ",G12)+1,1))</f>
        <v/>
      </c>
    </row>
    <row r="13" spans="1:16" ht="15" customHeight="1">
      <c r="A13" s="495" t="s">
        <v>186</v>
      </c>
      <c r="B13" s="496"/>
      <c r="C13" s="547"/>
      <c r="D13" s="496"/>
      <c r="E13" s="554"/>
      <c r="F13" s="188"/>
      <c r="G13" s="38" t="str">
        <f>IF(OR(F13="na",F13=""),"",IF($O$1="",MENU1!#REF!,IF(AND(J13="X",$O$1="A"),MENU1!#REF!,IF(AND(J13="X",$O$1="B"),MENU1!#REF!,IF(AND(J13="X",$O$1="C"),MENU1!#REF!,IF(AND(J13="X",$O$1="D"),MENU1!#REF!,MENU1!#REF!))))))</f>
        <v/>
      </c>
      <c r="H13" s="40"/>
      <c r="I13" s="189"/>
    </row>
    <row r="14" spans="1:16" ht="39.75" customHeight="1">
      <c r="A14" s="70" t="s">
        <v>2</v>
      </c>
      <c r="B14" s="684" t="s">
        <v>370</v>
      </c>
      <c r="C14" s="685"/>
      <c r="D14" s="686"/>
      <c r="E14" s="687"/>
      <c r="F14" s="67"/>
      <c r="G14" s="34" t="str">
        <f>IF(OR(F14="na",F14=""),"",IF($O$1="",MENU1!$G$4,IF(AND(J14="X",$O$1="A"),MENU1!$B$2,IF(AND(J14="X",$O$1="B"),MENU1!$B$3,IF(AND(J14="X",$O$1="C"),MENU1!$B$4,IF(AND(J14="X",$O$1="D"),MENU1!$B$5,MENU1!$G$4))))))</f>
        <v/>
      </c>
      <c r="H14" s="81"/>
      <c r="I14" s="187" t="str">
        <f>IF(OR(F14="na",F14=""),"",LEFT(G14,1)&amp;MID(G14,SEARCH(" ",G14)+1,1))</f>
        <v/>
      </c>
    </row>
    <row r="15" spans="1:16" ht="15" customHeight="1">
      <c r="A15" s="68" t="s">
        <v>16</v>
      </c>
      <c r="B15" s="688" t="s">
        <v>371</v>
      </c>
      <c r="C15" s="689"/>
      <c r="D15" s="690"/>
      <c r="E15" s="691"/>
      <c r="F15" s="67"/>
      <c r="G15" s="34" t="str">
        <f>IF(OR(F15="na",F15=""),"",IF($O$1="",MENU1!$G$4,IF(AND(J15="X",$O$1="A"),MENU1!$B$2,IF(AND(J15="X",$O$1="B"),MENU1!$B$3,IF(AND(J15="X",$O$1="C"),MENU1!$B$4,IF(AND(J15="X",$O$1="D"),MENU1!$B$5,MENU1!$G$4))))))</f>
        <v/>
      </c>
      <c r="H15" s="83"/>
      <c r="I15" s="187" t="str">
        <f>IF(OR(F15="na",F15=""),"",LEFT(G15,1)&amp;MID(G15,SEARCH(" ",G15)+1,1))</f>
        <v/>
      </c>
    </row>
    <row r="16" spans="1:16" ht="15" customHeight="1">
      <c r="A16" s="495" t="s">
        <v>219</v>
      </c>
      <c r="B16" s="496"/>
      <c r="C16" s="190"/>
      <c r="D16" s="191"/>
      <c r="E16" s="190"/>
      <c r="F16" s="88"/>
      <c r="G16" s="192"/>
      <c r="H16" s="40"/>
      <c r="I16" s="193"/>
    </row>
    <row r="17" spans="1:9" ht="15" customHeight="1">
      <c r="A17" s="194"/>
      <c r="B17" s="195" t="s">
        <v>372</v>
      </c>
      <c r="C17" s="196">
        <v>1</v>
      </c>
      <c r="D17" s="197">
        <v>2</v>
      </c>
      <c r="E17" s="196">
        <v>3</v>
      </c>
      <c r="F17" s="197">
        <v>4</v>
      </c>
      <c r="G17" s="196">
        <v>5</v>
      </c>
      <c r="H17" s="196">
        <v>6</v>
      </c>
      <c r="I17" s="198">
        <v>7</v>
      </c>
    </row>
    <row r="18" spans="1:9" ht="15" customHeight="1">
      <c r="A18" s="199" t="s">
        <v>179</v>
      </c>
      <c r="B18" s="195" t="s">
        <v>320</v>
      </c>
      <c r="C18" s="200"/>
      <c r="D18" s="201"/>
      <c r="E18" s="200"/>
      <c r="F18" s="201"/>
      <c r="G18" s="202"/>
      <c r="H18" s="203"/>
      <c r="I18" s="204"/>
    </row>
    <row r="19" spans="1:9" ht="15" customHeight="1">
      <c r="A19" s="205" t="s">
        <v>182</v>
      </c>
      <c r="B19" s="206" t="s">
        <v>322</v>
      </c>
      <c r="C19" s="207"/>
      <c r="D19" s="72"/>
      <c r="E19" s="207"/>
      <c r="F19" s="82"/>
      <c r="G19" s="42"/>
      <c r="H19" s="83"/>
      <c r="I19" s="208"/>
    </row>
    <row r="20" spans="1:9" ht="48" customHeight="1">
      <c r="A20" s="209"/>
      <c r="B20" s="210"/>
      <c r="C20" s="211"/>
      <c r="D20" s="210"/>
      <c r="E20" s="211"/>
      <c r="F20" s="212"/>
      <c r="G20" s="213"/>
      <c r="H20" s="214"/>
      <c r="I20" s="215"/>
    </row>
    <row r="21" spans="1:9" ht="30" customHeight="1" thickBot="1">
      <c r="A21" s="692"/>
      <c r="B21" s="693"/>
      <c r="C21" s="216"/>
      <c r="D21" s="56"/>
      <c r="E21" s="216"/>
      <c r="F21" s="58"/>
      <c r="G21" s="57"/>
      <c r="H21" s="694"/>
      <c r="I21" s="695"/>
    </row>
    <row r="22" spans="1:9" ht="15" customHeight="1">
      <c r="A22" s="44" t="s">
        <v>222</v>
      </c>
      <c r="B22" s="45"/>
      <c r="C22" s="46"/>
      <c r="D22" s="45"/>
      <c r="E22" s="46"/>
      <c r="F22" s="45"/>
      <c r="G22" s="46"/>
      <c r="H22" s="47"/>
      <c r="I22" s="217"/>
    </row>
    <row r="23" spans="1:9" ht="15" customHeight="1">
      <c r="A23" s="49" t="s">
        <v>223</v>
      </c>
      <c r="B23" s="50"/>
      <c r="C23" s="218"/>
      <c r="D23" s="50"/>
      <c r="E23" s="218"/>
      <c r="F23" s="52"/>
      <c r="G23" s="51"/>
      <c r="H23" s="53"/>
      <c r="I23" s="219"/>
    </row>
    <row r="24" spans="1:9" ht="15" customHeight="1" thickBot="1">
      <c r="A24" s="55" t="s">
        <v>224</v>
      </c>
      <c r="B24" s="56"/>
      <c r="C24" s="216"/>
      <c r="D24" s="56"/>
      <c r="E24" s="216"/>
      <c r="F24" s="58"/>
      <c r="G24" s="57"/>
      <c r="H24" s="59"/>
      <c r="I24" s="220"/>
    </row>
    <row r="25" spans="1:9" ht="15" customHeight="1">
      <c r="A25" s="509" t="s">
        <v>225</v>
      </c>
      <c r="B25" s="510"/>
      <c r="C25" s="221"/>
      <c r="D25" s="222"/>
      <c r="E25" s="221"/>
      <c r="F25" s="180"/>
      <c r="G25" s="181"/>
      <c r="H25" s="30"/>
      <c r="I25" s="182"/>
    </row>
    <row r="26" spans="1:9" ht="15" customHeight="1" thickBot="1">
      <c r="A26" s="61"/>
      <c r="B26" s="62" t="s">
        <v>226</v>
      </c>
      <c r="C26" s="223"/>
      <c r="D26" s="62"/>
      <c r="E26" s="223"/>
      <c r="F26" s="63"/>
      <c r="G26" s="43"/>
      <c r="H26" s="64"/>
      <c r="I26" s="224"/>
    </row>
    <row r="27" spans="1:9">
      <c r="A27" s="66"/>
      <c r="B27" s="66"/>
      <c r="D27" s="66"/>
      <c r="F27" s="66"/>
    </row>
    <row r="28" spans="1:9">
      <c r="A28" s="66"/>
      <c r="B28" s="66"/>
      <c r="D28" s="66"/>
      <c r="F28" s="66"/>
    </row>
    <row r="29" spans="1:9">
      <c r="A29" s="66"/>
      <c r="B29" s="66"/>
      <c r="D29" s="66"/>
      <c r="F29" s="66"/>
    </row>
    <row r="30" spans="1:9">
      <c r="A30" s="66"/>
      <c r="B30" s="66"/>
      <c r="D30" s="66"/>
      <c r="F30" s="66"/>
    </row>
    <row r="31" spans="1:9">
      <c r="A31" s="66"/>
      <c r="B31" s="66"/>
      <c r="D31" s="66"/>
      <c r="F31" s="66"/>
    </row>
    <row r="32" spans="1:9">
      <c r="A32" s="66"/>
      <c r="B32" s="66"/>
      <c r="D32" s="66"/>
      <c r="F32" s="66"/>
    </row>
    <row r="33" spans="1:14">
      <c r="A33" s="66"/>
      <c r="B33" s="66"/>
      <c r="D33" s="66"/>
      <c r="F33" s="66"/>
    </row>
    <row r="34" spans="1:14">
      <c r="A34" s="66"/>
      <c r="B34" s="66"/>
      <c r="D34" s="66"/>
      <c r="F34" s="66"/>
      <c r="N34" s="17" t="str">
        <f>IF(OR(K34="na",K34=""),"",LEFT(L34,1)&amp;MID(L34,SEARCH(" ",L34)+1,1))</f>
        <v/>
      </c>
    </row>
    <row r="35" spans="1:14">
      <c r="A35" s="66"/>
      <c r="B35" s="66"/>
      <c r="D35" s="66"/>
      <c r="F35" s="66"/>
    </row>
    <row r="36" spans="1:14">
      <c r="A36" s="66"/>
      <c r="B36" s="66"/>
      <c r="D36" s="66"/>
      <c r="F36" s="66"/>
    </row>
    <row r="37" spans="1:14">
      <c r="A37" s="66"/>
      <c r="B37" s="66"/>
      <c r="D37" s="66"/>
      <c r="F37" s="66"/>
    </row>
    <row r="38" spans="1:14">
      <c r="A38" s="66"/>
      <c r="B38" s="66"/>
      <c r="D38" s="66"/>
      <c r="F38" s="66"/>
    </row>
    <row r="39" spans="1:14">
      <c r="A39" s="66"/>
      <c r="B39" s="66"/>
      <c r="D39" s="66"/>
      <c r="F39" s="66"/>
    </row>
    <row r="40" spans="1:14">
      <c r="A40" s="66"/>
      <c r="B40" s="66"/>
      <c r="D40" s="66"/>
      <c r="F40" s="66"/>
    </row>
    <row r="41" spans="1:14">
      <c r="A41" s="66"/>
      <c r="B41" s="66"/>
      <c r="D41" s="66"/>
      <c r="F41" s="66"/>
    </row>
    <row r="42" spans="1:14">
      <c r="A42" s="66"/>
      <c r="B42" s="66"/>
      <c r="D42" s="66"/>
      <c r="F42" s="66"/>
    </row>
    <row r="43" spans="1:14">
      <c r="A43" s="66"/>
      <c r="B43" s="66"/>
      <c r="D43" s="66"/>
      <c r="F43" s="66"/>
    </row>
    <row r="44" spans="1:14">
      <c r="A44" s="66"/>
      <c r="B44" s="66"/>
      <c r="D44" s="66"/>
      <c r="F44" s="66"/>
    </row>
    <row r="45" spans="1:14">
      <c r="A45" s="66"/>
      <c r="B45" s="66"/>
      <c r="D45" s="66"/>
      <c r="F45" s="66"/>
    </row>
    <row r="46" spans="1:14">
      <c r="A46" s="66"/>
      <c r="B46" s="66"/>
      <c r="D46" s="66"/>
      <c r="F46" s="66"/>
    </row>
    <row r="47" spans="1:14">
      <c r="A47" s="66"/>
      <c r="B47" s="66"/>
      <c r="D47" s="66"/>
      <c r="F47" s="66"/>
    </row>
    <row r="48" spans="1:14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mergeCells count="19">
    <mergeCell ref="A21:B21"/>
    <mergeCell ref="H21:I21"/>
    <mergeCell ref="A25:B25"/>
    <mergeCell ref="A7:E7"/>
    <mergeCell ref="F7:I7"/>
    <mergeCell ref="B9:E9"/>
    <mergeCell ref="A10:E10"/>
    <mergeCell ref="M1:N1"/>
    <mergeCell ref="E3:I4"/>
    <mergeCell ref="A6:E6"/>
    <mergeCell ref="F6:G6"/>
    <mergeCell ref="A16:B16"/>
    <mergeCell ref="A13:E13"/>
    <mergeCell ref="B14:E14"/>
    <mergeCell ref="B15:E15"/>
    <mergeCell ref="E1:I2"/>
    <mergeCell ref="M3:P5"/>
    <mergeCell ref="A1:B4"/>
    <mergeCell ref="C1:D4"/>
  </mergeCells>
  <conditionalFormatting sqref="A11:E12">
    <cfRule type="expression" dxfId="3" priority="1">
      <formula>$F11="na"</formula>
    </cfRule>
  </conditionalFormatting>
  <dataValidations count="2">
    <dataValidation type="list" allowBlank="1" showInputMessage="1" showErrorMessage="1" sqref="F19:F21 F13">
      <formula1>RESULTAT</formula1>
    </dataValidation>
    <dataValidation type="list" allowBlank="1" showInputMessage="1" showErrorMessage="1" sqref="F11:F12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5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0" r:id="rId3" name="Répertoire">
              <controlPr defaultSize="0" print="0" autoFill="0" autoPict="0" macro="[0]!AllerRepertoire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12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0741" r:id="rId4" name="Réserve">
              <controlPr defaultSize="0" print="0" autoFill="0" autoPict="0" macro="[0]!AllerReserve">
                <anchor moveWithCells="1" siz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12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Listes!$G$2:$G$173</xm:f>
          </x14:formula1>
          <xm:sqref>F14</xm:sqref>
        </x14:dataValidation>
        <x14:dataValidation type="list" allowBlank="1" showInputMessage="1" showErrorMessage="1">
          <x14:formula1>
            <xm:f>Listes!$E$2:$E$3</xm:f>
          </x14:formula1>
          <xm:sqref>F15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 enableFormatConditionsCalculation="0">
    <tabColor rgb="FFFF33CC"/>
    <pageSetUpPr fitToPage="1"/>
  </sheetPr>
  <dimension ref="A1:M93"/>
  <sheetViews>
    <sheetView showGridLines="0" zoomScaleSheetLayoutView="13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10" width="11.5" style="17"/>
    <col min="11" max="11" width="14.5" style="17" customWidth="1"/>
    <col min="12" max="16384" width="11.5" style="17"/>
  </cols>
  <sheetData>
    <row r="1" spans="1:13" ht="15" customHeight="1" thickBot="1">
      <c r="A1" s="497"/>
      <c r="B1" s="498"/>
      <c r="C1" s="498" t="s">
        <v>373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66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AV-FK-009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374</v>
      </c>
      <c r="C11" s="267"/>
      <c r="D11" s="67" t="str">
        <f>IF(OR(C11="na",C11=""),"",IF($L$1="",MENU1!$G$4,IF(AND(G11="X",$L$1="A"),MENU1!$B$2,IF(AND(G11="X",$L$1="B"),MENU1!$B$3,IF(AND(G11="X",$L$1="C"),MENU1!$B$4,IF(AND(G11="X",$L$1="D"),MENU1!$B$5,MENU1!$G$4))))))</f>
        <v/>
      </c>
      <c r="E11" s="36"/>
      <c r="F11" s="92" t="str">
        <f>IF(OR(C11="na",C11=""),"",LEFT(D11,1)&amp;MID(D11,SEARCH(" ",D11)+1,1))</f>
        <v/>
      </c>
    </row>
    <row r="12" spans="1:13" ht="15" customHeight="1">
      <c r="A12" s="32" t="s">
        <v>15</v>
      </c>
      <c r="B12" s="33" t="s">
        <v>375</v>
      </c>
      <c r="C12" s="267"/>
      <c r="D12" s="67" t="str">
        <f>IF(OR(C12="na",C12=""),"",IF($L$1="",MENU1!$G$4,IF(AND(G12="X",$L$1="A"),MENU1!$B$2,IF(AND(G12="X",$L$1="B"),MENU1!$B$3,IF(AND(G12="X",$L$1="C"),MENU1!$B$4,IF(AND(G12="X",$L$1="D"),MENU1!$B$5,MENU1!$G$4))))))</f>
        <v/>
      </c>
      <c r="E12" s="36"/>
      <c r="F12" s="92" t="str">
        <f>IF(OR(C12="na",C12=""),"",LEFT(D12,1)&amp;MID(D12,SEARCH(" ",D12)+1,1))</f>
        <v/>
      </c>
    </row>
    <row r="13" spans="1:13" ht="15" customHeight="1">
      <c r="A13" s="32" t="s">
        <v>2</v>
      </c>
      <c r="B13" s="33" t="s">
        <v>376</v>
      </c>
      <c r="C13" s="267"/>
      <c r="D13" s="67" t="str">
        <f>IF(OR(C13="na",C13=""),"",IF($L$1="",MENU1!$G$4,IF(AND(G13="X",$L$1="A"),MENU1!$B$2,IF(AND(G13="X",$L$1="B"),MENU1!$B$3,IF(AND(G13="X",$L$1="C"),MENU1!$B$4,IF(AND(G13="X",$L$1="D"),MENU1!$B$5,MENU1!$G$4))))))</f>
        <v/>
      </c>
      <c r="E13" s="36"/>
      <c r="F13" s="92" t="str">
        <f>IF(OR(C13="na",C13=""),"",LEFT(D13,1)&amp;MID(D13,SEARCH(" ",D13)+1,1))</f>
        <v/>
      </c>
    </row>
    <row r="14" spans="1:13" ht="15" customHeight="1">
      <c r="A14" s="32" t="s">
        <v>16</v>
      </c>
      <c r="B14" s="33" t="s">
        <v>284</v>
      </c>
      <c r="C14" s="267"/>
      <c r="D14" s="67" t="str">
        <f>IF(OR(C14="na",C14=""),"",IF($L$1="",MENU1!$G$4,IF(AND(G14="X",$L$1="A"),MENU1!$B$2,IF(AND(G14="X",$L$1="B"),MENU1!$B$3,IF(AND(G14="X",$L$1="C"),MENU1!$B$4,IF(AND(G14="X",$L$1="D"),MENU1!$B$5,MENU1!$G$4))))))</f>
        <v/>
      </c>
      <c r="E14" s="36"/>
      <c r="F14" s="92" t="str">
        <f>IF(OR(C14="na",C14=""),"",LEFT(D14,1)&amp;MID(D14,SEARCH(" ",D14)+1,1))</f>
        <v/>
      </c>
    </row>
    <row r="15" spans="1:13" ht="15" customHeight="1">
      <c r="A15" s="495" t="s">
        <v>181</v>
      </c>
      <c r="B15" s="496"/>
      <c r="C15" s="38"/>
      <c r="D15" s="39" t="str">
        <f>IF(OR(C15="na",C15=""),"",IF($L$1="",MENU1!#REF!,IF(AND(G15="X",$L$1="A"),MENU1!$N$1,IF(AND(G15="X",$L$1="B"),MENU1!$N$1,IF(AND(G15="X",$L$1="C"),MENU1!$N$1,IF(AND(G15="X",$L$1="D"),MENU1!$N$1,MENU1!#REF!))))))</f>
        <v/>
      </c>
      <c r="E15" s="40"/>
      <c r="F15" s="85"/>
    </row>
    <row r="16" spans="1:13" ht="15" customHeight="1">
      <c r="A16" s="70" t="s">
        <v>179</v>
      </c>
      <c r="B16" s="73" t="s">
        <v>183</v>
      </c>
      <c r="C16" s="267"/>
      <c r="D16" s="86" t="str">
        <f>IF(OR(C16="na",C16=""),"",IF($L$1="",MENU1!$G$4,IF(AND(G16="X",$L$1="A"),MENU1!$B$2,IF(AND(G16="X",$L$1="B"),MENU1!$B$3,IF(AND(G16="X",$L$1="C"),MENU1!$B$4,IF(AND(G16="X",$L$1="D"),MENU1!$B$5,MENU1!$G$4))))))</f>
        <v/>
      </c>
      <c r="E16" s="81"/>
      <c r="F16" s="92" t="str">
        <f>IF(OR(C16="na",C16=""),"",LEFT(D16,1)&amp;MID(D16,SEARCH(" ",D16)+1,1))</f>
        <v/>
      </c>
    </row>
    <row r="17" spans="1:6" ht="15" customHeight="1">
      <c r="A17" s="70" t="s">
        <v>182</v>
      </c>
      <c r="B17" s="75" t="s">
        <v>377</v>
      </c>
      <c r="C17" s="267"/>
      <c r="D17" s="86" t="str">
        <f>IF(OR(C17="na",C17=""),"",IF($L$1="",MENU1!$G$4,IF(AND(G17="X",$L$1="A"),MENU1!$B$2,IF(AND(G17="X",$L$1="B"),MENU1!$B$3,IF(AND(G17="X",$L$1="C"),MENU1!$B$4,IF(AND(G17="X",$L$1="D"),MENU1!$B$5,MENU1!$G$4))))))</f>
        <v/>
      </c>
      <c r="E17" s="81"/>
      <c r="F17" s="92" t="str">
        <f>IF(OR(C17="na",C17=""),"",LEFT(D17,1)&amp;MID(D17,SEARCH(" ",D17)+1,1))</f>
        <v/>
      </c>
    </row>
    <row r="18" spans="1:6" ht="15" customHeight="1">
      <c r="A18" s="70" t="s">
        <v>184</v>
      </c>
      <c r="B18" s="75" t="s">
        <v>378</v>
      </c>
      <c r="C18" s="267"/>
      <c r="D18" s="86" t="str">
        <f>IF(OR(C18="na",C18=""),"",IF($L$1="",MENU1!$G$4,IF(AND(G18="X",$L$1="A"),MENU1!$B$2,IF(AND(G18="X",$L$1="B"),MENU1!$B$3,IF(AND(G18="X",$L$1="C"),MENU1!$B$4,IF(AND(G18="X",$L$1="D"),MENU1!$B$5,MENU1!$G$4))))))</f>
        <v/>
      </c>
      <c r="E18" s="81"/>
      <c r="F18" s="92" t="str">
        <f>IF(OR(C18="na",C18=""),"",LEFT(D18,1)&amp;MID(D18,SEARCH(" ",D18)+1,1))</f>
        <v/>
      </c>
    </row>
    <row r="19" spans="1:6" ht="15" customHeight="1">
      <c r="A19" s="495" t="s">
        <v>176</v>
      </c>
      <c r="B19" s="496"/>
      <c r="C19" s="38"/>
      <c r="D19" s="39" t="str">
        <f>IF(OR(C19="na",C19=""),"",IF($L$1="",MENU1!#REF!,IF(AND(G19="X",$L$1="A"),MENU1!$N$1,IF(AND(G19="X",$L$1="B"),MENU1!$N$1,IF(AND(G19="X",$L$1="C"),MENU1!$N$1,IF(AND(G19="X",$L$1="D"),MENU1!$N$1,MENU1!#REF!))))))</f>
        <v/>
      </c>
      <c r="E19" s="40"/>
      <c r="F19" s="85"/>
    </row>
    <row r="20" spans="1:6" ht="15" customHeight="1">
      <c r="A20" s="70" t="s">
        <v>187</v>
      </c>
      <c r="B20" s="73" t="s">
        <v>379</v>
      </c>
      <c r="C20" s="267"/>
      <c r="D20" s="86" t="str">
        <f>IF(OR(C20="na",C20=""),"",IF($L$1="",MENU1!$G$4,IF(AND(G20="X",$L$1="A"),MENU1!$B$2,IF(AND(G20="X",$L$1="B"),MENU1!$B$3,IF(AND(G20="X",$L$1="C"),MENU1!$B$4,IF(AND(G20="X",$L$1="D"),MENU1!$B$5,MENU1!$G$4))))))</f>
        <v/>
      </c>
      <c r="E20" s="81"/>
      <c r="F20" s="92" t="str">
        <f>IF(OR(C20="na",C20=""),"",LEFT(D20,1)&amp;MID(D20,SEARCH(" ",D20)+1,1))</f>
        <v/>
      </c>
    </row>
    <row r="21" spans="1:6" ht="15" customHeight="1">
      <c r="A21" s="70" t="s">
        <v>189</v>
      </c>
      <c r="B21" s="75" t="s">
        <v>380</v>
      </c>
      <c r="C21" s="267"/>
      <c r="D21" s="86" t="str">
        <f>IF(OR(C21="na",C21=""),"",IF($L$1="",MENU1!$G$4,IF(AND(G21="X",$L$1="A"),MENU1!$B$2,IF(AND(G21="X",$L$1="B"),MENU1!$B$3,IF(AND(G21="X",$L$1="C"),MENU1!$B$4,IF(AND(G21="X",$L$1="D"),MENU1!$B$5,MENU1!$G$4))))))</f>
        <v/>
      </c>
      <c r="E21" s="81"/>
      <c r="F21" s="92" t="str">
        <f>IF(OR(C21="na",C21=""),"",LEFT(D21,1)&amp;MID(D21,SEARCH(" ",D21)+1,1))</f>
        <v/>
      </c>
    </row>
    <row r="22" spans="1:6" ht="15" customHeight="1">
      <c r="A22" s="495" t="s">
        <v>186</v>
      </c>
      <c r="B22" s="496"/>
      <c r="C22" s="38"/>
      <c r="D22" s="39" t="str">
        <f>IF(OR(C22="na",C22=""),"",IF($L$1="",MENU1!#REF!,IF(AND(G22="X",$L$1="A"),MENU1!$N$1,IF(AND(G22="X",$L$1="B"),MENU1!$N$1,IF(AND(G22="X",$L$1="C"),MENU1!$N$1,IF(AND(G22="X",$L$1="D"),MENU1!$N$1,MENU1!#REF!))))))</f>
        <v/>
      </c>
      <c r="E22" s="40"/>
      <c r="F22" s="85"/>
    </row>
    <row r="23" spans="1:6" ht="15" customHeight="1">
      <c r="A23" s="70" t="s">
        <v>191</v>
      </c>
      <c r="B23" s="73" t="s">
        <v>188</v>
      </c>
      <c r="C23" s="267"/>
      <c r="D23" s="86" t="str">
        <f>IF(OR(C23="na",C23=""),"",IF($L$1="",MENU1!$G$4,IF(AND(G23="X",$L$1="A"),MENU1!$B$2,IF(AND(G23="X",$L$1="B"),MENU1!$B$3,IF(AND(G23="X",$L$1="C"),MENU1!$B$4,IF(AND(G23="X",$L$1="D"),MENU1!$B$5,MENU1!$G$4))))))</f>
        <v/>
      </c>
      <c r="E23" s="81"/>
      <c r="F23" s="92" t="str">
        <f t="shared" ref="F23:F32" si="0">IF(OR(C23="na",C23=""),"",LEFT(D23,1)&amp;MID(D23,SEARCH(" ",D23)+1,1))</f>
        <v/>
      </c>
    </row>
    <row r="24" spans="1:6" ht="15" customHeight="1">
      <c r="A24" s="70" t="s">
        <v>193</v>
      </c>
      <c r="B24" s="75" t="s">
        <v>252</v>
      </c>
      <c r="C24" s="267"/>
      <c r="D24" s="86" t="str">
        <f>IF(OR(C24="na",C24=""),"",IF($L$1="",MENU1!$G$4,IF(AND(G24="X",$L$1="A"),MENU1!$B$2,IF(AND(G24="X",$L$1="B"),MENU1!$B$3,IF(AND(G24="X",$L$1="C"),MENU1!$B$4,IF(AND(G24="X",$L$1="D"),MENU1!$B$5,MENU1!$G$4))))))</f>
        <v/>
      </c>
      <c r="E24" s="81"/>
      <c r="F24" s="92" t="str">
        <f t="shared" si="0"/>
        <v/>
      </c>
    </row>
    <row r="25" spans="1:6" ht="15" customHeight="1">
      <c r="A25" s="70" t="s">
        <v>195</v>
      </c>
      <c r="B25" s="73" t="s">
        <v>381</v>
      </c>
      <c r="C25" s="267"/>
      <c r="D25" s="86" t="str">
        <f>IF(OR(C25="na",C25=""),"",IF($L$1="",MENU1!$G$4,IF(AND(G25="X",$L$1="A"),MENU1!$B$2,IF(AND(G25="X",$L$1="B"),MENU1!$B$3,IF(AND(G25="X",$L$1="C"),MENU1!$B$4,IF(AND(G25="X",$L$1="D"),MENU1!$B$5,MENU1!$G$4))))))</f>
        <v/>
      </c>
      <c r="E25" s="81"/>
      <c r="F25" s="92" t="str">
        <f t="shared" si="0"/>
        <v/>
      </c>
    </row>
    <row r="26" spans="1:6" ht="15" customHeight="1">
      <c r="A26" s="70" t="s">
        <v>197</v>
      </c>
      <c r="B26" s="75" t="s">
        <v>192</v>
      </c>
      <c r="C26" s="267"/>
      <c r="D26" s="86" t="str">
        <f>IF(OR(C26="na",C26=""),"",IF($L$1="",MENU1!$G$4,IF(AND(G26="X",$L$1="A"),MENU1!$B$2,IF(AND(G26="X",$L$1="B"),MENU1!$B$3,IF(AND(G26="X",$L$1="C"),MENU1!$B$4,IF(AND(G26="X",$L$1="D"),MENU1!$B$5,MENU1!$G$4))))))</f>
        <v/>
      </c>
      <c r="E26" s="81"/>
      <c r="F26" s="92" t="str">
        <f t="shared" si="0"/>
        <v/>
      </c>
    </row>
    <row r="27" spans="1:6" ht="15" customHeight="1">
      <c r="A27" s="70" t="s">
        <v>199</v>
      </c>
      <c r="B27" s="73" t="s">
        <v>382</v>
      </c>
      <c r="C27" s="267"/>
      <c r="D27" s="86" t="str">
        <f>IF(OR(C27="na",C27=""),"",IF($L$1="",MENU1!$G$4,IF(AND(G27="X",$L$1="A"),MENU1!$B$2,IF(AND(G27="X",$L$1="B"),MENU1!$B$3,IF(AND(G27="X",$L$1="C"),MENU1!$B$4,IF(AND(G27="X",$L$1="D"),MENU1!$B$5,MENU1!$G$4))))))</f>
        <v/>
      </c>
      <c r="E27" s="81"/>
      <c r="F27" s="92" t="str">
        <f t="shared" si="0"/>
        <v/>
      </c>
    </row>
    <row r="28" spans="1:6" ht="15" customHeight="1">
      <c r="A28" s="70" t="s">
        <v>201</v>
      </c>
      <c r="B28" s="75" t="s">
        <v>256</v>
      </c>
      <c r="C28" s="267"/>
      <c r="D28" s="86" t="str">
        <f>IF(OR(C28="na",C28=""),"",IF($L$1="",MENU1!$G$4,IF(AND(G28="X",$L$1="A"),MENU1!$B$2,IF(AND(G28="X",$L$1="B"),MENU1!$B$3,IF(AND(G28="X",$L$1="C"),MENU1!$B$4,IF(AND(G28="X",$L$1="D"),MENU1!$B$5,MENU1!$G$4))))))</f>
        <v/>
      </c>
      <c r="E28" s="81"/>
      <c r="F28" s="92" t="str">
        <f t="shared" si="0"/>
        <v/>
      </c>
    </row>
    <row r="29" spans="1:6" ht="15" customHeight="1">
      <c r="A29" s="70" t="s">
        <v>203</v>
      </c>
      <c r="B29" s="73" t="s">
        <v>202</v>
      </c>
      <c r="C29" s="267"/>
      <c r="D29" s="86" t="str">
        <f>IF(OR(C29="na",C29=""),"",IF($L$1="",MENU1!$G$4,IF(AND(G29="X",$L$1="A"),MENU1!$B$2,IF(AND(G29="X",$L$1="B"),MENU1!$B$3,IF(AND(G29="X",$L$1="C"),MENU1!$B$4,IF(AND(G29="X",$L$1="D"),MENU1!$B$5,MENU1!$G$4))))))</f>
        <v/>
      </c>
      <c r="E29" s="81"/>
      <c r="F29" s="92" t="str">
        <f t="shared" si="0"/>
        <v/>
      </c>
    </row>
    <row r="30" spans="1:6" ht="15" customHeight="1">
      <c r="A30" s="70" t="s">
        <v>205</v>
      </c>
      <c r="B30" s="75" t="s">
        <v>259</v>
      </c>
      <c r="C30" s="267"/>
      <c r="D30" s="86" t="str">
        <f>IF(OR(C30="na",C30=""),"",IF($L$1="",MENU1!$G$4,IF(AND(G30="X",$L$1="A"),MENU1!$B$2,IF(AND(G30="X",$L$1="B"),MENU1!$B$3,IF(AND(G30="X",$L$1="C"),MENU1!$B$4,IF(AND(G30="X",$L$1="D"),MENU1!$B$5,MENU1!$G$4))))))</f>
        <v/>
      </c>
      <c r="E30" s="81"/>
      <c r="F30" s="92" t="str">
        <f t="shared" si="0"/>
        <v/>
      </c>
    </row>
    <row r="31" spans="1:6" ht="15" customHeight="1">
      <c r="A31" s="70" t="s">
        <v>5</v>
      </c>
      <c r="B31" s="73" t="s">
        <v>383</v>
      </c>
      <c r="C31" s="267"/>
      <c r="D31" s="86" t="str">
        <f>IF(OR(C31="na",C31=""),"",IF($L$1="",MENU1!$G$4,IF(AND(G31="X",$L$1="A"),MENU1!$B$2,IF(AND(G31="X",$L$1="B"),MENU1!$B$3,IF(AND(G31="X",$L$1="C"),MENU1!$B$4,IF(AND(G31="X",$L$1="D"),MENU1!$B$5,MENU1!$G$4))))))</f>
        <v/>
      </c>
      <c r="E31" s="81"/>
      <c r="F31" s="92" t="str">
        <f t="shared" si="0"/>
        <v/>
      </c>
    </row>
    <row r="32" spans="1:6" ht="15" customHeight="1">
      <c r="A32" s="70" t="s">
        <v>262</v>
      </c>
      <c r="B32" s="75" t="s">
        <v>384</v>
      </c>
      <c r="C32" s="267"/>
      <c r="D32" s="86" t="str">
        <f>IF(OR(C32="na",C32=""),"",IF($L$1="",MENU1!$G$4,IF(AND(G32="X",$L$1="A"),MENU1!$B$2,IF(AND(G32="X",$L$1="B"),MENU1!$B$3,IF(AND(G32="X",$L$1="C"),MENU1!$B$4,IF(AND(G32="X",$L$1="D"),MENU1!$B$5,MENU1!$G$4))))))</f>
        <v/>
      </c>
      <c r="E32" s="81"/>
      <c r="F32" s="92" t="str">
        <f t="shared" si="0"/>
        <v/>
      </c>
    </row>
    <row r="33" spans="1:6" ht="15" customHeight="1">
      <c r="A33" s="495" t="s">
        <v>239</v>
      </c>
      <c r="B33" s="514"/>
      <c r="C33" s="87"/>
      <c r="D33" s="88" t="str">
        <f>IF(OR(C33="na",C33=""),"",IF($L$1="",MENU1!#REF!,IF(AND(G33="X",$L$1="A"),MENU1!$N$1,IF(AND(G33="X",$L$1="B"),MENU1!$N$1,IF(AND(G33="X",$L$1="C"),MENU1!$N$1,IF(AND(G33="X",$L$1="D"),MENU1!$N$1,MENU1!#REF!))))))</f>
        <v/>
      </c>
      <c r="E33" s="40"/>
      <c r="F33" s="89"/>
    </row>
    <row r="34" spans="1:6" ht="15" customHeight="1" thickBot="1">
      <c r="A34" s="68" t="s">
        <v>210</v>
      </c>
      <c r="B34" s="74" t="s">
        <v>240</v>
      </c>
      <c r="C34" s="267"/>
      <c r="D34" s="82" t="str">
        <f>IF(OR(C34="na",C34=""),"",IF($L$1="",MENU1!$G$4,IF(AND(G34="X",$L$1="A"),MENU1!$B$2,IF(AND(G34="X",$L$1="B"),MENU1!$B$3,IF(AND(G34="X",$L$1="C"),MENU1!$B$4,IF(AND(G34="X",$L$1="D"),MENU1!$B$5,MENU1!$G$4))))))</f>
        <v/>
      </c>
      <c r="E34" s="83"/>
      <c r="F34" s="92" t="str">
        <f>IF(OR(C34="na",C34=""),"",LEFT(D34,1)&amp;MID(D34,SEARCH(" ",D34)+1,1))</f>
        <v/>
      </c>
    </row>
    <row r="35" spans="1:6" ht="15" customHeight="1">
      <c r="A35" s="44"/>
      <c r="B35" s="45"/>
      <c r="C35" s="46"/>
      <c r="D35" s="45"/>
      <c r="E35" s="47"/>
      <c r="F35" s="48"/>
    </row>
    <row r="36" spans="1:6" ht="15" customHeight="1">
      <c r="A36" s="49" t="s">
        <v>223</v>
      </c>
      <c r="B36" s="50"/>
      <c r="C36" s="51"/>
      <c r="D36" s="52"/>
      <c r="E36" s="53"/>
      <c r="F36" s="54"/>
    </row>
    <row r="37" spans="1:6" ht="15" customHeight="1" thickBot="1">
      <c r="A37" s="55" t="s">
        <v>224</v>
      </c>
      <c r="B37" s="56"/>
      <c r="C37" s="57"/>
      <c r="D37" s="58"/>
      <c r="E37" s="59"/>
      <c r="F37" s="60"/>
    </row>
    <row r="38" spans="1:6" ht="15" customHeight="1">
      <c r="A38" s="509" t="s">
        <v>225</v>
      </c>
      <c r="B38" s="510"/>
      <c r="C38" s="28"/>
      <c r="D38" s="29"/>
      <c r="E38" s="30"/>
      <c r="F38" s="31"/>
    </row>
    <row r="39" spans="1:6" ht="15" customHeight="1" thickBot="1">
      <c r="A39" s="61"/>
      <c r="B39" s="62" t="s">
        <v>226</v>
      </c>
      <c r="C39" s="43"/>
      <c r="D39" s="63"/>
      <c r="E39" s="64"/>
      <c r="F39" s="65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5">
    <mergeCell ref="A22:B22"/>
    <mergeCell ref="A33:B33"/>
    <mergeCell ref="A38:B38"/>
    <mergeCell ref="A7:B7"/>
    <mergeCell ref="C7:F7"/>
    <mergeCell ref="A10:B10"/>
    <mergeCell ref="A15:B15"/>
    <mergeCell ref="A19:B19"/>
    <mergeCell ref="A1:B4"/>
    <mergeCell ref="C1:F2"/>
    <mergeCell ref="J1:K1"/>
    <mergeCell ref="C3:F4"/>
    <mergeCell ref="A6:B6"/>
    <mergeCell ref="C6:D6"/>
    <mergeCell ref="J3:M6"/>
  </mergeCells>
  <conditionalFormatting sqref="A11:B34">
    <cfRule type="expression" dxfId="2" priority="1">
      <formula>$C11="na"</formula>
    </cfRule>
  </conditionalFormatting>
  <dataValidations count="2">
    <dataValidation type="list" allowBlank="1" showInputMessage="1" showErrorMessage="1" sqref="C33">
      <formula1>RESULTAT</formula1>
    </dataValidation>
    <dataValidation type="list" allowBlank="1" showInputMessage="1" showErrorMessage="1" sqref="C11:C14 C16:C18 C20:C21 C23:C32 C34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65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1766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 enableFormatConditionsCalculation="0">
    <tabColor rgb="FFFF33CC"/>
    <pageSetUpPr fitToPage="1"/>
  </sheetPr>
  <dimension ref="A1:M93"/>
  <sheetViews>
    <sheetView showGridLines="0" workbookViewId="0">
      <selection activeCell="J3" sqref="J3:M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9" width="11.5" style="17"/>
    <col min="10" max="10" width="13.6640625" style="17" customWidth="1"/>
    <col min="11" max="16384" width="11.5" style="17"/>
  </cols>
  <sheetData>
    <row r="1" spans="1:13" ht="15" customHeight="1" thickBot="1">
      <c r="A1" s="497"/>
      <c r="B1" s="498"/>
      <c r="C1" s="498" t="s">
        <v>385</v>
      </c>
      <c r="D1" s="498"/>
      <c r="E1" s="498"/>
      <c r="F1" s="498"/>
      <c r="H1" s="17" t="str">
        <f>IF(OR(E1="na",E1=""),"",LEFT(F1,1)&amp;MID(F1,SEARCH(" ",F1)+1,1))</f>
        <v/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68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AV-FK-010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/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374</v>
      </c>
      <c r="C11" s="267"/>
      <c r="D11" s="67" t="str">
        <f>IF(OR(C11="na",C11=""),"",IF($N$1="",MENU1!$G$4,IF(AND(G11="X",$N$1="A"),MENU1!$B$2,IF(AND(G11="X",$N$1="B"),MENU1!$B$3,IF(AND(G11="X",$N$1="C"),MENU1!$B$4,IF(AND(G11="X",$N$1="D"),MENU1!$B$5,MENU1!$G$4))))))</f>
        <v/>
      </c>
      <c r="E11" s="36"/>
      <c r="F11" s="167" t="str">
        <f>IF(OR(C11="na",C11=""),"",LEFT(D11,1)&amp;MID(D11,SEARCH(" ",D11)+1,1))</f>
        <v/>
      </c>
    </row>
    <row r="12" spans="1:13" ht="15" customHeight="1">
      <c r="A12" s="32" t="s">
        <v>15</v>
      </c>
      <c r="B12" s="33" t="s">
        <v>284</v>
      </c>
      <c r="C12" s="267"/>
      <c r="D12" s="67" t="str">
        <f>IF(OR(C12="na",C12=""),"",IF($N$1="",MENU1!$G$4,IF(AND(G12="X",$N$1="A"),MENU1!$B$2,IF(AND(G12="X",$N$1="B"),MENU1!$B$3,IF(AND(G12="X",$N$1="C"),MENU1!$B$4,IF(AND(G12="X",$N$1="D"),MENU1!$B$5,MENU1!$G$4))))))</f>
        <v/>
      </c>
      <c r="E12" s="36"/>
      <c r="F12" s="167" t="str">
        <f>IF(OR(C12="na",C12=""),"",LEFT(D12,1)&amp;MID(D12,SEARCH(" ",D12)+1,1))</f>
        <v/>
      </c>
    </row>
    <row r="13" spans="1:13" ht="15" customHeight="1">
      <c r="A13" s="495" t="s">
        <v>176</v>
      </c>
      <c r="B13" s="496"/>
      <c r="C13" s="38"/>
      <c r="D13" s="39" t="str">
        <f>IF(OR(C13="na",C13=""),"",IF($N$1="",MENU1!$G$4,IF(AND(G13="X",$N$1="A"),MENU1!$B$2,IF(AND(G13="X",$N$1="B"),MENU1!$B$3,IF(AND(G13="X",$N$1="C"),MENU1!$B$4,IF(AND(G13="X",$N$1="D"),MENU1!$B$5,MENU1!$G$4))))))</f>
        <v/>
      </c>
      <c r="E13" s="40"/>
      <c r="F13" s="85" t="str">
        <f t="shared" ref="F13:F24" si="0">D13</f>
        <v/>
      </c>
    </row>
    <row r="14" spans="1:13" ht="15" customHeight="1">
      <c r="A14" s="70" t="s">
        <v>2</v>
      </c>
      <c r="B14" s="73" t="s">
        <v>386</v>
      </c>
      <c r="C14" s="267"/>
      <c r="D14" s="86" t="str">
        <f>IF(OR(C14="na",C14=""),"",IF($N$1="",MENU1!$G$4,IF(AND(G14="X",$N$1="A"),MENU1!$B$2,IF(AND(G14="X",$N$1="B"),MENU1!$B$3,IF(AND(G14="X",$N$1="C"),MENU1!$B$4,IF(AND(G14="X",$N$1="D"),MENU1!$B$5,MENU1!$G$4))))))</f>
        <v/>
      </c>
      <c r="E14" s="81"/>
      <c r="F14" s="225" t="str">
        <f>IF(OR(C14="na",C14=""),"",LEFT(D14,1)&amp;MID(D14,SEARCH(" ",D14)+1,1))</f>
        <v/>
      </c>
    </row>
    <row r="15" spans="1:13" ht="15" customHeight="1">
      <c r="A15" s="495" t="s">
        <v>181</v>
      </c>
      <c r="B15" s="496"/>
      <c r="C15" s="38"/>
      <c r="D15" s="39" t="str">
        <f>IF(OR(C15="na",C15=""),"",IF($N$1="",MENU1!$G$4,IF(AND(G15="X",$N$1="A"),MENU1!$B$2,IF(AND(G15="X",$N$1="B"),MENU1!$B$3,IF(AND(G15="X",$N$1="C"),MENU1!$B$4,IF(AND(G15="X",$N$1="D"),MENU1!$B$5,MENU1!$G$4))))))</f>
        <v/>
      </c>
      <c r="E15" s="40"/>
      <c r="F15" s="85" t="str">
        <f t="shared" si="0"/>
        <v/>
      </c>
    </row>
    <row r="16" spans="1:13" ht="15" customHeight="1">
      <c r="A16" s="70" t="s">
        <v>16</v>
      </c>
      <c r="B16" s="73" t="s">
        <v>387</v>
      </c>
      <c r="C16" s="267"/>
      <c r="D16" s="86" t="str">
        <f>IF(OR(C16="na",C16=""),"",IF($N$1="",MENU1!$G$4,IF(AND(G16="X",$N$1="A"),MENU1!$B$2,IF(AND(G16="X",$N$1="B"),MENU1!$B$3,IF(AND(G16="X",$N$1="C"),MENU1!$B$4,IF(AND(G16="X",$N$1="D"),MENU1!$B$5,MENU1!$G$4))))))</f>
        <v/>
      </c>
      <c r="E16" s="81"/>
      <c r="F16" s="225" t="str">
        <f>IF(OR(C16="na",C16=""),"",LEFT(D16,1)&amp;MID(D16,SEARCH(" ",D16)+1,1))</f>
        <v/>
      </c>
    </row>
    <row r="17" spans="1:6" ht="15" customHeight="1">
      <c r="A17" s="495" t="s">
        <v>186</v>
      </c>
      <c r="B17" s="496"/>
      <c r="C17" s="38"/>
      <c r="D17" s="39" t="str">
        <f>IF(OR(C17="na",C17=""),"",IF($N$1="",MENU1!$G$4,IF(AND(G17="X",$N$1="A"),MENU1!$B$2,IF(AND(G17="X",$N$1="B"),MENU1!$B$3,IF(AND(G17="X",$N$1="C"),MENU1!$B$4,IF(AND(G17="X",$N$1="D"),MENU1!$B$5,MENU1!$G$4))))))</f>
        <v/>
      </c>
      <c r="E17" s="40"/>
      <c r="F17" s="85" t="str">
        <f t="shared" si="0"/>
        <v/>
      </c>
    </row>
    <row r="18" spans="1:6" ht="15" customHeight="1">
      <c r="A18" s="70" t="s">
        <v>179</v>
      </c>
      <c r="B18" s="73" t="s">
        <v>188</v>
      </c>
      <c r="C18" s="267"/>
      <c r="D18" s="86" t="str">
        <f>IF(OR(C18="na",C18=""),"",IF($N$1="",MENU1!$G$4,IF(AND(G18="X",$N$1="A"),MENU1!$B$2,IF(AND(G18="X",$N$1="B"),MENU1!$B$3,IF(AND(G18="X",$N$1="C"),MENU1!$B$4,IF(AND(G18="X",$N$1="D"),MENU1!$B$5,MENU1!$G$4))))))</f>
        <v/>
      </c>
      <c r="E18" s="81"/>
      <c r="F18" s="225" t="str">
        <f t="shared" ref="F18:F23" si="1">IF(OR(C18="na",C18=""),"",LEFT(D18,1)&amp;MID(D18,SEARCH(" ",D18)+1,1))</f>
        <v/>
      </c>
    </row>
    <row r="19" spans="1:6" ht="15" customHeight="1">
      <c r="A19" s="70" t="s">
        <v>182</v>
      </c>
      <c r="B19" s="75" t="s">
        <v>388</v>
      </c>
      <c r="C19" s="267"/>
      <c r="D19" s="86" t="str">
        <f>IF(OR(C19="na",C19=""),"",IF($N$1="",MENU1!$G$4,IF(AND(G19="X",$N$1="A"),MENU1!$B$2,IF(AND(G19="X",$N$1="B"),MENU1!$B$3,IF(AND(G19="X",$N$1="C"),MENU1!$B$4,IF(AND(G19="X",$N$1="D"),MENU1!$B$5,MENU1!$G$4))))))</f>
        <v/>
      </c>
      <c r="E19" s="81"/>
      <c r="F19" s="225" t="str">
        <f t="shared" si="1"/>
        <v/>
      </c>
    </row>
    <row r="20" spans="1:6" ht="15" customHeight="1">
      <c r="A20" s="70" t="s">
        <v>184</v>
      </c>
      <c r="B20" s="73" t="s">
        <v>389</v>
      </c>
      <c r="C20" s="267"/>
      <c r="D20" s="86" t="str">
        <f>IF(OR(C20="na",C20=""),"",IF($N$1="",MENU1!$G$4,IF(AND(G20="X",$N$1="A"),MENU1!$B$2,IF(AND(G20="X",$N$1="B"),MENU1!$B$3,IF(AND(G20="X",$N$1="C"),MENU1!$B$4,IF(AND(G20="X",$N$1="D"),MENU1!$B$5,MENU1!$G$4))))))</f>
        <v/>
      </c>
      <c r="E20" s="81"/>
      <c r="F20" s="225" t="str">
        <f t="shared" si="1"/>
        <v/>
      </c>
    </row>
    <row r="21" spans="1:6" ht="15" customHeight="1">
      <c r="A21" s="70" t="s">
        <v>187</v>
      </c>
      <c r="B21" s="75" t="s">
        <v>277</v>
      </c>
      <c r="C21" s="267"/>
      <c r="D21" s="86" t="str">
        <f>IF(OR(C21="na",C21=""),"",IF($N$1="",MENU1!$G$4,IF(AND(G21="X",$N$1="A"),MENU1!$B$2,IF(AND(G21="X",$N$1="B"),MENU1!$B$3,IF(AND(G21="X",$N$1="C"),MENU1!$B$4,IF(AND(G21="X",$N$1="D"),MENU1!$B$5,MENU1!$G$4))))))</f>
        <v/>
      </c>
      <c r="E21" s="81"/>
      <c r="F21" s="225" t="str">
        <f t="shared" si="1"/>
        <v/>
      </c>
    </row>
    <row r="22" spans="1:6" ht="15" customHeight="1">
      <c r="A22" s="70" t="s">
        <v>189</v>
      </c>
      <c r="B22" s="73" t="s">
        <v>390</v>
      </c>
      <c r="C22" s="267"/>
      <c r="D22" s="86" t="str">
        <f>IF(OR(C22="na",C22=""),"",IF($N$1="",MENU1!$G$4,IF(AND(G22="X",$N$1="A"),MENU1!$B$2,IF(AND(G22="X",$N$1="B"),MENU1!$B$3,IF(AND(G22="X",$N$1="C"),MENU1!$B$4,IF(AND(G22="X",$N$1="D"),MENU1!$B$5,MENU1!$G$4))))))</f>
        <v/>
      </c>
      <c r="E22" s="81"/>
      <c r="F22" s="225" t="str">
        <f t="shared" si="1"/>
        <v/>
      </c>
    </row>
    <row r="23" spans="1:6" ht="15" customHeight="1">
      <c r="A23" s="70" t="s">
        <v>191</v>
      </c>
      <c r="B23" s="75" t="s">
        <v>245</v>
      </c>
      <c r="C23" s="267"/>
      <c r="D23" s="86" t="str">
        <f>IF(OR(C23="na",C23=""),"",IF($N$1="",MENU1!$G$4,IF(AND(G23="X",$N$1="A"),MENU1!$B$2,IF(AND(G23="X",$N$1="B"),MENU1!$B$3,IF(AND(G23="X",$N$1="C"),MENU1!$B$4,IF(AND(G23="X",$N$1="D"),MENU1!$B$5,MENU1!$G$4))))))</f>
        <v/>
      </c>
      <c r="E23" s="81"/>
      <c r="F23" s="225" t="str">
        <f t="shared" si="1"/>
        <v/>
      </c>
    </row>
    <row r="24" spans="1:6" ht="15" customHeight="1">
      <c r="A24" s="495" t="s">
        <v>219</v>
      </c>
      <c r="B24" s="496"/>
      <c r="C24" s="38"/>
      <c r="D24" s="39" t="str">
        <f>IF(OR(C24="na",C24=""),"",IF($N$1="",MENU1!$G$4,IF(AND(G24="X",$N$1="A"),MENU1!$B$2,IF(AND(G24="X",$N$1="B"),MENU1!$B$3,IF(AND(G24="X",$N$1="C"),MENU1!$B$4,IF(AND(G24="X",$N$1="D"),MENU1!$B$5,MENU1!$G$4))))))</f>
        <v/>
      </c>
      <c r="E24" s="40"/>
      <c r="F24" s="85" t="str">
        <f t="shared" si="0"/>
        <v/>
      </c>
    </row>
    <row r="25" spans="1:6" ht="15" customHeight="1" thickBot="1">
      <c r="A25" s="70" t="s">
        <v>193</v>
      </c>
      <c r="B25" s="75" t="s">
        <v>391</v>
      </c>
      <c r="C25" s="267"/>
      <c r="D25" s="86" t="str">
        <f>IF(OR(C25="na",C25=""),"",IF($N$1="",MENU1!$G$4,IF(AND(G25="X",$N$1="A"),MENU1!$B$2,IF(AND(G25="X",$N$1="B"),MENU1!$B$3,IF(AND(G25="X",$N$1="C"),MENU1!$B$4,IF(AND(G25="X",$N$1="D"),MENU1!$B$5,MENU1!$G$4))))))</f>
        <v/>
      </c>
      <c r="E25" s="81"/>
      <c r="F25" s="225" t="str">
        <f>IF(OR(C25="na",C25=""),"",LEFT(D25,1)&amp;MID(D25,SEARCH(" ",D25)+1,1))</f>
        <v/>
      </c>
    </row>
    <row r="26" spans="1:6" ht="15" customHeight="1">
      <c r="A26" s="44" t="s">
        <v>222</v>
      </c>
      <c r="B26" s="45"/>
      <c r="C26" s="46"/>
      <c r="D26" s="45"/>
      <c r="E26" s="47"/>
      <c r="F26" s="48"/>
    </row>
    <row r="27" spans="1:6" ht="15" customHeight="1">
      <c r="A27" s="49" t="s">
        <v>223</v>
      </c>
      <c r="B27" s="50"/>
      <c r="C27" s="51"/>
      <c r="D27" s="52"/>
      <c r="E27" s="53"/>
      <c r="F27" s="54"/>
    </row>
    <row r="28" spans="1:6" ht="15" customHeight="1" thickBot="1">
      <c r="A28" s="55" t="s">
        <v>224</v>
      </c>
      <c r="B28" s="56"/>
      <c r="C28" s="57"/>
      <c r="D28" s="58"/>
      <c r="E28" s="59"/>
      <c r="F28" s="60"/>
    </row>
    <row r="29" spans="1:6" ht="15" customHeight="1">
      <c r="A29" s="509" t="s">
        <v>225</v>
      </c>
      <c r="B29" s="510"/>
      <c r="C29" s="28"/>
      <c r="D29" s="29"/>
      <c r="E29" s="30"/>
      <c r="F29" s="31"/>
    </row>
    <row r="30" spans="1:6" ht="15" customHeight="1" thickBot="1">
      <c r="A30" s="61"/>
      <c r="B30" s="62" t="s">
        <v>226</v>
      </c>
      <c r="C30" s="43"/>
      <c r="D30" s="63"/>
      <c r="E30" s="64"/>
      <c r="F30" s="65"/>
    </row>
    <row r="31" spans="1:6">
      <c r="A31" s="66"/>
      <c r="B31" s="66"/>
      <c r="D31" s="66"/>
      <c r="F31" s="66"/>
    </row>
    <row r="32" spans="1:6">
      <c r="A32" s="66"/>
      <c r="B32" s="66"/>
      <c r="D32" s="66"/>
      <c r="F32" s="66"/>
    </row>
    <row r="33" spans="1:6">
      <c r="A33" s="66"/>
      <c r="B33" s="66"/>
      <c r="D33" s="66"/>
      <c r="F33" s="66"/>
    </row>
    <row r="34" spans="1:6">
      <c r="A34" s="66"/>
      <c r="B34" s="66"/>
      <c r="D34" s="66"/>
      <c r="F34" s="66"/>
    </row>
    <row r="35" spans="1:6">
      <c r="A35" s="66"/>
      <c r="B35" s="66"/>
      <c r="D35" s="66"/>
      <c r="F35" s="66"/>
    </row>
    <row r="36" spans="1:6">
      <c r="A36" s="66"/>
      <c r="B36" s="66"/>
      <c r="D36" s="66"/>
      <c r="F36" s="66"/>
    </row>
    <row r="37" spans="1:6">
      <c r="A37" s="66"/>
      <c r="B37" s="66"/>
      <c r="D37" s="66"/>
      <c r="F37" s="66"/>
    </row>
    <row r="38" spans="1:6">
      <c r="A38" s="66"/>
      <c r="B38" s="66"/>
      <c r="D38" s="66"/>
      <c r="F38" s="66"/>
    </row>
    <row r="39" spans="1:6">
      <c r="A39" s="66"/>
      <c r="B39" s="66"/>
      <c r="D39" s="66"/>
      <c r="F39" s="66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5">
    <mergeCell ref="A17:B17"/>
    <mergeCell ref="A24:B24"/>
    <mergeCell ref="A29:B29"/>
    <mergeCell ref="A7:B7"/>
    <mergeCell ref="C7:F7"/>
    <mergeCell ref="A10:B10"/>
    <mergeCell ref="A13:B13"/>
    <mergeCell ref="A15:B15"/>
    <mergeCell ref="A1:B4"/>
    <mergeCell ref="C1:F2"/>
    <mergeCell ref="J1:K1"/>
    <mergeCell ref="C3:F4"/>
    <mergeCell ref="A6:B6"/>
    <mergeCell ref="C6:D6"/>
    <mergeCell ref="J3:M6"/>
  </mergeCells>
  <conditionalFormatting sqref="A11:B25">
    <cfRule type="expression" dxfId="1" priority="1">
      <formula>$C11="na"</formula>
    </cfRule>
  </conditionalFormatting>
  <dataValidations count="1">
    <dataValidation type="list" allowBlank="1" showInputMessage="1" showErrorMessage="1" sqref="C11:C12 C14 C16 C18:C23 C25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89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2790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 enableFormatConditionsCalculation="0">
    <tabColor rgb="FFFF33CC"/>
    <pageSetUpPr fitToPage="1"/>
  </sheetPr>
  <dimension ref="A1:M93"/>
  <sheetViews>
    <sheetView showGridLines="0" workbookViewId="0">
      <selection activeCell="M16" sqref="M16"/>
    </sheetView>
  </sheetViews>
  <sheetFormatPr baseColWidth="10" defaultColWidth="11.5" defaultRowHeight="14" x14ac:dyDescent="0"/>
  <cols>
    <col min="1" max="1" width="5.6640625" style="17" customWidth="1"/>
    <col min="2" max="2" width="45.6640625" style="17" customWidth="1"/>
    <col min="3" max="3" width="10.6640625" style="17" customWidth="1"/>
    <col min="4" max="4" width="15.6640625" style="17" customWidth="1"/>
    <col min="5" max="5" width="10.6640625" style="19" customWidth="1"/>
    <col min="6" max="6" width="15.6640625" style="17" customWidth="1"/>
    <col min="7" max="10" width="11.5" style="17"/>
    <col min="11" max="11" width="14.6640625" style="17" customWidth="1"/>
    <col min="12" max="16384" width="11.5" style="17"/>
  </cols>
  <sheetData>
    <row r="1" spans="1:13" ht="15" customHeight="1" thickBot="1">
      <c r="A1" s="497"/>
      <c r="B1" s="498"/>
      <c r="C1" s="498" t="s">
        <v>392</v>
      </c>
      <c r="D1" s="498"/>
      <c r="E1" s="498"/>
      <c r="F1" s="498"/>
      <c r="H1" s="17" t="s">
        <v>422</v>
      </c>
      <c r="J1" s="499" t="s">
        <v>165</v>
      </c>
      <c r="K1" s="500"/>
      <c r="L1" s="18"/>
      <c r="M1" s="16"/>
    </row>
    <row r="2" spans="1:13" ht="15" customHeight="1">
      <c r="A2" s="498"/>
      <c r="B2" s="498"/>
      <c r="C2" s="498"/>
      <c r="D2" s="498"/>
      <c r="E2" s="498"/>
      <c r="F2" s="498"/>
      <c r="M2" s="16"/>
    </row>
    <row r="3" spans="1:13" ht="15" customHeight="1">
      <c r="A3" s="498"/>
      <c r="B3" s="498"/>
      <c r="C3" s="498" t="s">
        <v>70</v>
      </c>
      <c r="D3" s="498"/>
      <c r="E3" s="498"/>
      <c r="F3" s="498"/>
      <c r="J3" s="513" t="s">
        <v>837</v>
      </c>
      <c r="K3" s="513"/>
      <c r="L3" s="513"/>
      <c r="M3" s="513"/>
    </row>
    <row r="4" spans="1:13" ht="15" customHeight="1">
      <c r="A4" s="498"/>
      <c r="B4" s="498"/>
      <c r="C4" s="498"/>
      <c r="D4" s="498"/>
      <c r="E4" s="498"/>
      <c r="F4" s="498"/>
      <c r="J4" s="513"/>
      <c r="K4" s="513"/>
      <c r="L4" s="513"/>
      <c r="M4" s="513"/>
    </row>
    <row r="5" spans="1:13" ht="10" customHeight="1" thickBot="1">
      <c r="J5" s="513"/>
      <c r="K5" s="513"/>
      <c r="L5" s="513"/>
      <c r="M5" s="513"/>
    </row>
    <row r="6" spans="1:13" ht="15" customHeight="1">
      <c r="A6" s="501" t="s">
        <v>166</v>
      </c>
      <c r="B6" s="502"/>
      <c r="C6" s="511" t="str">
        <f>Entête!B8</f>
        <v>…../…../……..</v>
      </c>
      <c r="D6" s="512"/>
      <c r="E6" s="20" t="s">
        <v>167</v>
      </c>
      <c r="F6" s="21" t="str">
        <f ca="1">RIGHT(CELL("nomfichier",A1),LEN(CELL("nomfichier",A1))-FIND("]",CELL("nomfichier",A1)))</f>
        <v>AV-FK-011</v>
      </c>
      <c r="J6" s="513"/>
      <c r="K6" s="513"/>
      <c r="L6" s="513"/>
      <c r="M6" s="513"/>
    </row>
    <row r="7" spans="1:13" ht="15" customHeight="1" thickBot="1">
      <c r="A7" s="505" t="s">
        <v>168</v>
      </c>
      <c r="B7" s="506"/>
      <c r="C7" s="507"/>
      <c r="D7" s="507"/>
      <c r="E7" s="507"/>
      <c r="F7" s="508"/>
    </row>
    <row r="8" spans="1:13" ht="10" customHeight="1" thickBot="1">
      <c r="I8" s="27"/>
    </row>
    <row r="9" spans="1:13" s="27" customFormat="1" ht="15" customHeight="1" thickBot="1">
      <c r="A9" s="22" t="s">
        <v>34</v>
      </c>
      <c r="B9" s="23" t="s">
        <v>169</v>
      </c>
      <c r="C9" s="24" t="s">
        <v>0</v>
      </c>
      <c r="D9" s="23" t="s">
        <v>170</v>
      </c>
      <c r="E9" s="25" t="s">
        <v>171</v>
      </c>
      <c r="F9" s="26" t="s">
        <v>172</v>
      </c>
      <c r="I9" s="17"/>
    </row>
    <row r="10" spans="1:13" ht="15" customHeight="1">
      <c r="A10" s="509" t="s">
        <v>173</v>
      </c>
      <c r="B10" s="510"/>
      <c r="C10" s="28"/>
      <c r="D10" s="29"/>
      <c r="E10" s="30"/>
      <c r="F10" s="31"/>
    </row>
    <row r="11" spans="1:13" ht="15" customHeight="1">
      <c r="A11" s="32" t="s">
        <v>13</v>
      </c>
      <c r="B11" s="33" t="s">
        <v>374</v>
      </c>
      <c r="C11" s="267"/>
      <c r="D11" s="67" t="str">
        <f>IF(OR(C11="na",C11=""),"",IF($N$1="",MENU1!$G$4,IF(AND(G11="X",$N$1="A"),MENU1!$B$2,IF(AND(G11="X",$N$1="B"),MENU1!$B$3,IF(AND(G11="X",$N$1="C"),MENU1!$B$4,IF(AND(G11="X",$N$1="D"),MENU1!$B$5,MENU1!$G$4))))))</f>
        <v/>
      </c>
      <c r="E11" s="36"/>
      <c r="F11" s="167" t="str">
        <f>IF(OR(C11="na",C11=""),"",LEFT(D11,1)&amp;MID(D11,SEARCH(" ",D11)+1,1))</f>
        <v/>
      </c>
    </row>
    <row r="12" spans="1:13" ht="15" customHeight="1">
      <c r="A12" s="32" t="s">
        <v>15</v>
      </c>
      <c r="B12" s="33" t="s">
        <v>284</v>
      </c>
      <c r="C12" s="267"/>
      <c r="D12" s="67" t="str">
        <f>IF(OR(C12="na",C12=""),"",IF($N$1="",MENU1!$G$4,IF(AND(G12="X",$N$1="A"),MENU1!$B$2,IF(AND(G12="X",$N$1="B"),MENU1!$B$3,IF(AND(G12="X",$N$1="C"),MENU1!$B$4,IF(AND(G12="X",$N$1="D"),MENU1!$B$5,MENU1!$G$4))))))</f>
        <v/>
      </c>
      <c r="E12" s="36"/>
      <c r="F12" s="92" t="str">
        <f>IF(OR(C12="na",C12=""),"",LEFT(D12,1)&amp;MID(D12,SEARCH(" ",D12)+1,1))</f>
        <v/>
      </c>
    </row>
    <row r="13" spans="1:13" ht="15" customHeight="1">
      <c r="A13" s="495" t="s">
        <v>176</v>
      </c>
      <c r="B13" s="496"/>
      <c r="C13" s="38"/>
      <c r="D13" s="39" t="str">
        <f>IF(OR(C13="na",C13=""),"",IF($N$1="",MENU1!$G$4,IF(AND(G13="X",$N$1="A"),MENU1!$B$2,IF(AND(G13="X",$N$1="B"),MENU1!$B$3,IF(AND(G13="X",$N$1="C"),MENU1!$B$4,IF(AND(G13="X",$N$1="D"),MENU1!$B$5,MENU1!$G$4))))))</f>
        <v/>
      </c>
      <c r="E13" s="40"/>
      <c r="F13" s="80" t="str">
        <f t="shared" ref="F13:F33" si="0">D13</f>
        <v/>
      </c>
    </row>
    <row r="14" spans="1:13" ht="15" customHeight="1">
      <c r="A14" s="70" t="s">
        <v>2</v>
      </c>
      <c r="B14" s="73" t="s">
        <v>393</v>
      </c>
      <c r="C14" s="267"/>
      <c r="D14" s="86" t="str">
        <f>IF(OR(C14="na",C14=""),"",IF($N$1="",MENU1!$G$4,IF(AND(G14="X",$N$1="A"),MENU1!$B$2,IF(AND(G14="X",$N$1="B"),MENU1!$B$3,IF(AND(G14="X",$N$1="C"),MENU1!$B$4,IF(AND(G14="X",$N$1="D"),MENU1!$B$5,MENU1!$G$4))))))</f>
        <v/>
      </c>
      <c r="E14" s="81"/>
      <c r="F14" s="226" t="str">
        <f>IF(OR(C14="na",C14=""),"",LEFT(D14,1)&amp;MID(D14,SEARCH(" ",D14)+1,1))</f>
        <v/>
      </c>
    </row>
    <row r="15" spans="1:13" ht="15" customHeight="1">
      <c r="A15" s="70" t="s">
        <v>16</v>
      </c>
      <c r="B15" s="75" t="s">
        <v>386</v>
      </c>
      <c r="C15" s="267"/>
      <c r="D15" s="86" t="str">
        <f>IF(OR(C15="na",C15=""),"",IF($N$1="",MENU1!$G$4,IF(AND(G15="X",$N$1="A"),MENU1!$B$2,IF(AND(G15="X",$N$1="B"),MENU1!$B$3,IF(AND(G15="X",$N$1="C"),MENU1!$B$4,IF(AND(G15="X",$N$1="D"),MENU1!$B$5,MENU1!$G$4))))))</f>
        <v/>
      </c>
      <c r="E15" s="81"/>
      <c r="F15" s="226" t="str">
        <f>IF(OR(C15="na",C15=""),"",LEFT(D15,1)&amp;MID(D15,SEARCH(" ",D15)+1,1))</f>
        <v/>
      </c>
    </row>
    <row r="16" spans="1:13" ht="15" customHeight="1">
      <c r="A16" s="70" t="s">
        <v>179</v>
      </c>
      <c r="B16" s="75" t="s">
        <v>394</v>
      </c>
      <c r="C16" s="267"/>
      <c r="D16" s="86" t="str">
        <f>IF(OR(C16="na",C16=""),"",IF($N$1="",MENU1!$G$4,IF(AND(G16="X",$N$1="A"),MENU1!$B$2,IF(AND(G16="X",$N$1="B"),MENU1!$B$3,IF(AND(G16="X",$N$1="C"),MENU1!$B$4,IF(AND(G16="X",$N$1="D"),MENU1!$B$5,MENU1!$G$4))))))</f>
        <v/>
      </c>
      <c r="E16" s="81"/>
      <c r="F16" s="226" t="str">
        <f>IF(OR(C16="na",C16=""),"",LEFT(D16,1)&amp;MID(D16,SEARCH(" ",D16)+1,1))</f>
        <v/>
      </c>
    </row>
    <row r="17" spans="1:6" ht="15" customHeight="1">
      <c r="A17" s="495" t="s">
        <v>181</v>
      </c>
      <c r="B17" s="496"/>
      <c r="C17" s="38"/>
      <c r="D17" s="39" t="str">
        <f>IF(OR(C17="na",C17=""),"",IF($N$1="",MENU1!$G$4,IF(AND(G17="X",$N$1="A"),MENU1!$B$2,IF(AND(G17="X",$N$1="B"),MENU1!$B$3,IF(AND(G17="X",$N$1="C"),MENU1!$B$4,IF(AND(G17="X",$N$1="D"),MENU1!$B$5,MENU1!$G$4))))))</f>
        <v/>
      </c>
      <c r="E17" s="40"/>
      <c r="F17" s="80" t="str">
        <f t="shared" si="0"/>
        <v/>
      </c>
    </row>
    <row r="18" spans="1:6" ht="15" customHeight="1">
      <c r="A18" s="70" t="s">
        <v>182</v>
      </c>
      <c r="B18" s="73" t="s">
        <v>387</v>
      </c>
      <c r="C18" s="267"/>
      <c r="D18" s="86" t="str">
        <f>IF(OR(C18="na",C18=""),"",IF($N$1="",MENU1!$G$4,IF(AND(G18="X",$N$1="A"),MENU1!$B$2,IF(AND(G18="X",$N$1="B"),MENU1!$B$3,IF(AND(G18="X",$N$1="C"),MENU1!$B$4,IF(AND(G18="X",$N$1="D"),MENU1!$B$5,MENU1!$G$4))))))</f>
        <v/>
      </c>
      <c r="E18" s="81"/>
      <c r="F18" s="226" t="str">
        <f>IF(OR(C18="na",C18=""),"",LEFT(D18,1)&amp;MID(D18,SEARCH(" ",D18)+1,1))</f>
        <v/>
      </c>
    </row>
    <row r="19" spans="1:6" ht="15" customHeight="1">
      <c r="A19" s="495" t="s">
        <v>186</v>
      </c>
      <c r="B19" s="496"/>
      <c r="C19" s="38"/>
      <c r="D19" s="39" t="str">
        <f>IF(OR(C19="na",C19=""),"",IF($N$1="",MENU1!$G$4,IF(AND(G19="X",$N$1="A"),MENU1!$B$2,IF(AND(G19="X",$N$1="B"),MENU1!$B$3,IF(AND(G19="X",$N$1="C"),MENU1!$B$4,IF(AND(G19="X",$N$1="D"),MENU1!$B$5,MENU1!$G$4))))))</f>
        <v/>
      </c>
      <c r="E19" s="40"/>
      <c r="F19" s="80" t="str">
        <f t="shared" si="0"/>
        <v/>
      </c>
    </row>
    <row r="20" spans="1:6" ht="15" customHeight="1">
      <c r="A20" s="70" t="s">
        <v>184</v>
      </c>
      <c r="B20" s="73" t="s">
        <v>252</v>
      </c>
      <c r="C20" s="267"/>
      <c r="D20" s="86" t="str">
        <f>IF(OR(C20="na",C20=""),"",IF($N$1="",MENU1!$G$4,IF(AND(G20="X",$N$1="A"),MENU1!$B$2,IF(AND(G20="X",$N$1="B"),MENU1!$B$3,IF(AND(G20="X",$N$1="C"),MENU1!$B$4,IF(AND(G20="X",$N$1="D"),MENU1!$B$5,MENU1!$G$4))))))</f>
        <v/>
      </c>
      <c r="E20" s="81"/>
      <c r="F20" s="226" t="str">
        <f t="shared" ref="F20:F30" si="1">IF(OR(C20="na",C20=""),"",LEFT(D20,1)&amp;MID(D20,SEARCH(" ",D20)+1,1))</f>
        <v/>
      </c>
    </row>
    <row r="21" spans="1:6" ht="15" customHeight="1">
      <c r="A21" s="70" t="s">
        <v>187</v>
      </c>
      <c r="B21" s="75" t="s">
        <v>388</v>
      </c>
      <c r="C21" s="267"/>
      <c r="D21" s="86" t="str">
        <f>IF(OR(C21="na",C21=""),"",IF($N$1="",MENU1!$G$4,IF(AND(G21="X",$N$1="A"),MENU1!$B$2,IF(AND(G21="X",$N$1="B"),MENU1!$B$3,IF(AND(G21="X",$N$1="C"),MENU1!$B$4,IF(AND(G21="X",$N$1="D"),MENU1!$B$5,MENU1!$G$4))))))</f>
        <v/>
      </c>
      <c r="E21" s="81"/>
      <c r="F21" s="226" t="str">
        <f t="shared" si="1"/>
        <v/>
      </c>
    </row>
    <row r="22" spans="1:6" ht="15" customHeight="1">
      <c r="A22" s="70" t="s">
        <v>189</v>
      </c>
      <c r="B22" s="73" t="s">
        <v>188</v>
      </c>
      <c r="C22" s="267"/>
      <c r="D22" s="86" t="str">
        <f>IF(OR(C22="na",C22=""),"",IF($N$1="",MENU1!$G$4,IF(AND(G22="X",$N$1="A"),MENU1!$B$2,IF(AND(G22="X",$N$1="B"),MENU1!$B$3,IF(AND(G22="X",$N$1="C"),MENU1!$B$4,IF(AND(G22="X",$N$1="D"),MENU1!$B$5,MENU1!$G$4))))))</f>
        <v/>
      </c>
      <c r="E22" s="81"/>
      <c r="F22" s="226" t="str">
        <f t="shared" si="1"/>
        <v/>
      </c>
    </row>
    <row r="23" spans="1:6" ht="15" customHeight="1">
      <c r="A23" s="70" t="s">
        <v>191</v>
      </c>
      <c r="B23" s="75" t="s">
        <v>384</v>
      </c>
      <c r="C23" s="267"/>
      <c r="D23" s="86" t="str">
        <f>IF(OR(C23="na",C23=""),"",IF($N$1="",MENU1!$G$4,IF(AND(G23="X",$N$1="A"),MENU1!$B$2,IF(AND(G23="X",$N$1="B"),MENU1!$B$3,IF(AND(G23="X",$N$1="C"),MENU1!$B$4,IF(AND(G23="X",$N$1="D"),MENU1!$B$5,MENU1!$G$4))))))</f>
        <v/>
      </c>
      <c r="E23" s="81"/>
      <c r="F23" s="226" t="str">
        <f t="shared" si="1"/>
        <v/>
      </c>
    </row>
    <row r="24" spans="1:6" ht="15" customHeight="1">
      <c r="A24" s="70" t="s">
        <v>193</v>
      </c>
      <c r="B24" s="73" t="s">
        <v>277</v>
      </c>
      <c r="C24" s="267"/>
      <c r="D24" s="86" t="str">
        <f>IF(OR(C24="na",C24=""),"",IF($N$1="",MENU1!$G$4,IF(AND(G24="X",$N$1="A"),MENU1!$B$2,IF(AND(G24="X",$N$1="B"),MENU1!$B$3,IF(AND(G24="X",$N$1="C"),MENU1!$B$4,IF(AND(G24="X",$N$1="D"),MENU1!$B$5,MENU1!$G$4))))))</f>
        <v/>
      </c>
      <c r="E24" s="81"/>
      <c r="F24" s="226" t="str">
        <f t="shared" si="1"/>
        <v/>
      </c>
    </row>
    <row r="25" spans="1:6" ht="15" customHeight="1">
      <c r="A25" s="70" t="s">
        <v>195</v>
      </c>
      <c r="B25" s="75" t="s">
        <v>192</v>
      </c>
      <c r="C25" s="267"/>
      <c r="D25" s="86" t="str">
        <f>IF(OR(C25="na",C25=""),"",IF($N$1="",MENU1!$G$4,IF(AND(G25="X",$N$1="A"),MENU1!$B$2,IF(AND(G25="X",$N$1="B"),MENU1!$B$3,IF(AND(G25="X",$N$1="C"),MENU1!$B$4,IF(AND(G25="X",$N$1="D"),MENU1!$B$5,MENU1!$G$4))))))</f>
        <v/>
      </c>
      <c r="E25" s="81"/>
      <c r="F25" s="226" t="str">
        <f t="shared" si="1"/>
        <v/>
      </c>
    </row>
    <row r="26" spans="1:6" ht="15" customHeight="1">
      <c r="A26" s="70" t="s">
        <v>197</v>
      </c>
      <c r="B26" s="73" t="s">
        <v>382</v>
      </c>
      <c r="C26" s="267"/>
      <c r="D26" s="86" t="str">
        <f>IF(OR(C26="na",C26=""),"",IF($N$1="",MENU1!$G$4,IF(AND(G26="X",$N$1="A"),MENU1!$B$2,IF(AND(G26="X",$N$1="B"),MENU1!$B$3,IF(AND(G26="X",$N$1="C"),MENU1!$B$4,IF(AND(G26="X",$N$1="D"),MENU1!$B$5,MENU1!$G$4))))))</f>
        <v/>
      </c>
      <c r="E26" s="81"/>
      <c r="F26" s="226" t="str">
        <f t="shared" si="1"/>
        <v/>
      </c>
    </row>
    <row r="27" spans="1:6" ht="15" customHeight="1">
      <c r="A27" s="70" t="s">
        <v>199</v>
      </c>
      <c r="B27" s="75" t="s">
        <v>256</v>
      </c>
      <c r="C27" s="267"/>
      <c r="D27" s="86" t="str">
        <f>IF(OR(C27="na",C27=""),"",IF($N$1="",MENU1!$G$4,IF(AND(G27="X",$N$1="A"),MENU1!$B$2,IF(AND(G27="X",$N$1="B"),MENU1!$B$3,IF(AND(G27="X",$N$1="C"),MENU1!$B$4,IF(AND(G27="X",$N$1="D"),MENU1!$B$5,MENU1!$G$4))))))</f>
        <v/>
      </c>
      <c r="E27" s="81"/>
      <c r="F27" s="226" t="str">
        <f t="shared" si="1"/>
        <v/>
      </c>
    </row>
    <row r="28" spans="1:6" ht="15" customHeight="1">
      <c r="A28" s="70" t="s">
        <v>201</v>
      </c>
      <c r="B28" s="75" t="s">
        <v>202</v>
      </c>
      <c r="C28" s="267"/>
      <c r="D28" s="86" t="str">
        <f>IF(OR(C28="na",C28=""),"",IF($N$1="",MENU1!$G$4,IF(AND(G28="X",$N$1="A"),MENU1!$B$2,IF(AND(G28="X",$N$1="B"),MENU1!$B$3,IF(AND(G28="X",$N$1="C"),MENU1!$B$4,IF(AND(G28="X",$N$1="D"),MENU1!$B$5,MENU1!$G$4))))))</f>
        <v/>
      </c>
      <c r="E28" s="81"/>
      <c r="F28" s="226" t="str">
        <f t="shared" si="1"/>
        <v/>
      </c>
    </row>
    <row r="29" spans="1:6" ht="15" customHeight="1">
      <c r="A29" s="70" t="s">
        <v>203</v>
      </c>
      <c r="B29" s="73" t="s">
        <v>259</v>
      </c>
      <c r="C29" s="267"/>
      <c r="D29" s="86" t="str">
        <f>IF(OR(C29="na",C29=""),"",IF($N$1="",MENU1!$G$4,IF(AND(G29="X",$N$1="A"),MENU1!$B$2,IF(AND(G29="X",$N$1="B"),MENU1!$B$3,IF(AND(G29="X",$N$1="C"),MENU1!$B$4,IF(AND(G29="X",$N$1="D"),MENU1!$B$5,MENU1!$G$4))))))</f>
        <v/>
      </c>
      <c r="E29" s="81"/>
      <c r="F29" s="226" t="str">
        <f t="shared" si="1"/>
        <v/>
      </c>
    </row>
    <row r="30" spans="1:6" ht="15" customHeight="1">
      <c r="A30" s="70" t="s">
        <v>205</v>
      </c>
      <c r="B30" s="75" t="s">
        <v>390</v>
      </c>
      <c r="C30" s="267"/>
      <c r="D30" s="86" t="str">
        <f>IF(OR(C30="na",C30=""),"",IF($N$1="",MENU1!$G$4,IF(AND(G30="X",$N$1="A"),MENU1!$B$2,IF(AND(G30="X",$N$1="B"),MENU1!$B$3,IF(AND(G30="X",$N$1="C"),MENU1!$B$4,IF(AND(G30="X",$N$1="D"),MENU1!$B$5,MENU1!$G$4))))))</f>
        <v/>
      </c>
      <c r="E30" s="81"/>
      <c r="F30" s="226" t="str">
        <f t="shared" si="1"/>
        <v/>
      </c>
    </row>
    <row r="31" spans="1:6" ht="15" customHeight="1">
      <c r="A31" s="495" t="s">
        <v>239</v>
      </c>
      <c r="B31" s="514"/>
      <c r="C31" s="87"/>
      <c r="D31" s="88" t="str">
        <f>IF(OR(C31="na",C31=""),"",IF($N$1="",MENU1!$G$4,IF(AND(G31="X",$N$1="A"),MENU1!$B$2,IF(AND(G31="X",$N$1="B"),MENU1!$B$3,IF(AND(G31="X",$N$1="C"),MENU1!$B$4,IF(AND(G31="X",$N$1="D"),MENU1!$B$5,MENU1!$G$4))))))</f>
        <v/>
      </c>
      <c r="E31" s="40"/>
      <c r="F31" s="227" t="str">
        <f t="shared" si="0"/>
        <v/>
      </c>
    </row>
    <row r="32" spans="1:6" ht="15" customHeight="1">
      <c r="A32" s="68" t="s">
        <v>5</v>
      </c>
      <c r="B32" s="74" t="s">
        <v>240</v>
      </c>
      <c r="C32" s="267"/>
      <c r="D32" s="82" t="str">
        <f>IF(OR(C32="na",C32=""),"",IF($N$1="",MENU1!$G$4,IF(AND(G32="X",$N$1="A"),MENU1!$B$2,IF(AND(G32="X",$N$1="B"),MENU1!$B$3,IF(AND(G32="X",$N$1="C"),MENU1!$B$4,IF(AND(G32="X",$N$1="D"),MENU1!$B$5,MENU1!$G$4))))))</f>
        <v/>
      </c>
      <c r="E32" s="83"/>
      <c r="F32" s="79" t="str">
        <f>IF(OR(C32="na",C32=""),"",LEFT(D32,1)&amp;MID(D32,SEARCH(" ",D32)+1,1))</f>
        <v/>
      </c>
    </row>
    <row r="33" spans="1:6" ht="15" customHeight="1">
      <c r="A33" s="495" t="s">
        <v>219</v>
      </c>
      <c r="B33" s="514"/>
      <c r="C33" s="87"/>
      <c r="D33" s="88" t="str">
        <f>IF(OR(C33="na",C33=""),"",IF($N$1="",MENU1!$G$4,IF(AND(G33="X",$N$1="A"),MENU1!$B$2,IF(AND(G33="X",$N$1="B"),MENU1!$B$3,IF(AND(G33="X",$N$1="C"),MENU1!$B$4,IF(AND(G33="X",$N$1="D"),MENU1!$B$5,MENU1!$G$4))))))</f>
        <v/>
      </c>
      <c r="E33" s="40"/>
      <c r="F33" s="227" t="str">
        <f t="shared" si="0"/>
        <v/>
      </c>
    </row>
    <row r="34" spans="1:6" ht="15" customHeight="1" thickBot="1">
      <c r="A34" s="68" t="s">
        <v>262</v>
      </c>
      <c r="B34" s="74" t="s">
        <v>395</v>
      </c>
      <c r="C34" s="267"/>
      <c r="D34" s="82" t="str">
        <f>IF(OR(C34="na",C34=""),"",IF($N$1="",MENU1!$G$4,IF(AND(G34="X",$N$1="A"),MENU1!$B$2,IF(AND(G34="X",$N$1="B"),MENU1!$B$3,IF(AND(G34="X",$N$1="C"),MENU1!$B$4,IF(AND(G34="X",$N$1="D"),MENU1!$B$5,MENU1!$G$4))))))</f>
        <v/>
      </c>
      <c r="E34" s="83"/>
      <c r="F34" s="79" t="str">
        <f>IF(OR(C34="na",C34=""),"",LEFT(D34,1)&amp;MID(D34,SEARCH(" ",D34)+1,1))</f>
        <v/>
      </c>
    </row>
    <row r="35" spans="1:6" ht="15" customHeight="1">
      <c r="A35" s="44"/>
      <c r="B35" s="45"/>
      <c r="C35" s="46"/>
      <c r="D35" s="45" t="str">
        <f>IF(OR(C35="na",C35=""),"",IF($N$1="",MENU1!$G$4,IF(AND(G35="X",$N$1="A"),MENU1!$B$2,IF(AND(G35="X",$N$1="B"),MENU1!$B$3,IF(AND(G35="X",$N$1="C"),MENU1!$B$4,IF(AND(G35="X",$N$1="D"),MENU1!$B$5,MENU1!$G$4))))))</f>
        <v/>
      </c>
      <c r="E35" s="47"/>
      <c r="F35" s="48"/>
    </row>
    <row r="36" spans="1:6" ht="15" customHeight="1">
      <c r="A36" s="49" t="s">
        <v>223</v>
      </c>
      <c r="B36" s="50"/>
      <c r="C36" s="51"/>
      <c r="D36" s="52"/>
      <c r="E36" s="53"/>
      <c r="F36" s="54"/>
    </row>
    <row r="37" spans="1:6" ht="15" customHeight="1" thickBot="1">
      <c r="A37" s="55" t="s">
        <v>224</v>
      </c>
      <c r="B37" s="56"/>
      <c r="C37" s="57"/>
      <c r="D37" s="58"/>
      <c r="E37" s="59"/>
      <c r="F37" s="60"/>
    </row>
    <row r="38" spans="1:6" ht="15" customHeight="1">
      <c r="A38" s="509" t="s">
        <v>225</v>
      </c>
      <c r="B38" s="510"/>
      <c r="C38" s="28"/>
      <c r="D38" s="29"/>
      <c r="E38" s="30"/>
      <c r="F38" s="31"/>
    </row>
    <row r="39" spans="1:6" ht="15" customHeight="1" thickBot="1">
      <c r="A39" s="61"/>
      <c r="B39" s="62" t="s">
        <v>226</v>
      </c>
      <c r="C39" s="43"/>
      <c r="D39" s="63"/>
      <c r="E39" s="64"/>
      <c r="F39" s="65"/>
    </row>
    <row r="40" spans="1:6">
      <c r="A40" s="66"/>
      <c r="B40" s="66"/>
      <c r="D40" s="66"/>
      <c r="F40" s="66"/>
    </row>
    <row r="41" spans="1:6">
      <c r="A41" s="66"/>
      <c r="B41" s="66"/>
      <c r="D41" s="66"/>
      <c r="F41" s="66"/>
    </row>
    <row r="42" spans="1:6">
      <c r="A42" s="66"/>
      <c r="B42" s="66"/>
      <c r="D42" s="66"/>
      <c r="F42" s="66"/>
    </row>
    <row r="43" spans="1:6">
      <c r="A43" s="66"/>
      <c r="B43" s="66"/>
      <c r="D43" s="66"/>
      <c r="F43" s="66"/>
    </row>
    <row r="44" spans="1:6">
      <c r="A44" s="66"/>
      <c r="B44" s="66"/>
      <c r="D44" s="66"/>
      <c r="F44" s="66"/>
    </row>
    <row r="45" spans="1:6">
      <c r="A45" s="66"/>
      <c r="B45" s="66"/>
      <c r="D45" s="66"/>
      <c r="F45" s="66"/>
    </row>
    <row r="46" spans="1:6">
      <c r="A46" s="66"/>
      <c r="B46" s="66"/>
      <c r="D46" s="66"/>
      <c r="F46" s="66"/>
    </row>
    <row r="47" spans="1:6">
      <c r="A47" s="66"/>
      <c r="B47" s="66"/>
      <c r="D47" s="66"/>
      <c r="F47" s="66"/>
    </row>
    <row r="48" spans="1:6">
      <c r="A48" s="66"/>
      <c r="B48" s="66"/>
      <c r="D48" s="66"/>
      <c r="F48" s="66"/>
    </row>
    <row r="49" spans="1:6">
      <c r="A49" s="66"/>
      <c r="B49" s="66"/>
      <c r="D49" s="66"/>
      <c r="F49" s="66"/>
    </row>
    <row r="50" spans="1:6">
      <c r="A50" s="66"/>
      <c r="B50" s="66"/>
      <c r="D50" s="66"/>
      <c r="F50" s="66"/>
    </row>
    <row r="51" spans="1:6">
      <c r="A51" s="66"/>
      <c r="B51" s="66"/>
      <c r="D51" s="66"/>
      <c r="F51" s="66"/>
    </row>
    <row r="52" spans="1:6">
      <c r="A52" s="66"/>
      <c r="B52" s="66"/>
      <c r="D52" s="66"/>
      <c r="F52" s="66"/>
    </row>
    <row r="53" spans="1:6">
      <c r="A53" s="66"/>
      <c r="B53" s="66"/>
      <c r="D53" s="66"/>
      <c r="F53" s="66"/>
    </row>
    <row r="54" spans="1:6">
      <c r="A54" s="66"/>
      <c r="B54" s="66"/>
      <c r="D54" s="66"/>
      <c r="F54" s="66"/>
    </row>
    <row r="55" spans="1:6">
      <c r="A55" s="66"/>
      <c r="B55" s="66"/>
      <c r="D55" s="66"/>
      <c r="F55" s="66"/>
    </row>
    <row r="56" spans="1:6">
      <c r="A56" s="66"/>
      <c r="B56" s="66"/>
      <c r="D56" s="66"/>
      <c r="F56" s="66"/>
    </row>
    <row r="57" spans="1:6">
      <c r="A57" s="66"/>
      <c r="B57" s="66"/>
      <c r="D57" s="66"/>
      <c r="F57" s="66"/>
    </row>
    <row r="58" spans="1:6">
      <c r="A58" s="66"/>
      <c r="B58" s="66"/>
      <c r="D58" s="66"/>
      <c r="F58" s="66"/>
    </row>
    <row r="59" spans="1:6">
      <c r="A59" s="66"/>
      <c r="B59" s="66"/>
      <c r="D59" s="66"/>
      <c r="F59" s="66"/>
    </row>
    <row r="60" spans="1:6">
      <c r="A60" s="66"/>
      <c r="B60" s="66"/>
      <c r="D60" s="66"/>
      <c r="F60" s="66"/>
    </row>
    <row r="61" spans="1:6">
      <c r="A61" s="66"/>
      <c r="B61" s="66"/>
      <c r="D61" s="66"/>
      <c r="F61" s="66"/>
    </row>
    <row r="62" spans="1:6">
      <c r="A62" s="66"/>
      <c r="B62" s="66"/>
      <c r="D62" s="66"/>
      <c r="F62" s="66"/>
    </row>
    <row r="63" spans="1:6">
      <c r="A63" s="66"/>
      <c r="B63" s="66"/>
      <c r="D63" s="66"/>
      <c r="F63" s="66"/>
    </row>
    <row r="64" spans="1:6">
      <c r="A64" s="66"/>
      <c r="B64" s="66"/>
      <c r="D64" s="66"/>
      <c r="F64" s="66"/>
    </row>
    <row r="65" spans="1:6">
      <c r="A65" s="66"/>
      <c r="B65" s="66"/>
      <c r="D65" s="66"/>
      <c r="F65" s="66"/>
    </row>
    <row r="66" spans="1:6">
      <c r="A66" s="66"/>
      <c r="B66" s="66"/>
      <c r="D66" s="66"/>
      <c r="F66" s="66"/>
    </row>
    <row r="67" spans="1:6">
      <c r="A67" s="66"/>
      <c r="B67" s="66"/>
      <c r="D67" s="66"/>
      <c r="F67" s="66"/>
    </row>
    <row r="68" spans="1:6">
      <c r="A68" s="66"/>
      <c r="B68" s="66"/>
      <c r="D68" s="66"/>
      <c r="F68" s="66"/>
    </row>
    <row r="69" spans="1:6">
      <c r="A69" s="66"/>
      <c r="B69" s="66"/>
      <c r="D69" s="66"/>
      <c r="F69" s="66"/>
    </row>
    <row r="70" spans="1:6">
      <c r="A70" s="66"/>
      <c r="B70" s="66"/>
      <c r="D70" s="66"/>
      <c r="F70" s="66"/>
    </row>
    <row r="71" spans="1:6">
      <c r="A71" s="66"/>
      <c r="B71" s="66"/>
      <c r="D71" s="66"/>
      <c r="F71" s="66"/>
    </row>
    <row r="72" spans="1:6">
      <c r="A72" s="66"/>
      <c r="B72" s="66"/>
      <c r="D72" s="66"/>
      <c r="F72" s="66"/>
    </row>
    <row r="73" spans="1:6">
      <c r="A73" s="66"/>
      <c r="B73" s="66"/>
      <c r="D73" s="66"/>
      <c r="F73" s="66"/>
    </row>
    <row r="74" spans="1:6">
      <c r="A74" s="66"/>
      <c r="B74" s="66"/>
      <c r="D74" s="66"/>
      <c r="F74" s="66"/>
    </row>
    <row r="75" spans="1:6">
      <c r="A75" s="66"/>
      <c r="B75" s="66"/>
      <c r="D75" s="66"/>
      <c r="F75" s="66"/>
    </row>
    <row r="76" spans="1:6">
      <c r="A76" s="66"/>
      <c r="B76" s="66"/>
      <c r="D76" s="66"/>
      <c r="F76" s="66"/>
    </row>
    <row r="77" spans="1:6">
      <c r="A77" s="66"/>
      <c r="B77" s="66"/>
      <c r="D77" s="66"/>
      <c r="F77" s="66"/>
    </row>
    <row r="78" spans="1:6">
      <c r="A78" s="66"/>
      <c r="B78" s="66"/>
      <c r="D78" s="66"/>
      <c r="F78" s="66"/>
    </row>
    <row r="79" spans="1:6">
      <c r="A79" s="66"/>
      <c r="B79" s="66"/>
      <c r="D79" s="66"/>
      <c r="F79" s="66"/>
    </row>
    <row r="80" spans="1:6">
      <c r="A80" s="66"/>
      <c r="B80" s="66"/>
      <c r="D80" s="66"/>
      <c r="F80" s="66"/>
    </row>
    <row r="81" spans="1:6">
      <c r="A81" s="66"/>
      <c r="B81" s="66"/>
      <c r="D81" s="66"/>
      <c r="F81" s="66"/>
    </row>
    <row r="82" spans="1:6">
      <c r="A82" s="66"/>
      <c r="B82" s="66"/>
      <c r="D82" s="66"/>
      <c r="F82" s="66"/>
    </row>
    <row r="83" spans="1:6">
      <c r="A83" s="66"/>
      <c r="B83" s="66"/>
      <c r="D83" s="66"/>
      <c r="F83" s="66"/>
    </row>
    <row r="84" spans="1:6">
      <c r="A84" s="66"/>
      <c r="B84" s="66"/>
      <c r="D84" s="66"/>
      <c r="F84" s="66"/>
    </row>
    <row r="85" spans="1:6">
      <c r="A85" s="66"/>
      <c r="B85" s="66"/>
      <c r="D85" s="66"/>
      <c r="F85" s="66"/>
    </row>
    <row r="86" spans="1:6">
      <c r="A86" s="66"/>
      <c r="B86" s="66"/>
      <c r="D86" s="66"/>
      <c r="F86" s="66"/>
    </row>
    <row r="87" spans="1:6">
      <c r="A87" s="66"/>
      <c r="B87" s="66"/>
      <c r="D87" s="66"/>
      <c r="F87" s="66"/>
    </row>
    <row r="88" spans="1:6">
      <c r="A88" s="66"/>
      <c r="B88" s="66"/>
      <c r="D88" s="66"/>
      <c r="F88" s="66"/>
    </row>
    <row r="89" spans="1:6">
      <c r="A89" s="66"/>
      <c r="B89" s="66"/>
      <c r="D89" s="66"/>
      <c r="F89" s="66"/>
    </row>
    <row r="90" spans="1:6">
      <c r="A90" s="66"/>
      <c r="B90" s="66"/>
      <c r="D90" s="66"/>
      <c r="F90" s="66"/>
    </row>
    <row r="91" spans="1:6">
      <c r="A91" s="66"/>
      <c r="B91" s="66"/>
      <c r="D91" s="66"/>
      <c r="F91" s="66"/>
    </row>
    <row r="92" spans="1:6">
      <c r="A92" s="66"/>
      <c r="B92" s="66"/>
      <c r="D92" s="66"/>
      <c r="F92" s="66"/>
    </row>
    <row r="93" spans="1:6">
      <c r="A93" s="66"/>
      <c r="B93" s="66"/>
      <c r="D93" s="66"/>
      <c r="F93" s="66"/>
    </row>
  </sheetData>
  <sheetProtection sheet="1" objects="1" scenarios="1"/>
  <protectedRanges>
    <protectedRange sqref="H25 C9:C43 E9:E43" name="Plage1"/>
  </protectedRanges>
  <mergeCells count="16">
    <mergeCell ref="A31:B31"/>
    <mergeCell ref="A33:B33"/>
    <mergeCell ref="A38:B38"/>
    <mergeCell ref="A7:B7"/>
    <mergeCell ref="C7:F7"/>
    <mergeCell ref="A10:B10"/>
    <mergeCell ref="A13:B13"/>
    <mergeCell ref="A17:B17"/>
    <mergeCell ref="A19:B19"/>
    <mergeCell ref="A1:B4"/>
    <mergeCell ref="C1:F2"/>
    <mergeCell ref="J1:K1"/>
    <mergeCell ref="C3:F4"/>
    <mergeCell ref="A6:B6"/>
    <mergeCell ref="C6:D6"/>
    <mergeCell ref="J3:M6"/>
  </mergeCells>
  <conditionalFormatting sqref="A11:B34">
    <cfRule type="expression" dxfId="0" priority="1">
      <formula>$C11="na"</formula>
    </cfRule>
  </conditionalFormatting>
  <dataValidations count="2">
    <dataValidation type="list" allowBlank="1" showInputMessage="1" showErrorMessage="1" sqref="C33 C31">
      <formula1>RESULTAT</formula1>
    </dataValidation>
    <dataValidation type="list" allowBlank="1" showInputMessage="1" showErrorMessage="1" sqref="C11:C12 C14:C16 C18 C20:C30 C32 C34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813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3814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MENU1</vt:lpstr>
      <vt:lpstr>Entête</vt:lpstr>
      <vt:lpstr>Répertoire Nouveau Cahier</vt:lpstr>
      <vt:lpstr>Répertoire fiche de contrôle</vt:lpstr>
      <vt:lpstr>Réserves</vt:lpstr>
      <vt:lpstr>Listes</vt:lpstr>
      <vt:lpstr>AV-FK-001</vt:lpstr>
      <vt:lpstr>AV-FK-002</vt:lpstr>
      <vt:lpstr>AV-FK-003</vt:lpstr>
      <vt:lpstr>AV-FK-004</vt:lpstr>
      <vt:lpstr>AV-FK-005</vt:lpstr>
      <vt:lpstr>AV-FK-006</vt:lpstr>
      <vt:lpstr>AV-FK-007</vt:lpstr>
      <vt:lpstr>AV-FK-008.1</vt:lpstr>
      <vt:lpstr>AV-FK-008.1BIS</vt:lpstr>
      <vt:lpstr>AV-FK-008.1TER</vt:lpstr>
      <vt:lpstr>AV-FK-008.2</vt:lpstr>
      <vt:lpstr>AV-FK-008.2BIS</vt:lpstr>
      <vt:lpstr>AV-FK-008.3</vt:lpstr>
      <vt:lpstr>AV-FK-009</vt:lpstr>
      <vt:lpstr>AV-FK-010</vt:lpstr>
      <vt:lpstr>AV-FK-011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Guillaume Beth</cp:lastModifiedBy>
  <dcterms:created xsi:type="dcterms:W3CDTF">2020-10-28T13:39:00Z</dcterms:created>
  <dcterms:modified xsi:type="dcterms:W3CDTF">2020-11-05T09:30:01Z</dcterms:modified>
</cp:coreProperties>
</file>