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4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5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6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17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2580" tabRatio="922" activeTab="5"/>
  </bookViews>
  <sheets>
    <sheet name="MENU1" sheetId="1" r:id="rId1"/>
    <sheet name="Entête" sheetId="3" r:id="rId2"/>
    <sheet name="Répertoire fiche de contrôle" sheetId="9" r:id="rId3"/>
    <sheet name="Répertoire Nouveau Cahier" sheetId="7" r:id="rId4"/>
    <sheet name="Listes" sheetId="26" r:id="rId5"/>
    <sheet name="AV-FK-001" sheetId="10" r:id="rId6"/>
    <sheet name="AV-FK-002" sheetId="11" r:id="rId7"/>
    <sheet name="AV-FK-003" sheetId="12" r:id="rId8"/>
    <sheet name="AV-FK-004" sheetId="13" r:id="rId9"/>
    <sheet name="AV-FK-005" sheetId="14" r:id="rId10"/>
    <sheet name="AV-FK-006" sheetId="15" r:id="rId11"/>
    <sheet name="AV-FK-007" sheetId="16" r:id="rId12"/>
    <sheet name="AV-FK-008.1" sheetId="17" r:id="rId13"/>
    <sheet name="AV-FK-008.1BIS" sheetId="18" r:id="rId14"/>
    <sheet name="AV-FK-008.1TER" sheetId="19" r:id="rId15"/>
    <sheet name="AV-FK-008.2" sheetId="20" r:id="rId16"/>
    <sheet name="AV-FK-008.2BIS" sheetId="21" r:id="rId17"/>
    <sheet name="AV-FK-008.3" sheetId="22" r:id="rId18"/>
    <sheet name="AV-FK-009" sheetId="23" r:id="rId19"/>
    <sheet name="AV-FK-010" sheetId="24" r:id="rId20"/>
    <sheet name="AV-FK-011" sheetId="25" r:id="rId21"/>
  </sheets>
  <externalReferences>
    <externalReference r:id="rId22"/>
    <externalReference r:id="rId23"/>
    <externalReference r:id="rId24"/>
  </externalReferences>
  <definedNames>
    <definedName name="_xlnm._FilterDatabase" localSheetId="12" hidden="1">'AV-FK-008.1'!$AH$1:$AI$173</definedName>
    <definedName name="A" localSheetId="13">[1]!ArchivageDossier</definedName>
    <definedName name="A">[1]!ArchivageDossier</definedName>
    <definedName name="Fiche_de_contrôles" localSheetId="2">#REF!</definedName>
    <definedName name="Fiche_de_VT">[2]Feuille!$A$1</definedName>
    <definedName name="_xlnm.Print_Titles" localSheetId="2">'Répertoire fiche de contrôle'!$1:$6</definedName>
    <definedName name="_xlnm.Print_Titles" localSheetId="3">'Répertoire Nouveau Cahier'!$1:$6</definedName>
    <definedName name="NA" localSheetId="2">#REF!</definedName>
    <definedName name="RESULTAT" localSheetId="2">[3]MENU!$B$3:$B$5</definedName>
    <definedName name="RESULTAT">Table7[RESULTAT]</definedName>
    <definedName name="Sans_Objet" localSheetId="2">#REF!</definedName>
    <definedName name="Test" localSheetId="2">#REF!</definedName>
    <definedName name="Toto" localSheetId="2">#REF!</definedName>
    <definedName name="V1__3" localSheetId="2">#REF!</definedName>
    <definedName name="V1__4" localSheetId="2">#REF!</definedName>
    <definedName name="V1__5" localSheetId="2">#REF!</definedName>
    <definedName name="V1__6" localSheetId="2">#REF!</definedName>
    <definedName name="V1__7" localSheetId="2">#REF!</definedName>
    <definedName name="Z_45EA00F4_15AB_4A02_8BB5_7BC9AD30798A_.wvu.PrintTitles" localSheetId="2" hidden="1">'Répertoire fiche de contrôle'!$1:$6</definedName>
    <definedName name="_xlnm.Print_Area" localSheetId="5">'AV-FK-001'!$A$1:$F$45</definedName>
    <definedName name="_xlnm.Print_Area" localSheetId="6">'AV-FK-002'!$A$1:$F$34</definedName>
    <definedName name="_xlnm.Print_Area" localSheetId="7">'AV-FK-003'!$A$1:$F$30</definedName>
    <definedName name="_xlnm.Print_Area" localSheetId="8">'AV-FK-004'!$A$1:$F$43</definedName>
    <definedName name="_xlnm.Print_Area" localSheetId="9">'AV-FK-005'!$A$1:$F$38</definedName>
    <definedName name="_xlnm.Print_Area" localSheetId="10">'AV-FK-006'!$A$1:$F$36</definedName>
    <definedName name="_xlnm.Print_Area" localSheetId="11">'AV-FK-007'!$A$1:$F$27</definedName>
    <definedName name="_xlnm.Print_Area" localSheetId="12">'AV-FK-008.1'!$A$1:$Z$38</definedName>
    <definedName name="_xlnm.Print_Area" localSheetId="13">'AV-FK-008.1BIS'!$A$1:$Z$35</definedName>
    <definedName name="_xlnm.Print_Area" localSheetId="14">'AV-FK-008.1TER'!$A$1:$L$39</definedName>
    <definedName name="_xlnm.Print_Area" localSheetId="15">'AV-FK-008.2'!$A$1:$F$34</definedName>
    <definedName name="_xlnm.Print_Area" localSheetId="16">'AV-FK-008.2BIS'!$A$1:$L$39</definedName>
    <definedName name="_xlnm.Print_Area" localSheetId="3">'Répertoire Nouveau Cahier'!$A$1:$H$309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7" l="1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D11" i="10"/>
  <c r="F11" i="10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D17" i="7"/>
  <c r="D7" i="7"/>
  <c r="Y6" i="18"/>
  <c r="Y6" i="17"/>
  <c r="I6" i="19"/>
  <c r="I6" i="22"/>
  <c r="I6" i="21"/>
  <c r="F6" i="10"/>
  <c r="F6" i="11"/>
  <c r="F6" i="12"/>
  <c r="F6" i="13"/>
  <c r="F6" i="14"/>
  <c r="F6" i="15"/>
  <c r="F6" i="16"/>
  <c r="F6" i="20"/>
  <c r="F6" i="22"/>
  <c r="F6" i="23"/>
  <c r="F6" i="24"/>
  <c r="F6" i="25"/>
  <c r="D9" i="7"/>
  <c r="D10" i="7"/>
  <c r="D11" i="7"/>
  <c r="D12" i="7"/>
  <c r="D13" i="7"/>
  <c r="D14" i="7"/>
  <c r="D15" i="7"/>
  <c r="D16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8" i="7"/>
  <c r="H23" i="3"/>
  <c r="D23" i="3"/>
  <c r="A23" i="3"/>
  <c r="D34" i="25"/>
  <c r="F34" i="25"/>
  <c r="D33" i="25"/>
  <c r="F33" i="25"/>
  <c r="D32" i="25"/>
  <c r="F32" i="25"/>
  <c r="D31" i="25"/>
  <c r="F31" i="25"/>
  <c r="D30" i="25"/>
  <c r="F30" i="25"/>
  <c r="D29" i="25"/>
  <c r="F29" i="25"/>
  <c r="D28" i="25"/>
  <c r="F28" i="25"/>
  <c r="D27" i="25"/>
  <c r="F27" i="25"/>
  <c r="D26" i="25"/>
  <c r="F26" i="25"/>
  <c r="D25" i="25"/>
  <c r="F25" i="25"/>
  <c r="D24" i="25"/>
  <c r="F24" i="25"/>
  <c r="D23" i="25"/>
  <c r="F23" i="25"/>
  <c r="D22" i="25"/>
  <c r="F22" i="25"/>
  <c r="D21" i="25"/>
  <c r="F21" i="25"/>
  <c r="D20" i="25"/>
  <c r="F20" i="25"/>
  <c r="D19" i="25"/>
  <c r="F19" i="25"/>
  <c r="D18" i="25"/>
  <c r="F18" i="25"/>
  <c r="D17" i="25"/>
  <c r="F17" i="25"/>
  <c r="D16" i="25"/>
  <c r="F16" i="25"/>
  <c r="D15" i="25"/>
  <c r="F15" i="25"/>
  <c r="D14" i="25"/>
  <c r="F14" i="25"/>
  <c r="D13" i="25"/>
  <c r="F13" i="25"/>
  <c r="D12" i="25"/>
  <c r="F12" i="25"/>
  <c r="D11" i="25"/>
  <c r="F11" i="25"/>
  <c r="C6" i="25"/>
  <c r="D25" i="24"/>
  <c r="F25" i="24"/>
  <c r="D24" i="24"/>
  <c r="F24" i="24"/>
  <c r="D23" i="24"/>
  <c r="F23" i="24"/>
  <c r="D22" i="24"/>
  <c r="F22" i="24"/>
  <c r="D21" i="24"/>
  <c r="F21" i="24"/>
  <c r="D20" i="24"/>
  <c r="F20" i="24"/>
  <c r="D19" i="24"/>
  <c r="F19" i="24"/>
  <c r="D18" i="24"/>
  <c r="F18" i="24"/>
  <c r="D17" i="24"/>
  <c r="F17" i="24"/>
  <c r="D16" i="24"/>
  <c r="F16" i="24"/>
  <c r="D15" i="24"/>
  <c r="F15" i="24"/>
  <c r="D14" i="24"/>
  <c r="F14" i="24"/>
  <c r="D13" i="24"/>
  <c r="F13" i="24"/>
  <c r="D12" i="24"/>
  <c r="F12" i="24"/>
  <c r="D11" i="24"/>
  <c r="F11" i="24"/>
  <c r="C6" i="24"/>
  <c r="D34" i="23"/>
  <c r="F34" i="23"/>
  <c r="D33" i="23"/>
  <c r="D32" i="23"/>
  <c r="F32" i="23"/>
  <c r="D31" i="23"/>
  <c r="F31" i="23"/>
  <c r="D30" i="23"/>
  <c r="F30" i="23"/>
  <c r="D29" i="23"/>
  <c r="F29" i="23"/>
  <c r="D28" i="23"/>
  <c r="F28" i="23"/>
  <c r="D27" i="23"/>
  <c r="F27" i="23"/>
  <c r="D26" i="23"/>
  <c r="F26" i="23"/>
  <c r="D25" i="23"/>
  <c r="F25" i="23"/>
  <c r="D24" i="23"/>
  <c r="F24" i="23"/>
  <c r="D23" i="23"/>
  <c r="F23" i="23"/>
  <c r="D22" i="23"/>
  <c r="D21" i="23"/>
  <c r="F21" i="23"/>
  <c r="D20" i="23"/>
  <c r="F20" i="23"/>
  <c r="D19" i="23"/>
  <c r="D18" i="23"/>
  <c r="F18" i="23"/>
  <c r="D17" i="23"/>
  <c r="F17" i="23"/>
  <c r="D16" i="23"/>
  <c r="F16" i="23"/>
  <c r="D15" i="23"/>
  <c r="D14" i="23"/>
  <c r="F14" i="23"/>
  <c r="D13" i="23"/>
  <c r="F13" i="23"/>
  <c r="D12" i="23"/>
  <c r="F12" i="23"/>
  <c r="D11" i="23"/>
  <c r="F11" i="23"/>
  <c r="C6" i="23"/>
  <c r="G15" i="22"/>
  <c r="I15" i="22"/>
  <c r="G14" i="22"/>
  <c r="I14" i="22"/>
  <c r="G13" i="22"/>
  <c r="G12" i="22"/>
  <c r="I12" i="22"/>
  <c r="G11" i="22"/>
  <c r="I11" i="22"/>
  <c r="D6" i="21"/>
  <c r="D29" i="20"/>
  <c r="F29" i="20"/>
  <c r="D28" i="20"/>
  <c r="F28" i="20"/>
  <c r="D27" i="20"/>
  <c r="F27" i="20"/>
  <c r="D26" i="20"/>
  <c r="F26" i="20"/>
  <c r="D25" i="20"/>
  <c r="D24" i="20"/>
  <c r="F24" i="20"/>
  <c r="D23" i="20"/>
  <c r="F23" i="20"/>
  <c r="D22" i="20"/>
  <c r="F22" i="20"/>
  <c r="D21" i="20"/>
  <c r="F21" i="20"/>
  <c r="D20" i="20"/>
  <c r="F20" i="20"/>
  <c r="D19" i="20"/>
  <c r="F19" i="20"/>
  <c r="D18" i="20"/>
  <c r="F18" i="20"/>
  <c r="D17" i="20"/>
  <c r="F17" i="20"/>
  <c r="D16" i="20"/>
  <c r="F16" i="20"/>
  <c r="D15" i="20"/>
  <c r="F15" i="20"/>
  <c r="D14" i="20"/>
  <c r="F14" i="20"/>
  <c r="D13" i="20"/>
  <c r="F13" i="20"/>
  <c r="D12" i="20"/>
  <c r="D11" i="20"/>
  <c r="F11" i="20"/>
  <c r="C6" i="20"/>
  <c r="D6" i="19"/>
  <c r="C24" i="18"/>
  <c r="R22" i="18"/>
  <c r="X22" i="18"/>
  <c r="R20" i="18"/>
  <c r="X20" i="18"/>
  <c r="R19" i="18"/>
  <c r="X19" i="18"/>
  <c r="R18" i="18"/>
  <c r="X18" i="18"/>
  <c r="R17" i="18"/>
  <c r="X17" i="18"/>
  <c r="R16" i="18"/>
  <c r="X16" i="18"/>
  <c r="R15" i="18"/>
  <c r="X15" i="18"/>
  <c r="R13" i="18"/>
  <c r="X13" i="18"/>
  <c r="R11" i="18"/>
  <c r="X11" i="18"/>
  <c r="O6" i="18"/>
  <c r="X25" i="17"/>
  <c r="U25" i="17"/>
  <c r="R25" i="17"/>
  <c r="O25" i="17"/>
  <c r="L25" i="17"/>
  <c r="I25" i="17"/>
  <c r="F25" i="17"/>
  <c r="C25" i="17"/>
  <c r="R22" i="17"/>
  <c r="X22" i="17"/>
  <c r="R20" i="17"/>
  <c r="X20" i="17"/>
  <c r="R19" i="17"/>
  <c r="X19" i="17"/>
  <c r="R18" i="17"/>
  <c r="X18" i="17"/>
  <c r="R17" i="17"/>
  <c r="X17" i="17"/>
  <c r="R16" i="17"/>
  <c r="X16" i="17"/>
  <c r="R15" i="17"/>
  <c r="X15" i="17"/>
  <c r="R13" i="17"/>
  <c r="X13" i="17"/>
  <c r="R11" i="17"/>
  <c r="X11" i="17"/>
  <c r="O6" i="17"/>
  <c r="D22" i="16"/>
  <c r="F22" i="16"/>
  <c r="D21" i="16"/>
  <c r="F21" i="16"/>
  <c r="D20" i="16"/>
  <c r="F20" i="16"/>
  <c r="D19" i="16"/>
  <c r="F19" i="16"/>
  <c r="D18" i="16"/>
  <c r="F18" i="16"/>
  <c r="D17" i="16"/>
  <c r="D16" i="16"/>
  <c r="F16" i="16"/>
  <c r="D15" i="16"/>
  <c r="D14" i="16"/>
  <c r="F14" i="16"/>
  <c r="D13" i="16"/>
  <c r="F13" i="16"/>
  <c r="D12" i="16"/>
  <c r="D11" i="16"/>
  <c r="F11" i="16"/>
  <c r="C6" i="16"/>
  <c r="D31" i="15"/>
  <c r="F31" i="15"/>
  <c r="D30" i="15"/>
  <c r="F30" i="15"/>
  <c r="D29" i="15"/>
  <c r="D28" i="15"/>
  <c r="F28" i="15"/>
  <c r="D27" i="15"/>
  <c r="D26" i="15"/>
  <c r="F26" i="15"/>
  <c r="D25" i="15"/>
  <c r="D24" i="15"/>
  <c r="F24" i="15"/>
  <c r="D23" i="15"/>
  <c r="F23" i="15"/>
  <c r="D22" i="15"/>
  <c r="F22" i="15"/>
  <c r="D21" i="15"/>
  <c r="F21" i="15"/>
  <c r="D20" i="15"/>
  <c r="F20" i="15"/>
  <c r="D19" i="15"/>
  <c r="F19" i="15"/>
  <c r="D18" i="15"/>
  <c r="D17" i="15"/>
  <c r="F17" i="15"/>
  <c r="D16" i="15"/>
  <c r="F16" i="15"/>
  <c r="D15" i="15"/>
  <c r="D14" i="15"/>
  <c r="F14" i="15"/>
  <c r="D13" i="15"/>
  <c r="D12" i="15"/>
  <c r="F12" i="15"/>
  <c r="D11" i="15"/>
  <c r="F11" i="15"/>
  <c r="C6" i="15"/>
  <c r="D33" i="14"/>
  <c r="F33" i="14"/>
  <c r="D32" i="14"/>
  <c r="F32" i="14"/>
  <c r="D31" i="14"/>
  <c r="D30" i="14"/>
  <c r="F30" i="14"/>
  <c r="D29" i="14"/>
  <c r="D28" i="14"/>
  <c r="F28" i="14"/>
  <c r="D27" i="14"/>
  <c r="D26" i="14"/>
  <c r="F26" i="14"/>
  <c r="D25" i="14"/>
  <c r="F25" i="14"/>
  <c r="D24" i="14"/>
  <c r="F24" i="14"/>
  <c r="D23" i="14"/>
  <c r="F23" i="14"/>
  <c r="D22" i="14"/>
  <c r="F22" i="14"/>
  <c r="D21" i="14"/>
  <c r="F21" i="14"/>
  <c r="D20" i="14"/>
  <c r="F20" i="14"/>
  <c r="D19" i="14"/>
  <c r="D18" i="14"/>
  <c r="F18" i="14"/>
  <c r="D17" i="14"/>
  <c r="F17" i="14"/>
  <c r="D16" i="14"/>
  <c r="D15" i="14"/>
  <c r="F15" i="14"/>
  <c r="D14" i="14"/>
  <c r="F14" i="14"/>
  <c r="D13" i="14"/>
  <c r="D12" i="14"/>
  <c r="F12" i="14"/>
  <c r="D11" i="14"/>
  <c r="F11" i="14"/>
  <c r="C6" i="14"/>
  <c r="D38" i="13"/>
  <c r="F38" i="13"/>
  <c r="D37" i="13"/>
  <c r="D36" i="13"/>
  <c r="F36" i="13"/>
  <c r="D35" i="13"/>
  <c r="D34" i="13"/>
  <c r="F34" i="13"/>
  <c r="D33" i="13"/>
  <c r="F33" i="13"/>
  <c r="D32" i="13"/>
  <c r="F32" i="13"/>
  <c r="D31" i="13"/>
  <c r="F31" i="13"/>
  <c r="D30" i="13"/>
  <c r="F30" i="13"/>
  <c r="D29" i="13"/>
  <c r="F29" i="13"/>
  <c r="D28" i="13"/>
  <c r="F28" i="13"/>
  <c r="D27" i="13"/>
  <c r="F27" i="13"/>
  <c r="D26" i="13"/>
  <c r="F26" i="13"/>
  <c r="D25" i="13"/>
  <c r="F25" i="13"/>
  <c r="D24" i="13"/>
  <c r="F24" i="13"/>
  <c r="D23" i="13"/>
  <c r="F23" i="13"/>
  <c r="D22" i="13"/>
  <c r="F22" i="13"/>
  <c r="D21" i="13"/>
  <c r="F21" i="13"/>
  <c r="D20" i="13"/>
  <c r="F20" i="13"/>
  <c r="D19" i="13"/>
  <c r="F19" i="13"/>
  <c r="D18" i="13"/>
  <c r="D17" i="13"/>
  <c r="F17" i="13"/>
  <c r="D16" i="13"/>
  <c r="F16" i="13"/>
  <c r="D15" i="13"/>
  <c r="D14" i="13"/>
  <c r="F14" i="13"/>
  <c r="D13" i="13"/>
  <c r="D12" i="13"/>
  <c r="F12" i="13"/>
  <c r="D11" i="13"/>
  <c r="F11" i="13"/>
  <c r="C6" i="13"/>
  <c r="D25" i="12"/>
  <c r="F25" i="12"/>
  <c r="D24" i="12"/>
  <c r="D23" i="12"/>
  <c r="F23" i="12"/>
  <c r="D22" i="12"/>
  <c r="D21" i="12"/>
  <c r="F21" i="12"/>
  <c r="D20" i="12"/>
  <c r="F20" i="12"/>
  <c r="D19" i="12"/>
  <c r="F19" i="12"/>
  <c r="D18" i="12"/>
  <c r="F18" i="12"/>
  <c r="D17" i="12"/>
  <c r="F17" i="12"/>
  <c r="D16" i="12"/>
  <c r="F16" i="12"/>
  <c r="D15" i="12"/>
  <c r="F15" i="12"/>
  <c r="D14" i="12"/>
  <c r="D13" i="12"/>
  <c r="F13" i="12"/>
  <c r="D12" i="12"/>
  <c r="D11" i="12"/>
  <c r="F11" i="12"/>
  <c r="C6" i="12"/>
  <c r="D29" i="11"/>
  <c r="F29" i="11"/>
  <c r="D28" i="11"/>
  <c r="D27" i="11"/>
  <c r="F27" i="11"/>
  <c r="D26" i="11"/>
  <c r="D25" i="11"/>
  <c r="F25" i="11"/>
  <c r="D24" i="11"/>
  <c r="F24" i="11"/>
  <c r="D23" i="11"/>
  <c r="F23" i="11"/>
  <c r="D22" i="11"/>
  <c r="F22" i="11"/>
  <c r="D21" i="11"/>
  <c r="F21" i="11"/>
  <c r="D20" i="11"/>
  <c r="F20" i="11"/>
  <c r="D19" i="11"/>
  <c r="D18" i="11"/>
  <c r="F18" i="11"/>
  <c r="D17" i="11"/>
  <c r="F17" i="11"/>
  <c r="D16" i="11"/>
  <c r="F16" i="11"/>
  <c r="D15" i="11"/>
  <c r="D14" i="11"/>
  <c r="F14" i="11"/>
  <c r="D13" i="11"/>
  <c r="F13" i="11"/>
  <c r="D12" i="11"/>
  <c r="F12" i="11"/>
  <c r="D11" i="11"/>
  <c r="F11" i="11"/>
  <c r="C6" i="11"/>
  <c r="D40" i="10"/>
  <c r="F40" i="10"/>
  <c r="D39" i="10"/>
  <c r="D38" i="10"/>
  <c r="F38" i="10"/>
  <c r="D37" i="10"/>
  <c r="D36" i="10"/>
  <c r="F36" i="10"/>
  <c r="D35" i="10"/>
  <c r="F35" i="10"/>
  <c r="D34" i="10"/>
  <c r="D33" i="10"/>
  <c r="F33" i="10"/>
  <c r="D32" i="10"/>
  <c r="F32" i="10"/>
  <c r="D31" i="10"/>
  <c r="F31" i="10"/>
  <c r="D30" i="10"/>
  <c r="F30" i="10"/>
  <c r="D29" i="10"/>
  <c r="F29" i="10"/>
  <c r="D28" i="10"/>
  <c r="F28" i="10"/>
  <c r="D27" i="10"/>
  <c r="F27" i="10"/>
  <c r="D26" i="10"/>
  <c r="F26" i="10"/>
  <c r="D25" i="10"/>
  <c r="F25" i="10"/>
  <c r="D24" i="10"/>
  <c r="F24" i="10"/>
  <c r="D23" i="10"/>
  <c r="F23" i="10"/>
  <c r="D22" i="10"/>
  <c r="F22" i="10"/>
  <c r="D21" i="10"/>
  <c r="F21" i="10"/>
  <c r="D20" i="10"/>
  <c r="D19" i="10"/>
  <c r="F19" i="10"/>
  <c r="D18" i="10"/>
  <c r="F18" i="10"/>
  <c r="D17" i="10"/>
  <c r="D16" i="10"/>
  <c r="F16" i="10"/>
  <c r="D15" i="10"/>
  <c r="F15" i="10"/>
  <c r="D14" i="10"/>
  <c r="F14" i="10"/>
  <c r="D13" i="10"/>
  <c r="D12" i="10"/>
  <c r="F12" i="10"/>
  <c r="C6" i="10"/>
  <c r="G4" i="7"/>
  <c r="G3" i="7"/>
  <c r="G2" i="7"/>
  <c r="H20" i="3"/>
  <c r="D20" i="3"/>
  <c r="A20" i="3"/>
</calcChain>
</file>

<file path=xl/comments1.xml><?xml version="1.0" encoding="utf-8"?>
<comments xmlns="http://schemas.openxmlformats.org/spreadsheetml/2006/main">
  <authors>
    <author>Guillaume Beth</author>
  </authors>
  <commentList>
    <comment ref="D6" authorId="0">
      <text>
        <r>
          <rPr>
            <b/>
            <sz val="9"/>
            <color indexed="81"/>
            <rFont val="Calibri"/>
            <family val="2"/>
          </rPr>
          <t>possibilité de masquer cette colonne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<sst xmlns="http://schemas.openxmlformats.org/spreadsheetml/2006/main" count="1365" uniqueCount="458">
  <si>
    <t>MENUS DEROULANT</t>
  </si>
  <si>
    <t>RESULTAT</t>
  </si>
  <si>
    <t>BOITE</t>
  </si>
  <si>
    <t>C</t>
  </si>
  <si>
    <t>Thermo</t>
  </si>
  <si>
    <t>Contrôleur</t>
  </si>
  <si>
    <t>R</t>
  </si>
  <si>
    <t>Coulée</t>
  </si>
  <si>
    <t>NA</t>
  </si>
  <si>
    <t>Responsable contrôle</t>
  </si>
  <si>
    <t>*</t>
  </si>
  <si>
    <t>Chef de travaux</t>
  </si>
  <si>
    <t xml:space="preserve">CODE FICHE </t>
  </si>
  <si>
    <t>AV</t>
  </si>
  <si>
    <t>A</t>
  </si>
  <si>
    <t>5 Caractères Maxi</t>
  </si>
  <si>
    <t>B</t>
  </si>
  <si>
    <t>D</t>
  </si>
  <si>
    <t>Inscrire votre lettre agent</t>
  </si>
  <si>
    <t>Cahier de Contrôles</t>
  </si>
  <si>
    <t>N°PEK :</t>
  </si>
  <si>
    <t>Version :</t>
  </si>
  <si>
    <t>du</t>
  </si>
  <si>
    <t>IN 7121 V02 Contrôles des Installations</t>
  </si>
  <si>
    <t>Région Travaux….</t>
  </si>
  <si>
    <t>….Description travaux...</t>
  </si>
  <si>
    <t>Centre ou Poste……</t>
  </si>
  <si>
    <t>Documents de Référence</t>
  </si>
  <si>
    <t>V30……………………</t>
  </si>
  <si>
    <t>Cahier de Contrôle établi par</t>
  </si>
  <si>
    <t xml:space="preserve">Nom Prénom
</t>
  </si>
  <si>
    <t xml:space="preserve">Nom du poste
</t>
  </si>
  <si>
    <t xml:space="preserve">Date
</t>
  </si>
  <si>
    <t>Signature</t>
  </si>
  <si>
    <t>Responsables des contrôles</t>
  </si>
  <si>
    <t>Validation MOE</t>
  </si>
  <si>
    <t xml:space="preserve">Nom Prénom
</t>
  </si>
  <si>
    <t>Date</t>
  </si>
  <si>
    <t>N°</t>
  </si>
  <si>
    <t>REPERTOIRE DES FICHES DE CONTRÔLES</t>
  </si>
  <si>
    <t>AV-FK-008.1</t>
  </si>
  <si>
    <t>AV-FK-008.2</t>
  </si>
  <si>
    <t>Nom</t>
  </si>
  <si>
    <t>Visa</t>
  </si>
  <si>
    <t>REPERTOIRE</t>
  </si>
  <si>
    <t>Fiches de Contrôles</t>
  </si>
  <si>
    <t>Indice</t>
  </si>
  <si>
    <t>Du</t>
  </si>
  <si>
    <t>AV-FK-001</t>
  </si>
  <si>
    <t>Mécanisme d'Aiguille</t>
  </si>
  <si>
    <t>AV-FK-002</t>
  </si>
  <si>
    <t>Contrôleur Conduit</t>
  </si>
  <si>
    <t>AV-FK-003</t>
  </si>
  <si>
    <t>Contrôleur VCC</t>
  </si>
  <si>
    <t>AV-FK-004</t>
  </si>
  <si>
    <t>Centre à Accumulateurs</t>
  </si>
  <si>
    <t>AV-FK-005</t>
  </si>
  <si>
    <t>Armoire Extérieur</t>
  </si>
  <si>
    <t>AV-FK-006</t>
  </si>
  <si>
    <t>STM</t>
  </si>
  <si>
    <t>AV-FK-007</t>
  </si>
  <si>
    <t>Baie Informatiques</t>
  </si>
  <si>
    <t>Déroulage des Câbles en Extérieur avec jonction</t>
  </si>
  <si>
    <t>Déroulage des Câbles en Extérieur sans jonction</t>
  </si>
  <si>
    <t xml:space="preserve">Fiche de regroupement - Déroulage des câbles intérieur ou extérieur sans jonction </t>
  </si>
  <si>
    <t>Raccordement des Câbles</t>
  </si>
  <si>
    <t>Fiche Regroupement : Raccordement des Câbles</t>
  </si>
  <si>
    <t>AV-FK-008.3</t>
  </si>
  <si>
    <t>Boite de Jonction sur Câbles</t>
  </si>
  <si>
    <t>AV-FK-009</t>
  </si>
  <si>
    <t>Cadre Jeumont</t>
  </si>
  <si>
    <t>AV-FK-010</t>
  </si>
  <si>
    <t>Circuit de Voie sans Joint Court</t>
  </si>
  <si>
    <t>AV-FK-011</t>
  </si>
  <si>
    <t>Circuit de Voie sans Joint à Boucle</t>
  </si>
  <si>
    <t>AV-FK-012</t>
  </si>
  <si>
    <t>Circuit de Voie ITE</t>
  </si>
  <si>
    <t>AV-FK-013</t>
  </si>
  <si>
    <t>Circuit de Voie UM71</t>
  </si>
  <si>
    <t>AV-FK-014</t>
  </si>
  <si>
    <t>Châssis</t>
  </si>
  <si>
    <t>AV-FK-015</t>
  </si>
  <si>
    <t>Conformité de Câblage</t>
  </si>
  <si>
    <t>AV-FK-016</t>
  </si>
  <si>
    <t>Détecteur Electromécanique</t>
  </si>
  <si>
    <t>AV-FK-017</t>
  </si>
  <si>
    <t>Pédale Electronique</t>
  </si>
  <si>
    <t>AV-FK-018</t>
  </si>
  <si>
    <t>DCV - DCR</t>
  </si>
  <si>
    <t>AV-FK-019</t>
  </si>
  <si>
    <t>Guérite</t>
  </si>
  <si>
    <t>AV-FK-020</t>
  </si>
  <si>
    <t>KVB Point d'Information</t>
  </si>
  <si>
    <t>AV-FK-021</t>
  </si>
  <si>
    <t>KVB Coffret Codeur</t>
  </si>
  <si>
    <t>AV-FK-022</t>
  </si>
  <si>
    <t>Aménagement des Locaux de Signalisation</t>
  </si>
  <si>
    <t>AV-FK-023</t>
  </si>
  <si>
    <t>Coffret Annulation de Transit</t>
  </si>
  <si>
    <t>AV-FK-024</t>
  </si>
  <si>
    <t>Répétiteur Electromécanique</t>
  </si>
  <si>
    <t>AV-FK-025</t>
  </si>
  <si>
    <t>Serrure - Transmetteur</t>
  </si>
  <si>
    <t>AV-FK-026</t>
  </si>
  <si>
    <t>Sonnerie</t>
  </si>
  <si>
    <t>AV-FK-027</t>
  </si>
  <si>
    <t>Commutateur - VCM</t>
  </si>
  <si>
    <t>AV-FK-028</t>
  </si>
  <si>
    <t>Téléphone &amp; VAT</t>
  </si>
  <si>
    <t>AV-FK-029</t>
  </si>
  <si>
    <t>Boutons &amp; Commutateur</t>
  </si>
  <si>
    <t>AV-FK-030</t>
  </si>
  <si>
    <t>Verrou de Poste - Verrou sur Levier</t>
  </si>
  <si>
    <t>AV-FK-031</t>
  </si>
  <si>
    <t>Boucle à Saut de Phase</t>
  </si>
  <si>
    <t>AV-FK-032</t>
  </si>
  <si>
    <t>Tableaux lumineux &amp; Caisson</t>
  </si>
  <si>
    <t>AV-FK-033</t>
  </si>
  <si>
    <t>Crocodile</t>
  </si>
  <si>
    <t>AV-FK-034</t>
  </si>
  <si>
    <t>Détonateurs</t>
  </si>
  <si>
    <t>AV-FK-035</t>
  </si>
  <si>
    <t>Panneaux Lumineux</t>
  </si>
  <si>
    <t>AV-FK-036</t>
  </si>
  <si>
    <t>Repère et Jalon LGV</t>
  </si>
  <si>
    <t>AV-FK-037</t>
  </si>
  <si>
    <t>Passage à Niveau</t>
  </si>
  <si>
    <t>AV-FK-038</t>
  </si>
  <si>
    <t>Pictogramme - TVP - DAELZD - DATZD</t>
  </si>
  <si>
    <t>AV-FK-039</t>
  </si>
  <si>
    <t>Relevé du Matériel de Signalisation</t>
  </si>
  <si>
    <t>AV-FK-040</t>
  </si>
  <si>
    <t>Retour Traction 1500 V</t>
  </si>
  <si>
    <t>AV-FK-041</t>
  </si>
  <si>
    <t>Retour Traction 25 KV</t>
  </si>
  <si>
    <t>AV-FK-042</t>
  </si>
  <si>
    <t>Mécanisme Electrique de Sectionneur</t>
  </si>
  <si>
    <t>AV-FK-043</t>
  </si>
  <si>
    <t>Signalisation Mécanique : Poste</t>
  </si>
  <si>
    <t>AV-FK-044</t>
  </si>
  <si>
    <t>Signalisation Mécanique : Campagne</t>
  </si>
  <si>
    <t>AV-FK-045</t>
  </si>
  <si>
    <t>Pancarte - Tableau non-éclairé</t>
  </si>
  <si>
    <t>AV-FK-046</t>
  </si>
  <si>
    <t>Balise Fixe, Polarisée, Commutable</t>
  </si>
  <si>
    <t>AV-FK-047</t>
  </si>
  <si>
    <t>Réchauffage d'Aiguille</t>
  </si>
  <si>
    <t>AV-FK-048</t>
  </si>
  <si>
    <t>Baies Alimentation</t>
  </si>
  <si>
    <t>AV-FK-049</t>
  </si>
  <si>
    <t>Détecteur de Boite Chaude</t>
  </si>
  <si>
    <t>AV-FK-050</t>
  </si>
  <si>
    <t>Eurobalise Point d'Information</t>
  </si>
  <si>
    <t>AV-FK-051</t>
  </si>
  <si>
    <t>Balise KCVP - KCVB</t>
  </si>
  <si>
    <t>AV-FK-052</t>
  </si>
  <si>
    <t>Artère - Chambre de Tirage</t>
  </si>
  <si>
    <t>AV-FK-053</t>
  </si>
  <si>
    <t>Massif de Signal</t>
  </si>
  <si>
    <t>AV-FK-054</t>
  </si>
  <si>
    <t>Parachèvement</t>
  </si>
  <si>
    <t>AV-FK-055</t>
  </si>
  <si>
    <t>Réservé</t>
  </si>
  <si>
    <t>AV-FK-056</t>
  </si>
  <si>
    <t>AV-FK-100</t>
  </si>
  <si>
    <t>Regroupements</t>
  </si>
  <si>
    <t>AV-FK-200</t>
  </si>
  <si>
    <t>Fiche 200</t>
  </si>
  <si>
    <t>Fiche Modèle AV-FK-001</t>
  </si>
  <si>
    <t>Code du second contrôleur</t>
  </si>
  <si>
    <t>Mettre un x dans la colonne G en face de la ligne pour faire apparaitre le nom du second contrôleur si nécessaire</t>
  </si>
  <si>
    <t>PEK N° :</t>
  </si>
  <si>
    <t>Fiche N° :</t>
  </si>
  <si>
    <t>Identification de l'installation :</t>
  </si>
  <si>
    <t>CONTROLES</t>
  </si>
  <si>
    <t>NOM</t>
  </si>
  <si>
    <t>DATE</t>
  </si>
  <si>
    <t>VISA</t>
  </si>
  <si>
    <t>Implantation</t>
  </si>
  <si>
    <t>Emplacement/Plan de pose</t>
  </si>
  <si>
    <t>Respect du gabarit, de la piste</t>
  </si>
  <si>
    <t>Pose</t>
  </si>
  <si>
    <t>Fixation du mécanisme</t>
  </si>
  <si>
    <t>Dégagement du ballast</t>
  </si>
  <si>
    <t>E</t>
  </si>
  <si>
    <t xml:space="preserve">Dégagement du levier pour manœuvre </t>
  </si>
  <si>
    <t>Repérage</t>
  </si>
  <si>
    <t>F</t>
  </si>
  <si>
    <t>Repérage SVM</t>
  </si>
  <si>
    <t>G</t>
  </si>
  <si>
    <t>Repérage du mécanisme</t>
  </si>
  <si>
    <t>Conformité détaillée de réalisation</t>
  </si>
  <si>
    <t>H</t>
  </si>
  <si>
    <t>Intégrité du matériel</t>
  </si>
  <si>
    <t>I</t>
  </si>
  <si>
    <t>Type du mécanisme</t>
  </si>
  <si>
    <t>J</t>
  </si>
  <si>
    <t>Contrôle des bagues de repérage</t>
  </si>
  <si>
    <t>K</t>
  </si>
  <si>
    <t>Cosses, sertissage, œillets</t>
  </si>
  <si>
    <t>L</t>
  </si>
  <si>
    <t>Disposition du matériel</t>
  </si>
  <si>
    <t>M</t>
  </si>
  <si>
    <t>Nature des conducteurs</t>
  </si>
  <si>
    <t>N</t>
  </si>
  <si>
    <t>Repérage tensions ≥ 50 V</t>
  </si>
  <si>
    <t>O</t>
  </si>
  <si>
    <t>Continuité de chaque conducteur</t>
  </si>
  <si>
    <t>P</t>
  </si>
  <si>
    <t>Serrage des points de raccordement</t>
  </si>
  <si>
    <t>Q</t>
  </si>
  <si>
    <t>Correspondance bornage / conducteur raccordé</t>
  </si>
  <si>
    <t>Câbles (voir fiche 8…)</t>
  </si>
  <si>
    <t>V</t>
  </si>
  <si>
    <t>Obturation entrées de câbles dans boîte</t>
  </si>
  <si>
    <t>T</t>
  </si>
  <si>
    <t>Desserte du mécanisme</t>
  </si>
  <si>
    <t>Opérations diverses, cadenassement</t>
  </si>
  <si>
    <t>U</t>
  </si>
  <si>
    <t>Raccordement et joint du connecteur</t>
  </si>
  <si>
    <t>Cadenassement SVM, mécanisme</t>
  </si>
  <si>
    <t>Approvisionnement matériel</t>
  </si>
  <si>
    <t>W</t>
  </si>
  <si>
    <t>Petit matériel dans SVM</t>
  </si>
  <si>
    <t>Relevés</t>
  </si>
  <si>
    <t>X</t>
  </si>
  <si>
    <r>
      <t xml:space="preserve">Relevé du matériel (voir fiche 39) </t>
    </r>
    <r>
      <rPr>
        <i/>
        <sz val="11"/>
        <rFont val="Calibri"/>
        <family val="2"/>
        <scheme val="minor"/>
      </rPr>
      <t>mécanisme</t>
    </r>
  </si>
  <si>
    <t>OBSERVATIONS : voir verso</t>
  </si>
  <si>
    <t>DOCUMENTS DE REFERENCE : voir pièce n°1</t>
  </si>
  <si>
    <t>AIDE MEMOIRE : voir pièce n°2</t>
  </si>
  <si>
    <t>APPROBATION MOE</t>
  </si>
  <si>
    <t>Validation des contrôles</t>
  </si>
  <si>
    <t>Fiche Modèle AV-FK-002</t>
  </si>
  <si>
    <t>Pour aiguille intérieur - extérieur</t>
  </si>
  <si>
    <t>Pour aiguille Pointe -Cœur</t>
  </si>
  <si>
    <t>Pour taquet intérieur - extérieur</t>
  </si>
  <si>
    <t>SVM/SDCP respect du gabarit, de la piste</t>
  </si>
  <si>
    <t>Montage ferrure de pointe</t>
  </si>
  <si>
    <t>Fixations (ferrures, contrôleurs, bielles)</t>
  </si>
  <si>
    <t>Type des contrôleurs</t>
  </si>
  <si>
    <t>Câbles (Voir fiche 8 …)</t>
  </si>
  <si>
    <t>Continuité des conducteurs et correspondance bornage/conducteur raccordé (embase câblée)</t>
  </si>
  <si>
    <t>Disposition du matériel dans la SVM</t>
  </si>
  <si>
    <t>Desserte à la voie, protection mécanique et mise à longueur des câbles connecteur</t>
  </si>
  <si>
    <t>Opérations diverses, cadenassements</t>
  </si>
  <si>
    <t>Cadenassement SVM</t>
  </si>
  <si>
    <t>Fiche Modèle AV-FK-003</t>
  </si>
  <si>
    <t>SVM respect de la piste et du gabarit</t>
  </si>
  <si>
    <t>Serrage des colonnettes</t>
  </si>
  <si>
    <t>Présence des caches écrous</t>
  </si>
  <si>
    <t>Desserte à la voie et protection mécanique</t>
  </si>
  <si>
    <t>Fiche Modèle AV-FK-004</t>
  </si>
  <si>
    <t>Emplacement (local, guérite, abris)</t>
  </si>
  <si>
    <t>Respect du gabarit</t>
  </si>
  <si>
    <t>Caillebotis</t>
  </si>
  <si>
    <t>Repérage centre ou abri</t>
  </si>
  <si>
    <t>Autres repérages (émission interdite, plaque, affiche, pancarte, panneau d’avertissement)</t>
  </si>
  <si>
    <t>Type du matériel</t>
  </si>
  <si>
    <t>Type des accus</t>
  </si>
  <si>
    <t>Repérage des conducteurs (embout, bagues)</t>
  </si>
  <si>
    <t>Cosses, sertissages, oeillets</t>
  </si>
  <si>
    <t>Nature et section des conducteurs</t>
  </si>
  <si>
    <t>Repérage tension ≥ 50v</t>
  </si>
  <si>
    <t>Continuité des conducteurs</t>
  </si>
  <si>
    <t>Serrage des points de raccordements</t>
  </si>
  <si>
    <t>Correspondance bornage/conducteur raccordé</t>
  </si>
  <si>
    <t>Graissage des bornes</t>
  </si>
  <si>
    <t>S</t>
  </si>
  <si>
    <t>Dépoussiérage</t>
  </si>
  <si>
    <t>Obturation entrée des câbles</t>
  </si>
  <si>
    <t>Mise à la terre</t>
  </si>
  <si>
    <t>Cadenassement</t>
  </si>
  <si>
    <t>petit matériel (type et calibrage des fusibles,
sectionneurs, piles, ...)</t>
  </si>
  <si>
    <t>Fiche Modèle AV-FK-005</t>
  </si>
  <si>
    <t>Emplacement</t>
  </si>
  <si>
    <t>Fixation, scellement</t>
  </si>
  <si>
    <t>Sens d’ouverture des portes</t>
  </si>
  <si>
    <t>Repérage armoire</t>
  </si>
  <si>
    <t>Intégrité, disposition, fixation et type du matériel</t>
  </si>
  <si>
    <t>Ebavurage vis PFC</t>
  </si>
  <si>
    <t>Insertion d’une cale intermédiaire entre chaque NS1-PFC-AV 24 d’un même relais ou bloc électronique</t>
  </si>
  <si>
    <t>Mise à la terre, constitution et repérage</t>
  </si>
  <si>
    <t>Câbles (voir fiche 8 ...)</t>
  </si>
  <si>
    <t>Conformité de câblage (voir fiche 15)</t>
  </si>
  <si>
    <t>Mesures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</si>
  <si>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</si>
  <si>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Piles (si crocodile)</t>
  </si>
  <si>
    <t>Petit matériel (diodes, type et calibrage des fusibles, sectionneurs, résistances, barrettes isolantes, condensateurs, parafoudres ...)</t>
  </si>
  <si>
    <t>Fiche Modèle AV-FK-006</t>
  </si>
  <si>
    <t>Respect gabarit et piste</t>
  </si>
  <si>
    <t>Fixation STM et tenue du support</t>
  </si>
  <si>
    <t>Repérage STM</t>
  </si>
  <si>
    <t>Autres repérages (risque électrique, …)</t>
  </si>
  <si>
    <t>ES, ER protections et leur repérage, plaquettes passe-fils</t>
  </si>
  <si>
    <r>
      <t xml:space="preserve">Mesure prise de terre                           </t>
    </r>
    <r>
      <rPr>
        <b/>
        <sz val="11"/>
        <rFont val="Calibri"/>
        <family val="2"/>
        <scheme val="minor"/>
      </rPr>
      <t xml:space="preserve"> Valeur en 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 xml:space="preserve"> :</t>
    </r>
  </si>
  <si>
    <t>Petit matériel (sectionneurs, parafoudres ...)</t>
  </si>
  <si>
    <t>Fiche Modèle AV-FK-007</t>
  </si>
  <si>
    <t>Fixation</t>
  </si>
  <si>
    <t>Etiquette de repérage</t>
  </si>
  <si>
    <t>Mise à la terre armoire</t>
  </si>
  <si>
    <t>Mise en continuité des enveloppes métalliques adjacentes</t>
  </si>
  <si>
    <t>Liaisons entre cartes</t>
  </si>
  <si>
    <t>Fiche Modèle AV-FK-008.1</t>
  </si>
  <si>
    <t>Bornes de repérage des artères enterrées, BJ</t>
  </si>
  <si>
    <t>Etiquettes de repérage</t>
  </si>
  <si>
    <t>Température de déroulage</t>
  </si>
  <si>
    <t>Sens de déroulage</t>
  </si>
  <si>
    <t>Type, nature, nombre de conducteurs, paires ou quartes, section</t>
  </si>
  <si>
    <t xml:space="preserve"> Valeur :</t>
  </si>
  <si>
    <t>Capuchons thermorétractables aux extrémités</t>
  </si>
  <si>
    <t>Séparation des câbles (classes de tensions, retour traction, canalisations de natures différentes)</t>
  </si>
  <si>
    <t>Rayons de courbure</t>
  </si>
  <si>
    <t>Obturation des entrées de câbles</t>
  </si>
  <si>
    <t>Tronçon</t>
  </si>
  <si>
    <t>(1)</t>
  </si>
  <si>
    <t>(2)</t>
  </si>
  <si>
    <t>(3)</t>
  </si>
  <si>
    <t>(4)</t>
  </si>
  <si>
    <t>(5)</t>
  </si>
  <si>
    <t>(6)</t>
  </si>
  <si>
    <t>(7)</t>
  </si>
  <si>
    <t>(8)</t>
  </si>
  <si>
    <t>Symbole</t>
  </si>
  <si>
    <t>N° de touret</t>
  </si>
  <si>
    <t>Date de fabrication</t>
  </si>
  <si>
    <t>Fabricant</t>
  </si>
  <si>
    <t>Longueur</t>
  </si>
  <si>
    <t>PK jonction</t>
  </si>
  <si>
    <t>Fiche Modèle AV-FK-008.1Ter</t>
  </si>
  <si>
    <t>Fiche de regroupement - Déroulage des câbles intérieur ou extérieur sans jonction</t>
  </si>
  <si>
    <t>Câble 1</t>
  </si>
  <si>
    <t>Câble 2</t>
  </si>
  <si>
    <t>Câble 3</t>
  </si>
  <si>
    <t>Câble 4</t>
  </si>
  <si>
    <t>Câble 5</t>
  </si>
  <si>
    <t>Câble 6</t>
  </si>
  <si>
    <t>Câble 7</t>
  </si>
  <si>
    <t>Câble 8</t>
  </si>
  <si>
    <t>Câble 9</t>
  </si>
  <si>
    <t>Câble 10</t>
  </si>
  <si>
    <t>Conformité détaillé de l'installation</t>
  </si>
  <si>
    <r>
      <t xml:space="preserve">Type, nature, nombre de conducteurs, paires ou quartes, section                                                   </t>
    </r>
    <r>
      <rPr>
        <b/>
        <sz val="11"/>
        <rFont val="Calibri"/>
        <family val="2"/>
        <scheme val="minor"/>
      </rPr>
      <t>Valeur :</t>
    </r>
  </si>
  <si>
    <t>Séparation des câbles (classes de tensions, retour traction, canalisation de natures différentes)</t>
  </si>
  <si>
    <t>N° Symbole</t>
  </si>
  <si>
    <t>N° Touret</t>
  </si>
  <si>
    <t>Date de Fabrication</t>
  </si>
  <si>
    <t>Jonction</t>
  </si>
  <si>
    <t>Fiche Modèle AV-FK-008.2</t>
  </si>
  <si>
    <t>Etiquettes de repérage aux extrémités</t>
  </si>
  <si>
    <t>Type</t>
  </si>
  <si>
    <t>extrémités du câble, protection des conducteurs
(angles vifs, masses métalliques), fixation des
têtes</t>
  </si>
  <si>
    <t>Ordre de succession des conducteurs</t>
  </si>
  <si>
    <t>Repérage conducteurs (porte-repères, bague, trou passe fil, tension ≥ à 50v, …)</t>
  </si>
  <si>
    <t>Extrémités des conducteurs (cosse, oeillet…)</t>
  </si>
  <si>
    <t>Repérage de la phase travaux, isolation individuelle des conducteurs en attente de raccordement</t>
  </si>
  <si>
    <t>Connecteurs (étiquetage, disposition des fils, sertissage et positionnement des broches, garnissage des alvéoles, correspondance partie mobile/fixe, codage)</t>
  </si>
  <si>
    <r>
      <t xml:space="preserve">Raccordements (enfichage, soudure, serrage borne, tenue connecteur) </t>
    </r>
    <r>
      <rPr>
        <u/>
        <sz val="11"/>
        <rFont val="Calibri"/>
        <family val="2"/>
        <scheme val="minor"/>
      </rPr>
      <t>sur matériels non en service</t>
    </r>
  </si>
  <si>
    <t>Mises à la terre armures, écrans, blindages</t>
  </si>
  <si>
    <t>Protection des borniers contre les contacts directs</t>
  </si>
  <si>
    <t>Rayons de courbure aux deux extrémités</t>
  </si>
  <si>
    <r>
      <t xml:space="preserve">Isolement des conducteurs / terre 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</si>
  <si>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r>
      <t xml:space="preserve">isolement entre conducteurs                          </t>
    </r>
    <r>
      <rPr>
        <b/>
        <sz val="11"/>
        <rFont val="Calibri"/>
        <family val="2"/>
        <scheme val="minor"/>
      </rPr>
      <t>Valeur en MΩ:</t>
    </r>
  </si>
  <si>
    <t>Continuité des armures, écrans, blindages</t>
  </si>
  <si>
    <t>Fiche Modèle AV-FK-0082</t>
  </si>
  <si>
    <t>Fiche de regroupement - Raccordement de câble</t>
  </si>
  <si>
    <t>Etiquette de repérage aux extrémités</t>
  </si>
  <si>
    <t>Repérage des conducteurs (porte repère, bague, trou passe fil, tension ≥ 50V, ...)</t>
  </si>
  <si>
    <t>Extrémités des conducteurs (cosses, œillets, …)</t>
  </si>
  <si>
    <t>Raccordements (enfichage, soudure, serrage borne, tenue connecteur) sur matériels non en service</t>
  </si>
  <si>
    <r>
      <t xml:space="preserve">Isolement des conducteurs / terre               </t>
    </r>
    <r>
      <rPr>
        <b/>
        <sz val="11"/>
        <rFont val="Calibri"/>
        <family val="2"/>
        <scheme val="minor"/>
      </rPr>
      <t>Valeur en M</t>
    </r>
    <r>
      <rPr>
        <b/>
        <sz val="11"/>
        <rFont val="Times New Roman"/>
        <family val="1"/>
      </rPr>
      <t>Ω</t>
    </r>
    <r>
      <rPr>
        <b/>
        <sz val="11"/>
        <rFont val="Calibri"/>
        <family val="2"/>
        <scheme val="minor"/>
      </rPr>
      <t>:</t>
    </r>
  </si>
  <si>
    <t>Continuïté des armures, écrans, blindages</t>
  </si>
  <si>
    <t>Continuïté des conducteurs</t>
  </si>
  <si>
    <t>Fiche Modèle AV-FK-008.3</t>
  </si>
  <si>
    <t>Etiquette de repérage des BJ sur le câble</t>
  </si>
  <si>
    <t>Borne de repérage emplacement jonctions</t>
  </si>
  <si>
    <r>
      <t xml:space="preserve">Type de câble - nombre de conducteurs, paires ou quartes – section                                                                                   </t>
    </r>
    <r>
      <rPr>
        <b/>
        <sz val="11"/>
        <rFont val="Calibri"/>
        <family val="2"/>
        <scheme val="minor"/>
      </rPr>
      <t>Valeur :</t>
    </r>
  </si>
  <si>
    <r>
      <t xml:space="preserve">Type de boîte (thermorétractable ou coulée)                                            </t>
    </r>
    <r>
      <rPr>
        <b/>
        <sz val="11"/>
        <rFont val="Calibri"/>
        <family val="2"/>
        <scheme val="minor"/>
      </rPr>
      <t>Valeur :</t>
    </r>
  </si>
  <si>
    <t>Boite de Jonction  n°</t>
  </si>
  <si>
    <t>Fiche Modèle AV-FK-009</t>
  </si>
  <si>
    <t>Emplacement/Plan de pose et d’isolement</t>
  </si>
  <si>
    <t>Longueur et positionnement du cadre</t>
  </si>
  <si>
    <t>Distance avec réchauffeur d’Ag au gaz</t>
  </si>
  <si>
    <t>Extrémité (+) du cadre</t>
  </si>
  <si>
    <t>Repérage du matériel</t>
  </si>
  <si>
    <t>Fixation SVM</t>
  </si>
  <si>
    <t>Fixation boucle</t>
  </si>
  <si>
    <t>Câbles (voir fiche 8 ...…)</t>
  </si>
  <si>
    <t>Cosses sertissages oeillets</t>
  </si>
  <si>
    <t>Repérage tensions ≥ 50v</t>
  </si>
  <si>
    <t>Desserte à la voie</t>
  </si>
  <si>
    <t>Fiche Modèle AV-FK-010</t>
  </si>
  <si>
    <t>Matériels à la voie</t>
  </si>
  <si>
    <t>Boîtes de distribution</t>
  </si>
  <si>
    <t>Court circuit ou shunt résonant</t>
  </si>
  <si>
    <t>Type matériel</t>
  </si>
  <si>
    <t>Raccordements aux rails (types, emplacements)</t>
  </si>
  <si>
    <r>
      <t xml:space="preserve">Relevé du matériel (voir fiche 39) </t>
    </r>
    <r>
      <rPr>
        <i/>
        <sz val="11"/>
        <rFont val="Calibri"/>
        <family val="2"/>
        <scheme val="minor"/>
      </rPr>
      <t>ShR</t>
    </r>
  </si>
  <si>
    <t>Fiche Modèle AV-FK-011</t>
  </si>
  <si>
    <t>Boîte de distribution</t>
  </si>
  <si>
    <t>Fixation des boucles</t>
  </si>
  <si>
    <r>
      <t xml:space="preserve">Relevé du matériel (voir fiche 39) </t>
    </r>
    <r>
      <rPr>
        <i/>
        <sz val="11"/>
        <rFont val="Calibri"/>
        <family val="2"/>
        <scheme val="minor"/>
      </rPr>
      <t>BIA, ShR,TAd</t>
    </r>
  </si>
  <si>
    <t>C.1</t>
  </si>
  <si>
    <t>C.2</t>
  </si>
  <si>
    <t>C.3</t>
  </si>
  <si>
    <t>C.4</t>
  </si>
  <si>
    <t>NOMa</t>
  </si>
  <si>
    <t>NOMb</t>
  </si>
  <si>
    <t>NOMc</t>
  </si>
  <si>
    <t>NOMd</t>
  </si>
  <si>
    <t>NOMe</t>
  </si>
  <si>
    <t>NOMf</t>
  </si>
  <si>
    <t>Armoire Centre E</t>
  </si>
  <si>
    <t>Déroulage des câbles locaux 1</t>
  </si>
  <si>
    <t>Déroulage des câbles locaux 2</t>
  </si>
  <si>
    <t>C7</t>
  </si>
  <si>
    <t>O7</t>
  </si>
  <si>
    <t>D7</t>
  </si>
  <si>
    <t>F7</t>
  </si>
  <si>
    <t>date</t>
  </si>
  <si>
    <t>12-596-2569</t>
  </si>
  <si>
    <t>Réalisation</t>
  </si>
  <si>
    <t>Remise</t>
  </si>
  <si>
    <t>Observation</t>
  </si>
  <si>
    <t>Modèle</t>
  </si>
  <si>
    <t>Identification</t>
  </si>
  <si>
    <t>Destination
d'identification</t>
  </si>
  <si>
    <t>Fiche</t>
  </si>
  <si>
    <t>AV-FK-008.1BIS</t>
  </si>
  <si>
    <t>AV-FK-008.1TER</t>
  </si>
  <si>
    <t>AV-FK-008.2BIS</t>
  </si>
  <si>
    <t>Centre E</t>
  </si>
  <si>
    <t>Centre F</t>
  </si>
  <si>
    <t>F6</t>
  </si>
  <si>
    <t>Y6</t>
  </si>
  <si>
    <t>I6</t>
  </si>
  <si>
    <t>Destination Fiche</t>
  </si>
  <si>
    <t>C.5</t>
  </si>
  <si>
    <t>C.6</t>
  </si>
  <si>
    <t>Responsable des contrôles</t>
  </si>
  <si>
    <t>x</t>
  </si>
  <si>
    <t>Désignation</t>
  </si>
  <si>
    <t>STM c96</t>
  </si>
  <si>
    <t>Baie 42</t>
  </si>
  <si>
    <t>Déroulage câble info</t>
  </si>
  <si>
    <t>Raccordement câbles locaux 1</t>
  </si>
  <si>
    <t>Abris accus Centre E</t>
  </si>
  <si>
    <t>Paulvé Aig 17</t>
  </si>
  <si>
    <t>STM c97</t>
  </si>
  <si>
    <t>Armoire Centre F</t>
  </si>
  <si>
    <t>Fiches</t>
  </si>
  <si>
    <t>!!! Voir liste validation de C11</t>
  </si>
  <si>
    <t>Il faut la copier sur chaque cellule ayant cette même liste</t>
  </si>
  <si>
    <t>Il y a aussi une liste BOITE mais je n'ai pas vu où l'appliquer…</t>
  </si>
  <si>
    <t>XXX</t>
  </si>
  <si>
    <t>Elle repose sur le tableau RESULTAT de la feuille Listes</t>
  </si>
  <si>
    <t>Le grand avantage est que la liste se restructure automatiquement en fonction du nombre de valeurs du tableau, elle est donc dynamique.</t>
  </si>
  <si>
    <t>Il y a un code permettant de créer automatiquement les 2 boutons et de leur affecter une macro.</t>
  </si>
  <si>
    <t>Cependant, je ne sais pas quelle macro leur affecter. J'en ai donc bricolé 2 dans le module ManipBoutons mais elles seront probablement à modifier.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</si>
</sst>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.###\.####"/>
    <numFmt numFmtId="165" formatCode="0\.000\.0000"/>
    <numFmt numFmtId="166" formatCode="000"/>
    <numFmt numFmtId="167" formatCode="0;\-0;;@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ucida Handwriting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1"/>
      <name val="Times New Roman"/>
      <family val="1"/>
    </font>
    <font>
      <sz val="12"/>
      <name val="Calibri"/>
      <family val="2"/>
      <scheme val="minor"/>
    </font>
    <font>
      <b/>
      <sz val="12"/>
      <color rgb="FF003F00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name val="Calibri"/>
      <family val="2"/>
      <scheme val="minor"/>
    </font>
    <font>
      <sz val="16"/>
      <name val="Calibri"/>
      <family val="2"/>
      <scheme val="minor"/>
    </font>
    <font>
      <sz val="12"/>
      <name val="Lucida Calligraphy"/>
      <family val="4"/>
    </font>
    <font>
      <i/>
      <sz val="36"/>
      <color theme="1"/>
      <name val="Calibri"/>
      <family val="2"/>
      <scheme val="minor"/>
    </font>
    <font>
      <b/>
      <i/>
      <sz val="11"/>
      <color rgb="FF003F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03030"/>
      <name val="Calibri"/>
      <family val="2"/>
    </font>
    <font>
      <b/>
      <sz val="11"/>
      <name val="Calibri"/>
      <family val="2"/>
      <scheme val="minor"/>
    </font>
    <font>
      <sz val="11"/>
      <name val="Lucida Calligraphy"/>
      <family val="4"/>
    </font>
    <font>
      <i/>
      <sz val="11"/>
      <name val="Calibri"/>
      <family val="2"/>
      <scheme val="minor"/>
    </font>
    <font>
      <sz val="11"/>
      <name val="Lucida Handwriting"/>
      <family val="4"/>
    </font>
    <font>
      <b/>
      <sz val="11"/>
      <name val="Times New Roman"/>
      <family val="1"/>
    </font>
    <font>
      <sz val="7"/>
      <color theme="1"/>
      <name val="Calibri"/>
      <family val="2"/>
      <scheme val="minor"/>
    </font>
    <font>
      <sz val="11"/>
      <color rgb="FF1F4E79"/>
      <name val="Calibri"/>
      <family val="2"/>
      <scheme val="minor"/>
    </font>
    <font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22"/>
      <name val="Calibri"/>
      <family val="2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12"/>
      <color indexed="72"/>
      <name val="Lucida Grande"/>
    </font>
    <font>
      <sz val="12"/>
      <color rgb="FF000000"/>
      <name val="Lucida Grande"/>
    </font>
    <font>
      <sz val="11"/>
      <color rgb="FFFF000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F00"/>
        <bgColor indexed="64"/>
      </patternFill>
    </fill>
    <fill>
      <patternFill patternType="solid">
        <fgColor rgb="FF004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23">
    <xf numFmtId="0" fontId="0" fillId="0" borderId="0"/>
    <xf numFmtId="0" fontId="1" fillId="0" borderId="0"/>
    <xf numFmtId="164" fontId="5" fillId="0" borderId="0" applyAlignment="0">
      <alignment horizontal="center" vertical="center"/>
    </xf>
    <xf numFmtId="0" fontId="5" fillId="0" borderId="0"/>
    <xf numFmtId="0" fontId="5" fillId="0" borderId="0"/>
    <xf numFmtId="164" fontId="5" fillId="0" borderId="0" applyAlignment="0">
      <alignment horizontal="center" vertical="center"/>
    </xf>
    <xf numFmtId="164" fontId="5" fillId="0" borderId="0" applyAlignment="0">
      <alignment horizontal="center" vertical="center"/>
    </xf>
    <xf numFmtId="0" fontId="7" fillId="0" borderId="0"/>
    <xf numFmtId="0" fontId="1" fillId="0" borderId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546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0" xfId="1" applyFont="1"/>
    <xf numFmtId="0" fontId="0" fillId="0" borderId="1" xfId="1" applyFont="1" applyBorder="1"/>
    <xf numFmtId="0" fontId="4" fillId="0" borderId="0" xfId="1" applyFont="1"/>
    <xf numFmtId="0" fontId="1" fillId="0" borderId="0" xfId="1" applyFont="1" applyAlignment="1">
      <alignment horizontal="center" vertical="center"/>
    </xf>
    <xf numFmtId="0" fontId="0" fillId="0" borderId="0" xfId="1" applyFont="1" applyAlignment="1"/>
    <xf numFmtId="0" fontId="0" fillId="0" borderId="0" xfId="1" applyFont="1" applyAlignment="1">
      <alignment horizontal="center"/>
    </xf>
    <xf numFmtId="14" fontId="1" fillId="0" borderId="0" xfId="1" applyNumberFormat="1"/>
    <xf numFmtId="0" fontId="3" fillId="0" borderId="2" xfId="1" applyFont="1" applyBorder="1" applyAlignment="1">
      <alignment horizontal="center"/>
    </xf>
    <xf numFmtId="0" fontId="0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4" xfId="1" applyFont="1" applyBorder="1" applyAlignment="1">
      <alignment horizontal="center"/>
    </xf>
    <xf numFmtId="164" fontId="5" fillId="0" borderId="0" xfId="2" applyFont="1" applyBorder="1" applyAlignment="1"/>
    <xf numFmtId="165" fontId="5" fillId="0" borderId="0" xfId="2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49" fontId="5" fillId="0" borderId="0" xfId="3" applyNumberFormat="1" applyFont="1" applyBorder="1" applyAlignment="1">
      <alignment horizontal="left"/>
    </xf>
    <xf numFmtId="165" fontId="5" fillId="0" borderId="0" xfId="3" applyNumberFormat="1" applyFont="1" applyBorder="1" applyAlignment="1">
      <alignment horizontal="center"/>
    </xf>
    <xf numFmtId="0" fontId="6" fillId="0" borderId="0" xfId="4" quotePrefix="1" applyNumberFormat="1" applyFont="1"/>
    <xf numFmtId="165" fontId="6" fillId="0" borderId="0" xfId="5" applyNumberFormat="1" applyFont="1" applyBorder="1" applyAlignment="1">
      <alignment horizontal="center"/>
    </xf>
    <xf numFmtId="164" fontId="6" fillId="0" borderId="0" xfId="5" applyFont="1" applyBorder="1" applyAlignment="1">
      <alignment horizontal="left"/>
    </xf>
    <xf numFmtId="164" fontId="5" fillId="0" borderId="0" xfId="5" applyFont="1" applyBorder="1" applyAlignment="1">
      <alignment horizontal="left"/>
    </xf>
    <xf numFmtId="165" fontId="5" fillId="0" borderId="0" xfId="5" applyNumberFormat="1" applyFont="1" applyBorder="1" applyAlignment="1">
      <alignment horizontal="center"/>
    </xf>
    <xf numFmtId="49" fontId="5" fillId="0" borderId="0" xfId="2" applyNumberFormat="1" applyFont="1" applyBorder="1" applyAlignment="1">
      <alignment horizontal="left"/>
    </xf>
    <xf numFmtId="164" fontId="5" fillId="0" borderId="0" xfId="6" applyFont="1" applyBorder="1" applyAlignment="1"/>
    <xf numFmtId="165" fontId="5" fillId="0" borderId="0" xfId="6" applyNumberFormat="1" applyFont="1" applyBorder="1" applyAlignment="1">
      <alignment horizontal="center"/>
    </xf>
    <xf numFmtId="0" fontId="8" fillId="0" borderId="0" xfId="7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1" xfId="7" applyFont="1" applyBorder="1" applyAlignment="1" applyProtection="1">
      <alignment vertical="center"/>
      <protection locked="0"/>
    </xf>
    <xf numFmtId="0" fontId="8" fillId="0" borderId="0" xfId="7" applyFont="1" applyBorder="1" applyAlignment="1" applyProtection="1">
      <alignment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2" fillId="0" borderId="6" xfId="7" applyFont="1" applyBorder="1" applyAlignment="1" applyProtection="1">
      <alignment horizontal="right" vertical="center"/>
      <protection locked="0"/>
    </xf>
    <xf numFmtId="0" fontId="12" fillId="0" borderId="6" xfId="7" applyFont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0" xfId="7" applyFont="1" applyAlignment="1" applyProtection="1">
      <alignment vertical="center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0" fontId="17" fillId="0" borderId="11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top"/>
      <protection locked="0"/>
    </xf>
    <xf numFmtId="0" fontId="1" fillId="0" borderId="0" xfId="8"/>
    <xf numFmtId="0" fontId="21" fillId="0" borderId="0" xfId="8" applyFont="1" applyAlignment="1">
      <alignment vertical="center"/>
    </xf>
    <xf numFmtId="0" fontId="1" fillId="0" borderId="0" xfId="8" applyAlignment="1">
      <alignment horizontal="right"/>
    </xf>
    <xf numFmtId="0" fontId="1" fillId="0" borderId="0" xfId="8" applyAlignment="1">
      <alignment horizontal="left"/>
    </xf>
    <xf numFmtId="0" fontId="1" fillId="0" borderId="0" xfId="8" applyAlignment="1">
      <alignment vertical="center"/>
    </xf>
    <xf numFmtId="0" fontId="3" fillId="0" borderId="42" xfId="8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14" fontId="3" fillId="0" borderId="5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14" fontId="0" fillId="0" borderId="58" xfId="0" applyNumberFormat="1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14" fontId="0" fillId="0" borderId="6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27" fillId="0" borderId="46" xfId="0" applyNumberFormat="1" applyFont="1" applyBorder="1" applyAlignment="1" applyProtection="1">
      <alignment horizontal="right" vertical="center"/>
      <protection locked="0"/>
    </xf>
    <xf numFmtId="0" fontId="28" fillId="0" borderId="30" xfId="0" applyFont="1" applyBorder="1" applyAlignment="1" applyProtection="1">
      <alignment vertical="center"/>
      <protection locked="0"/>
    </xf>
    <xf numFmtId="0" fontId="29" fillId="5" borderId="2" xfId="0" applyFont="1" applyFill="1" applyBorder="1" applyAlignment="1" applyProtection="1">
      <alignment horizontal="center" vertical="center"/>
    </xf>
    <xf numFmtId="0" fontId="29" fillId="5" borderId="40" xfId="0" applyFont="1" applyFill="1" applyBorder="1" applyAlignment="1" applyProtection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  <protection locked="0"/>
    </xf>
    <xf numFmtId="14" fontId="29" fillId="5" borderId="40" xfId="0" applyNumberFormat="1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6" fillId="6" borderId="29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 wrapText="1"/>
    </xf>
    <xf numFmtId="14" fontId="26" fillId="6" borderId="29" xfId="0" applyNumberFormat="1" applyFont="1" applyFill="1" applyBorder="1" applyAlignment="1" applyProtection="1">
      <alignment horizontal="center" vertical="center"/>
      <protection locked="0"/>
    </xf>
    <xf numFmtId="0" fontId="26" fillId="6" borderId="30" xfId="0" applyFont="1" applyFill="1" applyBorder="1" applyAlignment="1" applyProtection="1">
      <alignment horizontal="center" vertical="center"/>
    </xf>
    <xf numFmtId="0" fontId="29" fillId="5" borderId="64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/>
    </xf>
    <xf numFmtId="0" fontId="26" fillId="5" borderId="27" xfId="0" applyFont="1" applyFill="1" applyBorder="1" applyAlignment="1" applyProtection="1">
      <alignment horizontal="center" vertical="center"/>
      <protection locked="0"/>
    </xf>
    <xf numFmtId="167" fontId="26" fillId="5" borderId="27" xfId="0" applyNumberFormat="1" applyFont="1" applyFill="1" applyBorder="1" applyAlignment="1" applyProtection="1">
      <alignment horizontal="center" vertical="center"/>
    </xf>
    <xf numFmtId="14" fontId="26" fillId="5" borderId="27" xfId="0" applyNumberFormat="1" applyFont="1" applyFill="1" applyBorder="1" applyAlignment="1" applyProtection="1">
      <alignment horizontal="center" vertical="center"/>
      <protection locked="0"/>
    </xf>
    <xf numFmtId="167" fontId="17" fillId="0" borderId="20" xfId="7" applyNumberFormat="1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 wrapText="1"/>
    </xf>
    <xf numFmtId="14" fontId="26" fillId="6" borderId="6" xfId="0" applyNumberFormat="1" applyFont="1" applyFill="1" applyBorder="1" applyAlignment="1" applyProtection="1">
      <alignment horizontal="center" vertical="center"/>
      <protection locked="0"/>
    </xf>
    <xf numFmtId="167" fontId="30" fillId="6" borderId="32" xfId="0" applyNumberFormat="1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 applyProtection="1">
      <alignment horizontal="center" vertical="center"/>
      <protection locked="0"/>
    </xf>
    <xf numFmtId="0" fontId="26" fillId="5" borderId="49" xfId="0" applyFont="1" applyFill="1" applyBorder="1" applyAlignment="1" applyProtection="1">
      <alignment horizontal="center" vertical="center"/>
      <protection locked="0"/>
    </xf>
    <xf numFmtId="0" fontId="26" fillId="5" borderId="25" xfId="0" applyFont="1" applyFill="1" applyBorder="1" applyAlignment="1" applyProtection="1">
      <alignment horizontal="center" vertical="center"/>
      <protection locked="0"/>
    </xf>
    <xf numFmtId="0" fontId="29" fillId="5" borderId="12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</xf>
    <xf numFmtId="0" fontId="26" fillId="5" borderId="13" xfId="0" applyFont="1" applyFill="1" applyBorder="1" applyAlignment="1" applyProtection="1">
      <alignment vertical="center"/>
      <protection locked="0"/>
    </xf>
    <xf numFmtId="14" fontId="26" fillId="5" borderId="13" xfId="0" applyNumberFormat="1" applyFont="1" applyFill="1" applyBorder="1" applyAlignment="1" applyProtection="1">
      <alignment vertical="center"/>
      <protection locked="0"/>
    </xf>
    <xf numFmtId="0" fontId="26" fillId="5" borderId="14" xfId="0" applyFont="1" applyFill="1" applyBorder="1" applyAlignment="1" applyProtection="1">
      <alignment vertical="center"/>
    </xf>
    <xf numFmtId="0" fontId="29" fillId="5" borderId="15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left" vertical="center"/>
    </xf>
    <xf numFmtId="0" fontId="26" fillId="5" borderId="0" xfId="0" applyFont="1" applyFill="1" applyBorder="1" applyAlignment="1" applyProtection="1">
      <alignment horizontal="center" vertical="center"/>
      <protection locked="0"/>
    </xf>
    <xf numFmtId="0" fontId="26" fillId="5" borderId="0" xfId="0" applyFont="1" applyFill="1" applyBorder="1" applyAlignment="1" applyProtection="1">
      <alignment horizontal="center" vertical="center"/>
    </xf>
    <xf numFmtId="14" fontId="26" fillId="5" borderId="0" xfId="0" applyNumberFormat="1" applyFont="1" applyFill="1" applyBorder="1" applyAlignment="1" applyProtection="1">
      <alignment horizontal="center" vertical="center"/>
      <protection locked="0"/>
    </xf>
    <xf numFmtId="0" fontId="26" fillId="5" borderId="16" xfId="0" applyFont="1" applyFill="1" applyBorder="1" applyAlignment="1" applyProtection="1">
      <alignment horizontal="center" vertical="center"/>
    </xf>
    <xf numFmtId="0" fontId="29" fillId="5" borderId="21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left" vertical="center"/>
    </xf>
    <xf numFmtId="0" fontId="26" fillId="5" borderId="23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center" vertical="center"/>
    </xf>
    <xf numFmtId="14" fontId="26" fillId="5" borderId="23" xfId="0" applyNumberFormat="1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</xf>
    <xf numFmtId="0" fontId="29" fillId="5" borderId="24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</xf>
    <xf numFmtId="0" fontId="26" fillId="5" borderId="25" xfId="0" applyFont="1" applyFill="1" applyBorder="1" applyAlignment="1" applyProtection="1">
      <alignment horizontal="center" vertical="center"/>
    </xf>
    <xf numFmtId="14" fontId="26" fillId="5" borderId="25" xfId="0" applyNumberFormat="1" applyFont="1" applyFill="1" applyBorder="1" applyAlignment="1" applyProtection="1">
      <alignment horizontal="center" vertical="center"/>
      <protection locked="0"/>
    </xf>
    <xf numFmtId="0" fontId="26" fillId="5" borderId="26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26" fillId="5" borderId="27" xfId="0" applyFont="1" applyFill="1" applyBorder="1" applyAlignment="1" applyProtection="1">
      <alignment horizontal="center" vertical="center"/>
    </xf>
    <xf numFmtId="0" fontId="29" fillId="5" borderId="19" xfId="0" applyFont="1" applyFill="1" applyBorder="1" applyAlignment="1" applyProtection="1">
      <alignment horizontal="center" vertical="center"/>
    </xf>
    <xf numFmtId="0" fontId="26" fillId="5" borderId="11" xfId="0" applyFont="1" applyFill="1" applyBorder="1" applyAlignment="1" applyProtection="1">
      <alignment horizontal="left" vertical="center"/>
    </xf>
    <xf numFmtId="0" fontId="26" fillId="5" borderId="11" xfId="0" applyFont="1" applyFill="1" applyBorder="1" applyAlignment="1" applyProtection="1">
      <alignment horizontal="center" vertical="center"/>
      <protection locked="0"/>
    </xf>
    <xf numFmtId="0" fontId="26" fillId="5" borderId="9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center"/>
    </xf>
    <xf numFmtId="0" fontId="26" fillId="5" borderId="51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/>
    </xf>
    <xf numFmtId="0" fontId="26" fillId="5" borderId="49" xfId="0" applyFont="1" applyFill="1" applyBorder="1" applyAlignment="1" applyProtection="1">
      <alignment horizontal="left" vertical="center"/>
    </xf>
    <xf numFmtId="0" fontId="26" fillId="5" borderId="10" xfId="0" applyFont="1" applyFill="1" applyBorder="1" applyAlignment="1" applyProtection="1">
      <alignment horizontal="left" vertical="center" wrapText="1"/>
    </xf>
    <xf numFmtId="0" fontId="26" fillId="5" borderId="49" xfId="0" applyFont="1" applyFill="1" applyBorder="1" applyAlignment="1" applyProtection="1">
      <alignment horizontal="left" vertical="center" wrapText="1"/>
    </xf>
    <xf numFmtId="0" fontId="29" fillId="5" borderId="66" xfId="0" applyFont="1" applyFill="1" applyBorder="1" applyAlignment="1" applyProtection="1">
      <alignment horizontal="center" vertical="center"/>
    </xf>
    <xf numFmtId="0" fontId="26" fillId="5" borderId="42" xfId="0" applyFont="1" applyFill="1" applyBorder="1" applyAlignment="1" applyProtection="1">
      <alignment horizontal="left" vertical="center"/>
    </xf>
    <xf numFmtId="0" fontId="26" fillId="5" borderId="42" xfId="0" applyFont="1" applyFill="1" applyBorder="1" applyAlignment="1" applyProtection="1">
      <alignment horizontal="center" vertical="center"/>
      <protection locked="0"/>
    </xf>
    <xf numFmtId="0" fontId="26" fillId="5" borderId="42" xfId="0" applyFont="1" applyFill="1" applyBorder="1" applyAlignment="1" applyProtection="1">
      <alignment horizontal="center" vertical="center"/>
    </xf>
    <xf numFmtId="14" fontId="26" fillId="5" borderId="42" xfId="0" applyNumberFormat="1" applyFont="1" applyFill="1" applyBorder="1" applyAlignment="1" applyProtection="1">
      <alignment horizontal="center" vertical="center"/>
      <protection locked="0"/>
    </xf>
    <xf numFmtId="167" fontId="32" fillId="5" borderId="20" xfId="0" applyNumberFormat="1" applyFont="1" applyFill="1" applyBorder="1" applyAlignment="1" applyProtection="1">
      <alignment horizontal="center" vertical="center"/>
    </xf>
    <xf numFmtId="167" fontId="26" fillId="6" borderId="32" xfId="0" applyNumberFormat="1" applyFont="1" applyFill="1" applyBorder="1" applyAlignment="1" applyProtection="1">
      <alignment horizontal="center" vertical="center"/>
    </xf>
    <xf numFmtId="14" fontId="26" fillId="5" borderId="49" xfId="0" applyNumberFormat="1" applyFont="1" applyFill="1" applyBorder="1" applyAlignment="1" applyProtection="1">
      <alignment horizontal="center" vertical="center"/>
      <protection locked="0"/>
    </xf>
    <xf numFmtId="0" fontId="26" fillId="5" borderId="10" xfId="0" applyFont="1" applyFill="1" applyBorder="1" applyAlignment="1" applyProtection="1">
      <alignment horizontal="center" vertical="center"/>
    </xf>
    <xf numFmtId="14" fontId="26" fillId="5" borderId="10" xfId="0" applyNumberFormat="1" applyFont="1" applyFill="1" applyBorder="1" applyAlignment="1" applyProtection="1">
      <alignment horizontal="center" vertical="center"/>
      <protection locked="0"/>
    </xf>
    <xf numFmtId="0" fontId="29" fillId="5" borderId="10" xfId="0" applyFont="1" applyFill="1" applyBorder="1" applyAlignment="1" applyProtection="1">
      <alignment horizontal="center" vertical="center"/>
    </xf>
    <xf numFmtId="0" fontId="26" fillId="6" borderId="32" xfId="0" applyFont="1" applyFill="1" applyBorder="1" applyAlignment="1" applyProtection="1">
      <alignment horizontal="center" vertical="center"/>
    </xf>
    <xf numFmtId="0" fontId="26" fillId="5" borderId="49" xfId="0" applyFont="1" applyFill="1" applyBorder="1" applyAlignment="1" applyProtection="1">
      <alignment horizontal="center" vertical="center"/>
    </xf>
    <xf numFmtId="0" fontId="26" fillId="6" borderId="11" xfId="0" applyFont="1" applyFill="1" applyBorder="1" applyAlignment="1" applyProtection="1">
      <alignment horizontal="center" vertical="center"/>
      <protection locked="0"/>
    </xf>
    <xf numFmtId="0" fontId="26" fillId="6" borderId="6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</xf>
    <xf numFmtId="0" fontId="26" fillId="5" borderId="27" xfId="0" applyFont="1" applyFill="1" applyBorder="1" applyAlignment="1" applyProtection="1">
      <alignment horizontal="left" vertical="center" wrapText="1"/>
    </xf>
    <xf numFmtId="0" fontId="26" fillId="5" borderId="42" xfId="0" applyFont="1" applyFill="1" applyBorder="1" applyAlignment="1" applyProtection="1">
      <alignment horizontal="left" vertical="center" wrapText="1"/>
    </xf>
    <xf numFmtId="167" fontId="32" fillId="5" borderId="47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vertical="center"/>
    </xf>
    <xf numFmtId="0" fontId="29" fillId="5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9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 wrapText="1"/>
    </xf>
    <xf numFmtId="14" fontId="26" fillId="6" borderId="29" xfId="0" applyNumberFormat="1" applyFont="1" applyFill="1" applyBorder="1" applyAlignment="1">
      <alignment horizontal="center" vertical="center"/>
    </xf>
    <xf numFmtId="0" fontId="26" fillId="6" borderId="30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vertical="center"/>
    </xf>
    <xf numFmtId="0" fontId="26" fillId="5" borderId="6" xfId="0" applyFont="1" applyFill="1" applyBorder="1" applyAlignment="1">
      <alignment vertical="center"/>
    </xf>
    <xf numFmtId="0" fontId="26" fillId="5" borderId="9" xfId="0" applyFont="1" applyFill="1" applyBorder="1" applyAlignment="1">
      <alignment vertical="center"/>
    </xf>
    <xf numFmtId="0" fontId="29" fillId="5" borderId="19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6" xfId="0" applyFont="1" applyFill="1" applyBorder="1" applyAlignment="1">
      <alignment horizontal="left" vertical="center" wrapText="1"/>
    </xf>
    <xf numFmtId="0" fontId="29" fillId="5" borderId="43" xfId="0" applyFont="1" applyFill="1" applyBorder="1" applyAlignment="1">
      <alignment horizontal="center" vertical="center"/>
    </xf>
    <xf numFmtId="0" fontId="29" fillId="6" borderId="1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/>
    </xf>
    <xf numFmtId="0" fontId="29" fillId="0" borderId="19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51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top"/>
    </xf>
    <xf numFmtId="0" fontId="26" fillId="5" borderId="7" xfId="0" applyFont="1" applyFill="1" applyBorder="1" applyAlignment="1">
      <alignment horizontal="left" vertical="center"/>
    </xf>
    <xf numFmtId="0" fontId="26" fillId="5" borderId="7" xfId="0" applyFont="1" applyFill="1" applyBorder="1" applyAlignment="1">
      <alignment horizontal="center" vertical="center"/>
    </xf>
    <xf numFmtId="14" fontId="26" fillId="5" borderId="7" xfId="0" applyNumberFormat="1" applyFont="1" applyFill="1" applyBorder="1" applyAlignment="1">
      <alignment horizontal="center" vertical="center"/>
    </xf>
    <xf numFmtId="0" fontId="32" fillId="5" borderId="69" xfId="0" applyFont="1" applyFill="1" applyBorder="1" applyAlignment="1">
      <alignment horizontal="center" vertical="center"/>
    </xf>
    <xf numFmtId="0" fontId="29" fillId="5" borderId="72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left" vertical="center"/>
    </xf>
    <xf numFmtId="0" fontId="26" fillId="5" borderId="23" xfId="0" applyFont="1" applyFill="1" applyBorder="1" applyAlignment="1">
      <alignment horizontal="center" vertical="center"/>
    </xf>
    <xf numFmtId="14" fontId="26" fillId="5" borderId="23" xfId="0" applyNumberFormat="1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vertical="center"/>
    </xf>
    <xf numFmtId="0" fontId="26" fillId="5" borderId="13" xfId="0" applyFont="1" applyFill="1" applyBorder="1" applyAlignment="1">
      <alignment vertical="center"/>
    </xf>
    <xf numFmtId="14" fontId="26" fillId="5" borderId="13" xfId="0" applyNumberFormat="1" applyFont="1" applyFill="1" applyBorder="1" applyAlignment="1">
      <alignment vertical="center"/>
    </xf>
    <xf numFmtId="0" fontId="26" fillId="5" borderId="14" xfId="0" applyFont="1" applyFill="1" applyBorder="1" applyAlignment="1">
      <alignment vertical="center"/>
    </xf>
    <xf numFmtId="0" fontId="29" fillId="5" borderId="15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center" vertical="center"/>
    </xf>
    <xf numFmtId="14" fontId="26" fillId="5" borderId="0" xfId="0" applyNumberFormat="1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left" vertical="center"/>
    </xf>
    <xf numFmtId="0" fontId="26" fillId="5" borderId="22" xfId="0" applyFont="1" applyFill="1" applyBorder="1" applyAlignment="1">
      <alignment horizontal="center" vertical="center"/>
    </xf>
    <xf numFmtId="0" fontId="29" fillId="5" borderId="24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0" fontId="29" fillId="5" borderId="67" xfId="0" applyFont="1" applyFill="1" applyBorder="1" applyAlignment="1">
      <alignment horizontal="center" vertical="center"/>
    </xf>
    <xf numFmtId="0" fontId="29" fillId="5" borderId="74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center" vertical="center"/>
    </xf>
    <xf numFmtId="0" fontId="26" fillId="5" borderId="26" xfId="0" applyFont="1" applyFill="1" applyBorder="1" applyAlignment="1">
      <alignment horizontal="center" vertical="center"/>
    </xf>
    <xf numFmtId="0" fontId="26" fillId="5" borderId="25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6" fillId="5" borderId="11" xfId="0" applyFont="1" applyFill="1" applyBorder="1" applyAlignment="1">
      <alignment horizontal="left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2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20" xfId="0" applyNumberFormat="1" applyFont="1" applyFill="1" applyBorder="1" applyAlignment="1">
      <alignment horizontal="center" vertical="center"/>
    </xf>
    <xf numFmtId="0" fontId="29" fillId="0" borderId="64" xfId="0" applyFont="1" applyFill="1" applyBorder="1" applyAlignment="1">
      <alignment horizontal="center" vertical="center"/>
    </xf>
    <xf numFmtId="0" fontId="26" fillId="0" borderId="70" xfId="0" applyFont="1" applyFill="1" applyBorder="1" applyAlignment="1">
      <alignment horizontal="left"/>
    </xf>
    <xf numFmtId="0" fontId="26" fillId="6" borderId="25" xfId="0" applyFont="1" applyFill="1" applyBorder="1" applyAlignment="1">
      <alignment vertical="center"/>
    </xf>
    <xf numFmtId="0" fontId="26" fillId="6" borderId="25" xfId="0" applyFont="1" applyFill="1" applyBorder="1" applyAlignment="1">
      <alignment vertical="center" wrapText="1"/>
    </xf>
    <xf numFmtId="14" fontId="26" fillId="6" borderId="25" xfId="0" applyNumberFormat="1" applyFont="1" applyFill="1" applyBorder="1" applyAlignment="1">
      <alignment vertical="center"/>
    </xf>
    <xf numFmtId="0" fontId="26" fillId="6" borderId="2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0" fillId="0" borderId="20" xfId="0" applyNumberFormat="1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14" fontId="32" fillId="0" borderId="25" xfId="0" applyNumberFormat="1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9" fillId="5" borderId="15" xfId="0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left" vertical="center"/>
    </xf>
    <xf numFmtId="0" fontId="32" fillId="5" borderId="47" xfId="0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left" vertical="center" wrapText="1"/>
    </xf>
    <xf numFmtId="0" fontId="41" fillId="0" borderId="10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center" vertical="center"/>
    </xf>
    <xf numFmtId="0" fontId="26" fillId="5" borderId="50" xfId="0" applyFont="1" applyFill="1" applyBorder="1" applyAlignment="1">
      <alignment horizontal="center" vertical="center"/>
    </xf>
    <xf numFmtId="0" fontId="29" fillId="5" borderId="39" xfId="0" applyFont="1" applyFill="1" applyBorder="1" applyAlignment="1" applyProtection="1">
      <alignment horizontal="center" vertical="center" wrapText="1"/>
    </xf>
    <xf numFmtId="0" fontId="29" fillId="5" borderId="40" xfId="0" applyFont="1" applyFill="1" applyBorder="1" applyAlignment="1" applyProtection="1">
      <alignment horizontal="center" vertical="center"/>
      <protection locked="0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6" fillId="6" borderId="29" xfId="0" applyFont="1" applyFill="1" applyBorder="1" applyAlignment="1" applyProtection="1">
      <alignment horizontal="center" vertical="center"/>
    </xf>
    <xf numFmtId="0" fontId="26" fillId="6" borderId="29" xfId="0" applyFont="1" applyFill="1" applyBorder="1" applyAlignment="1" applyProtection="1">
      <alignment horizontal="center" vertical="center" wrapText="1"/>
      <protection locked="0"/>
    </xf>
    <xf numFmtId="0" fontId="26" fillId="6" borderId="30" xfId="0" applyFont="1" applyFill="1" applyBorder="1" applyAlignment="1" applyProtection="1">
      <alignment horizontal="center" vertical="center"/>
      <protection locked="0"/>
    </xf>
    <xf numFmtId="0" fontId="26" fillId="5" borderId="11" xfId="0" applyFont="1" applyFill="1" applyBorder="1" applyAlignment="1" applyProtection="1">
      <alignment vertical="center"/>
    </xf>
    <xf numFmtId="0" fontId="26" fillId="5" borderId="6" xfId="0" applyFont="1" applyFill="1" applyBorder="1" applyAlignment="1" applyProtection="1">
      <alignment vertical="center"/>
      <protection locked="0"/>
    </xf>
    <xf numFmtId="0" fontId="26" fillId="5" borderId="6" xfId="0" applyFont="1" applyFill="1" applyBorder="1" applyAlignment="1" applyProtection="1">
      <alignment vertical="center"/>
    </xf>
    <xf numFmtId="0" fontId="26" fillId="5" borderId="9" xfId="0" applyFont="1" applyFill="1" applyBorder="1" applyAlignment="1" applyProtection="1">
      <alignment vertical="center"/>
      <protection locked="0"/>
    </xf>
    <xf numFmtId="0" fontId="32" fillId="5" borderId="47" xfId="0" applyFont="1" applyFill="1" applyBorder="1" applyAlignment="1" applyProtection="1">
      <alignment horizontal="center" vertical="center"/>
      <protection locked="0"/>
    </xf>
    <xf numFmtId="0" fontId="26" fillId="6" borderId="11" xfId="0" applyFont="1" applyFill="1" applyBorder="1" applyAlignment="1" applyProtection="1">
      <alignment horizontal="center" vertical="center"/>
    </xf>
    <xf numFmtId="0" fontId="32" fillId="6" borderId="32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9" fillId="6" borderId="6" xfId="0" applyFont="1" applyFill="1" applyBorder="1" applyAlignment="1" applyProtection="1">
      <alignment horizontal="center" vertical="center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0" fontId="26" fillId="6" borderId="32" xfId="0" applyFont="1" applyFill="1" applyBorder="1" applyAlignment="1" applyProtection="1">
      <alignment horizontal="center" vertical="center"/>
      <protection locked="0"/>
    </xf>
    <xf numFmtId="0" fontId="29" fillId="6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left" vertical="center"/>
    </xf>
    <xf numFmtId="0" fontId="26" fillId="0" borderId="10" xfId="0" quotePrefix="1" applyFont="1" applyFill="1" applyBorder="1" applyAlignment="1" applyProtection="1">
      <alignment horizontal="center" vertical="center"/>
      <protection locked="0"/>
    </xf>
    <xf numFmtId="0" fontId="26" fillId="0" borderId="10" xfId="0" quotePrefix="1" applyFont="1" applyFill="1" applyBorder="1" applyAlignment="1" applyProtection="1">
      <alignment horizontal="center" vertical="center"/>
    </xf>
    <xf numFmtId="0" fontId="26" fillId="0" borderId="20" xfId="0" quotePrefix="1" applyFont="1" applyFill="1" applyBorder="1" applyAlignment="1" applyProtection="1">
      <alignment horizontal="center" vertical="center"/>
      <protection locked="0"/>
    </xf>
    <xf numFmtId="0" fontId="29" fillId="0" borderId="19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/>
      <protection locked="0"/>
    </xf>
    <xf numFmtId="0" fontId="26" fillId="0" borderId="10" xfId="0" applyFont="1" applyFill="1" applyBorder="1" applyAlignment="1" applyProtection="1">
      <alignment horizontal="center" vertical="center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14" fontId="26" fillId="0" borderId="10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 applyProtection="1">
      <alignment horizontal="center" vertical="center"/>
      <protection locked="0"/>
    </xf>
    <xf numFmtId="0" fontId="29" fillId="5" borderId="43" xfId="0" applyFont="1" applyFill="1" applyBorder="1" applyAlignment="1" applyProtection="1">
      <alignment horizontal="center" vertical="top"/>
    </xf>
    <xf numFmtId="0" fontId="26" fillId="5" borderId="49" xfId="0" applyFont="1" applyFill="1" applyBorder="1" applyAlignment="1" applyProtection="1">
      <alignment horizontal="left" vertical="top"/>
    </xf>
    <xf numFmtId="0" fontId="26" fillId="5" borderId="10" xfId="0" applyFont="1" applyFill="1" applyBorder="1" applyAlignment="1" applyProtection="1">
      <alignment horizontal="left" vertical="center"/>
      <protection locked="0"/>
    </xf>
    <xf numFmtId="0" fontId="32" fillId="5" borderId="20" xfId="0" applyFont="1" applyFill="1" applyBorder="1" applyAlignment="1" applyProtection="1">
      <alignment horizontal="center" vertical="center"/>
      <protection locked="0"/>
    </xf>
    <xf numFmtId="0" fontId="29" fillId="5" borderId="72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left" vertical="center"/>
    </xf>
    <xf numFmtId="0" fontId="26" fillId="5" borderId="7" xfId="0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14" fontId="26" fillId="5" borderId="7" xfId="0" applyNumberFormat="1" applyFont="1" applyFill="1" applyBorder="1" applyAlignment="1" applyProtection="1">
      <alignment horizontal="center" vertical="center"/>
      <protection locked="0"/>
    </xf>
    <xf numFmtId="0" fontId="32" fillId="5" borderId="69" xfId="0" applyFont="1" applyFill="1" applyBorder="1" applyAlignment="1" applyProtection="1">
      <alignment horizontal="center" vertical="center"/>
      <protection locked="0"/>
    </xf>
    <xf numFmtId="0" fontId="26" fillId="5" borderId="23" xfId="0" applyFont="1" applyFill="1" applyBorder="1" applyAlignment="1" applyProtection="1">
      <alignment horizontal="left" vertical="center"/>
      <protection locked="0"/>
    </xf>
    <xf numFmtId="0" fontId="26" fillId="5" borderId="14" xfId="0" applyFont="1" applyFill="1" applyBorder="1" applyAlignment="1" applyProtection="1">
      <alignment vertical="center"/>
      <protection locked="0"/>
    </xf>
    <xf numFmtId="0" fontId="26" fillId="5" borderId="0" xfId="0" applyFont="1" applyFill="1" applyBorder="1" applyAlignment="1" applyProtection="1">
      <alignment horizontal="left" vertical="center"/>
      <protection locked="0"/>
    </xf>
    <xf numFmtId="0" fontId="26" fillId="5" borderId="16" xfId="0" applyFont="1" applyFill="1" applyBorder="1" applyAlignment="1" applyProtection="1">
      <alignment horizontal="center" vertical="center"/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</xf>
    <xf numFmtId="0" fontId="26" fillId="5" borderId="25" xfId="0" applyFont="1" applyFill="1" applyBorder="1" applyAlignment="1" applyProtection="1">
      <alignment horizontal="left" vertical="center"/>
      <protection locked="0"/>
    </xf>
    <xf numFmtId="0" fontId="26" fillId="5" borderId="26" xfId="0" applyFont="1" applyFill="1" applyBorder="1" applyAlignment="1" applyProtection="1">
      <alignment horizontal="center" vertical="center"/>
      <protection locked="0"/>
    </xf>
    <xf numFmtId="14" fontId="32" fillId="5" borderId="47" xfId="0" applyNumberFormat="1" applyFont="1" applyFill="1" applyBorder="1" applyAlignment="1" applyProtection="1">
      <alignment horizontal="center" vertical="center"/>
    </xf>
    <xf numFmtId="0" fontId="32" fillId="5" borderId="50" xfId="0" applyFont="1" applyFill="1" applyBorder="1" applyAlignment="1" applyProtection="1">
      <alignment horizontal="center" vertical="center"/>
    </xf>
    <xf numFmtId="167" fontId="32" fillId="5" borderId="50" xfId="0" applyNumberFormat="1" applyFont="1" applyFill="1" applyBorder="1" applyAlignment="1" applyProtection="1">
      <alignment horizontal="center" vertical="center"/>
    </xf>
    <xf numFmtId="167" fontId="32" fillId="6" borderId="32" xfId="0" applyNumberFormat="1" applyFont="1" applyFill="1" applyBorder="1" applyAlignment="1" applyProtection="1">
      <alignment horizontal="center" vertical="center"/>
    </xf>
    <xf numFmtId="0" fontId="1" fillId="0" borderId="0" xfId="8" applyAlignment="1">
      <alignment horizontal="center"/>
    </xf>
    <xf numFmtId="0" fontId="3" fillId="0" borderId="42" xfId="8" applyFont="1" applyBorder="1" applyAlignment="1">
      <alignment horizontal="center" wrapText="1"/>
    </xf>
    <xf numFmtId="0" fontId="3" fillId="0" borderId="29" xfId="8" applyFont="1" applyBorder="1" applyAlignment="1">
      <alignment vertical="center"/>
    </xf>
    <xf numFmtId="0" fontId="3" fillId="0" borderId="30" xfId="8" applyFont="1" applyBorder="1" applyAlignment="1">
      <alignment vertical="center"/>
    </xf>
    <xf numFmtId="0" fontId="3" fillId="0" borderId="6" xfId="8" applyFont="1" applyBorder="1" applyAlignment="1"/>
    <xf numFmtId="0" fontId="3" fillId="0" borderId="32" xfId="8" applyFont="1" applyBorder="1" applyAlignment="1"/>
    <xf numFmtId="0" fontId="3" fillId="0" borderId="34" xfId="8" applyFont="1" applyBorder="1" applyAlignment="1"/>
    <xf numFmtId="0" fontId="3" fillId="0" borderId="35" xfId="8" applyFont="1" applyBorder="1" applyAlignment="1"/>
    <xf numFmtId="0" fontId="18" fillId="0" borderId="12" xfId="8" applyFont="1" applyBorder="1" applyAlignment="1">
      <alignment vertical="center"/>
    </xf>
    <xf numFmtId="0" fontId="18" fillId="0" borderId="14" xfId="8" applyFont="1" applyBorder="1" applyAlignment="1">
      <alignment vertical="center"/>
    </xf>
    <xf numFmtId="0" fontId="18" fillId="0" borderId="15" xfId="8" applyFont="1" applyBorder="1" applyAlignment="1">
      <alignment vertical="center"/>
    </xf>
    <xf numFmtId="0" fontId="18" fillId="0" borderId="16" xfId="8" applyFont="1" applyBorder="1" applyAlignment="1">
      <alignment vertical="center"/>
    </xf>
    <xf numFmtId="0" fontId="18" fillId="0" borderId="21" xfId="8" applyFont="1" applyBorder="1" applyAlignment="1">
      <alignment vertical="center"/>
    </xf>
    <xf numFmtId="0" fontId="18" fillId="0" borderId="22" xfId="8" applyFont="1" applyBorder="1" applyAlignment="1">
      <alignment vertical="center"/>
    </xf>
    <xf numFmtId="14" fontId="22" fillId="0" borderId="42" xfId="8" applyNumberFormat="1" applyFont="1" applyBorder="1" applyAlignment="1">
      <alignment horizontal="center" vertical="center"/>
    </xf>
    <xf numFmtId="0" fontId="19" fillId="0" borderId="28" xfId="8" applyFont="1" applyBorder="1" applyAlignment="1">
      <alignment horizontal="center" wrapText="1"/>
    </xf>
    <xf numFmtId="0" fontId="1" fillId="0" borderId="29" xfId="8" applyBorder="1"/>
    <xf numFmtId="0" fontId="19" fillId="0" borderId="31" xfId="8" applyFont="1" applyBorder="1" applyAlignment="1">
      <alignment horizontal="center" wrapText="1"/>
    </xf>
    <xf numFmtId="0" fontId="1" fillId="0" borderId="6" xfId="8" applyBorder="1"/>
    <xf numFmtId="0" fontId="19" fillId="0" borderId="33" xfId="8" applyFont="1" applyBorder="1" applyAlignment="1">
      <alignment horizontal="center" wrapText="1"/>
    </xf>
    <xf numFmtId="0" fontId="1" fillId="0" borderId="34" xfId="8" applyBorder="1"/>
    <xf numFmtId="0" fontId="3" fillId="0" borderId="41" xfId="8" applyFont="1" applyBorder="1" applyAlignment="1">
      <alignment horizontal="center" vertical="center"/>
    </xf>
    <xf numFmtId="0" fontId="3" fillId="0" borderId="75" xfId="8" applyFont="1" applyBorder="1" applyAlignment="1">
      <alignment horizontal="center" vertical="center"/>
    </xf>
    <xf numFmtId="0" fontId="20" fillId="0" borderId="42" xfId="8" applyFont="1" applyBorder="1" applyAlignment="1">
      <alignment horizontal="center" vertical="center"/>
    </xf>
    <xf numFmtId="0" fontId="20" fillId="0" borderId="42" xfId="8" applyFont="1" applyBorder="1" applyAlignment="1">
      <alignment horizontal="center"/>
    </xf>
    <xf numFmtId="0" fontId="22" fillId="0" borderId="75" xfId="8" applyFont="1" applyBorder="1" applyAlignment="1">
      <alignment horizontal="center" vertical="center"/>
    </xf>
    <xf numFmtId="0" fontId="45" fillId="0" borderId="41" xfId="8" applyNumberFormat="1" applyFont="1" applyFill="1" applyBorder="1" applyAlignment="1">
      <alignment horizontal="center" vertical="center"/>
    </xf>
    <xf numFmtId="0" fontId="45" fillId="0" borderId="42" xfId="8" applyFont="1" applyFill="1" applyBorder="1" applyAlignment="1">
      <alignment horizontal="center"/>
    </xf>
    <xf numFmtId="14" fontId="46" fillId="0" borderId="42" xfId="8" applyNumberFormat="1" applyFont="1" applyFill="1" applyBorder="1" applyAlignment="1">
      <alignment horizontal="center" vertical="center"/>
    </xf>
    <xf numFmtId="0" fontId="46" fillId="0" borderId="75" xfId="8" applyFont="1" applyFill="1" applyBorder="1" applyAlignment="1">
      <alignment horizontal="center" vertical="center"/>
    </xf>
    <xf numFmtId="0" fontId="45" fillId="9" borderId="42" xfId="8" applyFont="1" applyFill="1" applyBorder="1" applyAlignment="1">
      <alignment horizontal="center" vertical="center"/>
    </xf>
    <xf numFmtId="0" fontId="19" fillId="0" borderId="29" xfId="8" applyFont="1" applyBorder="1" applyAlignment="1">
      <alignment horizontal="center" wrapText="1"/>
    </xf>
    <xf numFmtId="0" fontId="19" fillId="0" borderId="6" xfId="8" applyFont="1" applyBorder="1" applyAlignment="1">
      <alignment horizontal="center" wrapText="1"/>
    </xf>
    <xf numFmtId="0" fontId="19" fillId="0" borderId="34" xfId="8" applyFont="1" applyBorder="1" applyAlignment="1">
      <alignment horizontal="center" wrapText="1"/>
    </xf>
    <xf numFmtId="0" fontId="20" fillId="8" borderId="42" xfId="8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0" fontId="0" fillId="0" borderId="56" xfId="0" applyFont="1" applyBorder="1" applyAlignment="1">
      <alignment horizontal="left" vertical="center"/>
    </xf>
    <xf numFmtId="0" fontId="0" fillId="0" borderId="6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8" fillId="0" borderId="13" xfId="8" applyFont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23" xfId="8" applyFont="1" applyBorder="1" applyAlignment="1">
      <alignment horizontal="left" vertical="center"/>
    </xf>
    <xf numFmtId="166" fontId="45" fillId="0" borderId="42" xfId="8" applyNumberFormat="1" applyFont="1" applyFill="1" applyBorder="1" applyAlignment="1">
      <alignment horizontal="left" vertical="center"/>
    </xf>
    <xf numFmtId="0" fontId="3" fillId="0" borderId="42" xfId="8" applyFont="1" applyBorder="1" applyAlignment="1">
      <alignment horizontal="center" vertical="center" wrapText="1"/>
    </xf>
    <xf numFmtId="0" fontId="1" fillId="0" borderId="0" xfId="8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/>
    </xf>
    <xf numFmtId="0" fontId="1" fillId="0" borderId="0" xfId="1" applyFill="1"/>
    <xf numFmtId="0" fontId="26" fillId="10" borderId="27" xfId="0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Alignment="1">
      <alignment horizontal="center"/>
    </xf>
    <xf numFmtId="0" fontId="0" fillId="2" borderId="3" xfId="1" applyFon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0" fillId="0" borderId="9" xfId="7" applyFont="1" applyBorder="1" applyAlignment="1" applyProtection="1">
      <alignment horizontal="center" vertical="center"/>
      <protection locked="0"/>
    </xf>
    <xf numFmtId="0" fontId="10" fillId="0" borderId="10" xfId="7" applyFont="1" applyBorder="1" applyAlignment="1" applyProtection="1">
      <alignment horizontal="center" vertical="center"/>
      <protection locked="0"/>
    </xf>
    <xf numFmtId="0" fontId="10" fillId="0" borderId="11" xfId="7" applyFont="1" applyBorder="1" applyAlignment="1" applyProtection="1">
      <alignment horizontal="center" vertical="center"/>
      <protection locked="0"/>
    </xf>
    <xf numFmtId="0" fontId="8" fillId="0" borderId="9" xfId="7" applyFont="1" applyFill="1" applyBorder="1" applyAlignment="1" applyProtection="1">
      <alignment horizontal="center" vertical="top" wrapText="1"/>
      <protection locked="0"/>
    </xf>
    <xf numFmtId="0" fontId="8" fillId="0" borderId="10" xfId="7" applyFont="1" applyFill="1" applyBorder="1" applyAlignment="1" applyProtection="1">
      <alignment horizontal="center" vertical="top"/>
      <protection locked="0"/>
    </xf>
    <xf numFmtId="0" fontId="8" fillId="0" borderId="11" xfId="7" applyFont="1" applyFill="1" applyBorder="1" applyAlignment="1" applyProtection="1">
      <alignment horizontal="center" vertical="top" wrapText="1"/>
      <protection locked="0"/>
    </xf>
    <xf numFmtId="14" fontId="8" fillId="0" borderId="10" xfId="7" applyNumberFormat="1" applyFont="1" applyFill="1" applyBorder="1" applyAlignment="1" applyProtection="1">
      <alignment horizontal="center" vertical="top"/>
      <protection locked="0"/>
    </xf>
    <xf numFmtId="14" fontId="8" fillId="0" borderId="11" xfId="7" applyNumberFormat="1" applyFont="1" applyFill="1" applyBorder="1" applyAlignment="1" applyProtection="1">
      <alignment horizontal="center" vertical="top" wrapText="1"/>
      <protection locked="0"/>
    </xf>
    <xf numFmtId="14" fontId="8" fillId="0" borderId="9" xfId="7" applyNumberFormat="1" applyFont="1" applyFill="1" applyBorder="1" applyAlignment="1" applyProtection="1">
      <alignment horizontal="center" vertical="top" wrapText="1"/>
      <protection locked="0"/>
    </xf>
    <xf numFmtId="0" fontId="8" fillId="0" borderId="6" xfId="7" applyFont="1" applyFill="1" applyBorder="1" applyAlignment="1" applyProtection="1">
      <alignment horizontal="center" vertical="center" wrapText="1"/>
    </xf>
    <xf numFmtId="0" fontId="8" fillId="0" borderId="9" xfId="7" applyFont="1" applyFill="1" applyBorder="1" applyAlignment="1" applyProtection="1">
      <alignment horizontal="center" vertical="center" wrapText="1"/>
    </xf>
    <xf numFmtId="0" fontId="8" fillId="0" borderId="11" xfId="7" applyFont="1" applyFill="1" applyBorder="1" applyAlignment="1" applyProtection="1">
      <alignment horizontal="center" vertical="center" wrapText="1"/>
    </xf>
    <xf numFmtId="14" fontId="8" fillId="0" borderId="11" xfId="7" applyNumberFormat="1" applyFont="1" applyFill="1" applyBorder="1" applyAlignment="1" applyProtection="1">
      <alignment horizontal="center" vertical="center" wrapText="1"/>
      <protection locked="0"/>
    </xf>
    <xf numFmtId="14" fontId="8" fillId="0" borderId="9" xfId="7" applyNumberFormat="1" applyFont="1" applyFill="1" applyBorder="1" applyAlignment="1" applyProtection="1">
      <alignment horizontal="center" vertical="center" wrapText="1"/>
      <protection locked="0"/>
    </xf>
    <xf numFmtId="14" fontId="13" fillId="2" borderId="6" xfId="7" applyNumberFormat="1" applyFont="1" applyFill="1" applyBorder="1" applyAlignment="1" applyProtection="1">
      <alignment horizontal="center" vertical="center"/>
      <protection locked="0"/>
    </xf>
    <xf numFmtId="0" fontId="13" fillId="2" borderId="6" xfId="7" applyFont="1" applyFill="1" applyBorder="1" applyAlignment="1" applyProtection="1">
      <alignment horizontal="center" vertical="center"/>
      <protection locked="0"/>
    </xf>
    <xf numFmtId="0" fontId="14" fillId="0" borderId="7" xfId="7" applyFont="1" applyBorder="1" applyAlignment="1" applyProtection="1">
      <alignment horizontal="center" vertical="center"/>
      <protection locked="0"/>
    </xf>
    <xf numFmtId="0" fontId="15" fillId="2" borderId="0" xfId="7" applyFont="1" applyFill="1" applyBorder="1" applyAlignment="1" applyProtection="1">
      <alignment horizontal="center" vertical="center"/>
      <protection locked="0"/>
    </xf>
    <xf numFmtId="0" fontId="10" fillId="0" borderId="7" xfId="7" applyFont="1" applyBorder="1" applyAlignment="1" applyProtection="1">
      <alignment horizontal="center" vertical="center"/>
      <protection locked="0"/>
    </xf>
    <xf numFmtId="0" fontId="16" fillId="2" borderId="8" xfId="7" applyFont="1" applyFill="1" applyBorder="1" applyAlignment="1" applyProtection="1">
      <alignment horizontal="center" vertical="center"/>
      <protection locked="0"/>
    </xf>
    <xf numFmtId="0" fontId="10" fillId="0" borderId="6" xfId="7" applyFont="1" applyBorder="1" applyAlignment="1" applyProtection="1">
      <alignment horizontal="center" vertical="center"/>
      <protection locked="0"/>
    </xf>
    <xf numFmtId="0" fontId="8" fillId="3" borderId="0" xfId="7" applyFont="1" applyFill="1" applyBorder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9" fillId="0" borderId="0" xfId="7" applyFont="1" applyBorder="1" applyAlignment="1" applyProtection="1">
      <alignment horizontal="center" vertical="center"/>
      <protection locked="0"/>
    </xf>
    <xf numFmtId="0" fontId="26" fillId="0" borderId="62" xfId="0" applyFont="1" applyBorder="1" applyAlignment="1">
      <alignment horizontal="left" vertical="center" indent="1"/>
    </xf>
    <xf numFmtId="0" fontId="0" fillId="0" borderId="57" xfId="0" applyFont="1" applyBorder="1" applyAlignment="1">
      <alignment horizontal="left" vertical="center" indent="1"/>
    </xf>
    <xf numFmtId="0" fontId="25" fillId="0" borderId="57" xfId="0" applyFont="1" applyBorder="1" applyAlignment="1">
      <alignment horizontal="left" vertical="center" indent="1"/>
    </xf>
    <xf numFmtId="0" fontId="26" fillId="0" borderId="57" xfId="0" applyFont="1" applyBorder="1" applyAlignment="1">
      <alignment horizontal="left" vertical="center" indent="1"/>
    </xf>
    <xf numFmtId="0" fontId="0" fillId="0" borderId="59" xfId="0" applyFont="1" applyBorder="1" applyAlignment="1">
      <alignment horizontal="left" vertical="center" indent="1"/>
    </xf>
    <xf numFmtId="0" fontId="0" fillId="0" borderId="60" xfId="0" applyFont="1" applyBorder="1" applyAlignment="1">
      <alignment horizontal="left" vertical="center" indent="1"/>
    </xf>
    <xf numFmtId="0" fontId="24" fillId="0" borderId="57" xfId="9" applyBorder="1" applyAlignment="1">
      <alignment horizontal="left" vertical="center" inden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2" fillId="3" borderId="36" xfId="8" applyFont="1" applyFill="1" applyBorder="1" applyAlignment="1">
      <alignment horizontal="center" vertical="center"/>
    </xf>
    <xf numFmtId="0" fontId="2" fillId="3" borderId="37" xfId="8" applyFont="1" applyFill="1" applyBorder="1" applyAlignment="1">
      <alignment horizontal="center" vertical="center"/>
    </xf>
    <xf numFmtId="0" fontId="2" fillId="3" borderId="38" xfId="8" applyFont="1" applyFill="1" applyBorder="1" applyAlignment="1">
      <alignment horizontal="center" vertical="center"/>
    </xf>
    <xf numFmtId="0" fontId="29" fillId="6" borderId="31" xfId="0" applyFont="1" applyFill="1" applyBorder="1" applyAlignment="1" applyProtection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</xf>
    <xf numFmtId="0" fontId="29" fillId="6" borderId="28" xfId="0" applyFont="1" applyFill="1" applyBorder="1" applyAlignment="1" applyProtection="1">
      <alignment horizontal="center" vertical="center"/>
    </xf>
    <xf numFmtId="0" fontId="29" fillId="6" borderId="29" xfId="0" applyFont="1" applyFill="1" applyBorder="1" applyAlignment="1" applyProtection="1">
      <alignment horizontal="center" vertical="center"/>
    </xf>
    <xf numFmtId="0" fontId="23" fillId="4" borderId="0" xfId="0" applyFont="1" applyFill="1" applyAlignment="1" applyProtection="1">
      <alignment horizontal="center" vertical="center" wrapText="1"/>
      <protection locked="0"/>
    </xf>
    <xf numFmtId="0" fontId="23" fillId="4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27" fillId="0" borderId="28" xfId="0" applyFont="1" applyBorder="1" applyAlignment="1" applyProtection="1">
      <alignment horizontal="right" vertical="center" indent="1"/>
      <protection locked="0"/>
    </xf>
    <xf numFmtId="0" fontId="27" fillId="0" borderId="29" xfId="0" applyFont="1" applyBorder="1" applyAlignment="1" applyProtection="1">
      <alignment horizontal="right" vertical="center" indent="1"/>
      <protection locked="0"/>
    </xf>
    <xf numFmtId="0" fontId="3" fillId="0" borderId="29" xfId="8" applyFont="1" applyBorder="1" applyAlignment="1" applyProtection="1">
      <alignment horizontal="center"/>
      <protection locked="0"/>
    </xf>
    <xf numFmtId="0" fontId="3" fillId="0" borderId="30" xfId="8" applyFont="1" applyBorder="1" applyAlignment="1" applyProtection="1">
      <alignment horizontal="center"/>
      <protection locked="0"/>
    </xf>
    <xf numFmtId="0" fontId="27" fillId="0" borderId="33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right" vertical="center" indent="1"/>
      <protection locked="0"/>
    </xf>
    <xf numFmtId="0" fontId="27" fillId="0" borderId="34" xfId="0" applyFont="1" applyBorder="1" applyAlignment="1" applyProtection="1">
      <alignment horizontal="left" vertical="center" indent="1"/>
      <protection locked="0"/>
    </xf>
    <xf numFmtId="0" fontId="27" fillId="0" borderId="22" xfId="0" applyFont="1" applyBorder="1" applyAlignment="1" applyProtection="1">
      <alignment horizontal="left" vertical="center" indent="1"/>
      <protection locked="0"/>
    </xf>
    <xf numFmtId="0" fontId="27" fillId="0" borderId="29" xfId="0" applyFont="1" applyBorder="1" applyAlignment="1" applyProtection="1">
      <alignment horizontal="left" vertical="center" indent="1"/>
      <protection locked="0"/>
    </xf>
    <xf numFmtId="0" fontId="27" fillId="0" borderId="65" xfId="0" applyFont="1" applyBorder="1" applyAlignment="1" applyProtection="1">
      <alignment horizontal="left" vertical="center" indent="1"/>
      <protection locked="0"/>
    </xf>
    <xf numFmtId="0" fontId="29" fillId="6" borderId="9" xfId="0" applyFont="1" applyFill="1" applyBorder="1" applyAlignment="1" applyProtection="1">
      <alignment horizontal="center" vertical="center"/>
    </xf>
    <xf numFmtId="0" fontId="29" fillId="6" borderId="28" xfId="0" applyFont="1" applyFill="1" applyBorder="1" applyAlignment="1">
      <alignment horizontal="center" vertical="center"/>
    </xf>
    <xf numFmtId="0" fontId="29" fillId="6" borderId="29" xfId="0" applyFont="1" applyFill="1" applyBorder="1" applyAlignment="1">
      <alignment horizontal="center" vertical="center"/>
    </xf>
    <xf numFmtId="0" fontId="26" fillId="5" borderId="48" xfId="0" applyFont="1" applyFill="1" applyBorder="1" applyAlignment="1">
      <alignment horizontal="left" vertical="center"/>
    </xf>
    <xf numFmtId="0" fontId="26" fillId="5" borderId="34" xfId="0" applyFont="1" applyFill="1" applyBorder="1" applyAlignment="1">
      <alignment horizontal="left" vertical="center"/>
    </xf>
    <xf numFmtId="0" fontId="26" fillId="5" borderId="73" xfId="0" applyFont="1" applyFill="1" applyBorder="1" applyAlignment="1">
      <alignment horizontal="left" vertical="center"/>
    </xf>
    <xf numFmtId="0" fontId="26" fillId="5" borderId="48" xfId="0" applyFont="1" applyFill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5" borderId="73" xfId="0" applyFont="1" applyFill="1" applyBorder="1" applyAlignment="1">
      <alignment horizontal="center" vertical="center"/>
    </xf>
    <xf numFmtId="14" fontId="26" fillId="5" borderId="48" xfId="0" applyNumberFormat="1" applyFont="1" applyFill="1" applyBorder="1" applyAlignment="1">
      <alignment horizontal="center" vertical="center"/>
    </xf>
    <xf numFmtId="14" fontId="26" fillId="5" borderId="34" xfId="0" applyNumberFormat="1" applyFont="1" applyFill="1" applyBorder="1" applyAlignment="1">
      <alignment horizontal="center" vertical="center"/>
    </xf>
    <xf numFmtId="14" fontId="26" fillId="5" borderId="35" xfId="0" applyNumberFormat="1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14" fontId="26" fillId="5" borderId="8" xfId="0" applyNumberFormat="1" applyFont="1" applyFill="1" applyBorder="1" applyAlignment="1">
      <alignment horizontal="center" vertical="center"/>
    </xf>
    <xf numFmtId="14" fontId="26" fillId="5" borderId="71" xfId="0" applyNumberFormat="1" applyFont="1" applyFill="1" applyBorder="1" applyAlignment="1">
      <alignment horizontal="center" vertical="center"/>
    </xf>
    <xf numFmtId="0" fontId="37" fillId="7" borderId="21" xfId="0" applyFont="1" applyFill="1" applyBorder="1" applyAlignment="1">
      <alignment horizontal="left" vertical="center" indent="1"/>
    </xf>
    <xf numFmtId="0" fontId="37" fillId="7" borderId="23" xfId="0" applyFont="1" applyFill="1" applyBorder="1" applyAlignment="1">
      <alignment horizontal="left" vertical="center" indent="1"/>
    </xf>
    <xf numFmtId="14" fontId="38" fillId="7" borderId="23" xfId="0" applyNumberFormat="1" applyFont="1" applyFill="1" applyBorder="1" applyAlignment="1">
      <alignment horizontal="right" vertical="center" indent="1"/>
    </xf>
    <xf numFmtId="14" fontId="38" fillId="7" borderId="22" xfId="0" applyNumberFormat="1" applyFont="1" applyFill="1" applyBorder="1" applyAlignment="1">
      <alignment horizontal="right" vertical="center" indent="1"/>
    </xf>
    <xf numFmtId="0" fontId="29" fillId="5" borderId="43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26" fillId="5" borderId="49" xfId="0" applyFont="1" applyFill="1" applyBorder="1" applyAlignment="1">
      <alignment horizontal="left" vertical="center"/>
    </xf>
    <xf numFmtId="0" fontId="26" fillId="5" borderId="27" xfId="0" applyFont="1" applyFill="1" applyBorder="1" applyAlignment="1">
      <alignment horizontal="left" vertical="center"/>
    </xf>
    <xf numFmtId="0" fontId="36" fillId="5" borderId="70" xfId="0" applyFont="1" applyFill="1" applyBorder="1" applyAlignment="1">
      <alignment horizontal="center" vertical="top"/>
    </xf>
    <xf numFmtId="0" fontId="36" fillId="5" borderId="8" xfId="0" applyFont="1" applyFill="1" applyBorder="1" applyAlignment="1">
      <alignment horizontal="center" vertical="top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6" xfId="0" applyNumberFormat="1" applyFont="1" applyFill="1" applyBorder="1" applyAlignment="1">
      <alignment horizontal="center" vertical="center"/>
    </xf>
    <xf numFmtId="14" fontId="26" fillId="0" borderId="9" xfId="0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14" fontId="26" fillId="5" borderId="11" xfId="0" applyNumberFormat="1" applyFont="1" applyFill="1" applyBorder="1" applyAlignment="1">
      <alignment horizontal="center" vertical="center"/>
    </xf>
    <xf numFmtId="14" fontId="26" fillId="5" borderId="6" xfId="0" applyNumberFormat="1" applyFont="1" applyFill="1" applyBorder="1" applyAlignment="1">
      <alignment horizontal="center" vertical="center"/>
    </xf>
    <xf numFmtId="14" fontId="26" fillId="5" borderId="9" xfId="0" applyNumberFormat="1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/>
    </xf>
    <xf numFmtId="0" fontId="32" fillId="5" borderId="32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14" fontId="32" fillId="0" borderId="11" xfId="0" applyNumberFormat="1" applyFont="1" applyFill="1" applyBorder="1" applyAlignment="1">
      <alignment horizontal="center" vertical="center"/>
    </xf>
    <xf numFmtId="14" fontId="32" fillId="0" borderId="6" xfId="0" applyNumberFormat="1" applyFont="1" applyFill="1" applyBorder="1" applyAlignment="1">
      <alignment horizontal="center" vertical="center"/>
    </xf>
    <xf numFmtId="14" fontId="32" fillId="0" borderId="32" xfId="0" applyNumberFormat="1" applyFont="1" applyFill="1" applyBorder="1" applyAlignment="1">
      <alignment horizontal="center" vertical="center"/>
    </xf>
    <xf numFmtId="0" fontId="26" fillId="0" borderId="11" xfId="0" quotePrefix="1" applyFont="1" applyFill="1" applyBorder="1" applyAlignment="1">
      <alignment horizontal="center" vertical="center"/>
    </xf>
    <xf numFmtId="0" fontId="26" fillId="0" borderId="6" xfId="0" quotePrefix="1" applyFont="1" applyFill="1" applyBorder="1" applyAlignment="1">
      <alignment horizontal="center" vertical="center"/>
    </xf>
    <xf numFmtId="0" fontId="26" fillId="0" borderId="9" xfId="0" quotePrefix="1" applyFont="1" applyFill="1" applyBorder="1" applyAlignment="1">
      <alignment horizontal="center" vertical="center"/>
    </xf>
    <xf numFmtId="0" fontId="26" fillId="0" borderId="32" xfId="0" quotePrefix="1" applyFont="1" applyFill="1" applyBorder="1" applyAlignment="1">
      <alignment horizontal="center" vertical="center"/>
    </xf>
    <xf numFmtId="165" fontId="35" fillId="0" borderId="11" xfId="0" applyNumberFormat="1" applyFont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35" fillId="0" borderId="9" xfId="0" applyNumberFormat="1" applyFont="1" applyBorder="1" applyAlignment="1">
      <alignment horizontal="center"/>
    </xf>
    <xf numFmtId="165" fontId="35" fillId="0" borderId="32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7" fontId="32" fillId="5" borderId="11" xfId="0" applyNumberFormat="1" applyFont="1" applyFill="1" applyBorder="1" applyAlignment="1">
      <alignment horizontal="center" vertical="center"/>
    </xf>
    <xf numFmtId="167" fontId="32" fillId="5" borderId="6" xfId="0" applyNumberFormat="1" applyFont="1" applyFill="1" applyBorder="1" applyAlignment="1">
      <alignment horizontal="center" vertical="center"/>
    </xf>
    <xf numFmtId="167" fontId="32" fillId="5" borderId="32" xfId="0" applyNumberFormat="1" applyFont="1" applyFill="1" applyBorder="1" applyAlignment="1">
      <alignment horizontal="center" vertical="center"/>
    </xf>
    <xf numFmtId="0" fontId="29" fillId="6" borderId="31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29" fillId="6" borderId="32" xfId="0" applyFont="1" applyFill="1" applyBorder="1" applyAlignment="1">
      <alignment horizontal="center" vertical="center"/>
    </xf>
    <xf numFmtId="0" fontId="29" fillId="6" borderId="6" xfId="0" applyFont="1" applyFill="1" applyBorder="1" applyAlignment="1" applyProtection="1">
      <alignment horizontal="center" vertical="center"/>
      <protection locked="0"/>
    </xf>
    <xf numFmtId="0" fontId="29" fillId="5" borderId="6" xfId="0" applyFont="1" applyFill="1" applyBorder="1" applyAlignment="1">
      <alignment horizontal="right" vertical="center" wrapText="1" indent="1"/>
    </xf>
    <xf numFmtId="0" fontId="29" fillId="5" borderId="9" xfId="0" applyFont="1" applyFill="1" applyBorder="1" applyAlignment="1">
      <alignment horizontal="right" vertical="center" wrapText="1" indent="1"/>
    </xf>
    <xf numFmtId="0" fontId="34" fillId="0" borderId="1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/>
    </xf>
    <xf numFmtId="0" fontId="29" fillId="6" borderId="11" xfId="0" applyFont="1" applyFill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0" fontId="27" fillId="0" borderId="33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right" vertical="center" indent="1"/>
    </xf>
    <xf numFmtId="0" fontId="27" fillId="0" borderId="34" xfId="0" applyFont="1" applyBorder="1" applyAlignment="1">
      <alignment horizontal="left" vertical="center" indent="1"/>
    </xf>
    <xf numFmtId="0" fontId="27" fillId="0" borderId="35" xfId="0" applyFont="1" applyBorder="1" applyAlignment="1">
      <alignment horizontal="left" vertical="center" indent="1"/>
    </xf>
    <xf numFmtId="0" fontId="29" fillId="5" borderId="67" xfId="0" applyFont="1" applyFill="1" applyBorder="1" applyAlignment="1">
      <alignment horizontal="center" vertical="center"/>
    </xf>
    <xf numFmtId="0" fontId="29" fillId="5" borderId="37" xfId="0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/>
    </xf>
    <xf numFmtId="0" fontId="29" fillId="5" borderId="67" xfId="0" applyFont="1" applyFill="1" applyBorder="1" applyAlignment="1">
      <alignment horizontal="center" vertical="center" wrapText="1"/>
    </xf>
    <xf numFmtId="0" fontId="29" fillId="5" borderId="37" xfId="0" applyFont="1" applyFill="1" applyBorder="1" applyAlignment="1">
      <alignment horizontal="center" vertical="center" wrapText="1"/>
    </xf>
    <xf numFmtId="0" fontId="29" fillId="5" borderId="68" xfId="0" applyFont="1" applyFill="1" applyBorder="1" applyAlignment="1">
      <alignment horizontal="center" vertical="center" wrapText="1"/>
    </xf>
    <xf numFmtId="14" fontId="29" fillId="5" borderId="67" xfId="0" applyNumberFormat="1" applyFont="1" applyFill="1" applyBorder="1" applyAlignment="1">
      <alignment horizontal="center" vertical="center"/>
    </xf>
    <xf numFmtId="14" fontId="29" fillId="5" borderId="37" xfId="0" applyNumberFormat="1" applyFont="1" applyFill="1" applyBorder="1" applyAlignment="1">
      <alignment horizontal="center" vertical="center"/>
    </xf>
    <xf numFmtId="14" fontId="29" fillId="5" borderId="68" xfId="0" applyNumberFormat="1" applyFont="1" applyFill="1" applyBorder="1" applyAlignment="1">
      <alignment horizontal="center" vertical="center"/>
    </xf>
    <xf numFmtId="0" fontId="29" fillId="5" borderId="38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27" fillId="0" borderId="28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right" vertical="center" indent="1"/>
    </xf>
    <xf numFmtId="0" fontId="27" fillId="0" borderId="29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14" fontId="27" fillId="0" borderId="46" xfId="0" applyNumberFormat="1" applyFont="1" applyBorder="1" applyAlignment="1">
      <alignment horizontal="right" vertical="center"/>
    </xf>
    <xf numFmtId="14" fontId="27" fillId="0" borderId="29" xfId="0" applyNumberFormat="1" applyFont="1" applyBorder="1" applyAlignment="1">
      <alignment horizontal="right" vertical="center"/>
    </xf>
    <xf numFmtId="0" fontId="28" fillId="0" borderId="29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165" fontId="26" fillId="0" borderId="51" xfId="0" applyNumberFormat="1" applyFont="1" applyFill="1" applyBorder="1" applyAlignment="1">
      <alignment horizontal="center" vertical="center"/>
    </xf>
    <xf numFmtId="165" fontId="26" fillId="0" borderId="7" xfId="0" applyNumberFormat="1" applyFont="1" applyFill="1" applyBorder="1" applyAlignment="1">
      <alignment horizontal="center" vertical="center"/>
    </xf>
    <xf numFmtId="165" fontId="26" fillId="0" borderId="69" xfId="0" applyNumberFormat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69" xfId="0" applyFont="1" applyFill="1" applyBorder="1" applyAlignment="1">
      <alignment horizontal="center" vertical="center"/>
    </xf>
    <xf numFmtId="14" fontId="32" fillId="5" borderId="11" xfId="0" applyNumberFormat="1" applyFont="1" applyFill="1" applyBorder="1" applyAlignment="1">
      <alignment horizontal="center" vertical="center"/>
    </xf>
    <xf numFmtId="14" fontId="32" fillId="5" borderId="6" xfId="0" applyNumberFormat="1" applyFont="1" applyFill="1" applyBorder="1" applyAlignment="1">
      <alignment horizontal="center" vertical="center"/>
    </xf>
    <xf numFmtId="14" fontId="32" fillId="5" borderId="32" xfId="0" applyNumberFormat="1" applyFont="1" applyFill="1" applyBorder="1" applyAlignment="1">
      <alignment horizontal="center" vertical="center"/>
    </xf>
    <xf numFmtId="0" fontId="26" fillId="5" borderId="44" xfId="0" applyFont="1" applyFill="1" applyBorder="1" applyAlignment="1">
      <alignment horizontal="center" vertical="center"/>
    </xf>
    <xf numFmtId="0" fontId="26" fillId="5" borderId="45" xfId="0" applyFont="1" applyFill="1" applyBorder="1" applyAlignment="1">
      <alignment horizontal="center" vertical="center"/>
    </xf>
    <xf numFmtId="14" fontId="26" fillId="5" borderId="44" xfId="0" applyNumberFormat="1" applyFont="1" applyFill="1" applyBorder="1" applyAlignment="1">
      <alignment horizontal="center" vertical="center"/>
    </xf>
    <xf numFmtId="14" fontId="26" fillId="5" borderId="45" xfId="0" applyNumberFormat="1" applyFont="1" applyFill="1" applyBorder="1" applyAlignment="1">
      <alignment horizontal="center" vertical="center"/>
    </xf>
    <xf numFmtId="14" fontId="26" fillId="5" borderId="22" xfId="0" applyNumberFormat="1" applyFont="1" applyFill="1" applyBorder="1" applyAlignment="1">
      <alignment horizontal="center" vertical="center"/>
    </xf>
    <xf numFmtId="0" fontId="27" fillId="0" borderId="23" xfId="0" applyFont="1" applyBorder="1" applyAlignment="1">
      <alignment horizontal="left" vertical="center" indent="1"/>
    </xf>
    <xf numFmtId="0" fontId="27" fillId="0" borderId="22" xfId="0" applyFont="1" applyBorder="1" applyAlignment="1">
      <alignment horizontal="left" vertical="center" indent="1"/>
    </xf>
    <xf numFmtId="0" fontId="0" fillId="0" borderId="28" xfId="0" applyBorder="1" applyAlignment="1">
      <alignment horizontal="right" vertical="center"/>
    </xf>
    <xf numFmtId="0" fontId="0" fillId="0" borderId="65" xfId="0" applyFont="1" applyBorder="1" applyAlignment="1">
      <alignment horizontal="right" vertical="center"/>
    </xf>
    <xf numFmtId="0" fontId="0" fillId="0" borderId="31" xfId="0" applyFont="1" applyBorder="1" applyAlignment="1">
      <alignment horizontal="right" vertical="center"/>
    </xf>
    <xf numFmtId="0" fontId="0" fillId="0" borderId="9" xfId="0" applyFont="1" applyBorder="1" applyAlignment="1">
      <alignment horizontal="right" vertical="center"/>
    </xf>
    <xf numFmtId="0" fontId="0" fillId="0" borderId="33" xfId="0" applyFont="1" applyBorder="1" applyAlignment="1">
      <alignment horizontal="right" vertical="center"/>
    </xf>
    <xf numFmtId="0" fontId="0" fillId="0" borderId="73" xfId="0" applyFont="1" applyBorder="1" applyAlignment="1">
      <alignment horizontal="right" vertical="center"/>
    </xf>
    <xf numFmtId="0" fontId="26" fillId="5" borderId="46" xfId="0" applyFont="1" applyFill="1" applyBorder="1" applyAlignment="1">
      <alignment horizontal="center" vertical="center"/>
    </xf>
    <xf numFmtId="0" fontId="26" fillId="5" borderId="65" xfId="0" applyFont="1" applyFill="1" applyBorder="1" applyAlignment="1">
      <alignment horizontal="center" vertical="center"/>
    </xf>
    <xf numFmtId="14" fontId="26" fillId="5" borderId="46" xfId="0" applyNumberFormat="1" applyFont="1" applyFill="1" applyBorder="1" applyAlignment="1">
      <alignment horizontal="center" vertical="center"/>
    </xf>
    <xf numFmtId="14" fontId="26" fillId="5" borderId="65" xfId="0" applyNumberFormat="1" applyFont="1" applyFill="1" applyBorder="1" applyAlignment="1">
      <alignment horizontal="center" vertical="center"/>
    </xf>
    <xf numFmtId="14" fontId="26" fillId="5" borderId="30" xfId="0" applyNumberFormat="1" applyFont="1" applyFill="1" applyBorder="1" applyAlignment="1">
      <alignment horizontal="center" vertical="center"/>
    </xf>
    <xf numFmtId="0" fontId="27" fillId="0" borderId="29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38" fillId="7" borderId="21" xfId="0" applyFont="1" applyFill="1" applyBorder="1" applyAlignment="1" applyProtection="1">
      <alignment horizontal="left" vertical="center"/>
    </xf>
    <xf numFmtId="0" fontId="38" fillId="7" borderId="23" xfId="0" applyFont="1" applyFill="1" applyBorder="1" applyAlignment="1" applyProtection="1">
      <alignment horizontal="left" vertical="center"/>
    </xf>
    <xf numFmtId="14" fontId="37" fillId="7" borderId="23" xfId="0" applyNumberFormat="1" applyFont="1" applyFill="1" applyBorder="1" applyAlignment="1" applyProtection="1">
      <alignment horizontal="right" vertical="center" indent="1"/>
      <protection locked="0"/>
    </xf>
    <xf numFmtId="14" fontId="37" fillId="7" borderId="22" xfId="0" applyNumberFormat="1" applyFont="1" applyFill="1" applyBorder="1" applyAlignment="1" applyProtection="1">
      <alignment horizontal="right" vertical="center" indent="1"/>
      <protection locked="0"/>
    </xf>
    <xf numFmtId="0" fontId="29" fillId="5" borderId="67" xfId="0" applyFont="1" applyFill="1" applyBorder="1" applyAlignment="1" applyProtection="1">
      <alignment horizontal="center" vertical="center"/>
    </xf>
    <xf numFmtId="0" fontId="29" fillId="5" borderId="37" xfId="0" applyFont="1" applyFill="1" applyBorder="1" applyAlignment="1" applyProtection="1">
      <alignment horizontal="center" vertical="center"/>
      <protection locked="0"/>
    </xf>
    <xf numFmtId="0" fontId="29" fillId="5" borderId="37" xfId="0" applyFont="1" applyFill="1" applyBorder="1" applyAlignment="1" applyProtection="1">
      <alignment horizontal="center" vertical="center"/>
    </xf>
    <xf numFmtId="0" fontId="29" fillId="5" borderId="68" xfId="0" applyFont="1" applyFill="1" applyBorder="1" applyAlignment="1" applyProtection="1">
      <alignment horizontal="center" vertical="center"/>
      <protection locked="0"/>
    </xf>
    <xf numFmtId="0" fontId="29" fillId="6" borderId="29" xfId="0" applyFont="1" applyFill="1" applyBorder="1" applyAlignment="1" applyProtection="1">
      <alignment horizontal="center" vertical="center"/>
      <protection locked="0"/>
    </xf>
    <xf numFmtId="0" fontId="29" fillId="6" borderId="9" xfId="0" applyFont="1" applyFill="1" applyBorder="1" applyAlignment="1" applyProtection="1">
      <alignment horizontal="center" vertical="center"/>
      <protection locked="0"/>
    </xf>
    <xf numFmtId="0" fontId="26" fillId="5" borderId="51" xfId="0" applyFont="1" applyFill="1" applyBorder="1" applyAlignment="1" applyProtection="1">
      <alignment horizontal="left" vertical="center" wrapText="1"/>
    </xf>
    <xf numFmtId="0" fontId="26" fillId="5" borderId="7" xfId="0" applyFont="1" applyFill="1" applyBorder="1" applyAlignment="1" applyProtection="1">
      <alignment horizontal="left" vertical="center" wrapText="1"/>
      <protection locked="0"/>
    </xf>
    <xf numFmtId="0" fontId="26" fillId="5" borderId="7" xfId="0" applyFont="1" applyFill="1" applyBorder="1" applyAlignment="1" applyProtection="1">
      <alignment horizontal="left" vertical="center" wrapText="1"/>
    </xf>
    <xf numFmtId="0" fontId="26" fillId="5" borderId="52" xfId="0" applyFont="1" applyFill="1" applyBorder="1" applyAlignment="1" applyProtection="1">
      <alignment horizontal="left" vertical="center" wrapText="1"/>
      <protection locked="0"/>
    </xf>
    <xf numFmtId="0" fontId="26" fillId="5" borderId="11" xfId="0" applyFont="1" applyFill="1" applyBorder="1" applyAlignment="1" applyProtection="1">
      <alignment horizontal="left" vertical="center" wrapText="1"/>
    </xf>
    <xf numFmtId="0" fontId="26" fillId="5" borderId="6" xfId="0" applyFont="1" applyFill="1" applyBorder="1" applyAlignment="1" applyProtection="1">
      <alignment horizontal="left" vertical="center" wrapText="1"/>
      <protection locked="0"/>
    </xf>
    <xf numFmtId="0" fontId="26" fillId="5" borderId="6" xfId="0" applyFont="1" applyFill="1" applyBorder="1" applyAlignment="1" applyProtection="1">
      <alignment horizontal="left" vertical="center" wrapText="1"/>
    </xf>
    <xf numFmtId="0" fontId="26" fillId="5" borderId="9" xfId="0" applyFont="1" applyFill="1" applyBorder="1" applyAlignment="1" applyProtection="1">
      <alignment horizontal="left" vertical="center" wrapText="1"/>
      <protection locked="0"/>
    </xf>
    <xf numFmtId="0" fontId="49" fillId="0" borderId="0" xfId="0" applyFont="1" applyAlignment="1" applyProtection="1">
      <alignment vertical="center"/>
      <protection locked="0"/>
    </xf>
  </cellXfs>
  <cellStyles count="23">
    <cellStyle name="Lien hypertexte" xfId="9" builtinId="8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Normal" xfId="0" builtinId="0"/>
    <cellStyle name="Normal 2" xfId="7"/>
    <cellStyle name="Normal 2 2" xfId="8"/>
    <cellStyle name="Normal 7" xfId="1"/>
    <cellStyle name="Normal 8" xfId="4"/>
    <cellStyle name="Normal_Feuil1 (5)" xfId="2"/>
    <cellStyle name="Normal_Feuil1 (5) 2" xfId="6"/>
    <cellStyle name="Normal_Feuil1 (7) 2" xfId="5"/>
    <cellStyle name="Normal_MATERI" xfId="3"/>
  </cellStyles>
  <dxfs count="34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00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/>
    </dxf>
    <dxf>
      <alignment horizontal="center" textRotation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externalLink" Target="externalLinks/externalLink1.xml"/><Relationship Id="rId23" Type="http://schemas.openxmlformats.org/officeDocument/2006/relationships/externalLink" Target="externalLinks/externalLink2.xml"/><Relationship Id="rId24" Type="http://schemas.openxmlformats.org/officeDocument/2006/relationships/externalLink" Target="externalLinks/externalLink3.xml"/><Relationship Id="rId25" Type="http://schemas.openxmlformats.org/officeDocument/2006/relationships/theme" Target="theme/theme1.xml"/><Relationship Id="rId26" Type="http://schemas.openxmlformats.org/officeDocument/2006/relationships/styles" Target="styles.xml"/><Relationship Id="rId27" Type="http://schemas.openxmlformats.org/officeDocument/2006/relationships/sharedStrings" Target="sharedStrings.xml"/><Relationship Id="rId28" Type="http://schemas.openxmlformats.org/officeDocument/2006/relationships/calcChain" Target="calcChain.xml"/><Relationship Id="rId29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25400</xdr:colOff>
          <xdr:row>6</xdr:row>
          <xdr:rowOff>165100</xdr:rowOff>
        </xdr:from>
        <xdr:to>
          <xdr:col>7</xdr:col>
          <xdr:colOff>711200</xdr:colOff>
          <xdr:row>10</xdr:row>
          <xdr:rowOff>25400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nvnom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8471" name="Répertoire" hidden="1">
              <a:extLst>
                <a:ext uri="{63B3BB69-23CF-44E3-9099-C40C66FF867C}">
                  <a14:compatExt spid="_x0000_s18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8472" name="Réserve" hidden="1">
              <a:extLst>
                <a:ext uri="{63B3BB69-23CF-44E3-9099-C40C66FF867C}">
                  <a14:compatExt spid="_x0000_s18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19480" name="Répertoire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9481" name="Réserve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8926" name="Répertoire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8927" name="Réserve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9950" name="Répertoire" hidden="1">
              <a:extLst>
                <a:ext uri="{63B3BB69-23CF-44E3-9099-C40C66FF867C}">
                  <a14:compatExt spid="_x0000_s39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9951" name="Réserve" hidden="1">
              <a:extLst>
                <a:ext uri="{63B3BB69-23CF-44E3-9099-C40C66FF867C}">
                  <a14:compatExt spid="_x0000_s39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0975" name="Répertoire" hidden="1">
              <a:extLst>
                <a:ext uri="{63B3BB69-23CF-44E3-9099-C40C66FF867C}">
                  <a14:compatExt spid="_x0000_s40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0976" name="Réserve" hidden="1">
              <a:extLst>
                <a:ext uri="{63B3BB69-23CF-44E3-9099-C40C66FF867C}">
                  <a14:compatExt spid="_x0000_s40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1998" name="Répertoire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1999" name="Réserve" hidden="1">
              <a:extLst>
                <a:ext uri="{63B3BB69-23CF-44E3-9099-C40C66FF867C}">
                  <a14:compatExt spid="_x0000_s4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43022" name="Répertoire" hidden="1">
              <a:extLst>
                <a:ext uri="{63B3BB69-23CF-44E3-9099-C40C66FF867C}">
                  <a14:compatExt spid="_x0000_s4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43023" name="Réserve" hidden="1">
              <a:extLst>
                <a:ext uri="{63B3BB69-23CF-44E3-9099-C40C66FF867C}">
                  <a14:compatExt spid="_x0000_s4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24763</xdr:colOff>
      <xdr:row>31</xdr:row>
      <xdr:rowOff>19050</xdr:rowOff>
    </xdr:from>
    <xdr:to>
      <xdr:col>25</xdr:col>
      <xdr:colOff>316320</xdr:colOff>
      <xdr:row>32</xdr:row>
      <xdr:rowOff>9525</xdr:rowOff>
    </xdr:to>
    <xdr:grpSp>
      <xdr:nvGrpSpPr>
        <xdr:cNvPr id="2" name="Groupe 1"/>
        <xdr:cNvGrpSpPr/>
      </xdr:nvGrpSpPr>
      <xdr:grpSpPr>
        <a:xfrm>
          <a:off x="24763" y="5890932"/>
          <a:ext cx="13858145" cy="603064"/>
          <a:chOff x="53338" y="5789113"/>
          <a:chExt cx="12635957" cy="528809"/>
        </a:xfrm>
      </xdr:grpSpPr>
      <xdr:sp macro="" textlink="">
        <xdr:nvSpPr>
          <xdr:cNvPr id="3" name="Rectangle 2"/>
          <xdr:cNvSpPr/>
        </xdr:nvSpPr>
        <xdr:spPr>
          <a:xfrm>
            <a:off x="53338" y="578911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645163" y="5891196"/>
            <a:ext cx="200555" cy="155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(2)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117852" y="5913384"/>
            <a:ext cx="169372" cy="127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(1)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4119989" y="5880525"/>
            <a:ext cx="313807" cy="1628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(3)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597518" y="5896308"/>
            <a:ext cx="245832" cy="1443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(4)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7012247" y="5895016"/>
            <a:ext cx="212605" cy="141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(5)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8436768" y="5901420"/>
            <a:ext cx="259688" cy="1335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(6)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874640" y="5873672"/>
            <a:ext cx="185938" cy="159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(7)</a:t>
            </a:r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11389401" y="5891589"/>
            <a:ext cx="168090" cy="1453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(8)</a:t>
            </a:r>
          </a:p>
        </xdr:txBody>
      </xdr:sp>
      <xdr:sp macro="" textlink="">
        <xdr:nvSpPr>
          <xdr:cNvPr id="12" name="Rectangle 11"/>
          <xdr:cNvSpPr/>
        </xdr:nvSpPr>
        <xdr:spPr>
          <a:xfrm>
            <a:off x="12084542" y="57997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cxnSp macro="">
        <xdr:nvCxnSpPr>
          <xdr:cNvPr id="13" name="Connecteur droit 12"/>
          <xdr:cNvCxnSpPr/>
        </xdr:nvCxnSpPr>
        <xdr:spPr>
          <a:xfrm>
            <a:off x="657936" y="6057439"/>
            <a:ext cx="118864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839476" y="6055396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953799" y="5927387"/>
            <a:ext cx="151894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2100924" y="6059603"/>
            <a:ext cx="1187109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3279357" y="6055063"/>
            <a:ext cx="157936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3414069" y="5925903"/>
            <a:ext cx="149792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3559092" y="6058119"/>
            <a:ext cx="118854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4738962" y="6053579"/>
            <a:ext cx="15650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>
            <a:off x="4853398" y="5923821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>
            <a:off x="4999857" y="6056037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6178956" y="6051497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>
            <a:off x="6293661" y="5921739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24"/>
          <xdr:cNvCxnSpPr/>
        </xdr:nvCxnSpPr>
        <xdr:spPr>
          <a:xfrm>
            <a:off x="6440120" y="6053955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7619219" y="6049415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7736008" y="5919657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7882467" y="6051873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9061566" y="6047333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>
            <a:off x="9178353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/>
          <xdr:cNvCxnSpPr/>
        </xdr:nvCxnSpPr>
        <xdr:spPr>
          <a:xfrm>
            <a:off x="9324812" y="6049791"/>
            <a:ext cx="118777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10503911" y="6045251"/>
            <a:ext cx="157270" cy="12937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>
            <a:off x="10626944" y="5917575"/>
            <a:ext cx="151228" cy="132875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>
            <a:endCxn id="12" idx="1"/>
          </xdr:cNvCxnSpPr>
        </xdr:nvCxnSpPr>
        <xdr:spPr>
          <a:xfrm>
            <a:off x="10773403" y="6049791"/>
            <a:ext cx="1311139" cy="9047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405817</xdr:colOff>
      <xdr:row>29</xdr:row>
      <xdr:rowOff>198529</xdr:rowOff>
    </xdr:from>
    <xdr:to>
      <xdr:col>13</xdr:col>
      <xdr:colOff>410195</xdr:colOff>
      <xdr:row>29</xdr:row>
      <xdr:rowOff>381321</xdr:rowOff>
    </xdr:to>
    <xdr:cxnSp macro="">
      <xdr:nvCxnSpPr>
        <xdr:cNvPr id="35" name="Connecteur droit 34"/>
        <xdr:cNvCxnSpPr/>
      </xdr:nvCxnSpPr>
      <xdr:spPr>
        <a:xfrm flipH="1" flipV="1">
          <a:off x="6911392" y="5561104"/>
          <a:ext cx="4378" cy="1817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281336</xdr:colOff>
      <xdr:row>29</xdr:row>
      <xdr:rowOff>14171</xdr:rowOff>
    </xdr:from>
    <xdr:to>
      <xdr:col>6</xdr:col>
      <xdr:colOff>281336</xdr:colOff>
      <xdr:row>30</xdr:row>
      <xdr:rowOff>185621</xdr:rowOff>
    </xdr:to>
    <xdr:sp macro="" textlink="">
      <xdr:nvSpPr>
        <xdr:cNvPr id="38" name="Pentagone 37"/>
        <xdr:cNvSpPr/>
      </xdr:nvSpPr>
      <xdr:spPr>
        <a:xfrm rot="16200000">
          <a:off x="2695924" y="4895733"/>
          <a:ext cx="361950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289701</xdr:colOff>
      <xdr:row>29</xdr:row>
      <xdr:rowOff>8596</xdr:rowOff>
    </xdr:from>
    <xdr:to>
      <xdr:col>9</xdr:col>
      <xdr:colOff>289701</xdr:colOff>
      <xdr:row>31</xdr:row>
      <xdr:rowOff>0</xdr:rowOff>
    </xdr:to>
    <xdr:sp macro="" textlink="">
      <xdr:nvSpPr>
        <xdr:cNvPr id="39" name="Pentagone 38"/>
        <xdr:cNvSpPr/>
      </xdr:nvSpPr>
      <xdr:spPr>
        <a:xfrm rot="16200000">
          <a:off x="4042087" y="4895385"/>
          <a:ext cx="372404" cy="134302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293418</xdr:colOff>
      <xdr:row>29</xdr:row>
      <xdr:rowOff>12314</xdr:rowOff>
    </xdr:from>
    <xdr:to>
      <xdr:col>12</xdr:col>
      <xdr:colOff>293419</xdr:colOff>
      <xdr:row>30</xdr:row>
      <xdr:rowOff>183764</xdr:rowOff>
    </xdr:to>
    <xdr:sp macro="" textlink="">
      <xdr:nvSpPr>
        <xdr:cNvPr id="40" name="Pentagone 39"/>
        <xdr:cNvSpPr/>
      </xdr:nvSpPr>
      <xdr:spPr>
        <a:xfrm rot="16200000">
          <a:off x="5394056" y="4893876"/>
          <a:ext cx="361950" cy="134302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297137</xdr:colOff>
      <xdr:row>29</xdr:row>
      <xdr:rowOff>16031</xdr:rowOff>
    </xdr:from>
    <xdr:to>
      <xdr:col>15</xdr:col>
      <xdr:colOff>143808</xdr:colOff>
      <xdr:row>30</xdr:row>
      <xdr:rowOff>187481</xdr:rowOff>
    </xdr:to>
    <xdr:sp macro="" textlink="">
      <xdr:nvSpPr>
        <xdr:cNvPr id="41" name="Pentagone 40"/>
        <xdr:cNvSpPr/>
      </xdr:nvSpPr>
      <xdr:spPr>
        <a:xfrm rot="16200000">
          <a:off x="6740335" y="4898058"/>
          <a:ext cx="361950" cy="134209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153332</xdr:colOff>
      <xdr:row>29</xdr:row>
      <xdr:rowOff>13939</xdr:rowOff>
    </xdr:from>
    <xdr:to>
      <xdr:col>18</xdr:col>
      <xdr:colOff>297367</xdr:colOff>
      <xdr:row>30</xdr:row>
      <xdr:rowOff>185854</xdr:rowOff>
    </xdr:to>
    <xdr:sp macro="" textlink="">
      <xdr:nvSpPr>
        <xdr:cNvPr id="42" name="Pentagone 41"/>
        <xdr:cNvSpPr/>
      </xdr:nvSpPr>
      <xdr:spPr>
        <a:xfrm rot="16200000">
          <a:off x="8102292" y="4885629"/>
          <a:ext cx="362415" cy="1363235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295603</xdr:colOff>
      <xdr:row>29</xdr:row>
      <xdr:rowOff>16341</xdr:rowOff>
    </xdr:from>
    <xdr:to>
      <xdr:col>21</xdr:col>
      <xdr:colOff>302814</xdr:colOff>
      <xdr:row>30</xdr:row>
      <xdr:rowOff>190499</xdr:rowOff>
    </xdr:to>
    <xdr:sp macro="" textlink="">
      <xdr:nvSpPr>
        <xdr:cNvPr id="43" name="Pentagone 42"/>
        <xdr:cNvSpPr/>
      </xdr:nvSpPr>
      <xdr:spPr>
        <a:xfrm rot="16200000">
          <a:off x="9456142" y="4895652"/>
          <a:ext cx="364658" cy="1350236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302172</xdr:colOff>
      <xdr:row>29</xdr:row>
      <xdr:rowOff>16340</xdr:rowOff>
    </xdr:from>
    <xdr:to>
      <xdr:col>24</xdr:col>
      <xdr:colOff>289035</xdr:colOff>
      <xdr:row>30</xdr:row>
      <xdr:rowOff>188255</xdr:rowOff>
    </xdr:to>
    <xdr:sp macro="" textlink="">
      <xdr:nvSpPr>
        <xdr:cNvPr id="44" name="Pentagone 43"/>
        <xdr:cNvSpPr/>
      </xdr:nvSpPr>
      <xdr:spPr>
        <a:xfrm rot="16200000">
          <a:off x="10796683" y="4904704"/>
          <a:ext cx="362415" cy="1329888"/>
        </a:xfrm>
        <a:prstGeom prst="homePlat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5622" name="Répertoire" hidden="1">
              <a:extLst>
                <a:ext uri="{63B3BB69-23CF-44E3-9099-C40C66FF867C}">
                  <a14:compatExt spid="_x0000_s25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5623" name="Réserve" hidden="1">
              <a:extLst>
                <a:ext uri="{63B3BB69-23CF-44E3-9099-C40C66FF867C}">
                  <a14:compatExt spid="_x0000_s25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9819</xdr:colOff>
      <xdr:row>28</xdr:row>
      <xdr:rowOff>42437</xdr:rowOff>
    </xdr:from>
    <xdr:to>
      <xdr:col>1</xdr:col>
      <xdr:colOff>594307</xdr:colOff>
      <xdr:row>28</xdr:row>
      <xdr:rowOff>554154</xdr:rowOff>
    </xdr:to>
    <xdr:sp macro="" textlink="">
      <xdr:nvSpPr>
        <xdr:cNvPr id="4" name="Rectangle 3"/>
        <xdr:cNvSpPr/>
      </xdr:nvSpPr>
      <xdr:spPr>
        <a:xfrm>
          <a:off x="390819" y="5224037"/>
          <a:ext cx="58448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24</xdr:col>
      <xdr:colOff>54203</xdr:colOff>
      <xdr:row>28</xdr:row>
      <xdr:rowOff>44385</xdr:rowOff>
    </xdr:from>
    <xdr:to>
      <xdr:col>25</xdr:col>
      <xdr:colOff>59336</xdr:colOff>
      <xdr:row>28</xdr:row>
      <xdr:rowOff>556102</xdr:rowOff>
    </xdr:to>
    <xdr:sp macro="" textlink="">
      <xdr:nvSpPr>
        <xdr:cNvPr id="5" name="Rectangle 4"/>
        <xdr:cNvSpPr/>
      </xdr:nvSpPr>
      <xdr:spPr>
        <a:xfrm>
          <a:off x="11484203" y="5225985"/>
          <a:ext cx="586158" cy="51171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Poste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Centre</a:t>
          </a:r>
        </a:p>
        <a:p>
          <a:pPr algn="ctr"/>
          <a:r>
            <a:rPr lang="fr-FR" sz="900">
              <a:solidFill>
                <a:sysClr val="windowText" lastClr="000000"/>
              </a:solidFill>
            </a:rPr>
            <a:t>Appareil</a:t>
          </a:r>
        </a:p>
      </xdr:txBody>
    </xdr:sp>
    <xdr:clientData/>
  </xdr:twoCellAnchor>
  <xdr:twoCellAnchor>
    <xdr:from>
      <xdr:col>1</xdr:col>
      <xdr:colOff>594307</xdr:colOff>
      <xdr:row>28</xdr:row>
      <xdr:rowOff>298296</xdr:rowOff>
    </xdr:from>
    <xdr:to>
      <xdr:col>24</xdr:col>
      <xdr:colOff>54203</xdr:colOff>
      <xdr:row>28</xdr:row>
      <xdr:rowOff>300244</xdr:rowOff>
    </xdr:to>
    <xdr:cxnSp macro="">
      <xdr:nvCxnSpPr>
        <xdr:cNvPr id="6" name="Connecteur droit 5"/>
        <xdr:cNvCxnSpPr>
          <a:stCxn id="4" idx="3"/>
          <a:endCxn id="5" idx="1"/>
        </xdr:cNvCxnSpPr>
      </xdr:nvCxnSpPr>
      <xdr:spPr>
        <a:xfrm>
          <a:off x="975307" y="5479896"/>
          <a:ext cx="10508896" cy="19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5</xdr:row>
          <xdr:rowOff>0</xdr:rowOff>
        </xdr:from>
        <xdr:to>
          <xdr:col>29</xdr:col>
          <xdr:colOff>0</xdr:colOff>
          <xdr:row>7</xdr:row>
          <xdr:rowOff>0</xdr:rowOff>
        </xdr:to>
        <xdr:sp macro="" textlink="">
          <xdr:nvSpPr>
            <xdr:cNvPr id="26644" name="Répertoire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0</xdr:colOff>
          <xdr:row>9</xdr:row>
          <xdr:rowOff>0</xdr:rowOff>
        </xdr:from>
        <xdr:to>
          <xdr:col>29</xdr:col>
          <xdr:colOff>0</xdr:colOff>
          <xdr:row>11</xdr:row>
          <xdr:rowOff>0</xdr:rowOff>
        </xdr:to>
        <xdr:sp macro="" textlink="">
          <xdr:nvSpPr>
            <xdr:cNvPr id="26645" name="Réserve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7671" name="Répertoire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7672" name="Réserve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28693" name="Répertoire" hidden="1">
              <a:extLst>
                <a:ext uri="{63B3BB69-23CF-44E3-9099-C40C66FF867C}">
                  <a14:compatExt spid="_x0000_s28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28694" name="Réserve" hidden="1">
              <a:extLst>
                <a:ext uri="{63B3BB69-23CF-44E3-9099-C40C66FF867C}">
                  <a14:compatExt spid="_x0000_s28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5</xdr:row>
          <xdr:rowOff>0</xdr:rowOff>
        </xdr:from>
        <xdr:to>
          <xdr:col>15</xdr:col>
          <xdr:colOff>0</xdr:colOff>
          <xdr:row>6</xdr:row>
          <xdr:rowOff>127000</xdr:rowOff>
        </xdr:to>
        <xdr:sp macro="" textlink="">
          <xdr:nvSpPr>
            <xdr:cNvPr id="29720" name="Répertoire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29721" name="Réserve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53338</xdr:colOff>
      <xdr:row>19</xdr:row>
      <xdr:rowOff>36013</xdr:rowOff>
    </xdr:from>
    <xdr:to>
      <xdr:col>8</xdr:col>
      <xdr:colOff>764080</xdr:colOff>
      <xdr:row>19</xdr:row>
      <xdr:rowOff>559733</xdr:rowOff>
    </xdr:to>
    <xdr:grpSp>
      <xdr:nvGrpSpPr>
        <xdr:cNvPr id="2" name="Groupe 1"/>
        <xdr:cNvGrpSpPr/>
      </xdr:nvGrpSpPr>
      <xdr:grpSpPr>
        <a:xfrm>
          <a:off x="53338" y="3833313"/>
          <a:ext cx="10883442" cy="523720"/>
          <a:chOff x="53338" y="3708853"/>
          <a:chExt cx="7553502" cy="523720"/>
        </a:xfrm>
      </xdr:grpSpPr>
      <xdr:sp macro="" textlink="">
        <xdr:nvSpPr>
          <xdr:cNvPr id="3" name="ZoneTexte 2"/>
          <xdr:cNvSpPr txBox="1"/>
        </xdr:nvSpPr>
        <xdr:spPr>
          <a:xfrm>
            <a:off x="4585091" y="3739270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BJ5</a:t>
            </a:r>
          </a:p>
        </xdr:txBody>
      </xdr:sp>
      <xdr:sp macro="" textlink="">
        <xdr:nvSpPr>
          <xdr:cNvPr id="4" name="Rectangle 3"/>
          <xdr:cNvSpPr/>
        </xdr:nvSpPr>
        <xdr:spPr>
          <a:xfrm>
            <a:off x="53338" y="3708853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5" name="Rectangle 4"/>
          <xdr:cNvSpPr/>
        </xdr:nvSpPr>
        <xdr:spPr>
          <a:xfrm>
            <a:off x="7002087" y="3714404"/>
            <a:ext cx="604753" cy="518169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1">
            <a:noAutofit/>
          </a:bodyPr>
          <a:lstStyle/>
          <a:p>
            <a:pPr algn="ctr"/>
            <a:r>
              <a:rPr lang="fr-FR" sz="900">
                <a:solidFill>
                  <a:sysClr val="windowText" lastClr="000000"/>
                </a:solidFill>
              </a:rPr>
              <a:t>Poste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Centre</a:t>
            </a:r>
          </a:p>
          <a:p>
            <a:pPr algn="ctr"/>
            <a:r>
              <a:rPr lang="fr-FR" sz="900">
                <a:solidFill>
                  <a:sysClr val="windowText" lastClr="000000"/>
                </a:solidFill>
              </a:rPr>
              <a:t>Appareil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6195346" y="3736084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BJ7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89032" y="3735871"/>
            <a:ext cx="180382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BJ6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3778350" y="3739779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BJ4</a:t>
            </a:r>
          </a:p>
        </xdr:txBody>
      </xdr:sp>
      <xdr:cxnSp macro="">
        <xdr:nvCxnSpPr>
          <xdr:cNvPr id="9" name="Connecteur droit 8"/>
          <xdr:cNvCxnSpPr/>
        </xdr:nvCxnSpPr>
        <xdr:spPr>
          <a:xfrm>
            <a:off x="2274893" y="3975849"/>
            <a:ext cx="70186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3080255" y="3978141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3883462" y="3978875"/>
            <a:ext cx="70186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4689878" y="3978875"/>
            <a:ext cx="70194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Rectangle 12"/>
          <xdr:cNvSpPr/>
        </xdr:nvSpPr>
        <xdr:spPr>
          <a:xfrm>
            <a:off x="4590214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3785563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Rectangle 14"/>
          <xdr:cNvSpPr/>
        </xdr:nvSpPr>
        <xdr:spPr>
          <a:xfrm>
            <a:off x="2981607" y="3901733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/>
          <xdr:cNvSpPr/>
        </xdr:nvSpPr>
        <xdr:spPr>
          <a:xfrm>
            <a:off x="2179669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17" name="Connecteur droit 16"/>
          <xdr:cNvCxnSpPr/>
        </xdr:nvCxnSpPr>
        <xdr:spPr>
          <a:xfrm>
            <a:off x="1471107" y="3974952"/>
            <a:ext cx="70342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663930" y="3975370"/>
            <a:ext cx="704387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Rectangle 18"/>
          <xdr:cNvSpPr/>
        </xdr:nvSpPr>
        <xdr:spPr>
          <a:xfrm>
            <a:off x="1373171" y="3901732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19"/>
          <xdr:cNvCxnSpPr/>
        </xdr:nvCxnSpPr>
        <xdr:spPr>
          <a:xfrm>
            <a:off x="5497008" y="3977115"/>
            <a:ext cx="704678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Rectangle 20"/>
          <xdr:cNvSpPr/>
        </xdr:nvSpPr>
        <xdr:spPr>
          <a:xfrm>
            <a:off x="5397344" y="389631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6307070" y="3978875"/>
            <a:ext cx="701945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Rectangle 22"/>
          <xdr:cNvSpPr/>
        </xdr:nvSpPr>
        <xdr:spPr>
          <a:xfrm>
            <a:off x="6207406" y="3898071"/>
            <a:ext cx="144000" cy="144000"/>
          </a:xfrm>
          <a:prstGeom prst="rect">
            <a:avLst/>
          </a:prstGeom>
          <a:solidFill>
            <a:schemeClr val="tx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2977075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BJ3</a:t>
            </a:r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2175021" y="3735363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BJ2</a:t>
            </a:r>
          </a:p>
        </xdr:txBody>
      </xdr:sp>
      <xdr:sp macro="" textlink="">
        <xdr:nvSpPr>
          <xdr:cNvPr id="26" name="ZoneTexte 25"/>
          <xdr:cNvSpPr txBox="1"/>
        </xdr:nvSpPr>
        <xdr:spPr>
          <a:xfrm>
            <a:off x="1369451" y="3739270"/>
            <a:ext cx="182421" cy="153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r>
              <a:rPr lang="fr-FR" sz="900"/>
              <a:t>BJ1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0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30740" name="Répertoire" hidden="1">
              <a:extLst>
                <a:ext uri="{63B3BB69-23CF-44E3-9099-C40C66FF867C}">
                  <a14:compatExt spid="_x0000_s3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0</xdr:rowOff>
        </xdr:from>
        <xdr:to>
          <xdr:col>12</xdr:col>
          <xdr:colOff>0</xdr:colOff>
          <xdr:row>11</xdr:row>
          <xdr:rowOff>0</xdr:rowOff>
        </xdr:to>
        <xdr:sp macro="" textlink="">
          <xdr:nvSpPr>
            <xdr:cNvPr id="30741" name="Réserve" hidden="1">
              <a:extLst>
                <a:ext uri="{63B3BB69-23CF-44E3-9099-C40C66FF867C}">
                  <a14:compatExt spid="_x0000_s30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1765" name="Répertoire" hidden="1">
              <a:extLst>
                <a:ext uri="{63B3BB69-23CF-44E3-9099-C40C66FF867C}">
                  <a14:compatExt spid="_x0000_s3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1766" name="Réserve" hidden="1">
              <a:extLst>
                <a:ext uri="{63B3BB69-23CF-44E3-9099-C40C66FF867C}">
                  <a14:compatExt spid="_x0000_s3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2789" name="Répertoire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2790" name="Réserve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3813" name="Répertoire" hidden="1">
              <a:extLst>
                <a:ext uri="{63B3BB69-23CF-44E3-9099-C40C66FF867C}">
                  <a14:compatExt spid="_x0000_s3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Répertoire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9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3814" name="Réserve" hidden="1">
              <a:extLst>
                <a:ext uri="{63B3BB69-23CF-44E3-9099-C40C66FF867C}">
                  <a14:compatExt spid="_x0000_s3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Réserve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42-00078%20Cahier%20de%20contr&#244;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SSIERS"/>
      <sheetName val="DOSSIERS.XLS"/>
    </sheetNames>
    <definedNames>
      <definedName name="ArchivageDossier"/>
    </defined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ENU1"/>
      <sheetName val="Entête"/>
      <sheetName val="Doc Référence"/>
      <sheetName val="Doc Aide mémoire"/>
      <sheetName val="Répertoire"/>
      <sheetName val="Réserves"/>
      <sheetName val="REPERTOIRE"/>
      <sheetName val="AV-FK-005"/>
      <sheetName val="AV-FK-008,1BIS"/>
      <sheetName val="AV-FK-008,2BIS"/>
      <sheetName val="AV-FK-008,2BIS (2)"/>
      <sheetName val="AV-FK-015"/>
      <sheetName val="AV-FK-015 (2)"/>
      <sheetName val="AV-FK-015 (3)"/>
      <sheetName val="AV-FK-015 (4)"/>
      <sheetName val="AV-FK-015 (5)"/>
      <sheetName val="AV-FK-015 (6)"/>
      <sheetName val="AV-FK-015 (7)"/>
      <sheetName val="AV-FK-015 (8)"/>
      <sheetName val="AV-FK-015 (9)"/>
      <sheetName val="AV-FK-015 (10)"/>
      <sheetName val="AV-FK-017"/>
      <sheetName val="AV-FK-017 (2)"/>
      <sheetName val="AV-FK-017 (3)"/>
      <sheetName val="AV-FK-019"/>
      <sheetName val="AV-FK-022"/>
      <sheetName val="AV-FK-028"/>
      <sheetName val="AV-FK-039"/>
      <sheetName val="AV-FK-049"/>
      <sheetName val="AV-FK-052"/>
      <sheetName val="AV-FK-052 (2)"/>
      <sheetName val="AV-FK-052 (3)"/>
      <sheetName val="AV-FK-052 (4)"/>
      <sheetName val="AV-FK-052 (5)"/>
      <sheetName val="AV-FK-052 (6)"/>
      <sheetName val="AV-FK-054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">
          <cell r="B3" t="str">
            <v>C</v>
          </cell>
        </row>
        <row r="4">
          <cell r="B4" t="str">
            <v>*</v>
          </cell>
        </row>
        <row r="5">
          <cell r="B5" t="str">
            <v>NA</v>
          </cell>
        </row>
      </sheetData>
    </sheetDataSet>
  </externalBook>
</externalLink>
</file>

<file path=xl/tables/table1.xml><?xml version="1.0" encoding="utf-8"?>
<table xmlns="http://schemas.openxmlformats.org/spreadsheetml/2006/main" id="1" name="RepCahier" displayName="RepCahier" ref="A6:H309" totalsRowShown="0" headerRowDxfId="33" dataDxfId="32" tableBorderDxfId="31">
  <autoFilter ref="A6:H309"/>
  <tableColumns count="8">
    <tableColumn id="1" name="Fiche" dataDxfId="30" dataCellStyle="Normal 2 2">
      <calculatedColumnFormula>IF(RepCahier[[#This Row],[Modèle]]="","",CONCATENATE(MENU1!$B$9,"-",TEXT(COUNTA($B$7:$B7),"000")))</calculatedColumnFormula>
    </tableColumn>
    <tableColumn id="2" name="Modèle" dataDxfId="29" dataCellStyle="Normal 2 2"/>
    <tableColumn id="3" name="Identification" dataDxfId="28" dataCellStyle="Normal 2 2"/>
    <tableColumn id="4" name="Destination_x000a_d'identification" dataDxfId="27" dataCellStyle="Normal 2 2">
      <calculatedColumnFormula>IF(B7="","",VLOOKUP(B7,'Répertoire fiche de contrôle'!A:F,6,FALSE))</calculatedColumnFormula>
    </tableColumn>
    <tableColumn id="8" name="Destination Fiche" dataDxfId="26" dataCellStyle="Normal 2 2">
      <calculatedColumnFormula>IF(B7="","",VLOOKUP(B7,'Répertoire fiche de contrôle'!A:G,7,FALSE))</calculatedColumnFormula>
    </tableColumn>
    <tableColumn id="5" name="Réalisation" dataDxfId="25" dataCellStyle="Normal 2 2"/>
    <tableColumn id="6" name="Remise" dataDxfId="24" dataCellStyle="Normal 2 2"/>
    <tableColumn id="7" name="Observation" dataDxfId="23" dataCellStyle="Normal 2 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6" name="Fiches" displayName="Fiches" ref="A1:A17" totalsRowShown="0">
  <autoFilter ref="A1:A17"/>
  <tableColumns count="1">
    <tableColumn id="1" name="Fich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C1:C5" totalsRowShown="0" headerRowDxfId="22" dataDxfId="21" headerRowCellStyle="Normal 7" dataCellStyle="Normal 7">
  <autoFilter ref="C1:C5"/>
  <tableColumns count="1">
    <tableColumn id="1" name="RESULTAT" dataDxfId="20" dataCellStyle="Normal 7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8" name="BOITE" displayName="BOITE" ref="E1:E3" totalsRowShown="0" headerRowDxfId="19" dataDxfId="18" headerRowCellStyle="Normal 7" dataCellStyle="Normal 7">
  <autoFilter ref="E1:E3"/>
  <tableColumns count="1">
    <tableColumn id="1" name="BOITE" dataDxfId="17" dataCellStyle="Normal 7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Relationship Id="rId3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5" Type="http://schemas.openxmlformats.org/officeDocument/2006/relationships/table" Target="../tables/table3.xml"/><Relationship Id="rId6" Type="http://schemas.openxmlformats.org/officeDocument/2006/relationships/table" Target="../tables/table4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trlProp" Target="../ctrlProps/ctrlProp5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trlProp" Target="../ctrlProps/ctrlProp7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4" Type="http://schemas.openxmlformats.org/officeDocument/2006/relationships/ctrlProp" Target="../ctrlProps/ctrlProp11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4" Type="http://schemas.openxmlformats.org/officeDocument/2006/relationships/ctrlProp" Target="../ctrlProps/ctrlProp13.xml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4" Type="http://schemas.openxmlformats.org/officeDocument/2006/relationships/ctrlProp" Target="../ctrlProps/ctrlProp15.xml"/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4" Type="http://schemas.openxmlformats.org/officeDocument/2006/relationships/ctrlProp" Target="../ctrlProps/ctrlProp17.xml"/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10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4" Type="http://schemas.openxmlformats.org/officeDocument/2006/relationships/ctrlProp" Target="../ctrlProps/ctrlProp19.xml"/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1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4" Type="http://schemas.openxmlformats.org/officeDocument/2006/relationships/ctrlProp" Target="../ctrlProps/ctrlProp21.xml"/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2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4" Type="http://schemas.openxmlformats.org/officeDocument/2006/relationships/ctrlProp" Target="../ctrlProps/ctrlProp23.xml"/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3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4" Type="http://schemas.openxmlformats.org/officeDocument/2006/relationships/ctrlProp" Target="../ctrlProps/ctrlProp25.xml"/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4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4" Type="http://schemas.openxmlformats.org/officeDocument/2006/relationships/ctrlProp" Target="../ctrlProps/ctrlProp27.xml"/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5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4" Type="http://schemas.openxmlformats.org/officeDocument/2006/relationships/ctrlProp" Target="../ctrlProps/ctrlProp29.xml"/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6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4" Type="http://schemas.openxmlformats.org/officeDocument/2006/relationships/ctrlProp" Target="../ctrlProps/ctrlProp31.xml"/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7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4" Type="http://schemas.openxmlformats.org/officeDocument/2006/relationships/ctrlProp" Target="../ctrlProps/ctrlProp33.xml"/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0070C0"/>
  </sheetPr>
  <dimension ref="A1:L16"/>
  <sheetViews>
    <sheetView workbookViewId="0">
      <selection activeCell="D16" sqref="D16"/>
    </sheetView>
  </sheetViews>
  <sheetFormatPr baseColWidth="10" defaultColWidth="11.5" defaultRowHeight="14" x14ac:dyDescent="0"/>
  <cols>
    <col min="1" max="1" width="28.1640625" style="1" customWidth="1"/>
    <col min="2" max="6" width="11.5" style="1" customWidth="1"/>
    <col min="7" max="7" width="11.5" style="1"/>
    <col min="8" max="8" width="22.5" style="1" bestFit="1" customWidth="1"/>
    <col min="9" max="10" width="20.33203125" style="1" bestFit="1" customWidth="1"/>
    <col min="11" max="16384" width="11.5" style="1"/>
  </cols>
  <sheetData>
    <row r="1" spans="1:12">
      <c r="A1" s="336" t="s">
        <v>0</v>
      </c>
      <c r="B1" s="336"/>
      <c r="C1" s="336"/>
      <c r="D1" s="336"/>
      <c r="E1" s="336"/>
    </row>
    <row r="2" spans="1:12" s="2" customFormat="1" ht="15" thickBot="1">
      <c r="B2" s="3" t="s">
        <v>1</v>
      </c>
      <c r="D2" s="3" t="s">
        <v>2</v>
      </c>
    </row>
    <row r="3" spans="1:12" ht="17" thickBot="1">
      <c r="B3" s="4" t="s">
        <v>3</v>
      </c>
      <c r="D3" s="1" t="s">
        <v>4</v>
      </c>
      <c r="F3" s="5"/>
      <c r="G3" s="6" t="s">
        <v>406</v>
      </c>
      <c r="H3" s="5" t="s">
        <v>405</v>
      </c>
      <c r="I3" s="5" t="s">
        <v>5</v>
      </c>
      <c r="J3" s="7" t="s">
        <v>401</v>
      </c>
    </row>
    <row r="4" spans="1:12" ht="16">
      <c r="B4" s="8" t="s">
        <v>6</v>
      </c>
      <c r="D4" s="1" t="s">
        <v>7</v>
      </c>
      <c r="G4" s="9"/>
      <c r="H4" s="5" t="s">
        <v>406</v>
      </c>
      <c r="I4" s="5" t="s">
        <v>5</v>
      </c>
      <c r="J4" s="7" t="s">
        <v>402</v>
      </c>
    </row>
    <row r="5" spans="1:12" ht="16">
      <c r="B5" s="8" t="s">
        <v>8</v>
      </c>
      <c r="G5" s="5"/>
      <c r="H5" s="5" t="s">
        <v>407</v>
      </c>
      <c r="I5" s="5" t="s">
        <v>9</v>
      </c>
      <c r="J5" s="7" t="s">
        <v>403</v>
      </c>
    </row>
    <row r="6" spans="1:12" ht="16">
      <c r="B6" s="10" t="s">
        <v>10</v>
      </c>
      <c r="G6" s="5"/>
      <c r="H6" s="5" t="s">
        <v>408</v>
      </c>
      <c r="I6" s="5" t="s">
        <v>11</v>
      </c>
      <c r="J6" s="7" t="s">
        <v>404</v>
      </c>
    </row>
    <row r="7" spans="1:12" ht="16">
      <c r="G7" s="5"/>
      <c r="H7" s="5" t="s">
        <v>409</v>
      </c>
      <c r="I7" s="5" t="s">
        <v>5</v>
      </c>
      <c r="J7" s="7" t="s">
        <v>436</v>
      </c>
      <c r="K7" s="11"/>
      <c r="L7" s="7"/>
    </row>
    <row r="8" spans="1:12" ht="17" thickBot="1">
      <c r="G8" s="11"/>
      <c r="H8" s="5" t="s">
        <v>410</v>
      </c>
      <c r="I8" s="5" t="s">
        <v>5</v>
      </c>
      <c r="J8" s="7" t="s">
        <v>437</v>
      </c>
      <c r="K8" s="11"/>
      <c r="L8" s="7"/>
    </row>
    <row r="9" spans="1:12" ht="16">
      <c r="A9" s="12" t="s">
        <v>12</v>
      </c>
      <c r="B9" s="337" t="s">
        <v>13</v>
      </c>
      <c r="F9" s="13"/>
      <c r="G9" s="14"/>
      <c r="H9" s="5" t="s">
        <v>14</v>
      </c>
      <c r="I9" s="5" t="s">
        <v>405</v>
      </c>
      <c r="J9" s="5"/>
      <c r="K9" s="11"/>
      <c r="L9" s="7"/>
    </row>
    <row r="10" spans="1:12" ht="17" thickBot="1">
      <c r="A10" s="15" t="s">
        <v>15</v>
      </c>
      <c r="B10" s="338"/>
      <c r="F10" s="14"/>
      <c r="G10" s="14"/>
      <c r="H10" s="5" t="s">
        <v>16</v>
      </c>
      <c r="I10" s="5" t="s">
        <v>406</v>
      </c>
      <c r="J10" s="5"/>
      <c r="K10" s="11"/>
      <c r="L10" s="7"/>
    </row>
    <row r="11" spans="1:12" ht="16">
      <c r="F11" s="14"/>
      <c r="G11" s="14"/>
      <c r="H11" s="5" t="s">
        <v>3</v>
      </c>
      <c r="I11" s="5" t="s">
        <v>407</v>
      </c>
      <c r="K11" s="11"/>
      <c r="L11" s="7"/>
    </row>
    <row r="12" spans="1:12">
      <c r="F12" s="14"/>
      <c r="G12" s="14"/>
      <c r="H12" s="5" t="s">
        <v>17</v>
      </c>
      <c r="I12" s="5" t="s">
        <v>408</v>
      </c>
    </row>
    <row r="13" spans="1:12">
      <c r="A13" s="4"/>
      <c r="B13" s="5"/>
      <c r="D13" s="5"/>
      <c r="H13" s="5" t="s">
        <v>184</v>
      </c>
      <c r="I13" s="5" t="s">
        <v>409</v>
      </c>
    </row>
    <row r="14" spans="1:12">
      <c r="A14" s="8"/>
      <c r="B14" s="5"/>
      <c r="D14" s="5"/>
      <c r="H14" s="5" t="s">
        <v>187</v>
      </c>
      <c r="I14" s="5" t="s">
        <v>410</v>
      </c>
    </row>
    <row r="15" spans="1:12">
      <c r="A15" s="8"/>
    </row>
    <row r="16" spans="1:12">
      <c r="A16" s="10"/>
    </row>
  </sheetData>
  <mergeCells count="2">
    <mergeCell ref="A1:E1"/>
    <mergeCell ref="B9:B10"/>
  </mergeCells>
  <dataValidations count="1">
    <dataValidation type="list" allowBlank="1" showInputMessage="1" showErrorMessage="1" sqref="G3">
      <formula1>$I$9:$I$14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7030A0"/>
    <pageSetUpPr fitToPage="1"/>
  </sheetPr>
  <dimension ref="A1:N25"/>
  <sheetViews>
    <sheetView workbookViewId="0">
      <selection activeCell="H23" sqref="H23"/>
    </sheetView>
  </sheetViews>
  <sheetFormatPr baseColWidth="10" defaultColWidth="11.5" defaultRowHeight="15" x14ac:dyDescent="0"/>
  <cols>
    <col min="1" max="3" width="10.6640625" style="29" customWidth="1"/>
    <col min="4" max="4" width="8.6640625" style="29" customWidth="1"/>
    <col min="5" max="6" width="10.6640625" style="29" customWidth="1"/>
    <col min="7" max="7" width="5.6640625" style="29" customWidth="1"/>
    <col min="8" max="8" width="17.6640625" style="29" customWidth="1"/>
    <col min="9" max="14" width="12.6640625" style="29" customWidth="1"/>
    <col min="15" max="16384" width="11.5" style="29"/>
  </cols>
  <sheetData>
    <row r="1" spans="1:14" ht="80" customHeight="1" thickBot="1">
      <c r="A1" s="360"/>
      <c r="B1" s="360"/>
      <c r="C1" s="360"/>
      <c r="D1" s="360"/>
      <c r="E1" s="360"/>
      <c r="F1" s="360"/>
      <c r="G1" s="360"/>
      <c r="H1" s="360"/>
      <c r="K1" s="30"/>
      <c r="L1" s="361" t="s">
        <v>18</v>
      </c>
      <c r="M1" s="361"/>
      <c r="N1" s="31" t="s">
        <v>14</v>
      </c>
    </row>
    <row r="2" spans="1:14">
      <c r="A2" s="362"/>
      <c r="B2" s="362"/>
      <c r="C2" s="362"/>
      <c r="D2" s="362"/>
      <c r="E2" s="362"/>
      <c r="F2" s="362"/>
      <c r="G2" s="362"/>
      <c r="H2" s="362"/>
    </row>
    <row r="3" spans="1:14">
      <c r="A3" s="362"/>
      <c r="B3" s="362"/>
      <c r="C3" s="362"/>
      <c r="D3" s="362"/>
      <c r="E3" s="362"/>
      <c r="F3" s="362"/>
      <c r="G3" s="362"/>
      <c r="H3" s="362"/>
    </row>
    <row r="4" spans="1:14">
      <c r="A4" s="362"/>
      <c r="B4" s="362"/>
      <c r="C4" s="362"/>
      <c r="D4" s="362"/>
      <c r="E4" s="362"/>
      <c r="F4" s="362"/>
      <c r="G4" s="362"/>
      <c r="H4" s="362"/>
      <c r="L4" s="29" t="s">
        <v>438</v>
      </c>
      <c r="N4" s="29" t="s">
        <v>16</v>
      </c>
    </row>
    <row r="5" spans="1:14">
      <c r="A5" s="32"/>
      <c r="B5" s="32"/>
      <c r="C5" s="32"/>
      <c r="D5" s="32"/>
      <c r="E5" s="32"/>
      <c r="F5" s="32"/>
      <c r="G5" s="32"/>
      <c r="H5" s="32"/>
    </row>
    <row r="6" spans="1:14" s="33" customFormat="1" ht="30" customHeight="1">
      <c r="A6" s="359" t="s">
        <v>19</v>
      </c>
      <c r="B6" s="359"/>
      <c r="C6" s="359"/>
      <c r="D6" s="359"/>
      <c r="E6" s="359"/>
      <c r="F6" s="359"/>
      <c r="G6" s="359"/>
      <c r="H6" s="359"/>
    </row>
    <row r="7" spans="1:14" s="38" customFormat="1" ht="30" customHeight="1">
      <c r="A7" s="34" t="s">
        <v>20</v>
      </c>
      <c r="B7" s="353" t="s">
        <v>419</v>
      </c>
      <c r="C7" s="354"/>
      <c r="D7" s="354"/>
      <c r="E7" s="35" t="s">
        <v>21</v>
      </c>
      <c r="F7" s="36" t="s">
        <v>14</v>
      </c>
      <c r="G7" s="35" t="s">
        <v>22</v>
      </c>
      <c r="H7" s="37" t="s">
        <v>418</v>
      </c>
    </row>
    <row r="8" spans="1:14" ht="30" customHeight="1">
      <c r="A8" s="355" t="s">
        <v>23</v>
      </c>
      <c r="B8" s="355"/>
      <c r="C8" s="355"/>
      <c r="D8" s="355"/>
      <c r="E8" s="355"/>
      <c r="F8" s="355"/>
      <c r="G8" s="355"/>
      <c r="H8" s="355"/>
    </row>
    <row r="9" spans="1:14" ht="23">
      <c r="A9" s="356"/>
      <c r="B9" s="356"/>
      <c r="C9" s="356"/>
      <c r="D9" s="356"/>
      <c r="E9" s="356"/>
      <c r="F9" s="356"/>
      <c r="G9" s="356"/>
      <c r="H9" s="356"/>
    </row>
    <row r="10" spans="1:14" ht="23">
      <c r="A10" s="356" t="s">
        <v>24</v>
      </c>
      <c r="B10" s="356"/>
      <c r="C10" s="356"/>
      <c r="D10" s="356"/>
      <c r="E10" s="356"/>
      <c r="F10" s="356"/>
      <c r="G10" s="356"/>
      <c r="H10" s="356"/>
    </row>
    <row r="11" spans="1:14" ht="23">
      <c r="A11" s="356" t="s">
        <v>25</v>
      </c>
      <c r="B11" s="356"/>
      <c r="C11" s="356"/>
      <c r="D11" s="356"/>
      <c r="E11" s="356"/>
      <c r="F11" s="356"/>
      <c r="G11" s="356"/>
      <c r="H11" s="356"/>
    </row>
    <row r="12" spans="1:14" ht="23">
      <c r="A12" s="356"/>
      <c r="B12" s="356"/>
      <c r="C12" s="356"/>
      <c r="D12" s="356"/>
      <c r="E12" s="356"/>
      <c r="F12" s="356"/>
      <c r="G12" s="356"/>
      <c r="H12" s="356"/>
    </row>
    <row r="13" spans="1:14" ht="23">
      <c r="A13" s="356"/>
      <c r="B13" s="356"/>
      <c r="C13" s="356"/>
      <c r="D13" s="356"/>
      <c r="E13" s="356"/>
      <c r="F13" s="356"/>
      <c r="G13" s="356"/>
      <c r="H13" s="356"/>
    </row>
    <row r="14" spans="1:14" ht="23">
      <c r="A14" s="356" t="s">
        <v>26</v>
      </c>
      <c r="B14" s="356"/>
      <c r="C14" s="356"/>
      <c r="D14" s="356"/>
      <c r="E14" s="356"/>
      <c r="F14" s="356"/>
      <c r="G14" s="356"/>
      <c r="H14" s="356"/>
    </row>
    <row r="15" spans="1:14" ht="23">
      <c r="A15" s="356"/>
      <c r="B15" s="356"/>
      <c r="C15" s="356"/>
      <c r="D15" s="356"/>
      <c r="E15" s="356"/>
      <c r="F15" s="356"/>
      <c r="G15" s="356"/>
      <c r="H15" s="356"/>
    </row>
    <row r="16" spans="1:14" s="33" customFormat="1" ht="25">
      <c r="A16" s="357" t="s">
        <v>27</v>
      </c>
      <c r="B16" s="357"/>
      <c r="C16" s="357"/>
      <c r="D16" s="357"/>
      <c r="E16" s="357"/>
      <c r="F16" s="357"/>
      <c r="G16" s="357"/>
      <c r="H16" s="357"/>
    </row>
    <row r="17" spans="1:8" ht="20">
      <c r="A17" s="358" t="s">
        <v>28</v>
      </c>
      <c r="B17" s="358"/>
      <c r="C17" s="358"/>
      <c r="D17" s="358"/>
      <c r="E17" s="358"/>
      <c r="F17" s="358"/>
      <c r="G17" s="358"/>
      <c r="H17" s="358"/>
    </row>
    <row r="18" spans="1:8" ht="30" customHeight="1">
      <c r="A18" s="339" t="s">
        <v>29</v>
      </c>
      <c r="B18" s="340"/>
      <c r="C18" s="340"/>
      <c r="D18" s="340"/>
      <c r="E18" s="340"/>
      <c r="F18" s="340"/>
      <c r="G18" s="340"/>
      <c r="H18" s="341"/>
    </row>
    <row r="19" spans="1:8">
      <c r="A19" s="342" t="s">
        <v>30</v>
      </c>
      <c r="B19" s="343"/>
      <c r="C19" s="343"/>
      <c r="D19" s="344" t="s">
        <v>31</v>
      </c>
      <c r="E19" s="342"/>
      <c r="F19" s="346" t="s">
        <v>32</v>
      </c>
      <c r="G19" s="347"/>
      <c r="H19" s="39" t="s">
        <v>33</v>
      </c>
    </row>
    <row r="20" spans="1:8" ht="55" customHeight="1">
      <c r="A20" s="348" t="str">
        <f>IF(N1="","",IF(N1="A",MENU1!H3,IF(N1="B",MENU1!H4,IF(N1="C",MENU1!H5,IF(N1="D",MENU1!H6,)))))</f>
        <v>NOMa</v>
      </c>
      <c r="B20" s="348"/>
      <c r="C20" s="349"/>
      <c r="D20" s="350" t="str">
        <f>IF(N1="","",IF(N1="A",MENU1!I3,IF(N1="B",MENU1!I4,IF(N1="C",MENU1!I5,IF(N1="D",MENU1!I6,)))))</f>
        <v>Contrôleur</v>
      </c>
      <c r="E20" s="349"/>
      <c r="F20" s="351"/>
      <c r="G20" s="352"/>
      <c r="H20" s="40" t="str">
        <f>IF(N1="","",IF(N1="A",MENU1!J3,IF(N1="B",MENU1!J4,IF(N1="C",MENU1!J5,IF(N1="D",MENU1!J6,)))))</f>
        <v>C.1</v>
      </c>
    </row>
    <row r="21" spans="1:8" ht="30" customHeight="1">
      <c r="A21" s="339" t="s">
        <v>34</v>
      </c>
      <c r="B21" s="340"/>
      <c r="C21" s="340"/>
      <c r="D21" s="340"/>
      <c r="E21" s="340"/>
      <c r="F21" s="340"/>
      <c r="G21" s="340"/>
      <c r="H21" s="341"/>
    </row>
    <row r="22" spans="1:8">
      <c r="A22" s="342" t="s">
        <v>30</v>
      </c>
      <c r="B22" s="343"/>
      <c r="C22" s="343"/>
      <c r="D22" s="344" t="s">
        <v>31</v>
      </c>
      <c r="E22" s="342"/>
      <c r="F22" s="346" t="s">
        <v>32</v>
      </c>
      <c r="G22" s="347"/>
      <c r="H22" s="39" t="s">
        <v>33</v>
      </c>
    </row>
    <row r="23" spans="1:8" ht="55" customHeight="1">
      <c r="A23" s="348" t="str">
        <f>IF(N4="","",IF(N4="A",MENU1!H6,IF(N4="B",MENU1!H7,IF(N4="C",MENU1!H8,IF(N4="D",MENU1!H9,)))))</f>
        <v>NOMe</v>
      </c>
      <c r="B23" s="348"/>
      <c r="C23" s="349"/>
      <c r="D23" s="350" t="str">
        <f>IF(N4="","",IF(N4="A",MENU1!I6,IF(N4="B",MENU1!I7,IF(N4="C",MENU1!I8,IF(N4="D",MENU1!I9,)))))</f>
        <v>Contrôleur</v>
      </c>
      <c r="E23" s="349"/>
      <c r="F23" s="351"/>
      <c r="G23" s="352"/>
      <c r="H23" s="40" t="str">
        <f>IF(N4="","",IF(N4="A",MENU1!J6,IF(N4="B",MENU1!J7,IF(N4="C",MENU1!J8,IF(N4="D",MENU1!J9,)))))</f>
        <v>C.5</v>
      </c>
    </row>
    <row r="24" spans="1:8" ht="30" customHeight="1">
      <c r="A24" s="339" t="s">
        <v>35</v>
      </c>
      <c r="B24" s="340"/>
      <c r="C24" s="340"/>
      <c r="D24" s="340"/>
      <c r="E24" s="340"/>
      <c r="F24" s="340"/>
      <c r="G24" s="340"/>
      <c r="H24" s="341"/>
    </row>
    <row r="25" spans="1:8" ht="55" customHeight="1">
      <c r="A25" s="342" t="s">
        <v>36</v>
      </c>
      <c r="B25" s="343"/>
      <c r="C25" s="343"/>
      <c r="D25" s="344" t="s">
        <v>31</v>
      </c>
      <c r="E25" s="342"/>
      <c r="F25" s="345" t="s">
        <v>37</v>
      </c>
      <c r="G25" s="343"/>
      <c r="H25" s="41" t="s">
        <v>33</v>
      </c>
    </row>
  </sheetData>
  <mergeCells count="35">
    <mergeCell ref="A6:H6"/>
    <mergeCell ref="A1:H1"/>
    <mergeCell ref="L1:M1"/>
    <mergeCell ref="A2:H2"/>
    <mergeCell ref="A3:H3"/>
    <mergeCell ref="A4:H4"/>
    <mergeCell ref="A18:H18"/>
    <mergeCell ref="B7:D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9:C19"/>
    <mergeCell ref="D19:E19"/>
    <mergeCell ref="F19:G19"/>
    <mergeCell ref="A20:C20"/>
    <mergeCell ref="D20:E20"/>
    <mergeCell ref="F20:G20"/>
    <mergeCell ref="A24:H24"/>
    <mergeCell ref="A25:C25"/>
    <mergeCell ref="D25:E25"/>
    <mergeCell ref="F25:G25"/>
    <mergeCell ref="A21:H21"/>
    <mergeCell ref="A22:C22"/>
    <mergeCell ref="D22:E22"/>
    <mergeCell ref="F22:G22"/>
    <mergeCell ref="A23:C23"/>
    <mergeCell ref="D23:E23"/>
    <mergeCell ref="F23:G23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rgb="FF00B050"/>
    <pageSetUpPr fitToPage="1"/>
  </sheetPr>
  <dimension ref="A1:G69"/>
  <sheetViews>
    <sheetView workbookViewId="0">
      <selection activeCell="I15" sqref="I15"/>
    </sheetView>
  </sheetViews>
  <sheetFormatPr baseColWidth="10" defaultColWidth="11.5" defaultRowHeight="14" x14ac:dyDescent="0"/>
  <cols>
    <col min="1" max="1" width="15.33203125" style="323" customWidth="1"/>
    <col min="2" max="2" width="49" style="48" customWidth="1"/>
    <col min="3" max="3" width="29.6640625" style="48" customWidth="1"/>
    <col min="4" max="4" width="10.6640625" style="59" customWidth="1"/>
    <col min="5" max="5" width="15.6640625" style="60" customWidth="1"/>
    <col min="6" max="7" width="0" style="48" hidden="1" customWidth="1"/>
    <col min="8" max="16384" width="11.5" style="48"/>
  </cols>
  <sheetData>
    <row r="1" spans="1:7" ht="15" customHeight="1">
      <c r="A1" s="370"/>
      <c r="B1" s="371"/>
      <c r="C1" s="371" t="s">
        <v>44</v>
      </c>
      <c r="D1" s="371"/>
      <c r="E1" s="374"/>
    </row>
    <row r="2" spans="1:7" ht="15" customHeight="1">
      <c r="A2" s="372"/>
      <c r="B2" s="373"/>
      <c r="C2" s="373"/>
      <c r="D2" s="373"/>
      <c r="E2" s="375"/>
    </row>
    <row r="3" spans="1:7" ht="15" customHeight="1">
      <c r="A3" s="372"/>
      <c r="B3" s="373"/>
      <c r="C3" s="373" t="s">
        <v>45</v>
      </c>
      <c r="D3" s="373"/>
      <c r="E3" s="375"/>
    </row>
    <row r="4" spans="1:7" ht="15" customHeight="1">
      <c r="A4" s="372"/>
      <c r="B4" s="373"/>
      <c r="C4" s="373"/>
      <c r="D4" s="373"/>
      <c r="E4" s="375"/>
    </row>
    <row r="5" spans="1:7" ht="10" customHeight="1" thickBot="1">
      <c r="A5" s="319"/>
      <c r="B5" s="49"/>
      <c r="C5" s="49"/>
      <c r="D5" s="50"/>
      <c r="E5" s="51"/>
    </row>
    <row r="6" spans="1:7" s="54" customFormat="1">
      <c r="A6" s="320" t="s">
        <v>423</v>
      </c>
      <c r="B6" s="376" t="s">
        <v>440</v>
      </c>
      <c r="C6" s="376"/>
      <c r="D6" s="52" t="s">
        <v>46</v>
      </c>
      <c r="E6" s="53" t="s">
        <v>47</v>
      </c>
    </row>
    <row r="7" spans="1:7">
      <c r="A7" s="321" t="s">
        <v>48</v>
      </c>
      <c r="B7" s="369" t="s">
        <v>49</v>
      </c>
      <c r="C7" s="369"/>
      <c r="D7" s="55" t="s">
        <v>16</v>
      </c>
      <c r="E7" s="56">
        <v>43191</v>
      </c>
      <c r="F7" s="48" t="s">
        <v>414</v>
      </c>
      <c r="G7" s="48" t="s">
        <v>432</v>
      </c>
    </row>
    <row r="8" spans="1:7">
      <c r="A8" s="321" t="s">
        <v>50</v>
      </c>
      <c r="B8" s="369" t="s">
        <v>51</v>
      </c>
      <c r="C8" s="369"/>
      <c r="D8" s="55" t="s">
        <v>14</v>
      </c>
      <c r="E8" s="56">
        <v>42789</v>
      </c>
      <c r="F8" s="48" t="s">
        <v>414</v>
      </c>
      <c r="G8" s="48" t="s">
        <v>432</v>
      </c>
    </row>
    <row r="9" spans="1:7">
      <c r="A9" s="321" t="s">
        <v>52</v>
      </c>
      <c r="B9" s="369" t="s">
        <v>53</v>
      </c>
      <c r="C9" s="369"/>
      <c r="D9" s="55" t="s">
        <v>14</v>
      </c>
      <c r="E9" s="56">
        <v>42789</v>
      </c>
      <c r="F9" s="48" t="s">
        <v>414</v>
      </c>
      <c r="G9" s="48" t="s">
        <v>432</v>
      </c>
    </row>
    <row r="10" spans="1:7">
      <c r="A10" s="321" t="s">
        <v>54</v>
      </c>
      <c r="B10" s="369" t="s">
        <v>55</v>
      </c>
      <c r="C10" s="369"/>
      <c r="D10" s="55" t="s">
        <v>16</v>
      </c>
      <c r="E10" s="56">
        <v>43191</v>
      </c>
      <c r="F10" s="48" t="s">
        <v>414</v>
      </c>
      <c r="G10" s="48" t="s">
        <v>432</v>
      </c>
    </row>
    <row r="11" spans="1:7">
      <c r="A11" s="321" t="s">
        <v>56</v>
      </c>
      <c r="B11" s="369" t="s">
        <v>57</v>
      </c>
      <c r="C11" s="369"/>
      <c r="D11" s="55" t="s">
        <v>14</v>
      </c>
      <c r="E11" s="56">
        <v>42789</v>
      </c>
      <c r="F11" s="48" t="s">
        <v>414</v>
      </c>
      <c r="G11" s="48" t="s">
        <v>432</v>
      </c>
    </row>
    <row r="12" spans="1:7">
      <c r="A12" s="321" t="s">
        <v>58</v>
      </c>
      <c r="B12" s="364" t="s">
        <v>59</v>
      </c>
      <c r="C12" s="364"/>
      <c r="D12" s="55" t="s">
        <v>16</v>
      </c>
      <c r="E12" s="56">
        <v>43191</v>
      </c>
      <c r="F12" s="48" t="s">
        <v>414</v>
      </c>
      <c r="G12" s="48" t="s">
        <v>432</v>
      </c>
    </row>
    <row r="13" spans="1:7">
      <c r="A13" s="321" t="s">
        <v>60</v>
      </c>
      <c r="B13" s="364" t="s">
        <v>61</v>
      </c>
      <c r="C13" s="364"/>
      <c r="D13" s="55" t="s">
        <v>14</v>
      </c>
      <c r="E13" s="56">
        <v>42789</v>
      </c>
      <c r="F13" s="48" t="s">
        <v>414</v>
      </c>
      <c r="G13" s="48" t="s">
        <v>432</v>
      </c>
    </row>
    <row r="14" spans="1:7">
      <c r="A14" s="321" t="s">
        <v>40</v>
      </c>
      <c r="B14" s="369" t="s">
        <v>62</v>
      </c>
      <c r="C14" s="369"/>
      <c r="D14" s="55" t="s">
        <v>14</v>
      </c>
      <c r="E14" s="56">
        <v>42789</v>
      </c>
      <c r="F14" s="48" t="s">
        <v>415</v>
      </c>
      <c r="G14" s="48" t="s">
        <v>433</v>
      </c>
    </row>
    <row r="15" spans="1:7">
      <c r="A15" s="321" t="s">
        <v>427</v>
      </c>
      <c r="B15" s="364" t="s">
        <v>63</v>
      </c>
      <c r="C15" s="364"/>
      <c r="D15" s="55" t="s">
        <v>14</v>
      </c>
      <c r="E15" s="56">
        <v>43668</v>
      </c>
      <c r="F15" s="48" t="s">
        <v>414</v>
      </c>
      <c r="G15" s="48" t="s">
        <v>432</v>
      </c>
    </row>
    <row r="16" spans="1:7">
      <c r="A16" s="321" t="s">
        <v>428</v>
      </c>
      <c r="B16" s="364" t="s">
        <v>64</v>
      </c>
      <c r="C16" s="364"/>
      <c r="D16" s="55" t="s">
        <v>14</v>
      </c>
      <c r="E16" s="56">
        <v>43679</v>
      </c>
      <c r="F16" s="48" t="s">
        <v>416</v>
      </c>
      <c r="G16" s="48" t="s">
        <v>434</v>
      </c>
    </row>
    <row r="17" spans="1:7">
      <c r="A17" s="321" t="s">
        <v>41</v>
      </c>
      <c r="B17" s="369" t="s">
        <v>65</v>
      </c>
      <c r="C17" s="369"/>
      <c r="D17" s="55" t="s">
        <v>16</v>
      </c>
      <c r="E17" s="56">
        <v>43191</v>
      </c>
      <c r="F17" s="48" t="s">
        <v>414</v>
      </c>
      <c r="G17" s="48" t="s">
        <v>432</v>
      </c>
    </row>
    <row r="18" spans="1:7">
      <c r="A18" s="321" t="s">
        <v>429</v>
      </c>
      <c r="B18" s="364" t="s">
        <v>66</v>
      </c>
      <c r="C18" s="364"/>
      <c r="D18" s="55" t="s">
        <v>16</v>
      </c>
      <c r="E18" s="56">
        <v>43191</v>
      </c>
      <c r="F18" s="48" t="s">
        <v>415</v>
      </c>
      <c r="G18" s="48" t="s">
        <v>433</v>
      </c>
    </row>
    <row r="19" spans="1:7">
      <c r="A19" s="321" t="s">
        <v>67</v>
      </c>
      <c r="B19" s="364" t="s">
        <v>68</v>
      </c>
      <c r="C19" s="364"/>
      <c r="D19" s="55" t="s">
        <v>14</v>
      </c>
      <c r="E19" s="56">
        <v>42789</v>
      </c>
      <c r="F19" s="48" t="s">
        <v>417</v>
      </c>
      <c r="G19" s="48" t="s">
        <v>434</v>
      </c>
    </row>
    <row r="20" spans="1:7">
      <c r="A20" s="321" t="s">
        <v>69</v>
      </c>
      <c r="B20" s="364" t="s">
        <v>70</v>
      </c>
      <c r="C20" s="364"/>
      <c r="D20" s="55" t="s">
        <v>14</v>
      </c>
      <c r="E20" s="56">
        <v>42789</v>
      </c>
      <c r="F20" s="48" t="s">
        <v>414</v>
      </c>
      <c r="G20" s="48" t="s">
        <v>432</v>
      </c>
    </row>
    <row r="21" spans="1:7">
      <c r="A21" s="321" t="s">
        <v>71</v>
      </c>
      <c r="B21" s="364" t="s">
        <v>72</v>
      </c>
      <c r="C21" s="364"/>
      <c r="D21" s="55" t="s">
        <v>16</v>
      </c>
      <c r="E21" s="56">
        <v>43191</v>
      </c>
      <c r="F21" s="48" t="s">
        <v>414</v>
      </c>
      <c r="G21" s="48" t="s">
        <v>432</v>
      </c>
    </row>
    <row r="22" spans="1:7">
      <c r="A22" s="321" t="s">
        <v>73</v>
      </c>
      <c r="B22" s="364" t="s">
        <v>74</v>
      </c>
      <c r="C22" s="364"/>
      <c r="D22" s="55" t="s">
        <v>14</v>
      </c>
      <c r="E22" s="56">
        <v>42789</v>
      </c>
      <c r="F22" s="48" t="s">
        <v>414</v>
      </c>
      <c r="G22" s="48" t="s">
        <v>432</v>
      </c>
    </row>
    <row r="23" spans="1:7">
      <c r="A23" s="321" t="s">
        <v>75</v>
      </c>
      <c r="B23" s="364" t="s">
        <v>76</v>
      </c>
      <c r="C23" s="364"/>
      <c r="D23" s="55" t="s">
        <v>14</v>
      </c>
      <c r="E23" s="56">
        <v>42789</v>
      </c>
      <c r="F23" s="48" t="s">
        <v>414</v>
      </c>
      <c r="G23" s="48" t="s">
        <v>432</v>
      </c>
    </row>
    <row r="24" spans="1:7">
      <c r="A24" s="321" t="s">
        <v>77</v>
      </c>
      <c r="B24" s="364" t="s">
        <v>78</v>
      </c>
      <c r="C24" s="364"/>
      <c r="D24" s="55" t="s">
        <v>14</v>
      </c>
      <c r="E24" s="56">
        <v>42789</v>
      </c>
      <c r="F24" s="48" t="s">
        <v>414</v>
      </c>
      <c r="G24" s="48" t="s">
        <v>432</v>
      </c>
    </row>
    <row r="25" spans="1:7">
      <c r="A25" s="321" t="s">
        <v>79</v>
      </c>
      <c r="B25" s="364" t="s">
        <v>80</v>
      </c>
      <c r="C25" s="364"/>
      <c r="D25" s="55" t="s">
        <v>14</v>
      </c>
      <c r="E25" s="56">
        <v>42789</v>
      </c>
      <c r="F25" s="48" t="s">
        <v>414</v>
      </c>
      <c r="G25" s="48" t="s">
        <v>432</v>
      </c>
    </row>
    <row r="26" spans="1:7">
      <c r="A26" s="321" t="s">
        <v>81</v>
      </c>
      <c r="B26" s="364" t="s">
        <v>82</v>
      </c>
      <c r="C26" s="364"/>
      <c r="D26" s="55" t="s">
        <v>16</v>
      </c>
      <c r="E26" s="56">
        <v>43191</v>
      </c>
      <c r="F26" s="48" t="s">
        <v>414</v>
      </c>
      <c r="G26" s="48" t="s">
        <v>432</v>
      </c>
    </row>
    <row r="27" spans="1:7">
      <c r="A27" s="321" t="s">
        <v>83</v>
      </c>
      <c r="B27" s="364" t="s">
        <v>84</v>
      </c>
      <c r="C27" s="364"/>
      <c r="D27" s="55" t="s">
        <v>14</v>
      </c>
      <c r="E27" s="56">
        <v>42789</v>
      </c>
      <c r="F27" s="48" t="s">
        <v>414</v>
      </c>
      <c r="G27" s="48" t="s">
        <v>432</v>
      </c>
    </row>
    <row r="28" spans="1:7">
      <c r="A28" s="321" t="s">
        <v>85</v>
      </c>
      <c r="B28" s="364" t="s">
        <v>86</v>
      </c>
      <c r="C28" s="364"/>
      <c r="D28" s="55" t="s">
        <v>14</v>
      </c>
      <c r="E28" s="56">
        <v>42789</v>
      </c>
      <c r="F28" s="48" t="s">
        <v>414</v>
      </c>
      <c r="G28" s="48" t="s">
        <v>432</v>
      </c>
    </row>
    <row r="29" spans="1:7">
      <c r="A29" s="321" t="s">
        <v>87</v>
      </c>
      <c r="B29" s="364" t="s">
        <v>88</v>
      </c>
      <c r="C29" s="364"/>
      <c r="D29" s="55" t="s">
        <v>14</v>
      </c>
      <c r="E29" s="56">
        <v>42789</v>
      </c>
      <c r="F29" s="48" t="s">
        <v>414</v>
      </c>
      <c r="G29" s="48" t="s">
        <v>432</v>
      </c>
    </row>
    <row r="30" spans="1:7">
      <c r="A30" s="321" t="s">
        <v>89</v>
      </c>
      <c r="B30" s="364" t="s">
        <v>90</v>
      </c>
      <c r="C30" s="364"/>
      <c r="D30" s="55" t="s">
        <v>16</v>
      </c>
      <c r="E30" s="56">
        <v>43191</v>
      </c>
      <c r="F30" s="48" t="s">
        <v>414</v>
      </c>
      <c r="G30" s="48" t="s">
        <v>432</v>
      </c>
    </row>
    <row r="31" spans="1:7">
      <c r="A31" s="321" t="s">
        <v>91</v>
      </c>
      <c r="B31" s="364" t="s">
        <v>92</v>
      </c>
      <c r="C31" s="364"/>
      <c r="D31" s="55" t="s">
        <v>14</v>
      </c>
      <c r="E31" s="56">
        <v>42789</v>
      </c>
      <c r="F31" s="48" t="s">
        <v>414</v>
      </c>
      <c r="G31" s="48" t="s">
        <v>432</v>
      </c>
    </row>
    <row r="32" spans="1:7">
      <c r="A32" s="321" t="s">
        <v>93</v>
      </c>
      <c r="B32" s="364" t="s">
        <v>94</v>
      </c>
      <c r="C32" s="364"/>
      <c r="D32" s="55" t="s">
        <v>14</v>
      </c>
      <c r="E32" s="56">
        <v>42789</v>
      </c>
      <c r="F32" s="48" t="s">
        <v>414</v>
      </c>
      <c r="G32" s="48" t="s">
        <v>432</v>
      </c>
    </row>
    <row r="33" spans="1:7">
      <c r="A33" s="321" t="s">
        <v>95</v>
      </c>
      <c r="B33" s="364" t="s">
        <v>96</v>
      </c>
      <c r="C33" s="364"/>
      <c r="D33" s="55" t="s">
        <v>14</v>
      </c>
      <c r="E33" s="56">
        <v>42789</v>
      </c>
      <c r="F33" s="48" t="s">
        <v>414</v>
      </c>
      <c r="G33" s="48" t="s">
        <v>432</v>
      </c>
    </row>
    <row r="34" spans="1:7">
      <c r="A34" s="321" t="s">
        <v>97</v>
      </c>
      <c r="B34" s="364" t="s">
        <v>98</v>
      </c>
      <c r="C34" s="364"/>
      <c r="D34" s="55" t="s">
        <v>14</v>
      </c>
      <c r="E34" s="56">
        <v>42789</v>
      </c>
      <c r="F34" s="48" t="s">
        <v>414</v>
      </c>
      <c r="G34" s="48" t="s">
        <v>432</v>
      </c>
    </row>
    <row r="35" spans="1:7">
      <c r="A35" s="321" t="s">
        <v>99</v>
      </c>
      <c r="B35" s="364" t="s">
        <v>100</v>
      </c>
      <c r="C35" s="364"/>
      <c r="D35" s="55" t="s">
        <v>14</v>
      </c>
      <c r="E35" s="56">
        <v>42789</v>
      </c>
      <c r="F35" s="48" t="s">
        <v>414</v>
      </c>
      <c r="G35" s="48" t="s">
        <v>432</v>
      </c>
    </row>
    <row r="36" spans="1:7">
      <c r="A36" s="321" t="s">
        <v>101</v>
      </c>
      <c r="B36" s="364" t="s">
        <v>102</v>
      </c>
      <c r="C36" s="364"/>
      <c r="D36" s="55" t="s">
        <v>14</v>
      </c>
      <c r="E36" s="56">
        <v>42789</v>
      </c>
      <c r="F36" s="48" t="s">
        <v>414</v>
      </c>
      <c r="G36" s="48" t="s">
        <v>432</v>
      </c>
    </row>
    <row r="37" spans="1:7">
      <c r="A37" s="321" t="s">
        <v>103</v>
      </c>
      <c r="B37" s="364" t="s">
        <v>104</v>
      </c>
      <c r="C37" s="364"/>
      <c r="D37" s="55" t="s">
        <v>14</v>
      </c>
      <c r="E37" s="56">
        <v>42789</v>
      </c>
      <c r="F37" s="48" t="s">
        <v>414</v>
      </c>
      <c r="G37" s="48" t="s">
        <v>432</v>
      </c>
    </row>
    <row r="38" spans="1:7">
      <c r="A38" s="321" t="s">
        <v>105</v>
      </c>
      <c r="B38" s="364" t="s">
        <v>106</v>
      </c>
      <c r="C38" s="364"/>
      <c r="D38" s="55" t="s">
        <v>16</v>
      </c>
      <c r="E38" s="56">
        <v>43191</v>
      </c>
      <c r="F38" s="48" t="s">
        <v>414</v>
      </c>
      <c r="G38" s="48" t="s">
        <v>432</v>
      </c>
    </row>
    <row r="39" spans="1:7">
      <c r="A39" s="321" t="s">
        <v>107</v>
      </c>
      <c r="B39" s="364" t="s">
        <v>108</v>
      </c>
      <c r="C39" s="364"/>
      <c r="D39" s="55" t="s">
        <v>14</v>
      </c>
      <c r="E39" s="56">
        <v>42789</v>
      </c>
      <c r="F39" s="48" t="s">
        <v>414</v>
      </c>
      <c r="G39" s="48" t="s">
        <v>432</v>
      </c>
    </row>
    <row r="40" spans="1:7">
      <c r="A40" s="321" t="s">
        <v>109</v>
      </c>
      <c r="B40" s="364" t="s">
        <v>110</v>
      </c>
      <c r="C40" s="364"/>
      <c r="D40" s="55" t="s">
        <v>14</v>
      </c>
      <c r="E40" s="56">
        <v>42789</v>
      </c>
      <c r="F40" s="48" t="s">
        <v>414</v>
      </c>
      <c r="G40" s="48" t="s">
        <v>432</v>
      </c>
    </row>
    <row r="41" spans="1:7">
      <c r="A41" s="321" t="s">
        <v>111</v>
      </c>
      <c r="B41" s="364" t="s">
        <v>112</v>
      </c>
      <c r="C41" s="364"/>
      <c r="D41" s="55" t="s">
        <v>14</v>
      </c>
      <c r="E41" s="56">
        <v>42789</v>
      </c>
      <c r="F41" s="48" t="s">
        <v>414</v>
      </c>
      <c r="G41" s="48" t="s">
        <v>432</v>
      </c>
    </row>
    <row r="42" spans="1:7">
      <c r="A42" s="321" t="s">
        <v>113</v>
      </c>
      <c r="B42" s="364" t="s">
        <v>114</v>
      </c>
      <c r="C42" s="364"/>
      <c r="D42" s="55" t="s">
        <v>16</v>
      </c>
      <c r="E42" s="56">
        <v>43191</v>
      </c>
      <c r="F42" s="48" t="s">
        <v>414</v>
      </c>
      <c r="G42" s="48" t="s">
        <v>432</v>
      </c>
    </row>
    <row r="43" spans="1:7">
      <c r="A43" s="321" t="s">
        <v>115</v>
      </c>
      <c r="B43" s="364" t="s">
        <v>116</v>
      </c>
      <c r="C43" s="364"/>
      <c r="D43" s="55" t="s">
        <v>14</v>
      </c>
      <c r="E43" s="56">
        <v>42789</v>
      </c>
      <c r="F43" s="48" t="s">
        <v>414</v>
      </c>
      <c r="G43" s="48" t="s">
        <v>432</v>
      </c>
    </row>
    <row r="44" spans="1:7">
      <c r="A44" s="321" t="s">
        <v>117</v>
      </c>
      <c r="B44" s="364" t="s">
        <v>118</v>
      </c>
      <c r="C44" s="364"/>
      <c r="D44" s="55" t="s">
        <v>14</v>
      </c>
      <c r="E44" s="56">
        <v>42789</v>
      </c>
      <c r="F44" s="48" t="s">
        <v>414</v>
      </c>
      <c r="G44" s="48" t="s">
        <v>432</v>
      </c>
    </row>
    <row r="45" spans="1:7">
      <c r="A45" s="321" t="s">
        <v>119</v>
      </c>
      <c r="B45" s="364" t="s">
        <v>120</v>
      </c>
      <c r="C45" s="364"/>
      <c r="D45" s="55" t="s">
        <v>14</v>
      </c>
      <c r="E45" s="56">
        <v>42789</v>
      </c>
      <c r="F45" s="48" t="s">
        <v>414</v>
      </c>
      <c r="G45" s="48" t="s">
        <v>432</v>
      </c>
    </row>
    <row r="46" spans="1:7">
      <c r="A46" s="321" t="s">
        <v>121</v>
      </c>
      <c r="B46" s="364" t="s">
        <v>122</v>
      </c>
      <c r="C46" s="364"/>
      <c r="D46" s="55" t="s">
        <v>14</v>
      </c>
      <c r="E46" s="56">
        <v>42789</v>
      </c>
      <c r="F46" s="48" t="s">
        <v>414</v>
      </c>
      <c r="G46" s="48" t="s">
        <v>432</v>
      </c>
    </row>
    <row r="47" spans="1:7">
      <c r="A47" s="321" t="s">
        <v>123</v>
      </c>
      <c r="B47" s="364" t="s">
        <v>124</v>
      </c>
      <c r="C47" s="364"/>
      <c r="D47" s="55" t="s">
        <v>14</v>
      </c>
      <c r="E47" s="56">
        <v>42789</v>
      </c>
      <c r="F47" s="48" t="s">
        <v>414</v>
      </c>
      <c r="G47" s="48" t="s">
        <v>432</v>
      </c>
    </row>
    <row r="48" spans="1:7">
      <c r="A48" s="321" t="s">
        <v>125</v>
      </c>
      <c r="B48" s="364" t="s">
        <v>126</v>
      </c>
      <c r="C48" s="364"/>
      <c r="D48" s="55" t="s">
        <v>16</v>
      </c>
      <c r="E48" s="56">
        <v>43191</v>
      </c>
      <c r="F48" s="48" t="s">
        <v>414</v>
      </c>
      <c r="G48" s="48" t="s">
        <v>432</v>
      </c>
    </row>
    <row r="49" spans="1:7">
      <c r="A49" s="321" t="s">
        <v>127</v>
      </c>
      <c r="B49" s="364" t="s">
        <v>128</v>
      </c>
      <c r="C49" s="364"/>
      <c r="D49" s="55" t="s">
        <v>14</v>
      </c>
      <c r="E49" s="56">
        <v>42789</v>
      </c>
      <c r="F49" s="48" t="s">
        <v>414</v>
      </c>
      <c r="G49" s="48" t="s">
        <v>432</v>
      </c>
    </row>
    <row r="50" spans="1:7">
      <c r="A50" s="321" t="s">
        <v>129</v>
      </c>
      <c r="B50" s="364" t="s">
        <v>130</v>
      </c>
      <c r="C50" s="364"/>
      <c r="D50" s="55" t="s">
        <v>14</v>
      </c>
      <c r="E50" s="56">
        <v>42789</v>
      </c>
      <c r="F50" s="48" t="s">
        <v>414</v>
      </c>
      <c r="G50" s="48" t="s">
        <v>432</v>
      </c>
    </row>
    <row r="51" spans="1:7">
      <c r="A51" s="321" t="s">
        <v>131</v>
      </c>
      <c r="B51" s="364" t="s">
        <v>132</v>
      </c>
      <c r="C51" s="364"/>
      <c r="D51" s="55" t="s">
        <v>16</v>
      </c>
      <c r="E51" s="56">
        <v>43191</v>
      </c>
      <c r="F51" s="48" t="s">
        <v>414</v>
      </c>
      <c r="G51" s="48" t="s">
        <v>432</v>
      </c>
    </row>
    <row r="52" spans="1:7">
      <c r="A52" s="321" t="s">
        <v>133</v>
      </c>
      <c r="B52" s="364" t="s">
        <v>134</v>
      </c>
      <c r="C52" s="364"/>
      <c r="D52" s="55" t="s">
        <v>14</v>
      </c>
      <c r="E52" s="56">
        <v>42789</v>
      </c>
      <c r="F52" s="48" t="s">
        <v>414</v>
      </c>
      <c r="G52" s="48" t="s">
        <v>432</v>
      </c>
    </row>
    <row r="53" spans="1:7">
      <c r="A53" s="321" t="s">
        <v>135</v>
      </c>
      <c r="B53" s="364" t="s">
        <v>136</v>
      </c>
      <c r="C53" s="364"/>
      <c r="D53" s="55" t="s">
        <v>14</v>
      </c>
      <c r="E53" s="56">
        <v>42789</v>
      </c>
      <c r="F53" s="48" t="s">
        <v>414</v>
      </c>
      <c r="G53" s="48" t="s">
        <v>432</v>
      </c>
    </row>
    <row r="54" spans="1:7">
      <c r="A54" s="321" t="s">
        <v>137</v>
      </c>
      <c r="B54" s="367" t="s">
        <v>138</v>
      </c>
      <c r="C54" s="368"/>
      <c r="D54" s="55" t="s">
        <v>14</v>
      </c>
      <c r="E54" s="56">
        <v>42789</v>
      </c>
      <c r="F54" s="48" t="s">
        <v>414</v>
      </c>
      <c r="G54" s="48" t="s">
        <v>432</v>
      </c>
    </row>
    <row r="55" spans="1:7">
      <c r="A55" s="321" t="s">
        <v>139</v>
      </c>
      <c r="B55" s="367" t="s">
        <v>140</v>
      </c>
      <c r="C55" s="368"/>
      <c r="D55" s="55" t="s">
        <v>14</v>
      </c>
      <c r="E55" s="56">
        <v>42789</v>
      </c>
      <c r="F55" s="48" t="s">
        <v>414</v>
      </c>
      <c r="G55" s="48" t="s">
        <v>432</v>
      </c>
    </row>
    <row r="56" spans="1:7">
      <c r="A56" s="321" t="s">
        <v>141</v>
      </c>
      <c r="B56" s="367" t="s">
        <v>142</v>
      </c>
      <c r="C56" s="368"/>
      <c r="D56" s="55" t="s">
        <v>14</v>
      </c>
      <c r="E56" s="56">
        <v>42789</v>
      </c>
      <c r="F56" s="48" t="s">
        <v>414</v>
      </c>
      <c r="G56" s="48" t="s">
        <v>432</v>
      </c>
    </row>
    <row r="57" spans="1:7">
      <c r="A57" s="321" t="s">
        <v>143</v>
      </c>
      <c r="B57" s="367" t="s">
        <v>144</v>
      </c>
      <c r="C57" s="368"/>
      <c r="D57" s="55" t="s">
        <v>14</v>
      </c>
      <c r="E57" s="56">
        <v>42789</v>
      </c>
      <c r="F57" s="48" t="s">
        <v>414</v>
      </c>
      <c r="G57" s="48" t="s">
        <v>432</v>
      </c>
    </row>
    <row r="58" spans="1:7">
      <c r="A58" s="321" t="s">
        <v>145</v>
      </c>
      <c r="B58" s="367" t="s">
        <v>146</v>
      </c>
      <c r="C58" s="368"/>
      <c r="D58" s="55" t="s">
        <v>14</v>
      </c>
      <c r="E58" s="56">
        <v>42789</v>
      </c>
      <c r="F58" s="48" t="s">
        <v>414</v>
      </c>
      <c r="G58" s="48" t="s">
        <v>432</v>
      </c>
    </row>
    <row r="59" spans="1:7">
      <c r="A59" s="321" t="s">
        <v>147</v>
      </c>
      <c r="B59" s="367" t="s">
        <v>148</v>
      </c>
      <c r="C59" s="368"/>
      <c r="D59" s="55" t="s">
        <v>14</v>
      </c>
      <c r="E59" s="56">
        <v>42789</v>
      </c>
      <c r="F59" s="48" t="s">
        <v>414</v>
      </c>
      <c r="G59" s="48" t="s">
        <v>432</v>
      </c>
    </row>
    <row r="60" spans="1:7">
      <c r="A60" s="321" t="s">
        <v>149</v>
      </c>
      <c r="B60" s="367" t="s">
        <v>150</v>
      </c>
      <c r="C60" s="368"/>
      <c r="D60" s="55" t="s">
        <v>16</v>
      </c>
      <c r="E60" s="56">
        <v>43191</v>
      </c>
      <c r="F60" s="48" t="s">
        <v>414</v>
      </c>
      <c r="G60" s="48" t="s">
        <v>432</v>
      </c>
    </row>
    <row r="61" spans="1:7">
      <c r="A61" s="321" t="s">
        <v>151</v>
      </c>
      <c r="B61" s="364" t="s">
        <v>152</v>
      </c>
      <c r="C61" s="364"/>
      <c r="D61" s="55" t="s">
        <v>14</v>
      </c>
      <c r="E61" s="56">
        <v>42789</v>
      </c>
      <c r="F61" s="48" t="s">
        <v>414</v>
      </c>
      <c r="G61" s="48" t="s">
        <v>432</v>
      </c>
    </row>
    <row r="62" spans="1:7">
      <c r="A62" s="321" t="s">
        <v>153</v>
      </c>
      <c r="B62" s="364" t="s">
        <v>154</v>
      </c>
      <c r="C62" s="364"/>
      <c r="D62" s="55" t="s">
        <v>14</v>
      </c>
      <c r="E62" s="56">
        <v>42789</v>
      </c>
      <c r="F62" s="48" t="s">
        <v>414</v>
      </c>
      <c r="G62" s="48" t="s">
        <v>432</v>
      </c>
    </row>
    <row r="63" spans="1:7">
      <c r="A63" s="321" t="s">
        <v>155</v>
      </c>
      <c r="B63" s="364" t="s">
        <v>156</v>
      </c>
      <c r="C63" s="364"/>
      <c r="D63" s="55" t="s">
        <v>14</v>
      </c>
      <c r="E63" s="56">
        <v>42789</v>
      </c>
      <c r="F63" s="48" t="s">
        <v>414</v>
      </c>
      <c r="G63" s="48" t="s">
        <v>432</v>
      </c>
    </row>
    <row r="64" spans="1:7">
      <c r="A64" s="321" t="s">
        <v>157</v>
      </c>
      <c r="B64" s="364" t="s">
        <v>158</v>
      </c>
      <c r="C64" s="364"/>
      <c r="D64" s="55" t="s">
        <v>14</v>
      </c>
      <c r="E64" s="56">
        <v>42789</v>
      </c>
      <c r="F64" s="48" t="s">
        <v>414</v>
      </c>
      <c r="G64" s="48" t="s">
        <v>432</v>
      </c>
    </row>
    <row r="65" spans="1:7">
      <c r="A65" s="321" t="s">
        <v>159</v>
      </c>
      <c r="B65" s="364" t="s">
        <v>160</v>
      </c>
      <c r="C65" s="364"/>
      <c r="D65" s="55" t="s">
        <v>14</v>
      </c>
      <c r="E65" s="56">
        <v>42789</v>
      </c>
      <c r="F65" s="48" t="s">
        <v>414</v>
      </c>
      <c r="G65" s="48" t="s">
        <v>432</v>
      </c>
    </row>
    <row r="66" spans="1:7">
      <c r="A66" s="321" t="s">
        <v>161</v>
      </c>
      <c r="B66" s="365" t="s">
        <v>162</v>
      </c>
      <c r="C66" s="365"/>
      <c r="D66" s="55"/>
      <c r="E66" s="56"/>
    </row>
    <row r="67" spans="1:7">
      <c r="A67" s="321" t="s">
        <v>163</v>
      </c>
      <c r="B67" s="365" t="s">
        <v>162</v>
      </c>
      <c r="C67" s="365"/>
      <c r="D67" s="55"/>
      <c r="E67" s="56"/>
    </row>
    <row r="68" spans="1:7">
      <c r="A68" s="321" t="s">
        <v>164</v>
      </c>
      <c r="B68" s="366" t="s">
        <v>165</v>
      </c>
      <c r="C68" s="366"/>
      <c r="D68" s="55" t="s">
        <v>14</v>
      </c>
      <c r="E68" s="56">
        <v>43191</v>
      </c>
    </row>
    <row r="69" spans="1:7" ht="15" thickBot="1">
      <c r="A69" s="322" t="s">
        <v>166</v>
      </c>
      <c r="B69" s="363" t="s">
        <v>167</v>
      </c>
      <c r="C69" s="363"/>
      <c r="D69" s="57" t="s">
        <v>14</v>
      </c>
      <c r="E69" s="58">
        <v>43191</v>
      </c>
    </row>
  </sheetData>
  <mergeCells count="67">
    <mergeCell ref="B14:C14"/>
    <mergeCell ref="A1:B4"/>
    <mergeCell ref="C1:E2"/>
    <mergeCell ref="C3:E4"/>
    <mergeCell ref="B6:C6"/>
    <mergeCell ref="B7:C7"/>
    <mergeCell ref="B8:C8"/>
    <mergeCell ref="B9:C9"/>
    <mergeCell ref="B10:C10"/>
    <mergeCell ref="B11:C11"/>
    <mergeCell ref="B12:C12"/>
    <mergeCell ref="B13:C1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9:C69"/>
    <mergeCell ref="B63:C63"/>
    <mergeCell ref="B64:C64"/>
    <mergeCell ref="B65:C65"/>
    <mergeCell ref="B66:C66"/>
    <mergeCell ref="B67:C67"/>
    <mergeCell ref="B68:C68"/>
  </mergeCells>
  <hyperlinks>
    <hyperlink ref="B7:C7" location="'AV-FK-001'!A1" display="Mécanisme d'Aiguille"/>
    <hyperlink ref="B8:C8" location="'AV-FK-002'!A1" display="Contrôleur Conduit"/>
    <hyperlink ref="B9:C9" location="'AV-FK-003'!A1" display="Contrôleur VCC"/>
    <hyperlink ref="B10:C10" location="'AV-FK-004'!A1" display="Centre à Accumulateurs"/>
    <hyperlink ref="B14:C14" location="'AV-FK-008,1'!A1" display="Déroulage des Câbles en Extérieur avec jonction"/>
    <hyperlink ref="B17:C17" location="'AV-FK-008,2'!A1" display="Raccordement des Câbles"/>
    <hyperlink ref="B11:C11" location="'AV-FK-005'!A1" display="Armoire Extérieur"/>
  </hyperlinks>
  <printOptions horizontalCentered="1"/>
  <pageMargins left="0.19685039370078741" right="0.19685039370078741" top="0.19685039370078741" bottom="0.19685039370078741" header="0.31496062992125984" footer="0.31496062992125984"/>
  <pageSetup paperSize="9" scale="95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rgb="FF7030A0"/>
  </sheetPr>
  <dimension ref="A1:H309"/>
  <sheetViews>
    <sheetView view="pageBreakPreview" zoomScale="88" zoomScaleNormal="85" zoomScaleSheetLayoutView="88" zoomScalePageLayoutView="85" workbookViewId="0">
      <selection activeCell="M20" sqref="M20"/>
    </sheetView>
  </sheetViews>
  <sheetFormatPr baseColWidth="10" defaultRowHeight="14" x14ac:dyDescent="0"/>
  <cols>
    <col min="1" max="1" width="10.1640625" style="44" customWidth="1"/>
    <col min="2" max="2" width="15" style="45" customWidth="1"/>
    <col min="3" max="3" width="44.5" style="42" customWidth="1"/>
    <col min="4" max="5" width="16" style="284" hidden="1" customWidth="1"/>
    <col min="6" max="6" width="16.6640625" style="42" customWidth="1"/>
    <col min="7" max="7" width="14.83203125" style="42" customWidth="1"/>
    <col min="8" max="8" width="26.5" style="42" customWidth="1"/>
    <col min="9" max="255" width="10.83203125" style="42"/>
    <col min="256" max="256" width="6.6640625" style="42" customWidth="1"/>
    <col min="257" max="258" width="10.83203125" style="42"/>
    <col min="259" max="259" width="15.33203125" style="42" customWidth="1"/>
    <col min="260" max="260" width="10.5" style="42" customWidth="1"/>
    <col min="261" max="261" width="9.5" style="42" customWidth="1"/>
    <col min="262" max="262" width="22.5" style="42" customWidth="1"/>
    <col min="263" max="511" width="10.83203125" style="42"/>
    <col min="512" max="512" width="6.6640625" style="42" customWidth="1"/>
    <col min="513" max="514" width="10.83203125" style="42"/>
    <col min="515" max="515" width="15.33203125" style="42" customWidth="1"/>
    <col min="516" max="516" width="10.5" style="42" customWidth="1"/>
    <col min="517" max="517" width="9.5" style="42" customWidth="1"/>
    <col min="518" max="518" width="22.5" style="42" customWidth="1"/>
    <col min="519" max="767" width="10.83203125" style="42"/>
    <col min="768" max="768" width="6.6640625" style="42" customWidth="1"/>
    <col min="769" max="770" width="10.83203125" style="42"/>
    <col min="771" max="771" width="15.33203125" style="42" customWidth="1"/>
    <col min="772" max="772" width="10.5" style="42" customWidth="1"/>
    <col min="773" max="773" width="9.5" style="42" customWidth="1"/>
    <col min="774" max="774" width="22.5" style="42" customWidth="1"/>
    <col min="775" max="1023" width="10.83203125" style="42"/>
    <col min="1024" max="1024" width="6.6640625" style="42" customWidth="1"/>
    <col min="1025" max="1026" width="10.83203125" style="42"/>
    <col min="1027" max="1027" width="15.33203125" style="42" customWidth="1"/>
    <col min="1028" max="1028" width="10.5" style="42" customWidth="1"/>
    <col min="1029" max="1029" width="9.5" style="42" customWidth="1"/>
    <col min="1030" max="1030" width="22.5" style="42" customWidth="1"/>
    <col min="1031" max="1279" width="10.83203125" style="42"/>
    <col min="1280" max="1280" width="6.6640625" style="42" customWidth="1"/>
    <col min="1281" max="1282" width="10.83203125" style="42"/>
    <col min="1283" max="1283" width="15.33203125" style="42" customWidth="1"/>
    <col min="1284" max="1284" width="10.5" style="42" customWidth="1"/>
    <col min="1285" max="1285" width="9.5" style="42" customWidth="1"/>
    <col min="1286" max="1286" width="22.5" style="42" customWidth="1"/>
    <col min="1287" max="1535" width="10.83203125" style="42"/>
    <col min="1536" max="1536" width="6.6640625" style="42" customWidth="1"/>
    <col min="1537" max="1538" width="10.83203125" style="42"/>
    <col min="1539" max="1539" width="15.33203125" style="42" customWidth="1"/>
    <col min="1540" max="1540" width="10.5" style="42" customWidth="1"/>
    <col min="1541" max="1541" width="9.5" style="42" customWidth="1"/>
    <col min="1542" max="1542" width="22.5" style="42" customWidth="1"/>
    <col min="1543" max="1791" width="10.83203125" style="42"/>
    <col min="1792" max="1792" width="6.6640625" style="42" customWidth="1"/>
    <col min="1793" max="1794" width="10.83203125" style="42"/>
    <col min="1795" max="1795" width="15.33203125" style="42" customWidth="1"/>
    <col min="1796" max="1796" width="10.5" style="42" customWidth="1"/>
    <col min="1797" max="1797" width="9.5" style="42" customWidth="1"/>
    <col min="1798" max="1798" width="22.5" style="42" customWidth="1"/>
    <col min="1799" max="2047" width="10.83203125" style="42"/>
    <col min="2048" max="2048" width="6.6640625" style="42" customWidth="1"/>
    <col min="2049" max="2050" width="10.83203125" style="42"/>
    <col min="2051" max="2051" width="15.33203125" style="42" customWidth="1"/>
    <col min="2052" max="2052" width="10.5" style="42" customWidth="1"/>
    <col min="2053" max="2053" width="9.5" style="42" customWidth="1"/>
    <col min="2054" max="2054" width="22.5" style="42" customWidth="1"/>
    <col min="2055" max="2303" width="10.83203125" style="42"/>
    <col min="2304" max="2304" width="6.6640625" style="42" customWidth="1"/>
    <col min="2305" max="2306" width="10.83203125" style="42"/>
    <col min="2307" max="2307" width="15.33203125" style="42" customWidth="1"/>
    <col min="2308" max="2308" width="10.5" style="42" customWidth="1"/>
    <col min="2309" max="2309" width="9.5" style="42" customWidth="1"/>
    <col min="2310" max="2310" width="22.5" style="42" customWidth="1"/>
    <col min="2311" max="2559" width="10.83203125" style="42"/>
    <col min="2560" max="2560" width="6.6640625" style="42" customWidth="1"/>
    <col min="2561" max="2562" width="10.83203125" style="42"/>
    <col min="2563" max="2563" width="15.33203125" style="42" customWidth="1"/>
    <col min="2564" max="2564" width="10.5" style="42" customWidth="1"/>
    <col min="2565" max="2565" width="9.5" style="42" customWidth="1"/>
    <col min="2566" max="2566" width="22.5" style="42" customWidth="1"/>
    <col min="2567" max="2815" width="10.83203125" style="42"/>
    <col min="2816" max="2816" width="6.6640625" style="42" customWidth="1"/>
    <col min="2817" max="2818" width="10.83203125" style="42"/>
    <col min="2819" max="2819" width="15.33203125" style="42" customWidth="1"/>
    <col min="2820" max="2820" width="10.5" style="42" customWidth="1"/>
    <col min="2821" max="2821" width="9.5" style="42" customWidth="1"/>
    <col min="2822" max="2822" width="22.5" style="42" customWidth="1"/>
    <col min="2823" max="3071" width="10.83203125" style="42"/>
    <col min="3072" max="3072" width="6.6640625" style="42" customWidth="1"/>
    <col min="3073" max="3074" width="10.83203125" style="42"/>
    <col min="3075" max="3075" width="15.33203125" style="42" customWidth="1"/>
    <col min="3076" max="3076" width="10.5" style="42" customWidth="1"/>
    <col min="3077" max="3077" width="9.5" style="42" customWidth="1"/>
    <col min="3078" max="3078" width="22.5" style="42" customWidth="1"/>
    <col min="3079" max="3327" width="10.83203125" style="42"/>
    <col min="3328" max="3328" width="6.6640625" style="42" customWidth="1"/>
    <col min="3329" max="3330" width="10.83203125" style="42"/>
    <col min="3331" max="3331" width="15.33203125" style="42" customWidth="1"/>
    <col min="3332" max="3332" width="10.5" style="42" customWidth="1"/>
    <col min="3333" max="3333" width="9.5" style="42" customWidth="1"/>
    <col min="3334" max="3334" width="22.5" style="42" customWidth="1"/>
    <col min="3335" max="3583" width="10.83203125" style="42"/>
    <col min="3584" max="3584" width="6.6640625" style="42" customWidth="1"/>
    <col min="3585" max="3586" width="10.83203125" style="42"/>
    <col min="3587" max="3587" width="15.33203125" style="42" customWidth="1"/>
    <col min="3588" max="3588" width="10.5" style="42" customWidth="1"/>
    <col min="3589" max="3589" width="9.5" style="42" customWidth="1"/>
    <col min="3590" max="3590" width="22.5" style="42" customWidth="1"/>
    <col min="3591" max="3839" width="10.83203125" style="42"/>
    <col min="3840" max="3840" width="6.6640625" style="42" customWidth="1"/>
    <col min="3841" max="3842" width="10.83203125" style="42"/>
    <col min="3843" max="3843" width="15.33203125" style="42" customWidth="1"/>
    <col min="3844" max="3844" width="10.5" style="42" customWidth="1"/>
    <col min="3845" max="3845" width="9.5" style="42" customWidth="1"/>
    <col min="3846" max="3846" width="22.5" style="42" customWidth="1"/>
    <col min="3847" max="4095" width="10.83203125" style="42"/>
    <col min="4096" max="4096" width="6.6640625" style="42" customWidth="1"/>
    <col min="4097" max="4098" width="10.83203125" style="42"/>
    <col min="4099" max="4099" width="15.33203125" style="42" customWidth="1"/>
    <col min="4100" max="4100" width="10.5" style="42" customWidth="1"/>
    <col min="4101" max="4101" width="9.5" style="42" customWidth="1"/>
    <col min="4102" max="4102" width="22.5" style="42" customWidth="1"/>
    <col min="4103" max="4351" width="10.83203125" style="42"/>
    <col min="4352" max="4352" width="6.6640625" style="42" customWidth="1"/>
    <col min="4353" max="4354" width="10.83203125" style="42"/>
    <col min="4355" max="4355" width="15.33203125" style="42" customWidth="1"/>
    <col min="4356" max="4356" width="10.5" style="42" customWidth="1"/>
    <col min="4357" max="4357" width="9.5" style="42" customWidth="1"/>
    <col min="4358" max="4358" width="22.5" style="42" customWidth="1"/>
    <col min="4359" max="4607" width="10.83203125" style="42"/>
    <col min="4608" max="4608" width="6.6640625" style="42" customWidth="1"/>
    <col min="4609" max="4610" width="10.83203125" style="42"/>
    <col min="4611" max="4611" width="15.33203125" style="42" customWidth="1"/>
    <col min="4612" max="4612" width="10.5" style="42" customWidth="1"/>
    <col min="4613" max="4613" width="9.5" style="42" customWidth="1"/>
    <col min="4614" max="4614" width="22.5" style="42" customWidth="1"/>
    <col min="4615" max="4863" width="10.83203125" style="42"/>
    <col min="4864" max="4864" width="6.6640625" style="42" customWidth="1"/>
    <col min="4865" max="4866" width="10.83203125" style="42"/>
    <col min="4867" max="4867" width="15.33203125" style="42" customWidth="1"/>
    <col min="4868" max="4868" width="10.5" style="42" customWidth="1"/>
    <col min="4869" max="4869" width="9.5" style="42" customWidth="1"/>
    <col min="4870" max="4870" width="22.5" style="42" customWidth="1"/>
    <col min="4871" max="5119" width="10.83203125" style="42"/>
    <col min="5120" max="5120" width="6.6640625" style="42" customWidth="1"/>
    <col min="5121" max="5122" width="10.83203125" style="42"/>
    <col min="5123" max="5123" width="15.33203125" style="42" customWidth="1"/>
    <col min="5124" max="5124" width="10.5" style="42" customWidth="1"/>
    <col min="5125" max="5125" width="9.5" style="42" customWidth="1"/>
    <col min="5126" max="5126" width="22.5" style="42" customWidth="1"/>
    <col min="5127" max="5375" width="10.83203125" style="42"/>
    <col min="5376" max="5376" width="6.6640625" style="42" customWidth="1"/>
    <col min="5377" max="5378" width="10.83203125" style="42"/>
    <col min="5379" max="5379" width="15.33203125" style="42" customWidth="1"/>
    <col min="5380" max="5380" width="10.5" style="42" customWidth="1"/>
    <col min="5381" max="5381" width="9.5" style="42" customWidth="1"/>
    <col min="5382" max="5382" width="22.5" style="42" customWidth="1"/>
    <col min="5383" max="5631" width="10.83203125" style="42"/>
    <col min="5632" max="5632" width="6.6640625" style="42" customWidth="1"/>
    <col min="5633" max="5634" width="10.83203125" style="42"/>
    <col min="5635" max="5635" width="15.33203125" style="42" customWidth="1"/>
    <col min="5636" max="5636" width="10.5" style="42" customWidth="1"/>
    <col min="5637" max="5637" width="9.5" style="42" customWidth="1"/>
    <col min="5638" max="5638" width="22.5" style="42" customWidth="1"/>
    <col min="5639" max="5887" width="10.83203125" style="42"/>
    <col min="5888" max="5888" width="6.6640625" style="42" customWidth="1"/>
    <col min="5889" max="5890" width="10.83203125" style="42"/>
    <col min="5891" max="5891" width="15.33203125" style="42" customWidth="1"/>
    <col min="5892" max="5892" width="10.5" style="42" customWidth="1"/>
    <col min="5893" max="5893" width="9.5" style="42" customWidth="1"/>
    <col min="5894" max="5894" width="22.5" style="42" customWidth="1"/>
    <col min="5895" max="6143" width="10.83203125" style="42"/>
    <col min="6144" max="6144" width="6.6640625" style="42" customWidth="1"/>
    <col min="6145" max="6146" width="10.83203125" style="42"/>
    <col min="6147" max="6147" width="15.33203125" style="42" customWidth="1"/>
    <col min="6148" max="6148" width="10.5" style="42" customWidth="1"/>
    <col min="6149" max="6149" width="9.5" style="42" customWidth="1"/>
    <col min="6150" max="6150" width="22.5" style="42" customWidth="1"/>
    <col min="6151" max="6399" width="10.83203125" style="42"/>
    <col min="6400" max="6400" width="6.6640625" style="42" customWidth="1"/>
    <col min="6401" max="6402" width="10.83203125" style="42"/>
    <col min="6403" max="6403" width="15.33203125" style="42" customWidth="1"/>
    <col min="6404" max="6404" width="10.5" style="42" customWidth="1"/>
    <col min="6405" max="6405" width="9.5" style="42" customWidth="1"/>
    <col min="6406" max="6406" width="22.5" style="42" customWidth="1"/>
    <col min="6407" max="6655" width="10.83203125" style="42"/>
    <col min="6656" max="6656" width="6.6640625" style="42" customWidth="1"/>
    <col min="6657" max="6658" width="10.83203125" style="42"/>
    <col min="6659" max="6659" width="15.33203125" style="42" customWidth="1"/>
    <col min="6660" max="6660" width="10.5" style="42" customWidth="1"/>
    <col min="6661" max="6661" width="9.5" style="42" customWidth="1"/>
    <col min="6662" max="6662" width="22.5" style="42" customWidth="1"/>
    <col min="6663" max="6911" width="10.83203125" style="42"/>
    <col min="6912" max="6912" width="6.6640625" style="42" customWidth="1"/>
    <col min="6913" max="6914" width="10.83203125" style="42"/>
    <col min="6915" max="6915" width="15.33203125" style="42" customWidth="1"/>
    <col min="6916" max="6916" width="10.5" style="42" customWidth="1"/>
    <col min="6917" max="6917" width="9.5" style="42" customWidth="1"/>
    <col min="6918" max="6918" width="22.5" style="42" customWidth="1"/>
    <col min="6919" max="7167" width="10.83203125" style="42"/>
    <col min="7168" max="7168" width="6.6640625" style="42" customWidth="1"/>
    <col min="7169" max="7170" width="10.83203125" style="42"/>
    <col min="7171" max="7171" width="15.33203125" style="42" customWidth="1"/>
    <col min="7172" max="7172" width="10.5" style="42" customWidth="1"/>
    <col min="7173" max="7173" width="9.5" style="42" customWidth="1"/>
    <col min="7174" max="7174" width="22.5" style="42" customWidth="1"/>
    <col min="7175" max="7423" width="10.83203125" style="42"/>
    <col min="7424" max="7424" width="6.6640625" style="42" customWidth="1"/>
    <col min="7425" max="7426" width="10.83203125" style="42"/>
    <col min="7427" max="7427" width="15.33203125" style="42" customWidth="1"/>
    <col min="7428" max="7428" width="10.5" style="42" customWidth="1"/>
    <col min="7429" max="7429" width="9.5" style="42" customWidth="1"/>
    <col min="7430" max="7430" width="22.5" style="42" customWidth="1"/>
    <col min="7431" max="7679" width="10.83203125" style="42"/>
    <col min="7680" max="7680" width="6.6640625" style="42" customWidth="1"/>
    <col min="7681" max="7682" width="10.83203125" style="42"/>
    <col min="7683" max="7683" width="15.33203125" style="42" customWidth="1"/>
    <col min="7684" max="7684" width="10.5" style="42" customWidth="1"/>
    <col min="7685" max="7685" width="9.5" style="42" customWidth="1"/>
    <col min="7686" max="7686" width="22.5" style="42" customWidth="1"/>
    <col min="7687" max="7935" width="10.83203125" style="42"/>
    <col min="7936" max="7936" width="6.6640625" style="42" customWidth="1"/>
    <col min="7937" max="7938" width="10.83203125" style="42"/>
    <col min="7939" max="7939" width="15.33203125" style="42" customWidth="1"/>
    <col min="7940" max="7940" width="10.5" style="42" customWidth="1"/>
    <col min="7941" max="7941" width="9.5" style="42" customWidth="1"/>
    <col min="7942" max="7942" width="22.5" style="42" customWidth="1"/>
    <col min="7943" max="8191" width="10.83203125" style="42"/>
    <col min="8192" max="8192" width="6.6640625" style="42" customWidth="1"/>
    <col min="8193" max="8194" width="10.83203125" style="42"/>
    <col min="8195" max="8195" width="15.33203125" style="42" customWidth="1"/>
    <col min="8196" max="8196" width="10.5" style="42" customWidth="1"/>
    <col min="8197" max="8197" width="9.5" style="42" customWidth="1"/>
    <col min="8198" max="8198" width="22.5" style="42" customWidth="1"/>
    <col min="8199" max="8447" width="10.83203125" style="42"/>
    <col min="8448" max="8448" width="6.6640625" style="42" customWidth="1"/>
    <col min="8449" max="8450" width="10.83203125" style="42"/>
    <col min="8451" max="8451" width="15.33203125" style="42" customWidth="1"/>
    <col min="8452" max="8452" width="10.5" style="42" customWidth="1"/>
    <col min="8453" max="8453" width="9.5" style="42" customWidth="1"/>
    <col min="8454" max="8454" width="22.5" style="42" customWidth="1"/>
    <col min="8455" max="8703" width="10.83203125" style="42"/>
    <col min="8704" max="8704" width="6.6640625" style="42" customWidth="1"/>
    <col min="8705" max="8706" width="10.83203125" style="42"/>
    <col min="8707" max="8707" width="15.33203125" style="42" customWidth="1"/>
    <col min="8708" max="8708" width="10.5" style="42" customWidth="1"/>
    <col min="8709" max="8709" width="9.5" style="42" customWidth="1"/>
    <col min="8710" max="8710" width="22.5" style="42" customWidth="1"/>
    <col min="8711" max="8959" width="10.83203125" style="42"/>
    <col min="8960" max="8960" width="6.6640625" style="42" customWidth="1"/>
    <col min="8961" max="8962" width="10.83203125" style="42"/>
    <col min="8963" max="8963" width="15.33203125" style="42" customWidth="1"/>
    <col min="8964" max="8964" width="10.5" style="42" customWidth="1"/>
    <col min="8965" max="8965" width="9.5" style="42" customWidth="1"/>
    <col min="8966" max="8966" width="22.5" style="42" customWidth="1"/>
    <col min="8967" max="9215" width="10.83203125" style="42"/>
    <col min="9216" max="9216" width="6.6640625" style="42" customWidth="1"/>
    <col min="9217" max="9218" width="10.83203125" style="42"/>
    <col min="9219" max="9219" width="15.33203125" style="42" customWidth="1"/>
    <col min="9220" max="9220" width="10.5" style="42" customWidth="1"/>
    <col min="9221" max="9221" width="9.5" style="42" customWidth="1"/>
    <col min="9222" max="9222" width="22.5" style="42" customWidth="1"/>
    <col min="9223" max="9471" width="10.83203125" style="42"/>
    <col min="9472" max="9472" width="6.6640625" style="42" customWidth="1"/>
    <col min="9473" max="9474" width="10.83203125" style="42"/>
    <col min="9475" max="9475" width="15.33203125" style="42" customWidth="1"/>
    <col min="9476" max="9476" width="10.5" style="42" customWidth="1"/>
    <col min="9477" max="9477" width="9.5" style="42" customWidth="1"/>
    <col min="9478" max="9478" width="22.5" style="42" customWidth="1"/>
    <col min="9479" max="9727" width="10.83203125" style="42"/>
    <col min="9728" max="9728" width="6.6640625" style="42" customWidth="1"/>
    <col min="9729" max="9730" width="10.83203125" style="42"/>
    <col min="9731" max="9731" width="15.33203125" style="42" customWidth="1"/>
    <col min="9732" max="9732" width="10.5" style="42" customWidth="1"/>
    <col min="9733" max="9733" width="9.5" style="42" customWidth="1"/>
    <col min="9734" max="9734" width="22.5" style="42" customWidth="1"/>
    <col min="9735" max="9983" width="10.83203125" style="42"/>
    <col min="9984" max="9984" width="6.6640625" style="42" customWidth="1"/>
    <col min="9985" max="9986" width="10.83203125" style="42"/>
    <col min="9987" max="9987" width="15.33203125" style="42" customWidth="1"/>
    <col min="9988" max="9988" width="10.5" style="42" customWidth="1"/>
    <col min="9989" max="9989" width="9.5" style="42" customWidth="1"/>
    <col min="9990" max="9990" width="22.5" style="42" customWidth="1"/>
    <col min="9991" max="10239" width="10.83203125" style="42"/>
    <col min="10240" max="10240" width="6.6640625" style="42" customWidth="1"/>
    <col min="10241" max="10242" width="10.83203125" style="42"/>
    <col min="10243" max="10243" width="15.33203125" style="42" customWidth="1"/>
    <col min="10244" max="10244" width="10.5" style="42" customWidth="1"/>
    <col min="10245" max="10245" width="9.5" style="42" customWidth="1"/>
    <col min="10246" max="10246" width="22.5" style="42" customWidth="1"/>
    <col min="10247" max="10495" width="10.83203125" style="42"/>
    <col min="10496" max="10496" width="6.6640625" style="42" customWidth="1"/>
    <col min="10497" max="10498" width="10.83203125" style="42"/>
    <col min="10499" max="10499" width="15.33203125" style="42" customWidth="1"/>
    <col min="10500" max="10500" width="10.5" style="42" customWidth="1"/>
    <col min="10501" max="10501" width="9.5" style="42" customWidth="1"/>
    <col min="10502" max="10502" width="22.5" style="42" customWidth="1"/>
    <col min="10503" max="10751" width="10.83203125" style="42"/>
    <col min="10752" max="10752" width="6.6640625" style="42" customWidth="1"/>
    <col min="10753" max="10754" width="10.83203125" style="42"/>
    <col min="10755" max="10755" width="15.33203125" style="42" customWidth="1"/>
    <col min="10756" max="10756" width="10.5" style="42" customWidth="1"/>
    <col min="10757" max="10757" width="9.5" style="42" customWidth="1"/>
    <col min="10758" max="10758" width="22.5" style="42" customWidth="1"/>
    <col min="10759" max="11007" width="10.83203125" style="42"/>
    <col min="11008" max="11008" width="6.6640625" style="42" customWidth="1"/>
    <col min="11009" max="11010" width="10.83203125" style="42"/>
    <col min="11011" max="11011" width="15.33203125" style="42" customWidth="1"/>
    <col min="11012" max="11012" width="10.5" style="42" customWidth="1"/>
    <col min="11013" max="11013" width="9.5" style="42" customWidth="1"/>
    <col min="11014" max="11014" width="22.5" style="42" customWidth="1"/>
    <col min="11015" max="11263" width="10.83203125" style="42"/>
    <col min="11264" max="11264" width="6.6640625" style="42" customWidth="1"/>
    <col min="11265" max="11266" width="10.83203125" style="42"/>
    <col min="11267" max="11267" width="15.33203125" style="42" customWidth="1"/>
    <col min="11268" max="11268" width="10.5" style="42" customWidth="1"/>
    <col min="11269" max="11269" width="9.5" style="42" customWidth="1"/>
    <col min="11270" max="11270" width="22.5" style="42" customWidth="1"/>
    <col min="11271" max="11519" width="10.83203125" style="42"/>
    <col min="11520" max="11520" width="6.6640625" style="42" customWidth="1"/>
    <col min="11521" max="11522" width="10.83203125" style="42"/>
    <col min="11523" max="11523" width="15.33203125" style="42" customWidth="1"/>
    <col min="11524" max="11524" width="10.5" style="42" customWidth="1"/>
    <col min="11525" max="11525" width="9.5" style="42" customWidth="1"/>
    <col min="11526" max="11526" width="22.5" style="42" customWidth="1"/>
    <col min="11527" max="11775" width="10.83203125" style="42"/>
    <col min="11776" max="11776" width="6.6640625" style="42" customWidth="1"/>
    <col min="11777" max="11778" width="10.83203125" style="42"/>
    <col min="11779" max="11779" width="15.33203125" style="42" customWidth="1"/>
    <col min="11780" max="11780" width="10.5" style="42" customWidth="1"/>
    <col min="11781" max="11781" width="9.5" style="42" customWidth="1"/>
    <col min="11782" max="11782" width="22.5" style="42" customWidth="1"/>
    <col min="11783" max="12031" width="10.83203125" style="42"/>
    <col min="12032" max="12032" width="6.6640625" style="42" customWidth="1"/>
    <col min="12033" max="12034" width="10.83203125" style="42"/>
    <col min="12035" max="12035" width="15.33203125" style="42" customWidth="1"/>
    <col min="12036" max="12036" width="10.5" style="42" customWidth="1"/>
    <col min="12037" max="12037" width="9.5" style="42" customWidth="1"/>
    <col min="12038" max="12038" width="22.5" style="42" customWidth="1"/>
    <col min="12039" max="12287" width="10.83203125" style="42"/>
    <col min="12288" max="12288" width="6.6640625" style="42" customWidth="1"/>
    <col min="12289" max="12290" width="10.83203125" style="42"/>
    <col min="12291" max="12291" width="15.33203125" style="42" customWidth="1"/>
    <col min="12292" max="12292" width="10.5" style="42" customWidth="1"/>
    <col min="12293" max="12293" width="9.5" style="42" customWidth="1"/>
    <col min="12294" max="12294" width="22.5" style="42" customWidth="1"/>
    <col min="12295" max="12543" width="10.83203125" style="42"/>
    <col min="12544" max="12544" width="6.6640625" style="42" customWidth="1"/>
    <col min="12545" max="12546" width="10.83203125" style="42"/>
    <col min="12547" max="12547" width="15.33203125" style="42" customWidth="1"/>
    <col min="12548" max="12548" width="10.5" style="42" customWidth="1"/>
    <col min="12549" max="12549" width="9.5" style="42" customWidth="1"/>
    <col min="12550" max="12550" width="22.5" style="42" customWidth="1"/>
    <col min="12551" max="12799" width="10.83203125" style="42"/>
    <col min="12800" max="12800" width="6.6640625" style="42" customWidth="1"/>
    <col min="12801" max="12802" width="10.83203125" style="42"/>
    <col min="12803" max="12803" width="15.33203125" style="42" customWidth="1"/>
    <col min="12804" max="12804" width="10.5" style="42" customWidth="1"/>
    <col min="12805" max="12805" width="9.5" style="42" customWidth="1"/>
    <col min="12806" max="12806" width="22.5" style="42" customWidth="1"/>
    <col min="12807" max="13055" width="10.83203125" style="42"/>
    <col min="13056" max="13056" width="6.6640625" style="42" customWidth="1"/>
    <col min="13057" max="13058" width="10.83203125" style="42"/>
    <col min="13059" max="13059" width="15.33203125" style="42" customWidth="1"/>
    <col min="13060" max="13060" width="10.5" style="42" customWidth="1"/>
    <col min="13061" max="13061" width="9.5" style="42" customWidth="1"/>
    <col min="13062" max="13062" width="22.5" style="42" customWidth="1"/>
    <col min="13063" max="13311" width="10.83203125" style="42"/>
    <col min="13312" max="13312" width="6.6640625" style="42" customWidth="1"/>
    <col min="13313" max="13314" width="10.83203125" style="42"/>
    <col min="13315" max="13315" width="15.33203125" style="42" customWidth="1"/>
    <col min="13316" max="13316" width="10.5" style="42" customWidth="1"/>
    <col min="13317" max="13317" width="9.5" style="42" customWidth="1"/>
    <col min="13318" max="13318" width="22.5" style="42" customWidth="1"/>
    <col min="13319" max="13567" width="10.83203125" style="42"/>
    <col min="13568" max="13568" width="6.6640625" style="42" customWidth="1"/>
    <col min="13569" max="13570" width="10.83203125" style="42"/>
    <col min="13571" max="13571" width="15.33203125" style="42" customWidth="1"/>
    <col min="13572" max="13572" width="10.5" style="42" customWidth="1"/>
    <col min="13573" max="13573" width="9.5" style="42" customWidth="1"/>
    <col min="13574" max="13574" width="22.5" style="42" customWidth="1"/>
    <col min="13575" max="13823" width="10.83203125" style="42"/>
    <col min="13824" max="13824" width="6.6640625" style="42" customWidth="1"/>
    <col min="13825" max="13826" width="10.83203125" style="42"/>
    <col min="13827" max="13827" width="15.33203125" style="42" customWidth="1"/>
    <col min="13828" max="13828" width="10.5" style="42" customWidth="1"/>
    <col min="13829" max="13829" width="9.5" style="42" customWidth="1"/>
    <col min="13830" max="13830" width="22.5" style="42" customWidth="1"/>
    <col min="13831" max="14079" width="10.83203125" style="42"/>
    <col min="14080" max="14080" width="6.6640625" style="42" customWidth="1"/>
    <col min="14081" max="14082" width="10.83203125" style="42"/>
    <col min="14083" max="14083" width="15.33203125" style="42" customWidth="1"/>
    <col min="14084" max="14084" width="10.5" style="42" customWidth="1"/>
    <col min="14085" max="14085" width="9.5" style="42" customWidth="1"/>
    <col min="14086" max="14086" width="22.5" style="42" customWidth="1"/>
    <col min="14087" max="14335" width="10.83203125" style="42"/>
    <col min="14336" max="14336" width="6.6640625" style="42" customWidth="1"/>
    <col min="14337" max="14338" width="10.83203125" style="42"/>
    <col min="14339" max="14339" width="15.33203125" style="42" customWidth="1"/>
    <col min="14340" max="14340" width="10.5" style="42" customWidth="1"/>
    <col min="14341" max="14341" width="9.5" style="42" customWidth="1"/>
    <col min="14342" max="14342" width="22.5" style="42" customWidth="1"/>
    <col min="14343" max="14591" width="10.83203125" style="42"/>
    <col min="14592" max="14592" width="6.6640625" style="42" customWidth="1"/>
    <col min="14593" max="14594" width="10.83203125" style="42"/>
    <col min="14595" max="14595" width="15.33203125" style="42" customWidth="1"/>
    <col min="14596" max="14596" width="10.5" style="42" customWidth="1"/>
    <col min="14597" max="14597" width="9.5" style="42" customWidth="1"/>
    <col min="14598" max="14598" width="22.5" style="42" customWidth="1"/>
    <col min="14599" max="14847" width="10.83203125" style="42"/>
    <col min="14848" max="14848" width="6.6640625" style="42" customWidth="1"/>
    <col min="14849" max="14850" width="10.83203125" style="42"/>
    <col min="14851" max="14851" width="15.33203125" style="42" customWidth="1"/>
    <col min="14852" max="14852" width="10.5" style="42" customWidth="1"/>
    <col min="14853" max="14853" width="9.5" style="42" customWidth="1"/>
    <col min="14854" max="14854" width="22.5" style="42" customWidth="1"/>
    <col min="14855" max="15103" width="10.83203125" style="42"/>
    <col min="15104" max="15104" width="6.6640625" style="42" customWidth="1"/>
    <col min="15105" max="15106" width="10.83203125" style="42"/>
    <col min="15107" max="15107" width="15.33203125" style="42" customWidth="1"/>
    <col min="15108" max="15108" width="10.5" style="42" customWidth="1"/>
    <col min="15109" max="15109" width="9.5" style="42" customWidth="1"/>
    <col min="15110" max="15110" width="22.5" style="42" customWidth="1"/>
    <col min="15111" max="15359" width="10.83203125" style="42"/>
    <col min="15360" max="15360" width="6.6640625" style="42" customWidth="1"/>
    <col min="15361" max="15362" width="10.83203125" style="42"/>
    <col min="15363" max="15363" width="15.33203125" style="42" customWidth="1"/>
    <col min="15364" max="15364" width="10.5" style="42" customWidth="1"/>
    <col min="15365" max="15365" width="9.5" style="42" customWidth="1"/>
    <col min="15366" max="15366" width="22.5" style="42" customWidth="1"/>
    <col min="15367" max="15615" width="10.83203125" style="42"/>
    <col min="15616" max="15616" width="6.6640625" style="42" customWidth="1"/>
    <col min="15617" max="15618" width="10.83203125" style="42"/>
    <col min="15619" max="15619" width="15.33203125" style="42" customWidth="1"/>
    <col min="15620" max="15620" width="10.5" style="42" customWidth="1"/>
    <col min="15621" max="15621" width="9.5" style="42" customWidth="1"/>
    <col min="15622" max="15622" width="22.5" style="42" customWidth="1"/>
    <col min="15623" max="15871" width="10.83203125" style="42"/>
    <col min="15872" max="15872" width="6.6640625" style="42" customWidth="1"/>
    <col min="15873" max="15874" width="10.83203125" style="42"/>
    <col min="15875" max="15875" width="15.33203125" style="42" customWidth="1"/>
    <col min="15876" max="15876" width="10.5" style="42" customWidth="1"/>
    <col min="15877" max="15877" width="9.5" style="42" customWidth="1"/>
    <col min="15878" max="15878" width="22.5" style="42" customWidth="1"/>
    <col min="15879" max="16127" width="10.83203125" style="42"/>
    <col min="16128" max="16128" width="6.6640625" style="42" customWidth="1"/>
    <col min="16129" max="16130" width="10.83203125" style="42"/>
    <col min="16131" max="16131" width="15.33203125" style="42" customWidth="1"/>
    <col min="16132" max="16132" width="10.5" style="42" customWidth="1"/>
    <col min="16133" max="16133" width="9.5" style="42" customWidth="1"/>
    <col min="16134" max="16134" width="22.5" style="42" customWidth="1"/>
    <col min="16135" max="16384" width="10.83203125" style="42"/>
  </cols>
  <sheetData>
    <row r="1" spans="1:8" s="43" customFormat="1" ht="15.75" customHeight="1" thickBot="1">
      <c r="A1" s="377" t="s">
        <v>39</v>
      </c>
      <c r="B1" s="378"/>
      <c r="C1" s="378"/>
      <c r="D1" s="378"/>
      <c r="E1" s="378"/>
      <c r="F1" s="378"/>
      <c r="G1" s="378"/>
      <c r="H1" s="379"/>
    </row>
    <row r="2" spans="1:8" ht="17" customHeight="1">
      <c r="A2" s="292"/>
      <c r="B2" s="324"/>
      <c r="C2" s="293"/>
      <c r="D2" s="299"/>
      <c r="E2" s="315"/>
      <c r="F2" s="300"/>
      <c r="G2" s="286" t="str">
        <f>CONCATENATE(Entête!A7,Entête!B7)</f>
        <v>N°PEK :12-596-2569</v>
      </c>
      <c r="H2" s="287"/>
    </row>
    <row r="3" spans="1:8" ht="17" customHeight="1">
      <c r="A3" s="294"/>
      <c r="B3" s="325"/>
      <c r="C3" s="295"/>
      <c r="D3" s="301"/>
      <c r="E3" s="316"/>
      <c r="F3" s="302"/>
      <c r="G3" s="288" t="str">
        <f>Entête!A11</f>
        <v>….Description travaux...</v>
      </c>
      <c r="H3" s="289"/>
    </row>
    <row r="4" spans="1:8" ht="17" customHeight="1" thickBot="1">
      <c r="A4" s="296"/>
      <c r="B4" s="326"/>
      <c r="C4" s="297"/>
      <c r="D4" s="303"/>
      <c r="E4" s="317"/>
      <c r="F4" s="304"/>
      <c r="G4" s="290" t="str">
        <f>Entête!A14</f>
        <v>Centre ou Poste……</v>
      </c>
      <c r="H4" s="291"/>
    </row>
    <row r="6" spans="1:8" s="329" customFormat="1" ht="28">
      <c r="A6" s="305" t="s">
        <v>426</v>
      </c>
      <c r="B6" s="328" t="s">
        <v>423</v>
      </c>
      <c r="C6" s="47" t="s">
        <v>424</v>
      </c>
      <c r="D6" s="285" t="s">
        <v>425</v>
      </c>
      <c r="E6" s="285" t="s">
        <v>435</v>
      </c>
      <c r="F6" s="47" t="s">
        <v>420</v>
      </c>
      <c r="G6" s="47" t="s">
        <v>421</v>
      </c>
      <c r="H6" s="306" t="s">
        <v>422</v>
      </c>
    </row>
    <row r="7" spans="1:8" s="46" customFormat="1">
      <c r="A7" s="310" t="str">
        <f>IF(RepCahier[[#This Row],[Modèle]]="","",CONCATENATE(MENU1!$B$9,"-",TEXT(COUNTA($B$7:$B7),"000")))</f>
        <v/>
      </c>
      <c r="B7" s="327"/>
      <c r="C7" s="314" t="s">
        <v>430</v>
      </c>
      <c r="D7" s="311" t="str">
        <f>IF(B7="","",VLOOKUP(B7,'Répertoire fiche de contrôle'!A:F,6,FALSE))</f>
        <v/>
      </c>
      <c r="E7" s="311" t="str">
        <f>IF(B7="","",VLOOKUP(B7,'Répertoire fiche de contrôle'!A:G,7,FALSE))</f>
        <v/>
      </c>
      <c r="F7" s="312"/>
      <c r="G7" s="312"/>
      <c r="H7" s="313"/>
    </row>
    <row r="8" spans="1:8" s="46" customFormat="1" ht="15" customHeight="1">
      <c r="A8" s="310" t="str">
        <f>IF(RepCahier[[#This Row],[Modèle]]="","",CONCATENATE(MENU1!$B$9,"-",TEXT(COUNTA($B$7:$B8),"000")))</f>
        <v>AV-001</v>
      </c>
      <c r="B8" s="327" t="s">
        <v>40</v>
      </c>
      <c r="C8" s="307" t="s">
        <v>412</v>
      </c>
      <c r="D8" s="308" t="str">
        <f>IF(B8="","",VLOOKUP(B8,'Répertoire fiche de contrôle'!A:F,6,FALSE))</f>
        <v>O7</v>
      </c>
      <c r="E8" s="308" t="str">
        <f>IF(B8="","",VLOOKUP(B8,'Répertoire fiche de contrôle'!A:G,7,FALSE))</f>
        <v>Y6</v>
      </c>
      <c r="F8" s="298"/>
      <c r="G8" s="298"/>
      <c r="H8" s="309"/>
    </row>
    <row r="9" spans="1:8" s="46" customFormat="1" ht="15" customHeight="1">
      <c r="A9" s="310" t="str">
        <f>IF(RepCahier[[#This Row],[Modèle]]="","",CONCATENATE(MENU1!$B$9,"-",TEXT(COUNTA($B$7:$B9),"000")))</f>
        <v>AV-002</v>
      </c>
      <c r="B9" s="327" t="s">
        <v>40</v>
      </c>
      <c r="C9" s="307" t="s">
        <v>413</v>
      </c>
      <c r="D9" s="308" t="str">
        <f>IF(B9="","",VLOOKUP(B9,'Répertoire fiche de contrôle'!A:F,6,FALSE))</f>
        <v>O7</v>
      </c>
      <c r="E9" s="308" t="str">
        <f>IF(B9="","",VLOOKUP(B9,'Répertoire fiche de contrôle'!A:G,7,FALSE))</f>
        <v>Y6</v>
      </c>
      <c r="F9" s="298"/>
      <c r="G9" s="298"/>
      <c r="H9" s="309"/>
    </row>
    <row r="10" spans="1:8" s="46" customFormat="1" ht="15" customHeight="1">
      <c r="A10" s="310" t="str">
        <f>IF(RepCahier[[#This Row],[Modèle]]="","",CONCATENATE(MENU1!$B$9,"-",TEXT(COUNTA($B$7:$B10),"000")))</f>
        <v>AV-003</v>
      </c>
      <c r="B10" s="327" t="s">
        <v>56</v>
      </c>
      <c r="C10" s="307" t="s">
        <v>411</v>
      </c>
      <c r="D10" s="308" t="str">
        <f>IF(B10="","",VLOOKUP(B10,'Répertoire fiche de contrôle'!A:F,6,FALSE))</f>
        <v>C7</v>
      </c>
      <c r="E10" s="308" t="str">
        <f>IF(B10="","",VLOOKUP(B10,'Répertoire fiche de contrôle'!A:G,7,FALSE))</f>
        <v>F6</v>
      </c>
      <c r="F10" s="298"/>
      <c r="G10" s="298"/>
      <c r="H10" s="309"/>
    </row>
    <row r="11" spans="1:8" s="46" customFormat="1" ht="15" customHeight="1">
      <c r="A11" s="310" t="str">
        <f>IF(RepCahier[[#This Row],[Modèle]]="","",CONCATENATE(MENU1!$B$9,"-",TEXT(COUNTA($B$7:$B11),"000")))</f>
        <v>AV-004</v>
      </c>
      <c r="B11" s="327" t="s">
        <v>58</v>
      </c>
      <c r="C11" s="307" t="s">
        <v>441</v>
      </c>
      <c r="D11" s="308" t="str">
        <f>IF(B11="","",VLOOKUP(B11,'Répertoire fiche de contrôle'!A:F,6,FALSE))</f>
        <v>C7</v>
      </c>
      <c r="E11" s="308" t="str">
        <f>IF(B11="","",VLOOKUP(B11,'Répertoire fiche de contrôle'!A:G,7,FALSE))</f>
        <v>F6</v>
      </c>
      <c r="F11" s="298"/>
      <c r="G11" s="298"/>
      <c r="H11" s="309"/>
    </row>
    <row r="12" spans="1:8" s="46" customFormat="1" ht="15" customHeight="1">
      <c r="A12" s="310" t="str">
        <f>IF(RepCahier[[#This Row],[Modèle]]="","",CONCATENATE(MENU1!$B$9,"-",TEXT(COUNTA($B$7:$B12),"000")))</f>
        <v>AV-005</v>
      </c>
      <c r="B12" s="327" t="s">
        <v>60</v>
      </c>
      <c r="C12" s="307" t="s">
        <v>442</v>
      </c>
      <c r="D12" s="308" t="str">
        <f>IF(B12="","",VLOOKUP(B12,'Répertoire fiche de contrôle'!A:F,6,FALSE))</f>
        <v>C7</v>
      </c>
      <c r="E12" s="308" t="str">
        <f>IF(B12="","",VLOOKUP(B12,'Répertoire fiche de contrôle'!A:G,7,FALSE))</f>
        <v>F6</v>
      </c>
      <c r="F12" s="298"/>
      <c r="G12" s="298"/>
      <c r="H12" s="309"/>
    </row>
    <row r="13" spans="1:8" s="46" customFormat="1" ht="15" customHeight="1">
      <c r="A13" s="310" t="str">
        <f>IF(RepCahier[[#This Row],[Modèle]]="","",CONCATENATE(MENU1!$B$9,"-",TEXT(COUNTA($B$7:$B13),"000")))</f>
        <v>AV-006</v>
      </c>
      <c r="B13" s="327" t="s">
        <v>40</v>
      </c>
      <c r="C13" s="307" t="s">
        <v>443</v>
      </c>
      <c r="D13" s="308" t="str">
        <f>IF(B13="","",VLOOKUP(B13,'Répertoire fiche de contrôle'!A:F,6,FALSE))</f>
        <v>O7</v>
      </c>
      <c r="E13" s="308" t="str">
        <f>IF(B13="","",VLOOKUP(B13,'Répertoire fiche de contrôle'!A:G,7,FALSE))</f>
        <v>Y6</v>
      </c>
      <c r="F13" s="298"/>
      <c r="G13" s="298"/>
      <c r="H13" s="309"/>
    </row>
    <row r="14" spans="1:8" s="46" customFormat="1" ht="15" customHeight="1">
      <c r="A14" s="310" t="str">
        <f>IF(RepCahier[[#This Row],[Modèle]]="","",CONCATENATE(MENU1!$B$9,"-",TEXT(COUNTA($B$7:$B14),"000")))</f>
        <v>AV-007</v>
      </c>
      <c r="B14" s="327" t="s">
        <v>41</v>
      </c>
      <c r="C14" s="307" t="s">
        <v>444</v>
      </c>
      <c r="D14" s="308" t="str">
        <f>IF(B14="","",VLOOKUP(B14,'Répertoire fiche de contrôle'!A:F,6,FALSE))</f>
        <v>C7</v>
      </c>
      <c r="E14" s="308" t="str">
        <f>IF(B14="","",VLOOKUP(B14,'Répertoire fiche de contrôle'!A:G,7,FALSE))</f>
        <v>F6</v>
      </c>
      <c r="F14" s="298"/>
      <c r="G14" s="298"/>
      <c r="H14" s="309"/>
    </row>
    <row r="15" spans="1:8" s="46" customFormat="1" ht="15" customHeight="1">
      <c r="A15" s="310" t="str">
        <f>IF(RepCahier[[#This Row],[Modèle]]="","",CONCATENATE(MENU1!$B$9,"-",TEXT(COUNTA($B$7:$B15),"000")))</f>
        <v>AV-008</v>
      </c>
      <c r="B15" s="327" t="s">
        <v>54</v>
      </c>
      <c r="C15" s="307" t="s">
        <v>445</v>
      </c>
      <c r="D15" s="308" t="str">
        <f>IF(B15="","",VLOOKUP(B15,'Répertoire fiche de contrôle'!A:F,6,FALSE))</f>
        <v>C7</v>
      </c>
      <c r="E15" s="308" t="str">
        <f>IF(B15="","",VLOOKUP(B15,'Répertoire fiche de contrôle'!A:G,7,FALSE))</f>
        <v>F6</v>
      </c>
      <c r="F15" s="298"/>
      <c r="G15" s="298"/>
      <c r="H15" s="309"/>
    </row>
    <row r="16" spans="1:8" s="46" customFormat="1" ht="15" customHeight="1">
      <c r="A16" s="310" t="str">
        <f>IF(RepCahier[[#This Row],[Modèle]]="","",CONCATENATE(MENU1!$B$9,"-",TEXT(COUNTA($B$7:$B16),"000")))</f>
        <v>AV-009</v>
      </c>
      <c r="B16" s="327" t="s">
        <v>52</v>
      </c>
      <c r="C16" s="307" t="s">
        <v>446</v>
      </c>
      <c r="D16" s="308" t="str">
        <f>IF(B16="","",VLOOKUP(B16,'Répertoire fiche de contrôle'!A:F,6,FALSE))</f>
        <v>C7</v>
      </c>
      <c r="E16" s="308" t="str">
        <f>IF(B16="","",VLOOKUP(B16,'Répertoire fiche de contrôle'!A:G,7,FALSE))</f>
        <v>F6</v>
      </c>
      <c r="F16" s="298"/>
      <c r="G16" s="298"/>
      <c r="H16" s="309"/>
    </row>
    <row r="17" spans="1:8" s="46" customFormat="1" ht="15" customHeight="1">
      <c r="A17" s="310" t="str">
        <f>IF(RepCahier[[#This Row],[Modèle]]="","",CONCATENATE(MENU1!$B$9,"-",TEXT(COUNTA($B$7:$B17),"000")))</f>
        <v/>
      </c>
      <c r="B17" s="327"/>
      <c r="C17" s="318" t="s">
        <v>431</v>
      </c>
      <c r="D17" s="311" t="str">
        <f>IF(B17="","",VLOOKUP(B17,'Répertoire fiche de contrôle'!A:F,6,FALSE))</f>
        <v/>
      </c>
      <c r="E17" s="311" t="str">
        <f>IF(B17="","",VLOOKUP(B17,'Répertoire fiche de contrôle'!A:G,7,FALSE))</f>
        <v/>
      </c>
      <c r="F17" s="312"/>
      <c r="G17" s="312"/>
      <c r="H17" s="313"/>
    </row>
    <row r="18" spans="1:8" s="46" customFormat="1" ht="15" customHeight="1">
      <c r="A18" s="310" t="str">
        <f>IF(RepCahier[[#This Row],[Modèle]]="","",CONCATENATE(MENU1!$B$9,"-",TEXT(COUNTA($B$7:$B18),"000")))</f>
        <v>AV-010</v>
      </c>
      <c r="B18" s="327" t="s">
        <v>40</v>
      </c>
      <c r="C18" s="307" t="s">
        <v>412</v>
      </c>
      <c r="D18" s="308" t="str">
        <f>IF(B18="","",VLOOKUP(B18,'Répertoire fiche de contrôle'!A:F,6,FALSE))</f>
        <v>O7</v>
      </c>
      <c r="E18" s="308" t="str">
        <f>IF(B18="","",VLOOKUP(B18,'Répertoire fiche de contrôle'!A:G,7,FALSE))</f>
        <v>Y6</v>
      </c>
      <c r="F18" s="298"/>
      <c r="G18" s="298"/>
      <c r="H18" s="309"/>
    </row>
    <row r="19" spans="1:8" s="46" customFormat="1" ht="15" customHeight="1">
      <c r="A19" s="310" t="str">
        <f>IF(RepCahier[[#This Row],[Modèle]]="","",CONCATENATE(MENU1!$B$9,"-",TEXT(COUNTA($B$7:$B19),"000")))</f>
        <v>AV-011</v>
      </c>
      <c r="B19" s="327" t="s">
        <v>40</v>
      </c>
      <c r="C19" s="307" t="s">
        <v>413</v>
      </c>
      <c r="D19" s="308" t="str">
        <f>IF(B19="","",VLOOKUP(B19,'Répertoire fiche de contrôle'!A:F,6,FALSE))</f>
        <v>O7</v>
      </c>
      <c r="E19" s="308" t="str">
        <f>IF(B19="","",VLOOKUP(B19,'Répertoire fiche de contrôle'!A:G,7,FALSE))</f>
        <v>Y6</v>
      </c>
      <c r="F19" s="298"/>
      <c r="G19" s="298"/>
      <c r="H19" s="309"/>
    </row>
    <row r="20" spans="1:8" s="46" customFormat="1" ht="15" customHeight="1">
      <c r="A20" s="310" t="str">
        <f>IF(RepCahier[[#This Row],[Modèle]]="","",CONCATENATE(MENU1!$B$9,"-",TEXT(COUNTA($B$7:$B20),"000")))</f>
        <v>AV-012</v>
      </c>
      <c r="B20" s="327" t="s">
        <v>56</v>
      </c>
      <c r="C20" s="307" t="s">
        <v>448</v>
      </c>
      <c r="D20" s="308" t="str">
        <f>IF(B20="","",VLOOKUP(B20,'Répertoire fiche de contrôle'!A:F,6,FALSE))</f>
        <v>C7</v>
      </c>
      <c r="E20" s="308" t="str">
        <f>IF(B20="","",VLOOKUP(B20,'Répertoire fiche de contrôle'!A:G,7,FALSE))</f>
        <v>F6</v>
      </c>
      <c r="F20" s="298"/>
      <c r="G20" s="298"/>
      <c r="H20" s="309"/>
    </row>
    <row r="21" spans="1:8" s="46" customFormat="1" ht="15" customHeight="1">
      <c r="A21" s="310" t="str">
        <f>IF(RepCahier[[#This Row],[Modèle]]="","",CONCATENATE(MENU1!$B$9,"-",TEXT(COUNTA($B$7:$B21),"000")))</f>
        <v>AV-013</v>
      </c>
      <c r="B21" s="327" t="s">
        <v>58</v>
      </c>
      <c r="C21" s="307" t="s">
        <v>447</v>
      </c>
      <c r="D21" s="308" t="str">
        <f>IF(B21="","",VLOOKUP(B21,'Répertoire fiche de contrôle'!A:F,6,FALSE))</f>
        <v>C7</v>
      </c>
      <c r="E21" s="308" t="str">
        <f>IF(B21="","",VLOOKUP(B21,'Répertoire fiche de contrôle'!A:G,7,FALSE))</f>
        <v>F6</v>
      </c>
      <c r="F21" s="298"/>
      <c r="G21" s="298"/>
      <c r="H21" s="309"/>
    </row>
    <row r="22" spans="1:8" s="46" customFormat="1" ht="15" customHeight="1">
      <c r="A22" s="310" t="str">
        <f>IF(RepCahier[[#This Row],[Modèle]]="","",CONCATENATE(MENU1!$B$9,"-",TEXT(COUNTA($B$7:$B22),"000")))</f>
        <v/>
      </c>
      <c r="B22" s="327"/>
      <c r="C22" s="307"/>
      <c r="D22" s="308" t="str">
        <f>IF(B22="","",VLOOKUP(B22,'Répertoire fiche de contrôle'!A:F,6,FALSE))</f>
        <v/>
      </c>
      <c r="E22" s="308" t="str">
        <f>IF(B22="","",VLOOKUP(B22,'Répertoire fiche de contrôle'!A:G,7,FALSE))</f>
        <v/>
      </c>
      <c r="F22" s="298"/>
      <c r="G22" s="298"/>
      <c r="H22" s="309"/>
    </row>
    <row r="23" spans="1:8" s="46" customFormat="1" ht="15" customHeight="1">
      <c r="A23" s="310" t="str">
        <f>IF(RepCahier[[#This Row],[Modèle]]="","",CONCATENATE(MENU1!$B$9,"-",TEXT(COUNTA($B$7:$B23),"000")))</f>
        <v/>
      </c>
      <c r="B23" s="327"/>
      <c r="C23" s="307"/>
      <c r="D23" s="308" t="str">
        <f>IF(B23="","",VLOOKUP(B23,'Répertoire fiche de contrôle'!A:F,6,FALSE))</f>
        <v/>
      </c>
      <c r="E23" s="308" t="str">
        <f>IF(B23="","",VLOOKUP(B23,'Répertoire fiche de contrôle'!A:G,7,FALSE))</f>
        <v/>
      </c>
      <c r="F23" s="298"/>
      <c r="G23" s="298"/>
      <c r="H23" s="309"/>
    </row>
    <row r="24" spans="1:8" s="46" customFormat="1" ht="15" customHeight="1">
      <c r="A24" s="310" t="str">
        <f>IF(RepCahier[[#This Row],[Modèle]]="","",CONCATENATE(MENU1!$B$9,"-",TEXT(COUNTA($B$7:$B24),"000")))</f>
        <v/>
      </c>
      <c r="B24" s="327"/>
      <c r="C24" s="307"/>
      <c r="D24" s="308" t="str">
        <f>IF(B24="","",VLOOKUP(B24,'Répertoire fiche de contrôle'!A:F,6,FALSE))</f>
        <v/>
      </c>
      <c r="E24" s="308" t="str">
        <f>IF(B24="","",VLOOKUP(B24,'Répertoire fiche de contrôle'!A:G,7,FALSE))</f>
        <v/>
      </c>
      <c r="F24" s="298"/>
      <c r="G24" s="298"/>
      <c r="H24" s="309"/>
    </row>
    <row r="25" spans="1:8" s="46" customFormat="1" ht="15" customHeight="1">
      <c r="A25" s="310" t="str">
        <f>IF(RepCahier[[#This Row],[Modèle]]="","",CONCATENATE(MENU1!$B$9,"-",TEXT(COUNTA($B$7:$B25),"000")))</f>
        <v/>
      </c>
      <c r="B25" s="327"/>
      <c r="C25" s="307"/>
      <c r="D25" s="308" t="str">
        <f>IF(B25="","",VLOOKUP(B25,'Répertoire fiche de contrôle'!A:F,6,FALSE))</f>
        <v/>
      </c>
      <c r="E25" s="308" t="str">
        <f>IF(B25="","",VLOOKUP(B25,'Répertoire fiche de contrôle'!A:G,7,FALSE))</f>
        <v/>
      </c>
      <c r="F25" s="298"/>
      <c r="G25" s="298"/>
      <c r="H25" s="309"/>
    </row>
    <row r="26" spans="1:8" s="46" customFormat="1" ht="15" customHeight="1">
      <c r="A26" s="310" t="str">
        <f>IF(RepCahier[[#This Row],[Modèle]]="","",CONCATENATE(MENU1!$B$9,"-",TEXT(COUNTA($B$7:$B26),"000")))</f>
        <v/>
      </c>
      <c r="B26" s="327"/>
      <c r="C26" s="307"/>
      <c r="D26" s="308" t="str">
        <f>IF(B26="","",VLOOKUP(B26,'Répertoire fiche de contrôle'!A:F,6,FALSE))</f>
        <v/>
      </c>
      <c r="E26" s="308" t="str">
        <f>IF(B26="","",VLOOKUP(B26,'Répertoire fiche de contrôle'!A:G,7,FALSE))</f>
        <v/>
      </c>
      <c r="F26" s="298"/>
      <c r="G26" s="298"/>
      <c r="H26" s="309"/>
    </row>
    <row r="27" spans="1:8" s="46" customFormat="1" ht="15" customHeight="1">
      <c r="A27" s="310" t="str">
        <f>IF(RepCahier[[#This Row],[Modèle]]="","",CONCATENATE(MENU1!$B$9,"-",TEXT(COUNTA($B$7:$B27),"000")))</f>
        <v/>
      </c>
      <c r="B27" s="327"/>
      <c r="C27" s="307"/>
      <c r="D27" s="308" t="str">
        <f>IF(B27="","",VLOOKUP(B27,'Répertoire fiche de contrôle'!A:F,6,FALSE))</f>
        <v/>
      </c>
      <c r="E27" s="308" t="str">
        <f>IF(B27="","",VLOOKUP(B27,'Répertoire fiche de contrôle'!A:G,7,FALSE))</f>
        <v/>
      </c>
      <c r="F27" s="298"/>
      <c r="G27" s="298"/>
      <c r="H27" s="309"/>
    </row>
    <row r="28" spans="1:8" s="46" customFormat="1" ht="15" customHeight="1">
      <c r="A28" s="310" t="str">
        <f>IF(RepCahier[[#This Row],[Modèle]]="","",CONCATENATE(MENU1!$B$9,"-",TEXT(COUNTA($B$7:$B28),"000")))</f>
        <v/>
      </c>
      <c r="B28" s="327"/>
      <c r="C28" s="307"/>
      <c r="D28" s="308" t="str">
        <f>IF(B28="","",VLOOKUP(B28,'Répertoire fiche de contrôle'!A:F,6,FALSE))</f>
        <v/>
      </c>
      <c r="E28" s="308" t="str">
        <f>IF(B28="","",VLOOKUP(B28,'Répertoire fiche de contrôle'!A:G,7,FALSE))</f>
        <v/>
      </c>
      <c r="F28" s="298"/>
      <c r="G28" s="298"/>
      <c r="H28" s="309"/>
    </row>
    <row r="29" spans="1:8" s="46" customFormat="1" ht="15" customHeight="1">
      <c r="A29" s="310" t="str">
        <f>IF(RepCahier[[#This Row],[Modèle]]="","",CONCATENATE(MENU1!$B$9,"-",TEXT(COUNTA($B$7:$B29),"000")))</f>
        <v/>
      </c>
      <c r="B29" s="327"/>
      <c r="C29" s="307"/>
      <c r="D29" s="308" t="str">
        <f>IF(B29="","",VLOOKUP(B29,'Répertoire fiche de contrôle'!A:F,6,FALSE))</f>
        <v/>
      </c>
      <c r="E29" s="308" t="str">
        <f>IF(B29="","",VLOOKUP(B29,'Répertoire fiche de contrôle'!A:G,7,FALSE))</f>
        <v/>
      </c>
      <c r="F29" s="298"/>
      <c r="G29" s="298"/>
      <c r="H29" s="309"/>
    </row>
    <row r="30" spans="1:8" s="46" customFormat="1" ht="15" customHeight="1">
      <c r="A30" s="310" t="str">
        <f>IF(RepCahier[[#This Row],[Modèle]]="","",CONCATENATE(MENU1!$B$9,"-",TEXT(COUNTA($B$7:$B30),"000")))</f>
        <v/>
      </c>
      <c r="B30" s="327"/>
      <c r="C30" s="307"/>
      <c r="D30" s="308" t="str">
        <f>IF(B30="","",VLOOKUP(B30,'Répertoire fiche de contrôle'!A:F,6,FALSE))</f>
        <v/>
      </c>
      <c r="E30" s="308" t="str">
        <f>IF(B30="","",VLOOKUP(B30,'Répertoire fiche de contrôle'!A:G,7,FALSE))</f>
        <v/>
      </c>
      <c r="F30" s="298"/>
      <c r="G30" s="298"/>
      <c r="H30" s="309"/>
    </row>
    <row r="31" spans="1:8" s="46" customFormat="1" ht="15" customHeight="1">
      <c r="A31" s="310" t="str">
        <f>IF(RepCahier[[#This Row],[Modèle]]="","",CONCATENATE(MENU1!$B$9,"-",TEXT(COUNTA($B$7:$B31),"000")))</f>
        <v/>
      </c>
      <c r="B31" s="327"/>
      <c r="C31" s="307"/>
      <c r="D31" s="308" t="str">
        <f>IF(B31="","",VLOOKUP(B31,'Répertoire fiche de contrôle'!A:F,6,FALSE))</f>
        <v/>
      </c>
      <c r="E31" s="308" t="str">
        <f>IF(B31="","",VLOOKUP(B31,'Répertoire fiche de contrôle'!A:G,7,FALSE))</f>
        <v/>
      </c>
      <c r="F31" s="298"/>
      <c r="G31" s="298"/>
      <c r="H31" s="309"/>
    </row>
    <row r="32" spans="1:8" s="46" customFormat="1" ht="15" customHeight="1">
      <c r="A32" s="310" t="str">
        <f>IF(RepCahier[[#This Row],[Modèle]]="","",CONCATENATE(MENU1!$B$9,"-",TEXT(COUNTA($B$7:$B32),"000")))</f>
        <v/>
      </c>
      <c r="B32" s="327"/>
      <c r="C32" s="307"/>
      <c r="D32" s="308" t="str">
        <f>IF(B32="","",VLOOKUP(B32,'Répertoire fiche de contrôle'!A:F,6,FALSE))</f>
        <v/>
      </c>
      <c r="E32" s="308" t="str">
        <f>IF(B32="","",VLOOKUP(B32,'Répertoire fiche de contrôle'!A:G,7,FALSE))</f>
        <v/>
      </c>
      <c r="F32" s="298"/>
      <c r="G32" s="298"/>
      <c r="H32" s="309"/>
    </row>
    <row r="33" spans="1:8" s="46" customFormat="1" ht="15" customHeight="1">
      <c r="A33" s="310" t="str">
        <f>IF(RepCahier[[#This Row],[Modèle]]="","",CONCATENATE(MENU1!$B$9,"-",TEXT(COUNTA($B$7:$B33),"000")))</f>
        <v/>
      </c>
      <c r="B33" s="327"/>
      <c r="C33" s="307"/>
      <c r="D33" s="308" t="str">
        <f>IF(B33="","",VLOOKUP(B33,'Répertoire fiche de contrôle'!A:F,6,FALSE))</f>
        <v/>
      </c>
      <c r="E33" s="308" t="str">
        <f>IF(B33="","",VLOOKUP(B33,'Répertoire fiche de contrôle'!A:G,7,FALSE))</f>
        <v/>
      </c>
      <c r="F33" s="298"/>
      <c r="G33" s="298"/>
      <c r="H33" s="309"/>
    </row>
    <row r="34" spans="1:8" s="46" customFormat="1" ht="15" customHeight="1">
      <c r="A34" s="310" t="str">
        <f>IF(RepCahier[[#This Row],[Modèle]]="","",CONCATENATE(MENU1!$B$9,"-",TEXT(COUNTA($B$7:$B34),"000")))</f>
        <v/>
      </c>
      <c r="B34" s="327"/>
      <c r="C34" s="307"/>
      <c r="D34" s="308" t="str">
        <f>IF(B34="","",VLOOKUP(B34,'Répertoire fiche de contrôle'!A:F,6,FALSE))</f>
        <v/>
      </c>
      <c r="E34" s="308" t="str">
        <f>IF(B34="","",VLOOKUP(B34,'Répertoire fiche de contrôle'!A:G,7,FALSE))</f>
        <v/>
      </c>
      <c r="F34" s="298"/>
      <c r="G34" s="298"/>
      <c r="H34" s="309"/>
    </row>
    <row r="35" spans="1:8" s="46" customFormat="1" ht="15" customHeight="1">
      <c r="A35" s="310" t="str">
        <f>IF(RepCahier[[#This Row],[Modèle]]="","",CONCATENATE(MENU1!$B$9,"-",TEXT(COUNTA($B$7:$B35),"000")))</f>
        <v/>
      </c>
      <c r="B35" s="327"/>
      <c r="C35" s="307"/>
      <c r="D35" s="308" t="str">
        <f>IF(B35="","",VLOOKUP(B35,'Répertoire fiche de contrôle'!A:F,6,FALSE))</f>
        <v/>
      </c>
      <c r="E35" s="308" t="str">
        <f>IF(B35="","",VLOOKUP(B35,'Répertoire fiche de contrôle'!A:G,7,FALSE))</f>
        <v/>
      </c>
      <c r="F35" s="298"/>
      <c r="G35" s="298"/>
      <c r="H35" s="309"/>
    </row>
    <row r="36" spans="1:8" s="46" customFormat="1" ht="15" customHeight="1">
      <c r="A36" s="310" t="str">
        <f>IF(RepCahier[[#This Row],[Modèle]]="","",CONCATENATE(MENU1!$B$9,"-",TEXT(COUNTA($B$7:$B36),"000")))</f>
        <v/>
      </c>
      <c r="B36" s="327"/>
      <c r="C36" s="307"/>
      <c r="D36" s="308" t="str">
        <f>IF(B36="","",VLOOKUP(B36,'Répertoire fiche de contrôle'!A:F,6,FALSE))</f>
        <v/>
      </c>
      <c r="E36" s="308" t="str">
        <f>IF(B36="","",VLOOKUP(B36,'Répertoire fiche de contrôle'!A:G,7,FALSE))</f>
        <v/>
      </c>
      <c r="F36" s="298"/>
      <c r="G36" s="298"/>
      <c r="H36" s="309"/>
    </row>
    <row r="37" spans="1:8" s="46" customFormat="1" ht="15" customHeight="1">
      <c r="A37" s="310" t="str">
        <f>IF(RepCahier[[#This Row],[Modèle]]="","",CONCATENATE(MENU1!$B$9,"-",TEXT(COUNTA($B$7:$B37),"000")))</f>
        <v/>
      </c>
      <c r="B37" s="327"/>
      <c r="C37" s="307"/>
      <c r="D37" s="308" t="str">
        <f>IF(B37="","",VLOOKUP(B37,'Répertoire fiche de contrôle'!A:F,6,FALSE))</f>
        <v/>
      </c>
      <c r="E37" s="308" t="str">
        <f>IF(B37="","",VLOOKUP(B37,'Répertoire fiche de contrôle'!A:G,7,FALSE))</f>
        <v/>
      </c>
      <c r="F37" s="298"/>
      <c r="G37" s="298"/>
      <c r="H37" s="309"/>
    </row>
    <row r="38" spans="1:8" s="46" customFormat="1" ht="15" customHeight="1">
      <c r="A38" s="310" t="str">
        <f>IF(RepCahier[[#This Row],[Modèle]]="","",CONCATENATE(MENU1!$B$9,"-",TEXT(COUNTA($B$7:$B38),"000")))</f>
        <v/>
      </c>
      <c r="B38" s="327"/>
      <c r="C38" s="307"/>
      <c r="D38" s="308" t="str">
        <f>IF(B38="","",VLOOKUP(B38,'Répertoire fiche de contrôle'!A:F,6,FALSE))</f>
        <v/>
      </c>
      <c r="E38" s="308" t="str">
        <f>IF(B38="","",VLOOKUP(B38,'Répertoire fiche de contrôle'!A:G,7,FALSE))</f>
        <v/>
      </c>
      <c r="F38" s="298"/>
      <c r="G38" s="298"/>
      <c r="H38" s="309"/>
    </row>
    <row r="39" spans="1:8" s="46" customFormat="1" ht="15" customHeight="1">
      <c r="A39" s="310" t="str">
        <f>IF(RepCahier[[#This Row],[Modèle]]="","",CONCATENATE(MENU1!$B$9,"-",TEXT(COUNTA($B$7:$B39),"000")))</f>
        <v/>
      </c>
      <c r="B39" s="327"/>
      <c r="C39" s="307"/>
      <c r="D39" s="308" t="str">
        <f>IF(B39="","",VLOOKUP(B39,'Répertoire fiche de contrôle'!A:F,6,FALSE))</f>
        <v/>
      </c>
      <c r="E39" s="308" t="str">
        <f>IF(B39="","",VLOOKUP(B39,'Répertoire fiche de contrôle'!A:G,7,FALSE))</f>
        <v/>
      </c>
      <c r="F39" s="298"/>
      <c r="G39" s="298"/>
      <c r="H39" s="309"/>
    </row>
    <row r="40" spans="1:8" s="46" customFormat="1" ht="15" customHeight="1">
      <c r="A40" s="310" t="str">
        <f>IF(RepCahier[[#This Row],[Modèle]]="","",CONCATENATE(MENU1!$B$9,"-",TEXT(COUNTA($B$7:$B40),"000")))</f>
        <v/>
      </c>
      <c r="B40" s="327"/>
      <c r="C40" s="307"/>
      <c r="D40" s="308" t="str">
        <f>IF(B40="","",VLOOKUP(B40,'Répertoire fiche de contrôle'!A:F,6,FALSE))</f>
        <v/>
      </c>
      <c r="E40" s="308" t="str">
        <f>IF(B40="","",VLOOKUP(B40,'Répertoire fiche de contrôle'!A:G,7,FALSE))</f>
        <v/>
      </c>
      <c r="F40" s="298"/>
      <c r="G40" s="298"/>
      <c r="H40" s="309"/>
    </row>
    <row r="41" spans="1:8" s="46" customFormat="1" ht="15" customHeight="1">
      <c r="A41" s="310" t="str">
        <f>IF(RepCahier[[#This Row],[Modèle]]="","",CONCATENATE(MENU1!$B$9,"-",TEXT(COUNTA($B$7:$B41),"000")))</f>
        <v/>
      </c>
      <c r="B41" s="327"/>
      <c r="C41" s="307"/>
      <c r="D41" s="308" t="str">
        <f>IF(B41="","",VLOOKUP(B41,'Répertoire fiche de contrôle'!A:F,6,FALSE))</f>
        <v/>
      </c>
      <c r="E41" s="308" t="str">
        <f>IF(B41="","",VLOOKUP(B41,'Répertoire fiche de contrôle'!A:G,7,FALSE))</f>
        <v/>
      </c>
      <c r="F41" s="298"/>
      <c r="G41" s="298"/>
      <c r="H41" s="309"/>
    </row>
    <row r="42" spans="1:8" s="46" customFormat="1" ht="15" customHeight="1">
      <c r="A42" s="310" t="str">
        <f>IF(RepCahier[[#This Row],[Modèle]]="","",CONCATENATE(MENU1!$B$9,"-",TEXT(COUNTA($B$7:$B42),"000")))</f>
        <v/>
      </c>
      <c r="B42" s="327"/>
      <c r="C42" s="307"/>
      <c r="D42" s="308" t="str">
        <f>IF(B42="","",VLOOKUP(B42,'Répertoire fiche de contrôle'!A:F,6,FALSE))</f>
        <v/>
      </c>
      <c r="E42" s="308" t="str">
        <f>IF(B42="","",VLOOKUP(B42,'Répertoire fiche de contrôle'!A:G,7,FALSE))</f>
        <v/>
      </c>
      <c r="F42" s="298"/>
      <c r="G42" s="298"/>
      <c r="H42" s="309"/>
    </row>
    <row r="43" spans="1:8" s="46" customFormat="1" ht="15" customHeight="1">
      <c r="A43" s="310" t="str">
        <f>IF(RepCahier[[#This Row],[Modèle]]="","",CONCATENATE(MENU1!$B$9,"-",TEXT(COUNTA($B$7:$B43),"000")))</f>
        <v/>
      </c>
      <c r="B43" s="327"/>
      <c r="C43" s="307"/>
      <c r="D43" s="308" t="str">
        <f>IF(B43="","",VLOOKUP(B43,'Répertoire fiche de contrôle'!A:F,6,FALSE))</f>
        <v/>
      </c>
      <c r="E43" s="308" t="str">
        <f>IF(B43="","",VLOOKUP(B43,'Répertoire fiche de contrôle'!A:G,7,FALSE))</f>
        <v/>
      </c>
      <c r="F43" s="298"/>
      <c r="G43" s="298"/>
      <c r="H43" s="309"/>
    </row>
    <row r="44" spans="1:8" s="46" customFormat="1" ht="15" customHeight="1">
      <c r="A44" s="310" t="str">
        <f>IF(RepCahier[[#This Row],[Modèle]]="","",CONCATENATE(MENU1!$B$9,"-",TEXT(COUNTA($B$7:$B44),"000")))</f>
        <v/>
      </c>
      <c r="B44" s="327"/>
      <c r="C44" s="307"/>
      <c r="D44" s="308" t="str">
        <f>IF(B44="","",VLOOKUP(B44,'Répertoire fiche de contrôle'!A:F,6,FALSE))</f>
        <v/>
      </c>
      <c r="E44" s="308" t="str">
        <f>IF(B44="","",VLOOKUP(B44,'Répertoire fiche de contrôle'!A:G,7,FALSE))</f>
        <v/>
      </c>
      <c r="F44" s="298"/>
      <c r="G44" s="298"/>
      <c r="H44" s="309"/>
    </row>
    <row r="45" spans="1:8" s="46" customFormat="1" ht="15" customHeight="1">
      <c r="A45" s="310" t="str">
        <f>IF(RepCahier[[#This Row],[Modèle]]="","",CONCATENATE(MENU1!$B$9,"-",TEXT(COUNTA($B$7:$B45),"000")))</f>
        <v/>
      </c>
      <c r="B45" s="327"/>
      <c r="C45" s="307"/>
      <c r="D45" s="308" t="str">
        <f>IF(B45="","",VLOOKUP(B45,'Répertoire fiche de contrôle'!A:F,6,FALSE))</f>
        <v/>
      </c>
      <c r="E45" s="308" t="str">
        <f>IF(B45="","",VLOOKUP(B45,'Répertoire fiche de contrôle'!A:G,7,FALSE))</f>
        <v/>
      </c>
      <c r="F45" s="298"/>
      <c r="G45" s="298"/>
      <c r="H45" s="309"/>
    </row>
    <row r="46" spans="1:8" s="46" customFormat="1" ht="15" customHeight="1">
      <c r="A46" s="310" t="str">
        <f>IF(RepCahier[[#This Row],[Modèle]]="","",CONCATENATE(MENU1!$B$9,"-",TEXT(COUNTA($B$7:$B46),"000")))</f>
        <v/>
      </c>
      <c r="B46" s="327"/>
      <c r="C46" s="307"/>
      <c r="D46" s="308" t="str">
        <f>IF(B46="","",VLOOKUP(B46,'Répertoire fiche de contrôle'!A:F,6,FALSE))</f>
        <v/>
      </c>
      <c r="E46" s="308" t="str">
        <f>IF(B46="","",VLOOKUP(B46,'Répertoire fiche de contrôle'!A:G,7,FALSE))</f>
        <v/>
      </c>
      <c r="F46" s="298"/>
      <c r="G46" s="298"/>
      <c r="H46" s="309"/>
    </row>
    <row r="47" spans="1:8" s="46" customFormat="1" ht="15" customHeight="1">
      <c r="A47" s="310" t="str">
        <f>IF(RepCahier[[#This Row],[Modèle]]="","",CONCATENATE(MENU1!$B$9,"-",TEXT(COUNTA($B$7:$B47),"000")))</f>
        <v/>
      </c>
      <c r="B47" s="327"/>
      <c r="C47" s="307"/>
      <c r="D47" s="308" t="str">
        <f>IF(B47="","",VLOOKUP(B47,'Répertoire fiche de contrôle'!A:F,6,FALSE))</f>
        <v/>
      </c>
      <c r="E47" s="308" t="str">
        <f>IF(B47="","",VLOOKUP(B47,'Répertoire fiche de contrôle'!A:G,7,FALSE))</f>
        <v/>
      </c>
      <c r="F47" s="298"/>
      <c r="G47" s="298"/>
      <c r="H47" s="309"/>
    </row>
    <row r="48" spans="1:8" s="46" customFormat="1" ht="15" customHeight="1">
      <c r="A48" s="310" t="str">
        <f>IF(RepCahier[[#This Row],[Modèle]]="","",CONCATENATE(MENU1!$B$9,"-",TEXT(COUNTA($B$7:$B48),"000")))</f>
        <v/>
      </c>
      <c r="B48" s="327"/>
      <c r="C48" s="307"/>
      <c r="D48" s="308" t="str">
        <f>IF(B48="","",VLOOKUP(B48,'Répertoire fiche de contrôle'!A:F,6,FALSE))</f>
        <v/>
      </c>
      <c r="E48" s="308" t="str">
        <f>IF(B48="","",VLOOKUP(B48,'Répertoire fiche de contrôle'!A:G,7,FALSE))</f>
        <v/>
      </c>
      <c r="F48" s="298"/>
      <c r="G48" s="298"/>
      <c r="H48" s="309"/>
    </row>
    <row r="49" spans="1:8" s="46" customFormat="1" ht="15" customHeight="1">
      <c r="A49" s="310" t="str">
        <f>IF(RepCahier[[#This Row],[Modèle]]="","",CONCATENATE(MENU1!$B$9,"-",TEXT(COUNTA($B$7:$B49),"000")))</f>
        <v/>
      </c>
      <c r="B49" s="327"/>
      <c r="C49" s="307"/>
      <c r="D49" s="308" t="str">
        <f>IF(B49="","",VLOOKUP(B49,'Répertoire fiche de contrôle'!A:F,6,FALSE))</f>
        <v/>
      </c>
      <c r="E49" s="308" t="str">
        <f>IF(B49="","",VLOOKUP(B49,'Répertoire fiche de contrôle'!A:G,7,FALSE))</f>
        <v/>
      </c>
      <c r="F49" s="298"/>
      <c r="G49" s="298"/>
      <c r="H49" s="309"/>
    </row>
    <row r="50" spans="1:8" s="46" customFormat="1" ht="15" customHeight="1">
      <c r="A50" s="310" t="str">
        <f>IF(RepCahier[[#This Row],[Modèle]]="","",CONCATENATE(MENU1!$B$9,"-",TEXT(COUNTA($B$7:$B50),"000")))</f>
        <v/>
      </c>
      <c r="B50" s="327"/>
      <c r="C50" s="307"/>
      <c r="D50" s="308" t="str">
        <f>IF(B50="","",VLOOKUP(B50,'Répertoire fiche de contrôle'!A:F,6,FALSE))</f>
        <v/>
      </c>
      <c r="E50" s="308" t="str">
        <f>IF(B50="","",VLOOKUP(B50,'Répertoire fiche de contrôle'!A:G,7,FALSE))</f>
        <v/>
      </c>
      <c r="F50" s="298"/>
      <c r="G50" s="298"/>
      <c r="H50" s="309"/>
    </row>
    <row r="51" spans="1:8" s="46" customFormat="1" ht="15" customHeight="1">
      <c r="A51" s="310" t="str">
        <f>IF(RepCahier[[#This Row],[Modèle]]="","",CONCATENATE(MENU1!$B$9,"-",TEXT(COUNTA($B$7:$B51),"000")))</f>
        <v/>
      </c>
      <c r="B51" s="327"/>
      <c r="C51" s="307"/>
      <c r="D51" s="308" t="str">
        <f>IF(B51="","",VLOOKUP(B51,'Répertoire fiche de contrôle'!A:F,6,FALSE))</f>
        <v/>
      </c>
      <c r="E51" s="308" t="str">
        <f>IF(B51="","",VLOOKUP(B51,'Répertoire fiche de contrôle'!A:G,7,FALSE))</f>
        <v/>
      </c>
      <c r="F51" s="298"/>
      <c r="G51" s="298"/>
      <c r="H51" s="309"/>
    </row>
    <row r="52" spans="1:8" s="46" customFormat="1" ht="15" customHeight="1">
      <c r="A52" s="310" t="str">
        <f>IF(RepCahier[[#This Row],[Modèle]]="","",CONCATENATE(MENU1!$B$9,"-",TEXT(COUNTA($B$7:$B52),"000")))</f>
        <v/>
      </c>
      <c r="B52" s="327"/>
      <c r="C52" s="307"/>
      <c r="D52" s="308" t="str">
        <f>IF(B52="","",VLOOKUP(B52,'Répertoire fiche de contrôle'!A:F,6,FALSE))</f>
        <v/>
      </c>
      <c r="E52" s="308" t="str">
        <f>IF(B52="","",VLOOKUP(B52,'Répertoire fiche de contrôle'!A:G,7,FALSE))</f>
        <v/>
      </c>
      <c r="F52" s="298"/>
      <c r="G52" s="298"/>
      <c r="H52" s="309"/>
    </row>
    <row r="53" spans="1:8" s="46" customFormat="1" ht="15" customHeight="1">
      <c r="A53" s="310" t="str">
        <f>IF(RepCahier[[#This Row],[Modèle]]="","",CONCATENATE(MENU1!$B$9,"-",TEXT(COUNTA($B$7:$B53),"000")))</f>
        <v/>
      </c>
      <c r="B53" s="327"/>
      <c r="C53" s="307"/>
      <c r="D53" s="308" t="str">
        <f>IF(B53="","",VLOOKUP(B53,'Répertoire fiche de contrôle'!A:F,6,FALSE))</f>
        <v/>
      </c>
      <c r="E53" s="308" t="str">
        <f>IF(B53="","",VLOOKUP(B53,'Répertoire fiche de contrôle'!A:G,7,FALSE))</f>
        <v/>
      </c>
      <c r="F53" s="298"/>
      <c r="G53" s="298"/>
      <c r="H53" s="309"/>
    </row>
    <row r="54" spans="1:8" s="46" customFormat="1" ht="15" customHeight="1">
      <c r="A54" s="310" t="str">
        <f>IF(RepCahier[[#This Row],[Modèle]]="","",CONCATENATE(MENU1!$B$9,"-",TEXT(COUNTA($B$7:$B54),"000")))</f>
        <v/>
      </c>
      <c r="B54" s="327"/>
      <c r="C54" s="307"/>
      <c r="D54" s="308" t="str">
        <f>IF(B54="","",VLOOKUP(B54,'Répertoire fiche de contrôle'!A:F,6,FALSE))</f>
        <v/>
      </c>
      <c r="E54" s="308" t="str">
        <f>IF(B54="","",VLOOKUP(B54,'Répertoire fiche de contrôle'!A:G,7,FALSE))</f>
        <v/>
      </c>
      <c r="F54" s="298"/>
      <c r="G54" s="298"/>
      <c r="H54" s="309"/>
    </row>
    <row r="55" spans="1:8" s="46" customFormat="1" ht="15" customHeight="1">
      <c r="A55" s="310" t="str">
        <f>IF(RepCahier[[#This Row],[Modèle]]="","",CONCATENATE(MENU1!$B$9,"-",TEXT(COUNTA($B$7:$B55),"000")))</f>
        <v/>
      </c>
      <c r="B55" s="327"/>
      <c r="C55" s="307"/>
      <c r="D55" s="308" t="str">
        <f>IF(B55="","",VLOOKUP(B55,'Répertoire fiche de contrôle'!A:F,6,FALSE))</f>
        <v/>
      </c>
      <c r="E55" s="308" t="str">
        <f>IF(B55="","",VLOOKUP(B55,'Répertoire fiche de contrôle'!A:G,7,FALSE))</f>
        <v/>
      </c>
      <c r="F55" s="298"/>
      <c r="G55" s="298"/>
      <c r="H55" s="309"/>
    </row>
    <row r="56" spans="1:8" s="46" customFormat="1" ht="15" customHeight="1">
      <c r="A56" s="310" t="str">
        <f>IF(RepCahier[[#This Row],[Modèle]]="","",CONCATENATE(MENU1!$B$9,"-",TEXT(COUNTA($B$7:$B56),"000")))</f>
        <v/>
      </c>
      <c r="B56" s="327"/>
      <c r="C56" s="307"/>
      <c r="D56" s="308" t="str">
        <f>IF(B56="","",VLOOKUP(B56,'Répertoire fiche de contrôle'!A:F,6,FALSE))</f>
        <v/>
      </c>
      <c r="E56" s="308" t="str">
        <f>IF(B56="","",VLOOKUP(B56,'Répertoire fiche de contrôle'!A:G,7,FALSE))</f>
        <v/>
      </c>
      <c r="F56" s="298"/>
      <c r="G56" s="298"/>
      <c r="H56" s="309"/>
    </row>
    <row r="57" spans="1:8" s="46" customFormat="1" ht="15" customHeight="1">
      <c r="A57" s="310" t="str">
        <f>IF(RepCahier[[#This Row],[Modèle]]="","",CONCATENATE(MENU1!$B$9,"-",TEXT(COUNTA($B$7:$B57),"000")))</f>
        <v/>
      </c>
      <c r="B57" s="327"/>
      <c r="C57" s="307"/>
      <c r="D57" s="308" t="str">
        <f>IF(B57="","",VLOOKUP(B57,'Répertoire fiche de contrôle'!A:F,6,FALSE))</f>
        <v/>
      </c>
      <c r="E57" s="308" t="str">
        <f>IF(B57="","",VLOOKUP(B57,'Répertoire fiche de contrôle'!A:G,7,FALSE))</f>
        <v/>
      </c>
      <c r="F57" s="298"/>
      <c r="G57" s="298"/>
      <c r="H57" s="309"/>
    </row>
    <row r="58" spans="1:8">
      <c r="A58" s="310" t="str">
        <f>IF(RepCahier[[#This Row],[Modèle]]="","",CONCATENATE(MENU1!$B$9,"-",TEXT(COUNTA($B$7:$B58),"000")))</f>
        <v/>
      </c>
      <c r="B58" s="327"/>
      <c r="C58" s="307"/>
      <c r="D58" s="308" t="str">
        <f>IF(B58="","",VLOOKUP(B58,'Répertoire fiche de contrôle'!A:F,6,FALSE))</f>
        <v/>
      </c>
      <c r="E58" s="308" t="str">
        <f>IF(B58="","",VLOOKUP(B58,'Répertoire fiche de contrôle'!A:G,7,FALSE))</f>
        <v/>
      </c>
      <c r="F58" s="298"/>
      <c r="G58" s="298"/>
      <c r="H58" s="309"/>
    </row>
    <row r="59" spans="1:8">
      <c r="A59" s="310" t="str">
        <f>IF(RepCahier[[#This Row],[Modèle]]="","",CONCATENATE(MENU1!$B$9,"-",TEXT(COUNTA($B$7:$B59),"000")))</f>
        <v/>
      </c>
      <c r="B59" s="327"/>
      <c r="C59" s="307"/>
      <c r="D59" s="308" t="str">
        <f>IF(B59="","",VLOOKUP(B59,'Répertoire fiche de contrôle'!A:F,6,FALSE))</f>
        <v/>
      </c>
      <c r="E59" s="308" t="str">
        <f>IF(B59="","",VLOOKUP(B59,'Répertoire fiche de contrôle'!A:G,7,FALSE))</f>
        <v/>
      </c>
      <c r="F59" s="298"/>
      <c r="G59" s="298"/>
      <c r="H59" s="309"/>
    </row>
    <row r="60" spans="1:8">
      <c r="A60" s="310" t="str">
        <f>IF(RepCahier[[#This Row],[Modèle]]="","",CONCATENATE(MENU1!$B$9,"-",TEXT(COUNTA($B$7:$B60),"000")))</f>
        <v/>
      </c>
      <c r="B60" s="327"/>
      <c r="C60" s="307"/>
      <c r="D60" s="308" t="str">
        <f>IF(B60="","",VLOOKUP(B60,'Répertoire fiche de contrôle'!A:F,6,FALSE))</f>
        <v/>
      </c>
      <c r="E60" s="308" t="str">
        <f>IF(B60="","",VLOOKUP(B60,'Répertoire fiche de contrôle'!A:G,7,FALSE))</f>
        <v/>
      </c>
      <c r="F60" s="298"/>
      <c r="G60" s="298"/>
      <c r="H60" s="309"/>
    </row>
    <row r="61" spans="1:8">
      <c r="A61" s="310" t="str">
        <f>IF(RepCahier[[#This Row],[Modèle]]="","",CONCATENATE(MENU1!$B$9,"-",TEXT(COUNTA($B$7:$B61),"000")))</f>
        <v/>
      </c>
      <c r="B61" s="327"/>
      <c r="C61" s="307"/>
      <c r="D61" s="308" t="str">
        <f>IF(B61="","",VLOOKUP(B61,'Répertoire fiche de contrôle'!A:F,6,FALSE))</f>
        <v/>
      </c>
      <c r="E61" s="308" t="str">
        <f>IF(B61="","",VLOOKUP(B61,'Répertoire fiche de contrôle'!A:G,7,FALSE))</f>
        <v/>
      </c>
      <c r="F61" s="298"/>
      <c r="G61" s="298"/>
      <c r="H61" s="309"/>
    </row>
    <row r="62" spans="1:8">
      <c r="A62" s="310" t="str">
        <f>IF(RepCahier[[#This Row],[Modèle]]="","",CONCATENATE(MENU1!$B$9,"-",TEXT(COUNTA($B$7:$B62),"000")))</f>
        <v/>
      </c>
      <c r="B62" s="327"/>
      <c r="C62" s="307"/>
      <c r="D62" s="308" t="str">
        <f>IF(B62="","",VLOOKUP(B62,'Répertoire fiche de contrôle'!A:F,6,FALSE))</f>
        <v/>
      </c>
      <c r="E62" s="308" t="str">
        <f>IF(B62="","",VLOOKUP(B62,'Répertoire fiche de contrôle'!A:G,7,FALSE))</f>
        <v/>
      </c>
      <c r="F62" s="298"/>
      <c r="G62" s="298"/>
      <c r="H62" s="309"/>
    </row>
    <row r="63" spans="1:8">
      <c r="A63" s="310" t="str">
        <f>IF(RepCahier[[#This Row],[Modèle]]="","",CONCATENATE(MENU1!$B$9,"-",TEXT(COUNTA($B$7:$B63),"000")))</f>
        <v/>
      </c>
      <c r="B63" s="327"/>
      <c r="C63" s="307"/>
      <c r="D63" s="308" t="str">
        <f>IF(B63="","",VLOOKUP(B63,'Répertoire fiche de contrôle'!A:F,6,FALSE))</f>
        <v/>
      </c>
      <c r="E63" s="308" t="str">
        <f>IF(B63="","",VLOOKUP(B63,'Répertoire fiche de contrôle'!A:G,7,FALSE))</f>
        <v/>
      </c>
      <c r="F63" s="298"/>
      <c r="G63" s="298"/>
      <c r="H63" s="309"/>
    </row>
    <row r="64" spans="1:8">
      <c r="A64" s="310" t="str">
        <f>IF(RepCahier[[#This Row],[Modèle]]="","",CONCATENATE(MENU1!$B$9,"-",TEXT(COUNTA($B$7:$B64),"000")))</f>
        <v/>
      </c>
      <c r="B64" s="327"/>
      <c r="C64" s="307"/>
      <c r="D64" s="308" t="str">
        <f>IF(B64="","",VLOOKUP(B64,'Répertoire fiche de contrôle'!A:F,6,FALSE))</f>
        <v/>
      </c>
      <c r="E64" s="308" t="str">
        <f>IF(B64="","",VLOOKUP(B64,'Répertoire fiche de contrôle'!A:G,7,FALSE))</f>
        <v/>
      </c>
      <c r="F64" s="298"/>
      <c r="G64" s="298"/>
      <c r="H64" s="309"/>
    </row>
    <row r="65" spans="1:8">
      <c r="A65" s="310" t="str">
        <f>IF(RepCahier[[#This Row],[Modèle]]="","",CONCATENATE(MENU1!$B$9,"-",TEXT(COUNTA($B$7:$B65),"000")))</f>
        <v/>
      </c>
      <c r="B65" s="327"/>
      <c r="C65" s="307"/>
      <c r="D65" s="308" t="str">
        <f>IF(B65="","",VLOOKUP(B65,'Répertoire fiche de contrôle'!A:F,6,FALSE))</f>
        <v/>
      </c>
      <c r="E65" s="308" t="str">
        <f>IF(B65="","",VLOOKUP(B65,'Répertoire fiche de contrôle'!A:G,7,FALSE))</f>
        <v/>
      </c>
      <c r="F65" s="298"/>
      <c r="G65" s="298"/>
      <c r="H65" s="309"/>
    </row>
    <row r="66" spans="1:8">
      <c r="A66" s="310" t="str">
        <f>IF(RepCahier[[#This Row],[Modèle]]="","",CONCATENATE(MENU1!$B$9,"-",TEXT(COUNTA($B$7:$B66),"000")))</f>
        <v/>
      </c>
      <c r="B66" s="327"/>
      <c r="C66" s="307"/>
      <c r="D66" s="308" t="str">
        <f>IF(B66="","",VLOOKUP(B66,'Répertoire fiche de contrôle'!A:F,6,FALSE))</f>
        <v/>
      </c>
      <c r="E66" s="308" t="str">
        <f>IF(B66="","",VLOOKUP(B66,'Répertoire fiche de contrôle'!A:G,7,FALSE))</f>
        <v/>
      </c>
      <c r="F66" s="298"/>
      <c r="G66" s="298"/>
      <c r="H66" s="309"/>
    </row>
    <row r="67" spans="1:8">
      <c r="A67" s="310" t="str">
        <f>IF(RepCahier[[#This Row],[Modèle]]="","",CONCATENATE(MENU1!$B$9,"-",TEXT(COUNTA($B$7:$B67),"000")))</f>
        <v/>
      </c>
      <c r="B67" s="327"/>
      <c r="C67" s="307"/>
      <c r="D67" s="308" t="str">
        <f>IF(B67="","",VLOOKUP(B67,'Répertoire fiche de contrôle'!A:F,6,FALSE))</f>
        <v/>
      </c>
      <c r="E67" s="308" t="str">
        <f>IF(B67="","",VLOOKUP(B67,'Répertoire fiche de contrôle'!A:G,7,FALSE))</f>
        <v/>
      </c>
      <c r="F67" s="298"/>
      <c r="G67" s="298"/>
      <c r="H67" s="309"/>
    </row>
    <row r="68" spans="1:8">
      <c r="A68" s="310" t="str">
        <f>IF(RepCahier[[#This Row],[Modèle]]="","",CONCATENATE(MENU1!$B$9,"-",TEXT(COUNTA($B$7:$B68),"000")))</f>
        <v/>
      </c>
      <c r="B68" s="327"/>
      <c r="C68" s="307"/>
      <c r="D68" s="308" t="str">
        <f>IF(B68="","",VLOOKUP(B68,'Répertoire fiche de contrôle'!A:F,6,FALSE))</f>
        <v/>
      </c>
      <c r="E68" s="308" t="str">
        <f>IF(B68="","",VLOOKUP(B68,'Répertoire fiche de contrôle'!A:G,7,FALSE))</f>
        <v/>
      </c>
      <c r="F68" s="298"/>
      <c r="G68" s="298"/>
      <c r="H68" s="309"/>
    </row>
    <row r="69" spans="1:8">
      <c r="A69" s="310" t="str">
        <f>IF(RepCahier[[#This Row],[Modèle]]="","",CONCATENATE(MENU1!$B$9,"-",TEXT(COUNTA($B$7:$B69),"000")))</f>
        <v/>
      </c>
      <c r="B69" s="327"/>
      <c r="C69" s="307"/>
      <c r="D69" s="308" t="str">
        <f>IF(B69="","",VLOOKUP(B69,'Répertoire fiche de contrôle'!A:F,6,FALSE))</f>
        <v/>
      </c>
      <c r="E69" s="308" t="str">
        <f>IF(B69="","",VLOOKUP(B69,'Répertoire fiche de contrôle'!A:G,7,FALSE))</f>
        <v/>
      </c>
      <c r="F69" s="298"/>
      <c r="G69" s="298"/>
      <c r="H69" s="309"/>
    </row>
    <row r="70" spans="1:8">
      <c r="A70" s="310" t="str">
        <f>IF(RepCahier[[#This Row],[Modèle]]="","",CONCATENATE(MENU1!$B$9,"-",TEXT(COUNTA($B$7:$B70),"000")))</f>
        <v/>
      </c>
      <c r="B70" s="327"/>
      <c r="C70" s="307"/>
      <c r="D70" s="308" t="str">
        <f>IF(B70="","",VLOOKUP(B70,'Répertoire fiche de contrôle'!A:F,6,FALSE))</f>
        <v/>
      </c>
      <c r="E70" s="308" t="str">
        <f>IF(B70="","",VLOOKUP(B70,'Répertoire fiche de contrôle'!A:G,7,FALSE))</f>
        <v/>
      </c>
      <c r="F70" s="298"/>
      <c r="G70" s="298"/>
      <c r="H70" s="309"/>
    </row>
    <row r="71" spans="1:8">
      <c r="A71" s="310" t="str">
        <f>IF(RepCahier[[#This Row],[Modèle]]="","",CONCATENATE(MENU1!$B$9,"-",TEXT(COUNTA($B$7:$B71),"000")))</f>
        <v/>
      </c>
      <c r="B71" s="327"/>
      <c r="C71" s="307"/>
      <c r="D71" s="308" t="str">
        <f>IF(B71="","",VLOOKUP(B71,'Répertoire fiche de contrôle'!A:F,6,FALSE))</f>
        <v/>
      </c>
      <c r="E71" s="308" t="str">
        <f>IF(B71="","",VLOOKUP(B71,'Répertoire fiche de contrôle'!A:G,7,FALSE))</f>
        <v/>
      </c>
      <c r="F71" s="298"/>
      <c r="G71" s="298"/>
      <c r="H71" s="309"/>
    </row>
    <row r="72" spans="1:8">
      <c r="A72" s="310" t="str">
        <f>IF(RepCahier[[#This Row],[Modèle]]="","",CONCATENATE(MENU1!$B$9,"-",TEXT(COUNTA($B$7:$B72),"000")))</f>
        <v/>
      </c>
      <c r="B72" s="327"/>
      <c r="C72" s="307"/>
      <c r="D72" s="308" t="str">
        <f>IF(B72="","",VLOOKUP(B72,'Répertoire fiche de contrôle'!A:F,6,FALSE))</f>
        <v/>
      </c>
      <c r="E72" s="308" t="str">
        <f>IF(B72="","",VLOOKUP(B72,'Répertoire fiche de contrôle'!A:G,7,FALSE))</f>
        <v/>
      </c>
      <c r="F72" s="298"/>
      <c r="G72" s="298"/>
      <c r="H72" s="309"/>
    </row>
    <row r="73" spans="1:8">
      <c r="A73" s="310" t="str">
        <f>IF(RepCahier[[#This Row],[Modèle]]="","",CONCATENATE(MENU1!$B$9,"-",TEXT(COUNTA($B$7:$B73),"000")))</f>
        <v/>
      </c>
      <c r="B73" s="327"/>
      <c r="C73" s="307"/>
      <c r="D73" s="308" t="str">
        <f>IF(B73="","",VLOOKUP(B73,'Répertoire fiche de contrôle'!A:F,6,FALSE))</f>
        <v/>
      </c>
      <c r="E73" s="308" t="str">
        <f>IF(B73="","",VLOOKUP(B73,'Répertoire fiche de contrôle'!A:G,7,FALSE))</f>
        <v/>
      </c>
      <c r="F73" s="298"/>
      <c r="G73" s="298"/>
      <c r="H73" s="309"/>
    </row>
    <row r="74" spans="1:8">
      <c r="A74" s="310" t="str">
        <f>IF(RepCahier[[#This Row],[Modèle]]="","",CONCATENATE(MENU1!$B$9,"-",TEXT(COUNTA($B$7:$B74),"000")))</f>
        <v/>
      </c>
      <c r="B74" s="327"/>
      <c r="C74" s="307"/>
      <c r="D74" s="308" t="str">
        <f>IF(B74="","",VLOOKUP(B74,'Répertoire fiche de contrôle'!A:F,6,FALSE))</f>
        <v/>
      </c>
      <c r="E74" s="308" t="str">
        <f>IF(B74="","",VLOOKUP(B74,'Répertoire fiche de contrôle'!A:G,7,FALSE))</f>
        <v/>
      </c>
      <c r="F74" s="298"/>
      <c r="G74" s="298"/>
      <c r="H74" s="309"/>
    </row>
    <row r="75" spans="1:8">
      <c r="A75" s="310" t="str">
        <f>IF(RepCahier[[#This Row],[Modèle]]="","",CONCATENATE(MENU1!$B$9,"-",TEXT(COUNTA($B$7:$B75),"000")))</f>
        <v/>
      </c>
      <c r="B75" s="327"/>
      <c r="C75" s="307"/>
      <c r="D75" s="308" t="str">
        <f>IF(B75="","",VLOOKUP(B75,'Répertoire fiche de contrôle'!A:F,6,FALSE))</f>
        <v/>
      </c>
      <c r="E75" s="308" t="str">
        <f>IF(B75="","",VLOOKUP(B75,'Répertoire fiche de contrôle'!A:G,7,FALSE))</f>
        <v/>
      </c>
      <c r="F75" s="298"/>
      <c r="G75" s="298"/>
      <c r="H75" s="309"/>
    </row>
    <row r="76" spans="1:8">
      <c r="A76" s="310" t="str">
        <f>IF(RepCahier[[#This Row],[Modèle]]="","",CONCATENATE(MENU1!$B$9,"-",TEXT(COUNTA($B$7:$B76),"000")))</f>
        <v/>
      </c>
      <c r="B76" s="327"/>
      <c r="C76" s="307"/>
      <c r="D76" s="308" t="str">
        <f>IF(B76="","",VLOOKUP(B76,'Répertoire fiche de contrôle'!A:F,6,FALSE))</f>
        <v/>
      </c>
      <c r="E76" s="308" t="str">
        <f>IF(B76="","",VLOOKUP(B76,'Répertoire fiche de contrôle'!A:G,7,FALSE))</f>
        <v/>
      </c>
      <c r="F76" s="298"/>
      <c r="G76" s="298"/>
      <c r="H76" s="309"/>
    </row>
    <row r="77" spans="1:8">
      <c r="A77" s="310" t="str">
        <f>IF(RepCahier[[#This Row],[Modèle]]="","",CONCATENATE(MENU1!$B$9,"-",TEXT(COUNTA($B$7:$B77),"000")))</f>
        <v/>
      </c>
      <c r="B77" s="327"/>
      <c r="C77" s="307"/>
      <c r="D77" s="308" t="str">
        <f>IF(B77="","",VLOOKUP(B77,'Répertoire fiche de contrôle'!A:F,6,FALSE))</f>
        <v/>
      </c>
      <c r="E77" s="308" t="str">
        <f>IF(B77="","",VLOOKUP(B77,'Répertoire fiche de contrôle'!A:G,7,FALSE))</f>
        <v/>
      </c>
      <c r="F77" s="298"/>
      <c r="G77" s="298"/>
      <c r="H77" s="309"/>
    </row>
    <row r="78" spans="1:8">
      <c r="A78" s="310" t="str">
        <f>IF(RepCahier[[#This Row],[Modèle]]="","",CONCATENATE(MENU1!$B$9,"-",TEXT(COUNTA($B$7:$B78),"000")))</f>
        <v/>
      </c>
      <c r="B78" s="327"/>
      <c r="C78" s="307"/>
      <c r="D78" s="308" t="str">
        <f>IF(B78="","",VLOOKUP(B78,'Répertoire fiche de contrôle'!A:F,6,FALSE))</f>
        <v/>
      </c>
      <c r="E78" s="308" t="str">
        <f>IF(B78="","",VLOOKUP(B78,'Répertoire fiche de contrôle'!A:G,7,FALSE))</f>
        <v/>
      </c>
      <c r="F78" s="298"/>
      <c r="G78" s="298"/>
      <c r="H78" s="309"/>
    </row>
    <row r="79" spans="1:8">
      <c r="A79" s="310" t="str">
        <f>IF(RepCahier[[#This Row],[Modèle]]="","",CONCATENATE(MENU1!$B$9,"-",TEXT(COUNTA($B$7:$B79),"000")))</f>
        <v/>
      </c>
      <c r="B79" s="327"/>
      <c r="C79" s="307"/>
      <c r="D79" s="308" t="str">
        <f>IF(B79="","",VLOOKUP(B79,'Répertoire fiche de contrôle'!A:F,6,FALSE))</f>
        <v/>
      </c>
      <c r="E79" s="308" t="str">
        <f>IF(B79="","",VLOOKUP(B79,'Répertoire fiche de contrôle'!A:G,7,FALSE))</f>
        <v/>
      </c>
      <c r="F79" s="298"/>
      <c r="G79" s="298"/>
      <c r="H79" s="309"/>
    </row>
    <row r="80" spans="1:8">
      <c r="A80" s="310" t="str">
        <f>IF(RepCahier[[#This Row],[Modèle]]="","",CONCATENATE(MENU1!$B$9,"-",TEXT(COUNTA($B$7:$B80),"000")))</f>
        <v/>
      </c>
      <c r="B80" s="327"/>
      <c r="C80" s="307"/>
      <c r="D80" s="308" t="str">
        <f>IF(B80="","",VLOOKUP(B80,'Répertoire fiche de contrôle'!A:F,6,FALSE))</f>
        <v/>
      </c>
      <c r="E80" s="308" t="str">
        <f>IF(B80="","",VLOOKUP(B80,'Répertoire fiche de contrôle'!A:G,7,FALSE))</f>
        <v/>
      </c>
      <c r="F80" s="298"/>
      <c r="G80" s="298"/>
      <c r="H80" s="309"/>
    </row>
    <row r="81" spans="1:8">
      <c r="A81" s="310" t="str">
        <f>IF(RepCahier[[#This Row],[Modèle]]="","",CONCATENATE(MENU1!$B$9,"-",TEXT(COUNTA($B$7:$B81),"000")))</f>
        <v/>
      </c>
      <c r="B81" s="327"/>
      <c r="C81" s="307"/>
      <c r="D81" s="308" t="str">
        <f>IF(B81="","",VLOOKUP(B81,'Répertoire fiche de contrôle'!A:F,6,FALSE))</f>
        <v/>
      </c>
      <c r="E81" s="308" t="str">
        <f>IF(B81="","",VLOOKUP(B81,'Répertoire fiche de contrôle'!A:G,7,FALSE))</f>
        <v/>
      </c>
      <c r="F81" s="298"/>
      <c r="G81" s="298"/>
      <c r="H81" s="309"/>
    </row>
    <row r="82" spans="1:8">
      <c r="A82" s="310" t="str">
        <f>IF(RepCahier[[#This Row],[Modèle]]="","",CONCATENATE(MENU1!$B$9,"-",TEXT(COUNTA($B$7:$B82),"000")))</f>
        <v/>
      </c>
      <c r="B82" s="327"/>
      <c r="C82" s="307"/>
      <c r="D82" s="308" t="str">
        <f>IF(B82="","",VLOOKUP(B82,'Répertoire fiche de contrôle'!A:F,6,FALSE))</f>
        <v/>
      </c>
      <c r="E82" s="308" t="str">
        <f>IF(B82="","",VLOOKUP(B82,'Répertoire fiche de contrôle'!A:G,7,FALSE))</f>
        <v/>
      </c>
      <c r="F82" s="298"/>
      <c r="G82" s="298"/>
      <c r="H82" s="309"/>
    </row>
    <row r="83" spans="1:8">
      <c r="A83" s="310" t="str">
        <f>IF(RepCahier[[#This Row],[Modèle]]="","",CONCATENATE(MENU1!$B$9,"-",TEXT(COUNTA($B$7:$B83),"000")))</f>
        <v/>
      </c>
      <c r="B83" s="327"/>
      <c r="C83" s="307"/>
      <c r="D83" s="308" t="str">
        <f>IF(B83="","",VLOOKUP(B83,'Répertoire fiche de contrôle'!A:F,6,FALSE))</f>
        <v/>
      </c>
      <c r="E83" s="308" t="str">
        <f>IF(B83="","",VLOOKUP(B83,'Répertoire fiche de contrôle'!A:G,7,FALSE))</f>
        <v/>
      </c>
      <c r="F83" s="298"/>
      <c r="G83" s="298"/>
      <c r="H83" s="309"/>
    </row>
    <row r="84" spans="1:8">
      <c r="A84" s="310" t="str">
        <f>IF(RepCahier[[#This Row],[Modèle]]="","",CONCATENATE(MENU1!$B$9,"-",TEXT(COUNTA($B$7:$B84),"000")))</f>
        <v/>
      </c>
      <c r="B84" s="327"/>
      <c r="C84" s="307"/>
      <c r="D84" s="308" t="str">
        <f>IF(B84="","",VLOOKUP(B84,'Répertoire fiche de contrôle'!A:F,6,FALSE))</f>
        <v/>
      </c>
      <c r="E84" s="308" t="str">
        <f>IF(B84="","",VLOOKUP(B84,'Répertoire fiche de contrôle'!A:G,7,FALSE))</f>
        <v/>
      </c>
      <c r="F84" s="298"/>
      <c r="G84" s="298"/>
      <c r="H84" s="309"/>
    </row>
    <row r="85" spans="1:8">
      <c r="A85" s="310" t="str">
        <f>IF(RepCahier[[#This Row],[Modèle]]="","",CONCATENATE(MENU1!$B$9,"-",TEXT(COUNTA($B$7:$B85),"000")))</f>
        <v/>
      </c>
      <c r="B85" s="327"/>
      <c r="C85" s="307"/>
      <c r="D85" s="308" t="str">
        <f>IF(B85="","",VLOOKUP(B85,'Répertoire fiche de contrôle'!A:F,6,FALSE))</f>
        <v/>
      </c>
      <c r="E85" s="308" t="str">
        <f>IF(B85="","",VLOOKUP(B85,'Répertoire fiche de contrôle'!A:G,7,FALSE))</f>
        <v/>
      </c>
      <c r="F85" s="298"/>
      <c r="G85" s="298"/>
      <c r="H85" s="309"/>
    </row>
    <row r="86" spans="1:8">
      <c r="A86" s="310" t="str">
        <f>IF(RepCahier[[#This Row],[Modèle]]="","",CONCATENATE(MENU1!$B$9,"-",TEXT(COUNTA($B$7:$B86),"000")))</f>
        <v/>
      </c>
      <c r="B86" s="327"/>
      <c r="C86" s="307"/>
      <c r="D86" s="308" t="str">
        <f>IF(B86="","",VLOOKUP(B86,'Répertoire fiche de contrôle'!A:F,6,FALSE))</f>
        <v/>
      </c>
      <c r="E86" s="308" t="str">
        <f>IF(B86="","",VLOOKUP(B86,'Répertoire fiche de contrôle'!A:G,7,FALSE))</f>
        <v/>
      </c>
      <c r="F86" s="298"/>
      <c r="G86" s="298"/>
      <c r="H86" s="309"/>
    </row>
    <row r="87" spans="1:8">
      <c r="A87" s="310" t="str">
        <f>IF(RepCahier[[#This Row],[Modèle]]="","",CONCATENATE(MENU1!$B$9,"-",TEXT(COUNTA($B$7:$B87),"000")))</f>
        <v/>
      </c>
      <c r="B87" s="327"/>
      <c r="C87" s="307"/>
      <c r="D87" s="308" t="str">
        <f>IF(B87="","",VLOOKUP(B87,'Répertoire fiche de contrôle'!A:F,6,FALSE))</f>
        <v/>
      </c>
      <c r="E87" s="308" t="str">
        <f>IF(B87="","",VLOOKUP(B87,'Répertoire fiche de contrôle'!A:G,7,FALSE))</f>
        <v/>
      </c>
      <c r="F87" s="298"/>
      <c r="G87" s="298"/>
      <c r="H87" s="309"/>
    </row>
    <row r="88" spans="1:8">
      <c r="A88" s="310" t="str">
        <f>IF(RepCahier[[#This Row],[Modèle]]="","",CONCATENATE(MENU1!$B$9,"-",TEXT(COUNTA($B$7:$B88),"000")))</f>
        <v/>
      </c>
      <c r="B88" s="327"/>
      <c r="C88" s="307"/>
      <c r="D88" s="308" t="str">
        <f>IF(B88="","",VLOOKUP(B88,'Répertoire fiche de contrôle'!A:F,6,FALSE))</f>
        <v/>
      </c>
      <c r="E88" s="308" t="str">
        <f>IF(B88="","",VLOOKUP(B88,'Répertoire fiche de contrôle'!A:G,7,FALSE))</f>
        <v/>
      </c>
      <c r="F88" s="298"/>
      <c r="G88" s="298"/>
      <c r="H88" s="309"/>
    </row>
    <row r="89" spans="1:8">
      <c r="A89" s="310" t="str">
        <f>IF(RepCahier[[#This Row],[Modèle]]="","",CONCATENATE(MENU1!$B$9,"-",TEXT(COUNTA($B$7:$B89),"000")))</f>
        <v/>
      </c>
      <c r="B89" s="327"/>
      <c r="C89" s="307"/>
      <c r="D89" s="308" t="str">
        <f>IF(B89="","",VLOOKUP(B89,'Répertoire fiche de contrôle'!A:F,6,FALSE))</f>
        <v/>
      </c>
      <c r="E89" s="308" t="str">
        <f>IF(B89="","",VLOOKUP(B89,'Répertoire fiche de contrôle'!A:G,7,FALSE))</f>
        <v/>
      </c>
      <c r="F89" s="298"/>
      <c r="G89" s="298"/>
      <c r="H89" s="309"/>
    </row>
    <row r="90" spans="1:8">
      <c r="A90" s="310" t="str">
        <f>IF(RepCahier[[#This Row],[Modèle]]="","",CONCATENATE(MENU1!$B$9,"-",TEXT(COUNTA($B$7:$B90),"000")))</f>
        <v/>
      </c>
      <c r="B90" s="327"/>
      <c r="C90" s="307"/>
      <c r="D90" s="308" t="str">
        <f>IF(B90="","",VLOOKUP(B90,'Répertoire fiche de contrôle'!A:F,6,FALSE))</f>
        <v/>
      </c>
      <c r="E90" s="308" t="str">
        <f>IF(B90="","",VLOOKUP(B90,'Répertoire fiche de contrôle'!A:G,7,FALSE))</f>
        <v/>
      </c>
      <c r="F90" s="298"/>
      <c r="G90" s="298"/>
      <c r="H90" s="309"/>
    </row>
    <row r="91" spans="1:8">
      <c r="A91" s="310" t="str">
        <f>IF(RepCahier[[#This Row],[Modèle]]="","",CONCATENATE(MENU1!$B$9,"-",TEXT(COUNTA($B$7:$B91),"000")))</f>
        <v/>
      </c>
      <c r="B91" s="327"/>
      <c r="C91" s="307"/>
      <c r="D91" s="308" t="str">
        <f>IF(B91="","",VLOOKUP(B91,'Répertoire fiche de contrôle'!A:F,6,FALSE))</f>
        <v/>
      </c>
      <c r="E91" s="308" t="str">
        <f>IF(B91="","",VLOOKUP(B91,'Répertoire fiche de contrôle'!A:G,7,FALSE))</f>
        <v/>
      </c>
      <c r="F91" s="298"/>
      <c r="G91" s="298"/>
      <c r="H91" s="309"/>
    </row>
    <row r="92" spans="1:8">
      <c r="A92" s="310" t="str">
        <f>IF(RepCahier[[#This Row],[Modèle]]="","",CONCATENATE(MENU1!$B$9,"-",TEXT(COUNTA($B$7:$B92),"000")))</f>
        <v/>
      </c>
      <c r="B92" s="327"/>
      <c r="C92" s="307"/>
      <c r="D92" s="308" t="str">
        <f>IF(B92="","",VLOOKUP(B92,'Répertoire fiche de contrôle'!A:F,6,FALSE))</f>
        <v/>
      </c>
      <c r="E92" s="308" t="str">
        <f>IF(B92="","",VLOOKUP(B92,'Répertoire fiche de contrôle'!A:G,7,FALSE))</f>
        <v/>
      </c>
      <c r="F92" s="298"/>
      <c r="G92" s="298"/>
      <c r="H92" s="309"/>
    </row>
    <row r="93" spans="1:8">
      <c r="A93" s="310" t="str">
        <f>IF(RepCahier[[#This Row],[Modèle]]="","",CONCATENATE(MENU1!$B$9,"-",TEXT(COUNTA($B$7:$B93),"000")))</f>
        <v/>
      </c>
      <c r="B93" s="327"/>
      <c r="C93" s="307"/>
      <c r="D93" s="308" t="str">
        <f>IF(B93="","",VLOOKUP(B93,'Répertoire fiche de contrôle'!A:F,6,FALSE))</f>
        <v/>
      </c>
      <c r="E93" s="308" t="str">
        <f>IF(B93="","",VLOOKUP(B93,'Répertoire fiche de contrôle'!A:G,7,FALSE))</f>
        <v/>
      </c>
      <c r="F93" s="298"/>
      <c r="G93" s="298"/>
      <c r="H93" s="309"/>
    </row>
    <row r="94" spans="1:8">
      <c r="A94" s="310" t="str">
        <f>IF(RepCahier[[#This Row],[Modèle]]="","",CONCATENATE(MENU1!$B$9,"-",TEXT(COUNTA($B$7:$B94),"000")))</f>
        <v/>
      </c>
      <c r="B94" s="327"/>
      <c r="C94" s="307"/>
      <c r="D94" s="308" t="str">
        <f>IF(B94="","",VLOOKUP(B94,'Répertoire fiche de contrôle'!A:F,6,FALSE))</f>
        <v/>
      </c>
      <c r="E94" s="308" t="str">
        <f>IF(B94="","",VLOOKUP(B94,'Répertoire fiche de contrôle'!A:G,7,FALSE))</f>
        <v/>
      </c>
      <c r="F94" s="298"/>
      <c r="G94" s="298"/>
      <c r="H94" s="309"/>
    </row>
    <row r="95" spans="1:8">
      <c r="A95" s="310" t="str">
        <f>IF(RepCahier[[#This Row],[Modèle]]="","",CONCATENATE(MENU1!$B$9,"-",TEXT(COUNTA($B$7:$B95),"000")))</f>
        <v/>
      </c>
      <c r="B95" s="327"/>
      <c r="C95" s="307"/>
      <c r="D95" s="308" t="str">
        <f>IF(B95="","",VLOOKUP(B95,'Répertoire fiche de contrôle'!A:F,6,FALSE))</f>
        <v/>
      </c>
      <c r="E95" s="308" t="str">
        <f>IF(B95="","",VLOOKUP(B95,'Répertoire fiche de contrôle'!A:G,7,FALSE))</f>
        <v/>
      </c>
      <c r="F95" s="298"/>
      <c r="G95" s="298"/>
      <c r="H95" s="309"/>
    </row>
    <row r="96" spans="1:8">
      <c r="A96" s="310" t="str">
        <f>IF(RepCahier[[#This Row],[Modèle]]="","",CONCATENATE(MENU1!$B$9,"-",TEXT(COUNTA($B$7:$B96),"000")))</f>
        <v/>
      </c>
      <c r="B96" s="327"/>
      <c r="C96" s="307"/>
      <c r="D96" s="308" t="str">
        <f>IF(B96="","",VLOOKUP(B96,'Répertoire fiche de contrôle'!A:F,6,FALSE))</f>
        <v/>
      </c>
      <c r="E96" s="308" t="str">
        <f>IF(B96="","",VLOOKUP(B96,'Répertoire fiche de contrôle'!A:G,7,FALSE))</f>
        <v/>
      </c>
      <c r="F96" s="298"/>
      <c r="G96" s="298"/>
      <c r="H96" s="309"/>
    </row>
    <row r="97" spans="1:8">
      <c r="A97" s="310" t="str">
        <f>IF(RepCahier[[#This Row],[Modèle]]="","",CONCATENATE(MENU1!$B$9,"-",TEXT(COUNTA($B$7:$B97),"000")))</f>
        <v/>
      </c>
      <c r="B97" s="327"/>
      <c r="C97" s="307"/>
      <c r="D97" s="308" t="str">
        <f>IF(B97="","",VLOOKUP(B97,'Répertoire fiche de contrôle'!A:F,6,FALSE))</f>
        <v/>
      </c>
      <c r="E97" s="308" t="str">
        <f>IF(B97="","",VLOOKUP(B97,'Répertoire fiche de contrôle'!A:G,7,FALSE))</f>
        <v/>
      </c>
      <c r="F97" s="298"/>
      <c r="G97" s="298"/>
      <c r="H97" s="309"/>
    </row>
    <row r="98" spans="1:8">
      <c r="A98" s="310" t="str">
        <f>IF(RepCahier[[#This Row],[Modèle]]="","",CONCATENATE(MENU1!$B$9,"-",TEXT(COUNTA($B$7:$B98),"000")))</f>
        <v/>
      </c>
      <c r="B98" s="327"/>
      <c r="C98" s="307"/>
      <c r="D98" s="308" t="str">
        <f>IF(B98="","",VLOOKUP(B98,'Répertoire fiche de contrôle'!A:F,6,FALSE))</f>
        <v/>
      </c>
      <c r="E98" s="308" t="str">
        <f>IF(B98="","",VLOOKUP(B98,'Répertoire fiche de contrôle'!A:G,7,FALSE))</f>
        <v/>
      </c>
      <c r="F98" s="298"/>
      <c r="G98" s="298"/>
      <c r="H98" s="309"/>
    </row>
    <row r="99" spans="1:8">
      <c r="A99" s="310" t="str">
        <f>IF(RepCahier[[#This Row],[Modèle]]="","",CONCATENATE(MENU1!$B$9,"-",TEXT(COUNTA($B$7:$B99),"000")))</f>
        <v/>
      </c>
      <c r="B99" s="327"/>
      <c r="C99" s="307"/>
      <c r="D99" s="308" t="str">
        <f>IF(B99="","",VLOOKUP(B99,'Répertoire fiche de contrôle'!A:F,6,FALSE))</f>
        <v/>
      </c>
      <c r="E99" s="308" t="str">
        <f>IF(B99="","",VLOOKUP(B99,'Répertoire fiche de contrôle'!A:G,7,FALSE))</f>
        <v/>
      </c>
      <c r="F99" s="298"/>
      <c r="G99" s="298"/>
      <c r="H99" s="309"/>
    </row>
    <row r="100" spans="1:8">
      <c r="A100" s="310" t="str">
        <f>IF(RepCahier[[#This Row],[Modèle]]="","",CONCATENATE(MENU1!$B$9,"-",TEXT(COUNTA($B$7:$B100),"000")))</f>
        <v/>
      </c>
      <c r="B100" s="327"/>
      <c r="C100" s="307"/>
      <c r="D100" s="308" t="str">
        <f>IF(B100="","",VLOOKUP(B100,'Répertoire fiche de contrôle'!A:F,6,FALSE))</f>
        <v/>
      </c>
      <c r="E100" s="308" t="str">
        <f>IF(B100="","",VLOOKUP(B100,'Répertoire fiche de contrôle'!A:G,7,FALSE))</f>
        <v/>
      </c>
      <c r="F100" s="298"/>
      <c r="G100" s="298"/>
      <c r="H100" s="309"/>
    </row>
    <row r="101" spans="1:8">
      <c r="A101" s="310" t="str">
        <f>IF(RepCahier[[#This Row],[Modèle]]="","",CONCATENATE(MENU1!$B$9,"-",TEXT(COUNTA($B$7:$B101),"000")))</f>
        <v/>
      </c>
      <c r="B101" s="327"/>
      <c r="C101" s="307"/>
      <c r="D101" s="308" t="str">
        <f>IF(B101="","",VLOOKUP(B101,'Répertoire fiche de contrôle'!A:F,6,FALSE))</f>
        <v/>
      </c>
      <c r="E101" s="308" t="str">
        <f>IF(B101="","",VLOOKUP(B101,'Répertoire fiche de contrôle'!A:G,7,FALSE))</f>
        <v/>
      </c>
      <c r="F101" s="298"/>
      <c r="G101" s="298"/>
      <c r="H101" s="309"/>
    </row>
    <row r="102" spans="1:8">
      <c r="A102" s="310" t="str">
        <f>IF(RepCahier[[#This Row],[Modèle]]="","",CONCATENATE(MENU1!$B$9,"-",TEXT(COUNTA($B$7:$B102),"000")))</f>
        <v/>
      </c>
      <c r="B102" s="327"/>
      <c r="C102" s="307"/>
      <c r="D102" s="308" t="str">
        <f>IF(B102="","",VLOOKUP(B102,'Répertoire fiche de contrôle'!A:F,6,FALSE))</f>
        <v/>
      </c>
      <c r="E102" s="308" t="str">
        <f>IF(B102="","",VLOOKUP(B102,'Répertoire fiche de contrôle'!A:G,7,FALSE))</f>
        <v/>
      </c>
      <c r="F102" s="298"/>
      <c r="G102" s="298"/>
      <c r="H102" s="309"/>
    </row>
    <row r="103" spans="1:8">
      <c r="A103" s="310" t="str">
        <f>IF(RepCahier[[#This Row],[Modèle]]="","",CONCATENATE(MENU1!$B$9,"-",TEXT(COUNTA($B$7:$B103),"000")))</f>
        <v/>
      </c>
      <c r="B103" s="327"/>
      <c r="C103" s="307"/>
      <c r="D103" s="308" t="str">
        <f>IF(B103="","",VLOOKUP(B103,'Répertoire fiche de contrôle'!A:F,6,FALSE))</f>
        <v/>
      </c>
      <c r="E103" s="308" t="str">
        <f>IF(B103="","",VLOOKUP(B103,'Répertoire fiche de contrôle'!A:G,7,FALSE))</f>
        <v/>
      </c>
      <c r="F103" s="298"/>
      <c r="G103" s="298"/>
      <c r="H103" s="309"/>
    </row>
    <row r="104" spans="1:8">
      <c r="A104" s="310" t="str">
        <f>IF(RepCahier[[#This Row],[Modèle]]="","",CONCATENATE(MENU1!$B$9,"-",TEXT(COUNTA($B$7:$B104),"000")))</f>
        <v/>
      </c>
      <c r="B104" s="327"/>
      <c r="C104" s="307"/>
      <c r="D104" s="308" t="str">
        <f>IF(B104="","",VLOOKUP(B104,'Répertoire fiche de contrôle'!A:F,6,FALSE))</f>
        <v/>
      </c>
      <c r="E104" s="308" t="str">
        <f>IF(B104="","",VLOOKUP(B104,'Répertoire fiche de contrôle'!A:G,7,FALSE))</f>
        <v/>
      </c>
      <c r="F104" s="298"/>
      <c r="G104" s="298"/>
      <c r="H104" s="309"/>
    </row>
    <row r="105" spans="1:8">
      <c r="A105" s="310" t="str">
        <f>IF(RepCahier[[#This Row],[Modèle]]="","",CONCATENATE(MENU1!$B$9,"-",TEXT(COUNTA($B$7:$B105),"000")))</f>
        <v/>
      </c>
      <c r="B105" s="327"/>
      <c r="C105" s="307"/>
      <c r="D105" s="308" t="str">
        <f>IF(B105="","",VLOOKUP(B105,'Répertoire fiche de contrôle'!A:F,6,FALSE))</f>
        <v/>
      </c>
      <c r="E105" s="308" t="str">
        <f>IF(B105="","",VLOOKUP(B105,'Répertoire fiche de contrôle'!A:G,7,FALSE))</f>
        <v/>
      </c>
      <c r="F105" s="298"/>
      <c r="G105" s="298"/>
      <c r="H105" s="309"/>
    </row>
    <row r="106" spans="1:8">
      <c r="A106" s="310" t="str">
        <f>IF(RepCahier[[#This Row],[Modèle]]="","",CONCATENATE(MENU1!$B$9,"-",TEXT(COUNTA($B$7:$B106),"000")))</f>
        <v/>
      </c>
      <c r="B106" s="327"/>
      <c r="C106" s="307"/>
      <c r="D106" s="308" t="str">
        <f>IF(B106="","",VLOOKUP(B106,'Répertoire fiche de contrôle'!A:F,6,FALSE))</f>
        <v/>
      </c>
      <c r="E106" s="308" t="str">
        <f>IF(B106="","",VLOOKUP(B106,'Répertoire fiche de contrôle'!A:G,7,FALSE))</f>
        <v/>
      </c>
      <c r="F106" s="298"/>
      <c r="G106" s="298"/>
      <c r="H106" s="309"/>
    </row>
    <row r="107" spans="1:8">
      <c r="A107" s="310" t="str">
        <f>IF(RepCahier[[#This Row],[Modèle]]="","",CONCATENATE(MENU1!$B$9,"-",TEXT(COUNTA($B$7:$B107),"000")))</f>
        <v/>
      </c>
      <c r="B107" s="327"/>
      <c r="C107" s="307"/>
      <c r="D107" s="308" t="str">
        <f>IF(B107="","",VLOOKUP(B107,'Répertoire fiche de contrôle'!A:F,6,FALSE))</f>
        <v/>
      </c>
      <c r="E107" s="308" t="str">
        <f>IF(B107="","",VLOOKUP(B107,'Répertoire fiche de contrôle'!A:G,7,FALSE))</f>
        <v/>
      </c>
      <c r="F107" s="298"/>
      <c r="G107" s="298"/>
      <c r="H107" s="309"/>
    </row>
    <row r="108" spans="1:8">
      <c r="A108" s="310" t="str">
        <f>IF(RepCahier[[#This Row],[Modèle]]="","",CONCATENATE(MENU1!$B$9,"-",TEXT(COUNTA($B$7:$B108),"000")))</f>
        <v/>
      </c>
      <c r="B108" s="327"/>
      <c r="C108" s="307"/>
      <c r="D108" s="308" t="str">
        <f>IF(B108="","",VLOOKUP(B108,'Répertoire fiche de contrôle'!A:F,6,FALSE))</f>
        <v/>
      </c>
      <c r="E108" s="308" t="str">
        <f>IF(B108="","",VLOOKUP(B108,'Répertoire fiche de contrôle'!A:G,7,FALSE))</f>
        <v/>
      </c>
      <c r="F108" s="298"/>
      <c r="G108" s="298"/>
      <c r="H108" s="309"/>
    </row>
    <row r="109" spans="1:8">
      <c r="A109" s="310" t="str">
        <f>IF(RepCahier[[#This Row],[Modèle]]="","",CONCATENATE(MENU1!$B$9,"-",TEXT(COUNTA($B$7:$B109),"000")))</f>
        <v/>
      </c>
      <c r="B109" s="327"/>
      <c r="C109" s="307"/>
      <c r="D109" s="308" t="str">
        <f>IF(B109="","",VLOOKUP(B109,'Répertoire fiche de contrôle'!A:F,6,FALSE))</f>
        <v/>
      </c>
      <c r="E109" s="308" t="str">
        <f>IF(B109="","",VLOOKUP(B109,'Répertoire fiche de contrôle'!A:G,7,FALSE))</f>
        <v/>
      </c>
      <c r="F109" s="298"/>
      <c r="G109" s="298"/>
      <c r="H109" s="309"/>
    </row>
    <row r="110" spans="1:8">
      <c r="A110" s="310" t="str">
        <f>IF(RepCahier[[#This Row],[Modèle]]="","",CONCATENATE(MENU1!$B$9,"-",TEXT(COUNTA($B$7:$B110),"000")))</f>
        <v/>
      </c>
      <c r="B110" s="327"/>
      <c r="C110" s="307"/>
      <c r="D110" s="308" t="str">
        <f>IF(B110="","",VLOOKUP(B110,'Répertoire fiche de contrôle'!A:F,6,FALSE))</f>
        <v/>
      </c>
      <c r="E110" s="308" t="str">
        <f>IF(B110="","",VLOOKUP(B110,'Répertoire fiche de contrôle'!A:G,7,FALSE))</f>
        <v/>
      </c>
      <c r="F110" s="298"/>
      <c r="G110" s="298"/>
      <c r="H110" s="309"/>
    </row>
    <row r="111" spans="1:8">
      <c r="A111" s="310" t="str">
        <f>IF(RepCahier[[#This Row],[Modèle]]="","",CONCATENATE(MENU1!$B$9,"-",TEXT(COUNTA($B$7:$B111),"000")))</f>
        <v/>
      </c>
      <c r="B111" s="327"/>
      <c r="C111" s="307"/>
      <c r="D111" s="308" t="str">
        <f>IF(B111="","",VLOOKUP(B111,'Répertoire fiche de contrôle'!A:F,6,FALSE))</f>
        <v/>
      </c>
      <c r="E111" s="308" t="str">
        <f>IF(B111="","",VLOOKUP(B111,'Répertoire fiche de contrôle'!A:G,7,FALSE))</f>
        <v/>
      </c>
      <c r="F111" s="298"/>
      <c r="G111" s="298"/>
      <c r="H111" s="309"/>
    </row>
    <row r="112" spans="1:8">
      <c r="A112" s="310" t="str">
        <f>IF(RepCahier[[#This Row],[Modèle]]="","",CONCATENATE(MENU1!$B$9,"-",TEXT(COUNTA($B$7:$B112),"000")))</f>
        <v/>
      </c>
      <c r="B112" s="327"/>
      <c r="C112" s="307"/>
      <c r="D112" s="308" t="str">
        <f>IF(B112="","",VLOOKUP(B112,'Répertoire fiche de contrôle'!A:F,6,FALSE))</f>
        <v/>
      </c>
      <c r="E112" s="308" t="str">
        <f>IF(B112="","",VLOOKUP(B112,'Répertoire fiche de contrôle'!A:G,7,FALSE))</f>
        <v/>
      </c>
      <c r="F112" s="298"/>
      <c r="G112" s="298"/>
      <c r="H112" s="309"/>
    </row>
    <row r="113" spans="1:8">
      <c r="A113" s="310" t="str">
        <f>IF(RepCahier[[#This Row],[Modèle]]="","",CONCATENATE(MENU1!$B$9,"-",TEXT(COUNTA($B$7:$B113),"000")))</f>
        <v/>
      </c>
      <c r="B113" s="327"/>
      <c r="C113" s="307"/>
      <c r="D113" s="308" t="str">
        <f>IF(B113="","",VLOOKUP(B113,'Répertoire fiche de contrôle'!A:F,6,FALSE))</f>
        <v/>
      </c>
      <c r="E113" s="308" t="str">
        <f>IF(B113="","",VLOOKUP(B113,'Répertoire fiche de contrôle'!A:G,7,FALSE))</f>
        <v/>
      </c>
      <c r="F113" s="298"/>
      <c r="G113" s="298"/>
      <c r="H113" s="309"/>
    </row>
    <row r="114" spans="1:8">
      <c r="A114" s="310" t="str">
        <f>IF(RepCahier[[#This Row],[Modèle]]="","",CONCATENATE(MENU1!$B$9,"-",TEXT(COUNTA($B$7:$B114),"000")))</f>
        <v/>
      </c>
      <c r="B114" s="327"/>
      <c r="C114" s="307"/>
      <c r="D114" s="308" t="str">
        <f>IF(B114="","",VLOOKUP(B114,'Répertoire fiche de contrôle'!A:F,6,FALSE))</f>
        <v/>
      </c>
      <c r="E114" s="308" t="str">
        <f>IF(B114="","",VLOOKUP(B114,'Répertoire fiche de contrôle'!A:G,7,FALSE))</f>
        <v/>
      </c>
      <c r="F114" s="298"/>
      <c r="G114" s="298"/>
      <c r="H114" s="309"/>
    </row>
    <row r="115" spans="1:8">
      <c r="A115" s="310" t="str">
        <f>IF(RepCahier[[#This Row],[Modèle]]="","",CONCATENATE(MENU1!$B$9,"-",TEXT(COUNTA($B$7:$B115),"000")))</f>
        <v/>
      </c>
      <c r="B115" s="327"/>
      <c r="C115" s="307"/>
      <c r="D115" s="308" t="str">
        <f>IF(B115="","",VLOOKUP(B115,'Répertoire fiche de contrôle'!A:F,6,FALSE))</f>
        <v/>
      </c>
      <c r="E115" s="308" t="str">
        <f>IF(B115="","",VLOOKUP(B115,'Répertoire fiche de contrôle'!A:G,7,FALSE))</f>
        <v/>
      </c>
      <c r="F115" s="298"/>
      <c r="G115" s="298"/>
      <c r="H115" s="309"/>
    </row>
    <row r="116" spans="1:8">
      <c r="A116" s="310" t="str">
        <f>IF(RepCahier[[#This Row],[Modèle]]="","",CONCATENATE(MENU1!$B$9,"-",TEXT(COUNTA($B$7:$B116),"000")))</f>
        <v/>
      </c>
      <c r="B116" s="327"/>
      <c r="C116" s="307"/>
      <c r="D116" s="308" t="str">
        <f>IF(B116="","",VLOOKUP(B116,'Répertoire fiche de contrôle'!A:F,6,FALSE))</f>
        <v/>
      </c>
      <c r="E116" s="308" t="str">
        <f>IF(B116="","",VLOOKUP(B116,'Répertoire fiche de contrôle'!A:G,7,FALSE))</f>
        <v/>
      </c>
      <c r="F116" s="298"/>
      <c r="G116" s="298"/>
      <c r="H116" s="309"/>
    </row>
    <row r="117" spans="1:8">
      <c r="A117" s="310" t="str">
        <f>IF(RepCahier[[#This Row],[Modèle]]="","",CONCATENATE(MENU1!$B$9,"-",TEXT(COUNTA($B$7:$B117),"000")))</f>
        <v/>
      </c>
      <c r="B117" s="327"/>
      <c r="C117" s="307"/>
      <c r="D117" s="308" t="str">
        <f>IF(B117="","",VLOOKUP(B117,'Répertoire fiche de contrôle'!A:F,6,FALSE))</f>
        <v/>
      </c>
      <c r="E117" s="308" t="str">
        <f>IF(B117="","",VLOOKUP(B117,'Répertoire fiche de contrôle'!A:G,7,FALSE))</f>
        <v/>
      </c>
      <c r="F117" s="298"/>
      <c r="G117" s="298"/>
      <c r="H117" s="309"/>
    </row>
    <row r="118" spans="1:8">
      <c r="A118" s="310" t="str">
        <f>IF(RepCahier[[#This Row],[Modèle]]="","",CONCATENATE(MENU1!$B$9,"-",TEXT(COUNTA($B$7:$B118),"000")))</f>
        <v/>
      </c>
      <c r="B118" s="327"/>
      <c r="C118" s="307"/>
      <c r="D118" s="308" t="str">
        <f>IF(B118="","",VLOOKUP(B118,'Répertoire fiche de contrôle'!A:F,6,FALSE))</f>
        <v/>
      </c>
      <c r="E118" s="308" t="str">
        <f>IF(B118="","",VLOOKUP(B118,'Répertoire fiche de contrôle'!A:G,7,FALSE))</f>
        <v/>
      </c>
      <c r="F118" s="298"/>
      <c r="G118" s="298"/>
      <c r="H118" s="309"/>
    </row>
    <row r="119" spans="1:8">
      <c r="A119" s="310" t="str">
        <f>IF(RepCahier[[#This Row],[Modèle]]="","",CONCATENATE(MENU1!$B$9,"-",TEXT(COUNTA($B$7:$B119),"000")))</f>
        <v/>
      </c>
      <c r="B119" s="327"/>
      <c r="C119" s="307"/>
      <c r="D119" s="308" t="str">
        <f>IF(B119="","",VLOOKUP(B119,'Répertoire fiche de contrôle'!A:F,6,FALSE))</f>
        <v/>
      </c>
      <c r="E119" s="308" t="str">
        <f>IF(B119="","",VLOOKUP(B119,'Répertoire fiche de contrôle'!A:G,7,FALSE))</f>
        <v/>
      </c>
      <c r="F119" s="298"/>
      <c r="G119" s="298"/>
      <c r="H119" s="309"/>
    </row>
    <row r="120" spans="1:8">
      <c r="A120" s="310" t="str">
        <f>IF(RepCahier[[#This Row],[Modèle]]="","",CONCATENATE(MENU1!$B$9,"-",TEXT(COUNTA($B$7:$B120),"000")))</f>
        <v/>
      </c>
      <c r="B120" s="327"/>
      <c r="C120" s="307"/>
      <c r="D120" s="308" t="str">
        <f>IF(B120="","",VLOOKUP(B120,'Répertoire fiche de contrôle'!A:F,6,FALSE))</f>
        <v/>
      </c>
      <c r="E120" s="308" t="str">
        <f>IF(B120="","",VLOOKUP(B120,'Répertoire fiche de contrôle'!A:G,7,FALSE))</f>
        <v/>
      </c>
      <c r="F120" s="298"/>
      <c r="G120" s="298"/>
      <c r="H120" s="309"/>
    </row>
    <row r="121" spans="1:8">
      <c r="A121" s="310" t="str">
        <f>IF(RepCahier[[#This Row],[Modèle]]="","",CONCATENATE(MENU1!$B$9,"-",TEXT(COUNTA($B$7:$B121),"000")))</f>
        <v/>
      </c>
      <c r="B121" s="327"/>
      <c r="C121" s="307"/>
      <c r="D121" s="308" t="str">
        <f>IF(B121="","",VLOOKUP(B121,'Répertoire fiche de contrôle'!A:F,6,FALSE))</f>
        <v/>
      </c>
      <c r="E121" s="308" t="str">
        <f>IF(B121="","",VLOOKUP(B121,'Répertoire fiche de contrôle'!A:G,7,FALSE))</f>
        <v/>
      </c>
      <c r="F121" s="298"/>
      <c r="G121" s="298"/>
      <c r="H121" s="309"/>
    </row>
    <row r="122" spans="1:8">
      <c r="A122" s="310" t="str">
        <f>IF(RepCahier[[#This Row],[Modèle]]="","",CONCATENATE(MENU1!$B$9,"-",TEXT(COUNTA($B$7:$B122),"000")))</f>
        <v/>
      </c>
      <c r="B122" s="327"/>
      <c r="C122" s="307"/>
      <c r="D122" s="308" t="str">
        <f>IF(B122="","",VLOOKUP(B122,'Répertoire fiche de contrôle'!A:F,6,FALSE))</f>
        <v/>
      </c>
      <c r="E122" s="308" t="str">
        <f>IF(B122="","",VLOOKUP(B122,'Répertoire fiche de contrôle'!A:G,7,FALSE))</f>
        <v/>
      </c>
      <c r="F122" s="298"/>
      <c r="G122" s="298"/>
      <c r="H122" s="309"/>
    </row>
    <row r="123" spans="1:8">
      <c r="A123" s="310" t="str">
        <f>IF(RepCahier[[#This Row],[Modèle]]="","",CONCATENATE(MENU1!$B$9,"-",TEXT(COUNTA($B$7:$B123),"000")))</f>
        <v/>
      </c>
      <c r="B123" s="327"/>
      <c r="C123" s="307"/>
      <c r="D123" s="308" t="str">
        <f>IF(B123="","",VLOOKUP(B123,'Répertoire fiche de contrôle'!A:F,6,FALSE))</f>
        <v/>
      </c>
      <c r="E123" s="308" t="str">
        <f>IF(B123="","",VLOOKUP(B123,'Répertoire fiche de contrôle'!A:G,7,FALSE))</f>
        <v/>
      </c>
      <c r="F123" s="298"/>
      <c r="G123" s="298"/>
      <c r="H123" s="309"/>
    </row>
    <row r="124" spans="1:8">
      <c r="A124" s="310" t="str">
        <f>IF(RepCahier[[#This Row],[Modèle]]="","",CONCATENATE(MENU1!$B$9,"-",TEXT(COUNTA($B$7:$B124),"000")))</f>
        <v/>
      </c>
      <c r="B124" s="327"/>
      <c r="C124" s="307"/>
      <c r="D124" s="308" t="str">
        <f>IF(B124="","",VLOOKUP(B124,'Répertoire fiche de contrôle'!A:F,6,FALSE))</f>
        <v/>
      </c>
      <c r="E124" s="308" t="str">
        <f>IF(B124="","",VLOOKUP(B124,'Répertoire fiche de contrôle'!A:G,7,FALSE))</f>
        <v/>
      </c>
      <c r="F124" s="298"/>
      <c r="G124" s="298"/>
      <c r="H124" s="309"/>
    </row>
    <row r="125" spans="1:8">
      <c r="A125" s="310" t="str">
        <f>IF(RepCahier[[#This Row],[Modèle]]="","",CONCATENATE(MENU1!$B$9,"-",TEXT(COUNTA($B$7:$B125),"000")))</f>
        <v/>
      </c>
      <c r="B125" s="327"/>
      <c r="C125" s="307"/>
      <c r="D125" s="308" t="str">
        <f>IF(B125="","",VLOOKUP(B125,'Répertoire fiche de contrôle'!A:F,6,FALSE))</f>
        <v/>
      </c>
      <c r="E125" s="308" t="str">
        <f>IF(B125="","",VLOOKUP(B125,'Répertoire fiche de contrôle'!A:G,7,FALSE))</f>
        <v/>
      </c>
      <c r="F125" s="298"/>
      <c r="G125" s="298"/>
      <c r="H125" s="309"/>
    </row>
    <row r="126" spans="1:8">
      <c r="A126" s="310" t="str">
        <f>IF(RepCahier[[#This Row],[Modèle]]="","",CONCATENATE(MENU1!$B$9,"-",TEXT(COUNTA($B$7:$B126),"000")))</f>
        <v/>
      </c>
      <c r="B126" s="327"/>
      <c r="C126" s="307"/>
      <c r="D126" s="308" t="str">
        <f>IF(B126="","",VLOOKUP(B126,'Répertoire fiche de contrôle'!A:F,6,FALSE))</f>
        <v/>
      </c>
      <c r="E126" s="308" t="str">
        <f>IF(B126="","",VLOOKUP(B126,'Répertoire fiche de contrôle'!A:G,7,FALSE))</f>
        <v/>
      </c>
      <c r="F126" s="298"/>
      <c r="G126" s="298"/>
      <c r="H126" s="309"/>
    </row>
    <row r="127" spans="1:8">
      <c r="A127" s="310" t="str">
        <f>IF(RepCahier[[#This Row],[Modèle]]="","",CONCATENATE(MENU1!$B$9,"-",TEXT(COUNTA($B$7:$B127),"000")))</f>
        <v/>
      </c>
      <c r="B127" s="327"/>
      <c r="C127" s="307"/>
      <c r="D127" s="308" t="str">
        <f>IF(B127="","",VLOOKUP(B127,'Répertoire fiche de contrôle'!A:F,6,FALSE))</f>
        <v/>
      </c>
      <c r="E127" s="308" t="str">
        <f>IF(B127="","",VLOOKUP(B127,'Répertoire fiche de contrôle'!A:G,7,FALSE))</f>
        <v/>
      </c>
      <c r="F127" s="298"/>
      <c r="G127" s="298"/>
      <c r="H127" s="309"/>
    </row>
    <row r="128" spans="1:8">
      <c r="A128" s="310" t="str">
        <f>IF(RepCahier[[#This Row],[Modèle]]="","",CONCATENATE(MENU1!$B$9,"-",TEXT(COUNTA($B$7:$B128),"000")))</f>
        <v/>
      </c>
      <c r="B128" s="327"/>
      <c r="C128" s="307"/>
      <c r="D128" s="308" t="str">
        <f>IF(B128="","",VLOOKUP(B128,'Répertoire fiche de contrôle'!A:F,6,FALSE))</f>
        <v/>
      </c>
      <c r="E128" s="308" t="str">
        <f>IF(B128="","",VLOOKUP(B128,'Répertoire fiche de contrôle'!A:G,7,FALSE))</f>
        <v/>
      </c>
      <c r="F128" s="298"/>
      <c r="G128" s="298"/>
      <c r="H128" s="309"/>
    </row>
    <row r="129" spans="1:8">
      <c r="A129" s="310" t="str">
        <f>IF(RepCahier[[#This Row],[Modèle]]="","",CONCATENATE(MENU1!$B$9,"-",TEXT(COUNTA($B$7:$B129),"000")))</f>
        <v/>
      </c>
      <c r="B129" s="327"/>
      <c r="C129" s="307"/>
      <c r="D129" s="308" t="str">
        <f>IF(B129="","",VLOOKUP(B129,'Répertoire fiche de contrôle'!A:F,6,FALSE))</f>
        <v/>
      </c>
      <c r="E129" s="308" t="str">
        <f>IF(B129="","",VLOOKUP(B129,'Répertoire fiche de contrôle'!A:G,7,FALSE))</f>
        <v/>
      </c>
      <c r="F129" s="298"/>
      <c r="G129" s="298"/>
      <c r="H129" s="309"/>
    </row>
    <row r="130" spans="1:8">
      <c r="A130" s="310" t="str">
        <f>IF(RepCahier[[#This Row],[Modèle]]="","",CONCATENATE(MENU1!$B$9,"-",TEXT(COUNTA($B$7:$B130),"000")))</f>
        <v/>
      </c>
      <c r="B130" s="327"/>
      <c r="C130" s="307"/>
      <c r="D130" s="308" t="str">
        <f>IF(B130="","",VLOOKUP(B130,'Répertoire fiche de contrôle'!A:F,6,FALSE))</f>
        <v/>
      </c>
      <c r="E130" s="308" t="str">
        <f>IF(B130="","",VLOOKUP(B130,'Répertoire fiche de contrôle'!A:G,7,FALSE))</f>
        <v/>
      </c>
      <c r="F130" s="298"/>
      <c r="G130" s="298"/>
      <c r="H130" s="309"/>
    </row>
    <row r="131" spans="1:8">
      <c r="A131" s="310" t="str">
        <f>IF(RepCahier[[#This Row],[Modèle]]="","",CONCATENATE(MENU1!$B$9,"-",TEXT(COUNTA($B$7:$B131),"000")))</f>
        <v/>
      </c>
      <c r="B131" s="327"/>
      <c r="C131" s="307"/>
      <c r="D131" s="308" t="str">
        <f>IF(B131="","",VLOOKUP(B131,'Répertoire fiche de contrôle'!A:F,6,FALSE))</f>
        <v/>
      </c>
      <c r="E131" s="308" t="str">
        <f>IF(B131="","",VLOOKUP(B131,'Répertoire fiche de contrôle'!A:G,7,FALSE))</f>
        <v/>
      </c>
      <c r="F131" s="298"/>
      <c r="G131" s="298"/>
      <c r="H131" s="309"/>
    </row>
    <row r="132" spans="1:8">
      <c r="A132" s="310" t="str">
        <f>IF(RepCahier[[#This Row],[Modèle]]="","",CONCATENATE(MENU1!$B$9,"-",TEXT(COUNTA($B$7:$B132),"000")))</f>
        <v/>
      </c>
      <c r="B132" s="327"/>
      <c r="C132" s="307"/>
      <c r="D132" s="308" t="str">
        <f>IF(B132="","",VLOOKUP(B132,'Répertoire fiche de contrôle'!A:F,6,FALSE))</f>
        <v/>
      </c>
      <c r="E132" s="308" t="str">
        <f>IF(B132="","",VLOOKUP(B132,'Répertoire fiche de contrôle'!A:G,7,FALSE))</f>
        <v/>
      </c>
      <c r="F132" s="298"/>
      <c r="G132" s="298"/>
      <c r="H132" s="309"/>
    </row>
    <row r="133" spans="1:8">
      <c r="A133" s="310" t="str">
        <f>IF(RepCahier[[#This Row],[Modèle]]="","",CONCATENATE(MENU1!$B$9,"-",TEXT(COUNTA($B$7:$B133),"000")))</f>
        <v/>
      </c>
      <c r="B133" s="327"/>
      <c r="C133" s="307"/>
      <c r="D133" s="308" t="str">
        <f>IF(B133="","",VLOOKUP(B133,'Répertoire fiche de contrôle'!A:F,6,FALSE))</f>
        <v/>
      </c>
      <c r="E133" s="308" t="str">
        <f>IF(B133="","",VLOOKUP(B133,'Répertoire fiche de contrôle'!A:G,7,FALSE))</f>
        <v/>
      </c>
      <c r="F133" s="298"/>
      <c r="G133" s="298"/>
      <c r="H133" s="309"/>
    </row>
    <row r="134" spans="1:8">
      <c r="A134" s="310" t="str">
        <f>IF(RepCahier[[#This Row],[Modèle]]="","",CONCATENATE(MENU1!$B$9,"-",TEXT(COUNTA($B$7:$B134),"000")))</f>
        <v/>
      </c>
      <c r="B134" s="327"/>
      <c r="C134" s="307"/>
      <c r="D134" s="308" t="str">
        <f>IF(B134="","",VLOOKUP(B134,'Répertoire fiche de contrôle'!A:F,6,FALSE))</f>
        <v/>
      </c>
      <c r="E134" s="308" t="str">
        <f>IF(B134="","",VLOOKUP(B134,'Répertoire fiche de contrôle'!A:G,7,FALSE))</f>
        <v/>
      </c>
      <c r="F134" s="298"/>
      <c r="G134" s="298"/>
      <c r="H134" s="309"/>
    </row>
    <row r="135" spans="1:8">
      <c r="A135" s="310" t="str">
        <f>IF(RepCahier[[#This Row],[Modèle]]="","",CONCATENATE(MENU1!$B$9,"-",TEXT(COUNTA($B$7:$B135),"000")))</f>
        <v/>
      </c>
      <c r="B135" s="327"/>
      <c r="C135" s="307"/>
      <c r="D135" s="308" t="str">
        <f>IF(B135="","",VLOOKUP(B135,'Répertoire fiche de contrôle'!A:F,6,FALSE))</f>
        <v/>
      </c>
      <c r="E135" s="308" t="str">
        <f>IF(B135="","",VLOOKUP(B135,'Répertoire fiche de contrôle'!A:G,7,FALSE))</f>
        <v/>
      </c>
      <c r="F135" s="298"/>
      <c r="G135" s="298"/>
      <c r="H135" s="309"/>
    </row>
    <row r="136" spans="1:8">
      <c r="A136" s="310" t="str">
        <f>IF(RepCahier[[#This Row],[Modèle]]="","",CONCATENATE(MENU1!$B$9,"-",TEXT(COUNTA($B$7:$B136),"000")))</f>
        <v/>
      </c>
      <c r="B136" s="327"/>
      <c r="C136" s="307"/>
      <c r="D136" s="308" t="str">
        <f>IF(B136="","",VLOOKUP(B136,'Répertoire fiche de contrôle'!A:F,6,FALSE))</f>
        <v/>
      </c>
      <c r="E136" s="308" t="str">
        <f>IF(B136="","",VLOOKUP(B136,'Répertoire fiche de contrôle'!A:G,7,FALSE))</f>
        <v/>
      </c>
      <c r="F136" s="298"/>
      <c r="G136" s="298"/>
      <c r="H136" s="309"/>
    </row>
    <row r="137" spans="1:8">
      <c r="A137" s="310" t="str">
        <f>IF(RepCahier[[#This Row],[Modèle]]="","",CONCATENATE(MENU1!$B$9,"-",TEXT(COUNTA($B$7:$B137),"000")))</f>
        <v/>
      </c>
      <c r="B137" s="327"/>
      <c r="C137" s="307"/>
      <c r="D137" s="308" t="str">
        <f>IF(B137="","",VLOOKUP(B137,'Répertoire fiche de contrôle'!A:F,6,FALSE))</f>
        <v/>
      </c>
      <c r="E137" s="308" t="str">
        <f>IF(B137="","",VLOOKUP(B137,'Répertoire fiche de contrôle'!A:G,7,FALSE))</f>
        <v/>
      </c>
      <c r="F137" s="298"/>
      <c r="G137" s="298"/>
      <c r="H137" s="309"/>
    </row>
    <row r="138" spans="1:8">
      <c r="A138" s="310" t="str">
        <f>IF(RepCahier[[#This Row],[Modèle]]="","",CONCATENATE(MENU1!$B$9,"-",TEXT(COUNTA($B$7:$B138),"000")))</f>
        <v/>
      </c>
      <c r="B138" s="327"/>
      <c r="C138" s="307"/>
      <c r="D138" s="308" t="str">
        <f>IF(B138="","",VLOOKUP(B138,'Répertoire fiche de contrôle'!A:F,6,FALSE))</f>
        <v/>
      </c>
      <c r="E138" s="308" t="str">
        <f>IF(B138="","",VLOOKUP(B138,'Répertoire fiche de contrôle'!A:G,7,FALSE))</f>
        <v/>
      </c>
      <c r="F138" s="298"/>
      <c r="G138" s="298"/>
      <c r="H138" s="309"/>
    </row>
    <row r="139" spans="1:8">
      <c r="A139" s="310" t="str">
        <f>IF(RepCahier[[#This Row],[Modèle]]="","",CONCATENATE(MENU1!$B$9,"-",TEXT(COUNTA($B$7:$B139),"000")))</f>
        <v/>
      </c>
      <c r="B139" s="327"/>
      <c r="C139" s="307"/>
      <c r="D139" s="308" t="str">
        <f>IF(B139="","",VLOOKUP(B139,'Répertoire fiche de contrôle'!A:F,6,FALSE))</f>
        <v/>
      </c>
      <c r="E139" s="308" t="str">
        <f>IF(B139="","",VLOOKUP(B139,'Répertoire fiche de contrôle'!A:G,7,FALSE))</f>
        <v/>
      </c>
      <c r="F139" s="298"/>
      <c r="G139" s="298"/>
      <c r="H139" s="309"/>
    </row>
    <row r="140" spans="1:8">
      <c r="A140" s="310" t="str">
        <f>IF(RepCahier[[#This Row],[Modèle]]="","",CONCATENATE(MENU1!$B$9,"-",TEXT(COUNTA($B$7:$B140),"000")))</f>
        <v/>
      </c>
      <c r="B140" s="327"/>
      <c r="C140" s="307"/>
      <c r="D140" s="308" t="str">
        <f>IF(B140="","",VLOOKUP(B140,'Répertoire fiche de contrôle'!A:F,6,FALSE))</f>
        <v/>
      </c>
      <c r="E140" s="308" t="str">
        <f>IF(B140="","",VLOOKUP(B140,'Répertoire fiche de contrôle'!A:G,7,FALSE))</f>
        <v/>
      </c>
      <c r="F140" s="298"/>
      <c r="G140" s="298"/>
      <c r="H140" s="309"/>
    </row>
    <row r="141" spans="1:8">
      <c r="A141" s="310" t="str">
        <f>IF(RepCahier[[#This Row],[Modèle]]="","",CONCATENATE(MENU1!$B$9,"-",TEXT(COUNTA($B$7:$B141),"000")))</f>
        <v/>
      </c>
      <c r="B141" s="327"/>
      <c r="C141" s="307"/>
      <c r="D141" s="308" t="str">
        <f>IF(B141="","",VLOOKUP(B141,'Répertoire fiche de contrôle'!A:F,6,FALSE))</f>
        <v/>
      </c>
      <c r="E141" s="308" t="str">
        <f>IF(B141="","",VLOOKUP(B141,'Répertoire fiche de contrôle'!A:G,7,FALSE))</f>
        <v/>
      </c>
      <c r="F141" s="298"/>
      <c r="G141" s="298"/>
      <c r="H141" s="309"/>
    </row>
    <row r="142" spans="1:8">
      <c r="A142" s="310" t="str">
        <f>IF(RepCahier[[#This Row],[Modèle]]="","",CONCATENATE(MENU1!$B$9,"-",TEXT(COUNTA($B$7:$B142),"000")))</f>
        <v/>
      </c>
      <c r="B142" s="327"/>
      <c r="C142" s="307"/>
      <c r="D142" s="308" t="str">
        <f>IF(B142="","",VLOOKUP(B142,'Répertoire fiche de contrôle'!A:F,6,FALSE))</f>
        <v/>
      </c>
      <c r="E142" s="308" t="str">
        <f>IF(B142="","",VLOOKUP(B142,'Répertoire fiche de contrôle'!A:G,7,FALSE))</f>
        <v/>
      </c>
      <c r="F142" s="298"/>
      <c r="G142" s="298"/>
      <c r="H142" s="309"/>
    </row>
    <row r="143" spans="1:8">
      <c r="A143" s="310" t="str">
        <f>IF(RepCahier[[#This Row],[Modèle]]="","",CONCATENATE(MENU1!$B$9,"-",TEXT(COUNTA($B$7:$B143),"000")))</f>
        <v/>
      </c>
      <c r="B143" s="327"/>
      <c r="C143" s="307"/>
      <c r="D143" s="308" t="str">
        <f>IF(B143="","",VLOOKUP(B143,'Répertoire fiche de contrôle'!A:F,6,FALSE))</f>
        <v/>
      </c>
      <c r="E143" s="308" t="str">
        <f>IF(B143="","",VLOOKUP(B143,'Répertoire fiche de contrôle'!A:G,7,FALSE))</f>
        <v/>
      </c>
      <c r="F143" s="298"/>
      <c r="G143" s="298"/>
      <c r="H143" s="309"/>
    </row>
    <row r="144" spans="1:8">
      <c r="A144" s="310" t="str">
        <f>IF(RepCahier[[#This Row],[Modèle]]="","",CONCATENATE(MENU1!$B$9,"-",TEXT(COUNTA($B$7:$B144),"000")))</f>
        <v/>
      </c>
      <c r="B144" s="327"/>
      <c r="C144" s="307"/>
      <c r="D144" s="308" t="str">
        <f>IF(B144="","",VLOOKUP(B144,'Répertoire fiche de contrôle'!A:F,6,FALSE))</f>
        <v/>
      </c>
      <c r="E144" s="308" t="str">
        <f>IF(B144="","",VLOOKUP(B144,'Répertoire fiche de contrôle'!A:G,7,FALSE))</f>
        <v/>
      </c>
      <c r="F144" s="298"/>
      <c r="G144" s="298"/>
      <c r="H144" s="309"/>
    </row>
    <row r="145" spans="1:8">
      <c r="A145" s="310" t="str">
        <f>IF(RepCahier[[#This Row],[Modèle]]="","",CONCATENATE(MENU1!$B$9,"-",TEXT(COUNTA($B$7:$B145),"000")))</f>
        <v/>
      </c>
      <c r="B145" s="327"/>
      <c r="C145" s="307"/>
      <c r="D145" s="308" t="str">
        <f>IF(B145="","",VLOOKUP(B145,'Répertoire fiche de contrôle'!A:F,6,FALSE))</f>
        <v/>
      </c>
      <c r="E145" s="308" t="str">
        <f>IF(B145="","",VLOOKUP(B145,'Répertoire fiche de contrôle'!A:G,7,FALSE))</f>
        <v/>
      </c>
      <c r="F145" s="298"/>
      <c r="G145" s="298"/>
      <c r="H145" s="309"/>
    </row>
    <row r="146" spans="1:8">
      <c r="A146" s="310" t="str">
        <f>IF(RepCahier[[#This Row],[Modèle]]="","",CONCATENATE(MENU1!$B$9,"-",TEXT(COUNTA($B$7:$B146),"000")))</f>
        <v/>
      </c>
      <c r="B146" s="327"/>
      <c r="C146" s="307"/>
      <c r="D146" s="308" t="str">
        <f>IF(B146="","",VLOOKUP(B146,'Répertoire fiche de contrôle'!A:F,6,FALSE))</f>
        <v/>
      </c>
      <c r="E146" s="308" t="str">
        <f>IF(B146="","",VLOOKUP(B146,'Répertoire fiche de contrôle'!A:G,7,FALSE))</f>
        <v/>
      </c>
      <c r="F146" s="298"/>
      <c r="G146" s="298"/>
      <c r="H146" s="309"/>
    </row>
    <row r="147" spans="1:8">
      <c r="A147" s="310" t="str">
        <f>IF(RepCahier[[#This Row],[Modèle]]="","",CONCATENATE(MENU1!$B$9,"-",TEXT(COUNTA($B$7:$B147),"000")))</f>
        <v/>
      </c>
      <c r="B147" s="327"/>
      <c r="C147" s="307"/>
      <c r="D147" s="308" t="str">
        <f>IF(B147="","",VLOOKUP(B147,'Répertoire fiche de contrôle'!A:F,6,FALSE))</f>
        <v/>
      </c>
      <c r="E147" s="308" t="str">
        <f>IF(B147="","",VLOOKUP(B147,'Répertoire fiche de contrôle'!A:G,7,FALSE))</f>
        <v/>
      </c>
      <c r="F147" s="298"/>
      <c r="G147" s="298"/>
      <c r="H147" s="309"/>
    </row>
    <row r="148" spans="1:8">
      <c r="A148" s="310" t="str">
        <f>IF(RepCahier[[#This Row],[Modèle]]="","",CONCATENATE(MENU1!$B$9,"-",TEXT(COUNTA($B$7:$B148),"000")))</f>
        <v/>
      </c>
      <c r="B148" s="327"/>
      <c r="C148" s="307"/>
      <c r="D148" s="308" t="str">
        <f>IF(B148="","",VLOOKUP(B148,'Répertoire fiche de contrôle'!A:F,6,FALSE))</f>
        <v/>
      </c>
      <c r="E148" s="308" t="str">
        <f>IF(B148="","",VLOOKUP(B148,'Répertoire fiche de contrôle'!A:G,7,FALSE))</f>
        <v/>
      </c>
      <c r="F148" s="298"/>
      <c r="G148" s="298"/>
      <c r="H148" s="309"/>
    </row>
    <row r="149" spans="1:8">
      <c r="A149" s="310" t="str">
        <f>IF(RepCahier[[#This Row],[Modèle]]="","",CONCATENATE(MENU1!$B$9,"-",TEXT(COUNTA($B$7:$B149),"000")))</f>
        <v/>
      </c>
      <c r="B149" s="327"/>
      <c r="C149" s="307"/>
      <c r="D149" s="308" t="str">
        <f>IF(B149="","",VLOOKUP(B149,'Répertoire fiche de contrôle'!A:F,6,FALSE))</f>
        <v/>
      </c>
      <c r="E149" s="308" t="str">
        <f>IF(B149="","",VLOOKUP(B149,'Répertoire fiche de contrôle'!A:G,7,FALSE))</f>
        <v/>
      </c>
      <c r="F149" s="298"/>
      <c r="G149" s="298"/>
      <c r="H149" s="309"/>
    </row>
    <row r="150" spans="1:8">
      <c r="A150" s="310" t="str">
        <f>IF(RepCahier[[#This Row],[Modèle]]="","",CONCATENATE(MENU1!$B$9,"-",TEXT(COUNTA($B$7:$B150),"000")))</f>
        <v/>
      </c>
      <c r="B150" s="327"/>
      <c r="C150" s="307"/>
      <c r="D150" s="308" t="str">
        <f>IF(B150="","",VLOOKUP(B150,'Répertoire fiche de contrôle'!A:F,6,FALSE))</f>
        <v/>
      </c>
      <c r="E150" s="308" t="str">
        <f>IF(B150="","",VLOOKUP(B150,'Répertoire fiche de contrôle'!A:G,7,FALSE))</f>
        <v/>
      </c>
      <c r="F150" s="298"/>
      <c r="G150" s="298"/>
      <c r="H150" s="309"/>
    </row>
    <row r="151" spans="1:8">
      <c r="A151" s="310" t="str">
        <f>IF(RepCahier[[#This Row],[Modèle]]="","",CONCATENATE(MENU1!$B$9,"-",TEXT(COUNTA($B$7:$B151),"000")))</f>
        <v/>
      </c>
      <c r="B151" s="327"/>
      <c r="C151" s="307"/>
      <c r="D151" s="308" t="str">
        <f>IF(B151="","",VLOOKUP(B151,'Répertoire fiche de contrôle'!A:F,6,FALSE))</f>
        <v/>
      </c>
      <c r="E151" s="308" t="str">
        <f>IF(B151="","",VLOOKUP(B151,'Répertoire fiche de contrôle'!A:G,7,FALSE))</f>
        <v/>
      </c>
      <c r="F151" s="298"/>
      <c r="G151" s="298"/>
      <c r="H151" s="309"/>
    </row>
    <row r="152" spans="1:8">
      <c r="A152" s="310" t="str">
        <f>IF(RepCahier[[#This Row],[Modèle]]="","",CONCATENATE(MENU1!$B$9,"-",TEXT(COUNTA($B$7:$B152),"000")))</f>
        <v/>
      </c>
      <c r="B152" s="327"/>
      <c r="C152" s="307"/>
      <c r="D152" s="308" t="str">
        <f>IF(B152="","",VLOOKUP(B152,'Répertoire fiche de contrôle'!A:F,6,FALSE))</f>
        <v/>
      </c>
      <c r="E152" s="308" t="str">
        <f>IF(B152="","",VLOOKUP(B152,'Répertoire fiche de contrôle'!A:G,7,FALSE))</f>
        <v/>
      </c>
      <c r="F152" s="298"/>
      <c r="G152" s="298"/>
      <c r="H152" s="309"/>
    </row>
    <row r="153" spans="1:8">
      <c r="A153" s="310" t="str">
        <f>IF(RepCahier[[#This Row],[Modèle]]="","",CONCATENATE(MENU1!$B$9,"-",TEXT(COUNTA($B$7:$B153),"000")))</f>
        <v/>
      </c>
      <c r="B153" s="327"/>
      <c r="C153" s="307"/>
      <c r="D153" s="308" t="str">
        <f>IF(B153="","",VLOOKUP(B153,'Répertoire fiche de contrôle'!A:F,6,FALSE))</f>
        <v/>
      </c>
      <c r="E153" s="308" t="str">
        <f>IF(B153="","",VLOOKUP(B153,'Répertoire fiche de contrôle'!A:G,7,FALSE))</f>
        <v/>
      </c>
      <c r="F153" s="298"/>
      <c r="G153" s="298"/>
      <c r="H153" s="309"/>
    </row>
    <row r="154" spans="1:8">
      <c r="A154" s="310" t="str">
        <f>IF(RepCahier[[#This Row],[Modèle]]="","",CONCATENATE(MENU1!$B$9,"-",TEXT(COUNTA($B$7:$B154),"000")))</f>
        <v/>
      </c>
      <c r="B154" s="327"/>
      <c r="C154" s="307"/>
      <c r="D154" s="308" t="str">
        <f>IF(B154="","",VLOOKUP(B154,'Répertoire fiche de contrôle'!A:F,6,FALSE))</f>
        <v/>
      </c>
      <c r="E154" s="308" t="str">
        <f>IF(B154="","",VLOOKUP(B154,'Répertoire fiche de contrôle'!A:G,7,FALSE))</f>
        <v/>
      </c>
      <c r="F154" s="298"/>
      <c r="G154" s="298"/>
      <c r="H154" s="309"/>
    </row>
    <row r="155" spans="1:8">
      <c r="A155" s="310" t="str">
        <f>IF(RepCahier[[#This Row],[Modèle]]="","",CONCATENATE(MENU1!$B$9,"-",TEXT(COUNTA($B$7:$B155),"000")))</f>
        <v/>
      </c>
      <c r="B155" s="327"/>
      <c r="C155" s="307"/>
      <c r="D155" s="308" t="str">
        <f>IF(B155="","",VLOOKUP(B155,'Répertoire fiche de contrôle'!A:F,6,FALSE))</f>
        <v/>
      </c>
      <c r="E155" s="308" t="str">
        <f>IF(B155="","",VLOOKUP(B155,'Répertoire fiche de contrôle'!A:G,7,FALSE))</f>
        <v/>
      </c>
      <c r="F155" s="298"/>
      <c r="G155" s="298"/>
      <c r="H155" s="309"/>
    </row>
    <row r="156" spans="1:8">
      <c r="A156" s="310" t="str">
        <f>IF(RepCahier[[#This Row],[Modèle]]="","",CONCATENATE(MENU1!$B$9,"-",TEXT(COUNTA($B$7:$B156),"000")))</f>
        <v/>
      </c>
      <c r="B156" s="327"/>
      <c r="C156" s="307"/>
      <c r="D156" s="308" t="str">
        <f>IF(B156="","",VLOOKUP(B156,'Répertoire fiche de contrôle'!A:F,6,FALSE))</f>
        <v/>
      </c>
      <c r="E156" s="308" t="str">
        <f>IF(B156="","",VLOOKUP(B156,'Répertoire fiche de contrôle'!A:G,7,FALSE))</f>
        <v/>
      </c>
      <c r="F156" s="298"/>
      <c r="G156" s="298"/>
      <c r="H156" s="309"/>
    </row>
    <row r="157" spans="1:8">
      <c r="A157" s="310" t="str">
        <f>IF(RepCahier[[#This Row],[Modèle]]="","",CONCATENATE(MENU1!$B$9,"-",TEXT(COUNTA($B$7:$B157),"000")))</f>
        <v/>
      </c>
      <c r="B157" s="327"/>
      <c r="C157" s="307"/>
      <c r="D157" s="308" t="str">
        <f>IF(B157="","",VLOOKUP(B157,'Répertoire fiche de contrôle'!A:F,6,FALSE))</f>
        <v/>
      </c>
      <c r="E157" s="308" t="str">
        <f>IF(B157="","",VLOOKUP(B157,'Répertoire fiche de contrôle'!A:G,7,FALSE))</f>
        <v/>
      </c>
      <c r="F157" s="298"/>
      <c r="G157" s="298"/>
      <c r="H157" s="309"/>
    </row>
    <row r="158" spans="1:8">
      <c r="A158" s="310" t="str">
        <f>IF(RepCahier[[#This Row],[Modèle]]="","",CONCATENATE(MENU1!$B$9,"-",TEXT(COUNTA($B$7:$B158),"000")))</f>
        <v/>
      </c>
      <c r="B158" s="327"/>
      <c r="C158" s="307"/>
      <c r="D158" s="308" t="str">
        <f>IF(B158="","",VLOOKUP(B158,'Répertoire fiche de contrôle'!A:F,6,FALSE))</f>
        <v/>
      </c>
      <c r="E158" s="308" t="str">
        <f>IF(B158="","",VLOOKUP(B158,'Répertoire fiche de contrôle'!A:G,7,FALSE))</f>
        <v/>
      </c>
      <c r="F158" s="298"/>
      <c r="G158" s="298"/>
      <c r="H158" s="309"/>
    </row>
    <row r="159" spans="1:8">
      <c r="A159" s="310" t="str">
        <f>IF(RepCahier[[#This Row],[Modèle]]="","",CONCATENATE(MENU1!$B$9,"-",TEXT(COUNTA($B$7:$B159),"000")))</f>
        <v/>
      </c>
      <c r="B159" s="327"/>
      <c r="C159" s="307"/>
      <c r="D159" s="308" t="str">
        <f>IF(B159="","",VLOOKUP(B159,'Répertoire fiche de contrôle'!A:F,6,FALSE))</f>
        <v/>
      </c>
      <c r="E159" s="308" t="str">
        <f>IF(B159="","",VLOOKUP(B159,'Répertoire fiche de contrôle'!A:G,7,FALSE))</f>
        <v/>
      </c>
      <c r="F159" s="298"/>
      <c r="G159" s="298"/>
      <c r="H159" s="309"/>
    </row>
    <row r="160" spans="1:8">
      <c r="A160" s="310" t="str">
        <f>IF(RepCahier[[#This Row],[Modèle]]="","",CONCATENATE(MENU1!$B$9,"-",TEXT(COUNTA($B$7:$B160),"000")))</f>
        <v/>
      </c>
      <c r="B160" s="327"/>
      <c r="C160" s="307"/>
      <c r="D160" s="308" t="str">
        <f>IF(B160="","",VLOOKUP(B160,'Répertoire fiche de contrôle'!A:F,6,FALSE))</f>
        <v/>
      </c>
      <c r="E160" s="308" t="str">
        <f>IF(B160="","",VLOOKUP(B160,'Répertoire fiche de contrôle'!A:G,7,FALSE))</f>
        <v/>
      </c>
      <c r="F160" s="298"/>
      <c r="G160" s="298"/>
      <c r="H160" s="309"/>
    </row>
    <row r="161" spans="1:8">
      <c r="A161" s="310" t="str">
        <f>IF(RepCahier[[#This Row],[Modèle]]="","",CONCATENATE(MENU1!$B$9,"-",TEXT(COUNTA($B$7:$B161),"000")))</f>
        <v/>
      </c>
      <c r="B161" s="327"/>
      <c r="C161" s="307"/>
      <c r="D161" s="308" t="str">
        <f>IF(B161="","",VLOOKUP(B161,'Répertoire fiche de contrôle'!A:F,6,FALSE))</f>
        <v/>
      </c>
      <c r="E161" s="308" t="str">
        <f>IF(B161="","",VLOOKUP(B161,'Répertoire fiche de contrôle'!A:G,7,FALSE))</f>
        <v/>
      </c>
      <c r="F161" s="298"/>
      <c r="G161" s="298"/>
      <c r="H161" s="309"/>
    </row>
    <row r="162" spans="1:8">
      <c r="A162" s="310" t="str">
        <f>IF(RepCahier[[#This Row],[Modèle]]="","",CONCATENATE(MENU1!$B$9,"-",TEXT(COUNTA($B$7:$B162),"000")))</f>
        <v/>
      </c>
      <c r="B162" s="327"/>
      <c r="C162" s="307"/>
      <c r="D162" s="308" t="str">
        <f>IF(B162="","",VLOOKUP(B162,'Répertoire fiche de contrôle'!A:F,6,FALSE))</f>
        <v/>
      </c>
      <c r="E162" s="308" t="str">
        <f>IF(B162="","",VLOOKUP(B162,'Répertoire fiche de contrôle'!A:G,7,FALSE))</f>
        <v/>
      </c>
      <c r="F162" s="298"/>
      <c r="G162" s="298"/>
      <c r="H162" s="309"/>
    </row>
    <row r="163" spans="1:8">
      <c r="A163" s="310" t="str">
        <f>IF(RepCahier[[#This Row],[Modèle]]="","",CONCATENATE(MENU1!$B$9,"-",TEXT(COUNTA($B$7:$B163),"000")))</f>
        <v/>
      </c>
      <c r="B163" s="327"/>
      <c r="C163" s="307"/>
      <c r="D163" s="308" t="str">
        <f>IF(B163="","",VLOOKUP(B163,'Répertoire fiche de contrôle'!A:F,6,FALSE))</f>
        <v/>
      </c>
      <c r="E163" s="308" t="str">
        <f>IF(B163="","",VLOOKUP(B163,'Répertoire fiche de contrôle'!A:G,7,FALSE))</f>
        <v/>
      </c>
      <c r="F163" s="298"/>
      <c r="G163" s="298"/>
      <c r="H163" s="309"/>
    </row>
    <row r="164" spans="1:8">
      <c r="A164" s="310" t="str">
        <f>IF(RepCahier[[#This Row],[Modèle]]="","",CONCATENATE(MENU1!$B$9,"-",TEXT(COUNTA($B$7:$B164),"000")))</f>
        <v/>
      </c>
      <c r="B164" s="327"/>
      <c r="C164" s="307"/>
      <c r="D164" s="308" t="str">
        <f>IF(B164="","",VLOOKUP(B164,'Répertoire fiche de contrôle'!A:F,6,FALSE))</f>
        <v/>
      </c>
      <c r="E164" s="308" t="str">
        <f>IF(B164="","",VLOOKUP(B164,'Répertoire fiche de contrôle'!A:G,7,FALSE))</f>
        <v/>
      </c>
      <c r="F164" s="298"/>
      <c r="G164" s="298"/>
      <c r="H164" s="309"/>
    </row>
    <row r="165" spans="1:8">
      <c r="A165" s="310" t="str">
        <f>IF(RepCahier[[#This Row],[Modèle]]="","",CONCATENATE(MENU1!$B$9,"-",TEXT(COUNTA($B$7:$B165),"000")))</f>
        <v/>
      </c>
      <c r="B165" s="327"/>
      <c r="C165" s="307"/>
      <c r="D165" s="308" t="str">
        <f>IF(B165="","",VLOOKUP(B165,'Répertoire fiche de contrôle'!A:F,6,FALSE))</f>
        <v/>
      </c>
      <c r="E165" s="308" t="str">
        <f>IF(B165="","",VLOOKUP(B165,'Répertoire fiche de contrôle'!A:G,7,FALSE))</f>
        <v/>
      </c>
      <c r="F165" s="298"/>
      <c r="G165" s="298"/>
      <c r="H165" s="309"/>
    </row>
    <row r="166" spans="1:8">
      <c r="A166" s="310" t="str">
        <f>IF(RepCahier[[#This Row],[Modèle]]="","",CONCATENATE(MENU1!$B$9,"-",TEXT(COUNTA($B$7:$B166),"000")))</f>
        <v/>
      </c>
      <c r="B166" s="327"/>
      <c r="C166" s="307"/>
      <c r="D166" s="308" t="str">
        <f>IF(B166="","",VLOOKUP(B166,'Répertoire fiche de contrôle'!A:F,6,FALSE))</f>
        <v/>
      </c>
      <c r="E166" s="308" t="str">
        <f>IF(B166="","",VLOOKUP(B166,'Répertoire fiche de contrôle'!A:G,7,FALSE))</f>
        <v/>
      </c>
      <c r="F166" s="298"/>
      <c r="G166" s="298"/>
      <c r="H166" s="309"/>
    </row>
    <row r="167" spans="1:8">
      <c r="A167" s="310" t="str">
        <f>IF(RepCahier[[#This Row],[Modèle]]="","",CONCATENATE(MENU1!$B$9,"-",TEXT(COUNTA($B$7:$B167),"000")))</f>
        <v/>
      </c>
      <c r="B167" s="327"/>
      <c r="C167" s="307"/>
      <c r="D167" s="308" t="str">
        <f>IF(B167="","",VLOOKUP(B167,'Répertoire fiche de contrôle'!A:F,6,FALSE))</f>
        <v/>
      </c>
      <c r="E167" s="308" t="str">
        <f>IF(B167="","",VLOOKUP(B167,'Répertoire fiche de contrôle'!A:G,7,FALSE))</f>
        <v/>
      </c>
      <c r="F167" s="298"/>
      <c r="G167" s="298"/>
      <c r="H167" s="309"/>
    </row>
    <row r="168" spans="1:8">
      <c r="A168" s="310" t="str">
        <f>IF(RepCahier[[#This Row],[Modèle]]="","",CONCATENATE(MENU1!$B$9,"-",TEXT(COUNTA($B$7:$B168),"000")))</f>
        <v/>
      </c>
      <c r="B168" s="327"/>
      <c r="C168" s="307"/>
      <c r="D168" s="308" t="str">
        <f>IF(B168="","",VLOOKUP(B168,'Répertoire fiche de contrôle'!A:F,6,FALSE))</f>
        <v/>
      </c>
      <c r="E168" s="308" t="str">
        <f>IF(B168="","",VLOOKUP(B168,'Répertoire fiche de contrôle'!A:G,7,FALSE))</f>
        <v/>
      </c>
      <c r="F168" s="298"/>
      <c r="G168" s="298"/>
      <c r="H168" s="309"/>
    </row>
    <row r="169" spans="1:8">
      <c r="A169" s="310" t="str">
        <f>IF(RepCahier[[#This Row],[Modèle]]="","",CONCATENATE(MENU1!$B$9,"-",TEXT(COUNTA($B$7:$B169),"000")))</f>
        <v/>
      </c>
      <c r="B169" s="327"/>
      <c r="C169" s="307"/>
      <c r="D169" s="308" t="str">
        <f>IF(B169="","",VLOOKUP(B169,'Répertoire fiche de contrôle'!A:F,6,FALSE))</f>
        <v/>
      </c>
      <c r="E169" s="308" t="str">
        <f>IF(B169="","",VLOOKUP(B169,'Répertoire fiche de contrôle'!A:G,7,FALSE))</f>
        <v/>
      </c>
      <c r="F169" s="298"/>
      <c r="G169" s="298"/>
      <c r="H169" s="309"/>
    </row>
    <row r="170" spans="1:8">
      <c r="A170" s="310" t="str">
        <f>IF(RepCahier[[#This Row],[Modèle]]="","",CONCATENATE(MENU1!$B$9,"-",TEXT(COUNTA($B$7:$B170),"000")))</f>
        <v/>
      </c>
      <c r="B170" s="327"/>
      <c r="C170" s="307"/>
      <c r="D170" s="308" t="str">
        <f>IF(B170="","",VLOOKUP(B170,'Répertoire fiche de contrôle'!A:F,6,FALSE))</f>
        <v/>
      </c>
      <c r="E170" s="308" t="str">
        <f>IF(B170="","",VLOOKUP(B170,'Répertoire fiche de contrôle'!A:G,7,FALSE))</f>
        <v/>
      </c>
      <c r="F170" s="298"/>
      <c r="G170" s="298"/>
      <c r="H170" s="309"/>
    </row>
    <row r="171" spans="1:8">
      <c r="A171" s="310" t="str">
        <f>IF(RepCahier[[#This Row],[Modèle]]="","",CONCATENATE(MENU1!$B$9,"-",TEXT(COUNTA($B$7:$B171),"000")))</f>
        <v/>
      </c>
      <c r="B171" s="327"/>
      <c r="C171" s="307"/>
      <c r="D171" s="308" t="str">
        <f>IF(B171="","",VLOOKUP(B171,'Répertoire fiche de contrôle'!A:F,6,FALSE))</f>
        <v/>
      </c>
      <c r="E171" s="308" t="str">
        <f>IF(B171="","",VLOOKUP(B171,'Répertoire fiche de contrôle'!A:G,7,FALSE))</f>
        <v/>
      </c>
      <c r="F171" s="298"/>
      <c r="G171" s="298"/>
      <c r="H171" s="309"/>
    </row>
    <row r="172" spans="1:8">
      <c r="A172" s="310" t="str">
        <f>IF(RepCahier[[#This Row],[Modèle]]="","",CONCATENATE(MENU1!$B$9,"-",TEXT(COUNTA($B$7:$B172),"000")))</f>
        <v/>
      </c>
      <c r="B172" s="327"/>
      <c r="C172" s="307"/>
      <c r="D172" s="308" t="str">
        <f>IF(B172="","",VLOOKUP(B172,'Répertoire fiche de contrôle'!A:F,6,FALSE))</f>
        <v/>
      </c>
      <c r="E172" s="308" t="str">
        <f>IF(B172="","",VLOOKUP(B172,'Répertoire fiche de contrôle'!A:G,7,FALSE))</f>
        <v/>
      </c>
      <c r="F172" s="298"/>
      <c r="G172" s="298"/>
      <c r="H172" s="309"/>
    </row>
    <row r="173" spans="1:8">
      <c r="A173" s="310" t="str">
        <f>IF(RepCahier[[#This Row],[Modèle]]="","",CONCATENATE(MENU1!$B$9,"-",TEXT(COUNTA($B$7:$B173),"000")))</f>
        <v/>
      </c>
      <c r="B173" s="327"/>
      <c r="C173" s="307"/>
      <c r="D173" s="308" t="str">
        <f>IF(B173="","",VLOOKUP(B173,'Répertoire fiche de contrôle'!A:F,6,FALSE))</f>
        <v/>
      </c>
      <c r="E173" s="308" t="str">
        <f>IF(B173="","",VLOOKUP(B173,'Répertoire fiche de contrôle'!A:G,7,FALSE))</f>
        <v/>
      </c>
      <c r="F173" s="298"/>
      <c r="G173" s="298"/>
      <c r="H173" s="309"/>
    </row>
    <row r="174" spans="1:8">
      <c r="A174" s="310" t="str">
        <f>IF(RepCahier[[#This Row],[Modèle]]="","",CONCATENATE(MENU1!$B$9,"-",TEXT(COUNTA($B$7:$B174),"000")))</f>
        <v/>
      </c>
      <c r="B174" s="327"/>
      <c r="C174" s="307"/>
      <c r="D174" s="308" t="str">
        <f>IF(B174="","",VLOOKUP(B174,'Répertoire fiche de contrôle'!A:F,6,FALSE))</f>
        <v/>
      </c>
      <c r="E174" s="308" t="str">
        <f>IF(B174="","",VLOOKUP(B174,'Répertoire fiche de contrôle'!A:G,7,FALSE))</f>
        <v/>
      </c>
      <c r="F174" s="298"/>
      <c r="G174" s="298"/>
      <c r="H174" s="309"/>
    </row>
    <row r="175" spans="1:8">
      <c r="A175" s="310" t="str">
        <f>IF(RepCahier[[#This Row],[Modèle]]="","",CONCATENATE(MENU1!$B$9,"-",TEXT(COUNTA($B$7:$B175),"000")))</f>
        <v/>
      </c>
      <c r="B175" s="327"/>
      <c r="C175" s="307"/>
      <c r="D175" s="308" t="str">
        <f>IF(B175="","",VLOOKUP(B175,'Répertoire fiche de contrôle'!A:F,6,FALSE))</f>
        <v/>
      </c>
      <c r="E175" s="308" t="str">
        <f>IF(B175="","",VLOOKUP(B175,'Répertoire fiche de contrôle'!A:G,7,FALSE))</f>
        <v/>
      </c>
      <c r="F175" s="298"/>
      <c r="G175" s="298"/>
      <c r="H175" s="309"/>
    </row>
    <row r="176" spans="1:8">
      <c r="A176" s="310" t="str">
        <f>IF(RepCahier[[#This Row],[Modèle]]="","",CONCATENATE(MENU1!$B$9,"-",TEXT(COUNTA($B$7:$B176),"000")))</f>
        <v/>
      </c>
      <c r="B176" s="327"/>
      <c r="C176" s="307"/>
      <c r="D176" s="308" t="str">
        <f>IF(B176="","",VLOOKUP(B176,'Répertoire fiche de contrôle'!A:F,6,FALSE))</f>
        <v/>
      </c>
      <c r="E176" s="308" t="str">
        <f>IF(B176="","",VLOOKUP(B176,'Répertoire fiche de contrôle'!A:G,7,FALSE))</f>
        <v/>
      </c>
      <c r="F176" s="298"/>
      <c r="G176" s="298"/>
      <c r="H176" s="309"/>
    </row>
    <row r="177" spans="1:8">
      <c r="A177" s="310" t="str">
        <f>IF(RepCahier[[#This Row],[Modèle]]="","",CONCATENATE(MENU1!$B$9,"-",TEXT(COUNTA($B$7:$B177),"000")))</f>
        <v/>
      </c>
      <c r="B177" s="327"/>
      <c r="C177" s="307"/>
      <c r="D177" s="308" t="str">
        <f>IF(B177="","",VLOOKUP(B177,'Répertoire fiche de contrôle'!A:F,6,FALSE))</f>
        <v/>
      </c>
      <c r="E177" s="308" t="str">
        <f>IF(B177="","",VLOOKUP(B177,'Répertoire fiche de contrôle'!A:G,7,FALSE))</f>
        <v/>
      </c>
      <c r="F177" s="298"/>
      <c r="G177" s="298"/>
      <c r="H177" s="309"/>
    </row>
    <row r="178" spans="1:8">
      <c r="A178" s="310" t="str">
        <f>IF(RepCahier[[#This Row],[Modèle]]="","",CONCATENATE(MENU1!$B$9,"-",TEXT(COUNTA($B$7:$B178),"000")))</f>
        <v/>
      </c>
      <c r="B178" s="327"/>
      <c r="C178" s="307"/>
      <c r="D178" s="308" t="str">
        <f>IF(B178="","",VLOOKUP(B178,'Répertoire fiche de contrôle'!A:F,6,FALSE))</f>
        <v/>
      </c>
      <c r="E178" s="308" t="str">
        <f>IF(B178="","",VLOOKUP(B178,'Répertoire fiche de contrôle'!A:G,7,FALSE))</f>
        <v/>
      </c>
      <c r="F178" s="298"/>
      <c r="G178" s="298"/>
      <c r="H178" s="309"/>
    </row>
    <row r="179" spans="1:8">
      <c r="A179" s="310" t="str">
        <f>IF(RepCahier[[#This Row],[Modèle]]="","",CONCATENATE(MENU1!$B$9,"-",TEXT(COUNTA($B$7:$B179),"000")))</f>
        <v/>
      </c>
      <c r="B179" s="327"/>
      <c r="C179" s="307"/>
      <c r="D179" s="308" t="str">
        <f>IF(B179="","",VLOOKUP(B179,'Répertoire fiche de contrôle'!A:F,6,FALSE))</f>
        <v/>
      </c>
      <c r="E179" s="308" t="str">
        <f>IF(B179="","",VLOOKUP(B179,'Répertoire fiche de contrôle'!A:G,7,FALSE))</f>
        <v/>
      </c>
      <c r="F179" s="298"/>
      <c r="G179" s="298"/>
      <c r="H179" s="309"/>
    </row>
    <row r="180" spans="1:8">
      <c r="A180" s="310" t="str">
        <f>IF(RepCahier[[#This Row],[Modèle]]="","",CONCATENATE(MENU1!$B$9,"-",TEXT(COUNTA($B$7:$B180),"000")))</f>
        <v/>
      </c>
      <c r="B180" s="327"/>
      <c r="C180" s="307"/>
      <c r="D180" s="308" t="str">
        <f>IF(B180="","",VLOOKUP(B180,'Répertoire fiche de contrôle'!A:F,6,FALSE))</f>
        <v/>
      </c>
      <c r="E180" s="308" t="str">
        <f>IF(B180="","",VLOOKUP(B180,'Répertoire fiche de contrôle'!A:G,7,FALSE))</f>
        <v/>
      </c>
      <c r="F180" s="298"/>
      <c r="G180" s="298"/>
      <c r="H180" s="309"/>
    </row>
    <row r="181" spans="1:8">
      <c r="A181" s="310" t="str">
        <f>IF(RepCahier[[#This Row],[Modèle]]="","",CONCATENATE(MENU1!$B$9,"-",TEXT(COUNTA($B$7:$B181),"000")))</f>
        <v/>
      </c>
      <c r="B181" s="327"/>
      <c r="C181" s="307"/>
      <c r="D181" s="308" t="str">
        <f>IF(B181="","",VLOOKUP(B181,'Répertoire fiche de contrôle'!A:F,6,FALSE))</f>
        <v/>
      </c>
      <c r="E181" s="308" t="str">
        <f>IF(B181="","",VLOOKUP(B181,'Répertoire fiche de contrôle'!A:G,7,FALSE))</f>
        <v/>
      </c>
      <c r="F181" s="298"/>
      <c r="G181" s="298"/>
      <c r="H181" s="309"/>
    </row>
    <row r="182" spans="1:8">
      <c r="A182" s="310" t="str">
        <f>IF(RepCahier[[#This Row],[Modèle]]="","",CONCATENATE(MENU1!$B$9,"-",TEXT(COUNTA($B$7:$B182),"000")))</f>
        <v/>
      </c>
      <c r="B182" s="327"/>
      <c r="C182" s="307"/>
      <c r="D182" s="308" t="str">
        <f>IF(B182="","",VLOOKUP(B182,'Répertoire fiche de contrôle'!A:F,6,FALSE))</f>
        <v/>
      </c>
      <c r="E182" s="308" t="str">
        <f>IF(B182="","",VLOOKUP(B182,'Répertoire fiche de contrôle'!A:G,7,FALSE))</f>
        <v/>
      </c>
      <c r="F182" s="298"/>
      <c r="G182" s="298"/>
      <c r="H182" s="309"/>
    </row>
    <row r="183" spans="1:8">
      <c r="A183" s="310" t="str">
        <f>IF(RepCahier[[#This Row],[Modèle]]="","",CONCATENATE(MENU1!$B$9,"-",TEXT(COUNTA($B$7:$B183),"000")))</f>
        <v/>
      </c>
      <c r="B183" s="327"/>
      <c r="C183" s="307"/>
      <c r="D183" s="308" t="str">
        <f>IF(B183="","",VLOOKUP(B183,'Répertoire fiche de contrôle'!A:F,6,FALSE))</f>
        <v/>
      </c>
      <c r="E183" s="308" t="str">
        <f>IF(B183="","",VLOOKUP(B183,'Répertoire fiche de contrôle'!A:G,7,FALSE))</f>
        <v/>
      </c>
      <c r="F183" s="298"/>
      <c r="G183" s="298"/>
      <c r="H183" s="309"/>
    </row>
    <row r="184" spans="1:8">
      <c r="A184" s="310" t="str">
        <f>IF(RepCahier[[#This Row],[Modèle]]="","",CONCATENATE(MENU1!$B$9,"-",TEXT(COUNTA($B$7:$B184),"000")))</f>
        <v/>
      </c>
      <c r="B184" s="327"/>
      <c r="C184" s="307"/>
      <c r="D184" s="308" t="str">
        <f>IF(B184="","",VLOOKUP(B184,'Répertoire fiche de contrôle'!A:F,6,FALSE))</f>
        <v/>
      </c>
      <c r="E184" s="308" t="str">
        <f>IF(B184="","",VLOOKUP(B184,'Répertoire fiche de contrôle'!A:G,7,FALSE))</f>
        <v/>
      </c>
      <c r="F184" s="298"/>
      <c r="G184" s="298"/>
      <c r="H184" s="309"/>
    </row>
    <row r="185" spans="1:8">
      <c r="A185" s="310" t="str">
        <f>IF(RepCahier[[#This Row],[Modèle]]="","",CONCATENATE(MENU1!$B$9,"-",TEXT(COUNTA($B$7:$B185),"000")))</f>
        <v/>
      </c>
      <c r="B185" s="327"/>
      <c r="C185" s="307"/>
      <c r="D185" s="308" t="str">
        <f>IF(B185="","",VLOOKUP(B185,'Répertoire fiche de contrôle'!A:F,6,FALSE))</f>
        <v/>
      </c>
      <c r="E185" s="308" t="str">
        <f>IF(B185="","",VLOOKUP(B185,'Répertoire fiche de contrôle'!A:G,7,FALSE))</f>
        <v/>
      </c>
      <c r="F185" s="298"/>
      <c r="G185" s="298"/>
      <c r="H185" s="309"/>
    </row>
    <row r="186" spans="1:8">
      <c r="A186" s="310" t="str">
        <f>IF(RepCahier[[#This Row],[Modèle]]="","",CONCATENATE(MENU1!$B$9,"-",TEXT(COUNTA($B$7:$B186),"000")))</f>
        <v/>
      </c>
      <c r="B186" s="327"/>
      <c r="C186" s="307"/>
      <c r="D186" s="308" t="str">
        <f>IF(B186="","",VLOOKUP(B186,'Répertoire fiche de contrôle'!A:F,6,FALSE))</f>
        <v/>
      </c>
      <c r="E186" s="308" t="str">
        <f>IF(B186="","",VLOOKUP(B186,'Répertoire fiche de contrôle'!A:G,7,FALSE))</f>
        <v/>
      </c>
      <c r="F186" s="298"/>
      <c r="G186" s="298"/>
      <c r="H186" s="309"/>
    </row>
    <row r="187" spans="1:8">
      <c r="A187" s="310" t="str">
        <f>IF(RepCahier[[#This Row],[Modèle]]="","",CONCATENATE(MENU1!$B$9,"-",TEXT(COUNTA($B$7:$B187),"000")))</f>
        <v/>
      </c>
      <c r="B187" s="327"/>
      <c r="C187" s="307"/>
      <c r="D187" s="308" t="str">
        <f>IF(B187="","",VLOOKUP(B187,'Répertoire fiche de contrôle'!A:F,6,FALSE))</f>
        <v/>
      </c>
      <c r="E187" s="308" t="str">
        <f>IF(B187="","",VLOOKUP(B187,'Répertoire fiche de contrôle'!A:G,7,FALSE))</f>
        <v/>
      </c>
      <c r="F187" s="298"/>
      <c r="G187" s="298"/>
      <c r="H187" s="309"/>
    </row>
    <row r="188" spans="1:8">
      <c r="A188" s="310" t="str">
        <f>IF(RepCahier[[#This Row],[Modèle]]="","",CONCATENATE(MENU1!$B$9,"-",TEXT(COUNTA($B$7:$B188),"000")))</f>
        <v/>
      </c>
      <c r="B188" s="327"/>
      <c r="C188" s="307"/>
      <c r="D188" s="308" t="str">
        <f>IF(B188="","",VLOOKUP(B188,'Répertoire fiche de contrôle'!A:F,6,FALSE))</f>
        <v/>
      </c>
      <c r="E188" s="308" t="str">
        <f>IF(B188="","",VLOOKUP(B188,'Répertoire fiche de contrôle'!A:G,7,FALSE))</f>
        <v/>
      </c>
      <c r="F188" s="298"/>
      <c r="G188" s="298"/>
      <c r="H188" s="309"/>
    </row>
    <row r="189" spans="1:8">
      <c r="A189" s="310" t="str">
        <f>IF(RepCahier[[#This Row],[Modèle]]="","",CONCATENATE(MENU1!$B$9,"-",TEXT(COUNTA($B$7:$B189),"000")))</f>
        <v/>
      </c>
      <c r="B189" s="327"/>
      <c r="C189" s="307"/>
      <c r="D189" s="308" t="str">
        <f>IF(B189="","",VLOOKUP(B189,'Répertoire fiche de contrôle'!A:F,6,FALSE))</f>
        <v/>
      </c>
      <c r="E189" s="308" t="str">
        <f>IF(B189="","",VLOOKUP(B189,'Répertoire fiche de contrôle'!A:G,7,FALSE))</f>
        <v/>
      </c>
      <c r="F189" s="298"/>
      <c r="G189" s="298"/>
      <c r="H189" s="309"/>
    </row>
    <row r="190" spans="1:8">
      <c r="A190" s="310" t="str">
        <f>IF(RepCahier[[#This Row],[Modèle]]="","",CONCATENATE(MENU1!$B$9,"-",TEXT(COUNTA($B$7:$B190),"000")))</f>
        <v/>
      </c>
      <c r="B190" s="327"/>
      <c r="C190" s="307"/>
      <c r="D190" s="308" t="str">
        <f>IF(B190="","",VLOOKUP(B190,'Répertoire fiche de contrôle'!A:F,6,FALSE))</f>
        <v/>
      </c>
      <c r="E190" s="308" t="str">
        <f>IF(B190="","",VLOOKUP(B190,'Répertoire fiche de contrôle'!A:G,7,FALSE))</f>
        <v/>
      </c>
      <c r="F190" s="298"/>
      <c r="G190" s="298"/>
      <c r="H190" s="309"/>
    </row>
    <row r="191" spans="1:8">
      <c r="A191" s="310" t="str">
        <f>IF(RepCahier[[#This Row],[Modèle]]="","",CONCATENATE(MENU1!$B$9,"-",TEXT(COUNTA($B$7:$B191),"000")))</f>
        <v/>
      </c>
      <c r="B191" s="327"/>
      <c r="C191" s="307"/>
      <c r="D191" s="308" t="str">
        <f>IF(B191="","",VLOOKUP(B191,'Répertoire fiche de contrôle'!A:F,6,FALSE))</f>
        <v/>
      </c>
      <c r="E191" s="308" t="str">
        <f>IF(B191="","",VLOOKUP(B191,'Répertoire fiche de contrôle'!A:G,7,FALSE))</f>
        <v/>
      </c>
      <c r="F191" s="298"/>
      <c r="G191" s="298"/>
      <c r="H191" s="309"/>
    </row>
    <row r="192" spans="1:8">
      <c r="A192" s="310" t="str">
        <f>IF(RepCahier[[#This Row],[Modèle]]="","",CONCATENATE(MENU1!$B$9,"-",TEXT(COUNTA($B$7:$B192),"000")))</f>
        <v/>
      </c>
      <c r="B192" s="327"/>
      <c r="C192" s="307"/>
      <c r="D192" s="308" t="str">
        <f>IF(B192="","",VLOOKUP(B192,'Répertoire fiche de contrôle'!A:F,6,FALSE))</f>
        <v/>
      </c>
      <c r="E192" s="308" t="str">
        <f>IF(B192="","",VLOOKUP(B192,'Répertoire fiche de contrôle'!A:G,7,FALSE))</f>
        <v/>
      </c>
      <c r="F192" s="298"/>
      <c r="G192" s="298"/>
      <c r="H192" s="309"/>
    </row>
    <row r="193" spans="1:8">
      <c r="A193" s="310" t="str">
        <f>IF(RepCahier[[#This Row],[Modèle]]="","",CONCATENATE(MENU1!$B$9,"-",TEXT(COUNTA($B$7:$B193),"000")))</f>
        <v/>
      </c>
      <c r="B193" s="327"/>
      <c r="C193" s="307"/>
      <c r="D193" s="308" t="str">
        <f>IF(B193="","",VLOOKUP(B193,'Répertoire fiche de contrôle'!A:F,6,FALSE))</f>
        <v/>
      </c>
      <c r="E193" s="308" t="str">
        <f>IF(B193="","",VLOOKUP(B193,'Répertoire fiche de contrôle'!A:G,7,FALSE))</f>
        <v/>
      </c>
      <c r="F193" s="298"/>
      <c r="G193" s="298"/>
      <c r="H193" s="309"/>
    </row>
    <row r="194" spans="1:8">
      <c r="A194" s="310" t="str">
        <f>IF(RepCahier[[#This Row],[Modèle]]="","",CONCATENATE(MENU1!$B$9,"-",TEXT(COUNTA($B$7:$B194),"000")))</f>
        <v/>
      </c>
      <c r="B194" s="327"/>
      <c r="C194" s="307"/>
      <c r="D194" s="308" t="str">
        <f>IF(B194="","",VLOOKUP(B194,'Répertoire fiche de contrôle'!A:F,6,FALSE))</f>
        <v/>
      </c>
      <c r="E194" s="308" t="str">
        <f>IF(B194="","",VLOOKUP(B194,'Répertoire fiche de contrôle'!A:G,7,FALSE))</f>
        <v/>
      </c>
      <c r="F194" s="298"/>
      <c r="G194" s="298"/>
      <c r="H194" s="309"/>
    </row>
    <row r="195" spans="1:8">
      <c r="A195" s="310" t="str">
        <f>IF(RepCahier[[#This Row],[Modèle]]="","",CONCATENATE(MENU1!$B$9,"-",TEXT(COUNTA($B$7:$B195),"000")))</f>
        <v/>
      </c>
      <c r="B195" s="327"/>
      <c r="C195" s="307"/>
      <c r="D195" s="308" t="str">
        <f>IF(B195="","",VLOOKUP(B195,'Répertoire fiche de contrôle'!A:F,6,FALSE))</f>
        <v/>
      </c>
      <c r="E195" s="308" t="str">
        <f>IF(B195="","",VLOOKUP(B195,'Répertoire fiche de contrôle'!A:G,7,FALSE))</f>
        <v/>
      </c>
      <c r="F195" s="298"/>
      <c r="G195" s="298"/>
      <c r="H195" s="309"/>
    </row>
    <row r="196" spans="1:8">
      <c r="A196" s="310" t="str">
        <f>IF(RepCahier[[#This Row],[Modèle]]="","",CONCATENATE(MENU1!$B$9,"-",TEXT(COUNTA($B$7:$B196),"000")))</f>
        <v/>
      </c>
      <c r="B196" s="327"/>
      <c r="C196" s="307"/>
      <c r="D196" s="308" t="str">
        <f>IF(B196="","",VLOOKUP(B196,'Répertoire fiche de contrôle'!A:F,6,FALSE))</f>
        <v/>
      </c>
      <c r="E196" s="308" t="str">
        <f>IF(B196="","",VLOOKUP(B196,'Répertoire fiche de contrôle'!A:G,7,FALSE))</f>
        <v/>
      </c>
      <c r="F196" s="298"/>
      <c r="G196" s="298"/>
      <c r="H196" s="309"/>
    </row>
    <row r="197" spans="1:8">
      <c r="A197" s="310" t="str">
        <f>IF(RepCahier[[#This Row],[Modèle]]="","",CONCATENATE(MENU1!$B$9,"-",TEXT(COUNTA($B$7:$B197),"000")))</f>
        <v/>
      </c>
      <c r="B197" s="327"/>
      <c r="C197" s="307"/>
      <c r="D197" s="308" t="str">
        <f>IF(B197="","",VLOOKUP(B197,'Répertoire fiche de contrôle'!A:F,6,FALSE))</f>
        <v/>
      </c>
      <c r="E197" s="308" t="str">
        <f>IF(B197="","",VLOOKUP(B197,'Répertoire fiche de contrôle'!A:G,7,FALSE))</f>
        <v/>
      </c>
      <c r="F197" s="298"/>
      <c r="G197" s="298"/>
      <c r="H197" s="309"/>
    </row>
    <row r="198" spans="1:8">
      <c r="A198" s="310" t="str">
        <f>IF(RepCahier[[#This Row],[Modèle]]="","",CONCATENATE(MENU1!$B$9,"-",TEXT(COUNTA($B$7:$B198),"000")))</f>
        <v/>
      </c>
      <c r="B198" s="327"/>
      <c r="C198" s="307"/>
      <c r="D198" s="308" t="str">
        <f>IF(B198="","",VLOOKUP(B198,'Répertoire fiche de contrôle'!A:F,6,FALSE))</f>
        <v/>
      </c>
      <c r="E198" s="308" t="str">
        <f>IF(B198="","",VLOOKUP(B198,'Répertoire fiche de contrôle'!A:G,7,FALSE))</f>
        <v/>
      </c>
      <c r="F198" s="298"/>
      <c r="G198" s="298"/>
      <c r="H198" s="309"/>
    </row>
    <row r="199" spans="1:8">
      <c r="A199" s="310" t="str">
        <f>IF(RepCahier[[#This Row],[Modèle]]="","",CONCATENATE(MENU1!$B$9,"-",TEXT(COUNTA($B$7:$B199),"000")))</f>
        <v/>
      </c>
      <c r="B199" s="327"/>
      <c r="C199" s="307"/>
      <c r="D199" s="308" t="str">
        <f>IF(B199="","",VLOOKUP(B199,'Répertoire fiche de contrôle'!A:F,6,FALSE))</f>
        <v/>
      </c>
      <c r="E199" s="308" t="str">
        <f>IF(B199="","",VLOOKUP(B199,'Répertoire fiche de contrôle'!A:G,7,FALSE))</f>
        <v/>
      </c>
      <c r="F199" s="298"/>
      <c r="G199" s="298"/>
      <c r="H199" s="309"/>
    </row>
    <row r="200" spans="1:8">
      <c r="A200" s="310" t="str">
        <f>IF(RepCahier[[#This Row],[Modèle]]="","",CONCATENATE(MENU1!$B$9,"-",TEXT(COUNTA($B$7:$B200),"000")))</f>
        <v/>
      </c>
      <c r="B200" s="327"/>
      <c r="C200" s="307"/>
      <c r="D200" s="308" t="str">
        <f>IF(B200="","",VLOOKUP(B200,'Répertoire fiche de contrôle'!A:F,6,FALSE))</f>
        <v/>
      </c>
      <c r="E200" s="308" t="str">
        <f>IF(B200="","",VLOOKUP(B200,'Répertoire fiche de contrôle'!A:G,7,FALSE))</f>
        <v/>
      </c>
      <c r="F200" s="298"/>
      <c r="G200" s="298"/>
      <c r="H200" s="309"/>
    </row>
    <row r="201" spans="1:8">
      <c r="A201" s="310" t="str">
        <f>IF(RepCahier[[#This Row],[Modèle]]="","",CONCATENATE(MENU1!$B$9,"-",TEXT(COUNTA($B$7:$B201),"000")))</f>
        <v/>
      </c>
      <c r="B201" s="327"/>
      <c r="C201" s="307"/>
      <c r="D201" s="308" t="str">
        <f>IF(B201="","",VLOOKUP(B201,'Répertoire fiche de contrôle'!A:F,6,FALSE))</f>
        <v/>
      </c>
      <c r="E201" s="308" t="str">
        <f>IF(B201="","",VLOOKUP(B201,'Répertoire fiche de contrôle'!A:G,7,FALSE))</f>
        <v/>
      </c>
      <c r="F201" s="298"/>
      <c r="G201" s="298"/>
      <c r="H201" s="309"/>
    </row>
    <row r="202" spans="1:8">
      <c r="A202" s="310" t="str">
        <f>IF(RepCahier[[#This Row],[Modèle]]="","",CONCATENATE(MENU1!$B$9,"-",TEXT(COUNTA($B$7:$B202),"000")))</f>
        <v/>
      </c>
      <c r="B202" s="327"/>
      <c r="C202" s="307"/>
      <c r="D202" s="308" t="str">
        <f>IF(B202="","",VLOOKUP(B202,'Répertoire fiche de contrôle'!A:F,6,FALSE))</f>
        <v/>
      </c>
      <c r="E202" s="308" t="str">
        <f>IF(B202="","",VLOOKUP(B202,'Répertoire fiche de contrôle'!A:G,7,FALSE))</f>
        <v/>
      </c>
      <c r="F202" s="298"/>
      <c r="G202" s="298"/>
      <c r="H202" s="309"/>
    </row>
    <row r="203" spans="1:8">
      <c r="A203" s="310" t="str">
        <f>IF(RepCahier[[#This Row],[Modèle]]="","",CONCATENATE(MENU1!$B$9,"-",TEXT(COUNTA($B$7:$B203),"000")))</f>
        <v/>
      </c>
      <c r="B203" s="327"/>
      <c r="C203" s="307"/>
      <c r="D203" s="308" t="str">
        <f>IF(B203="","",VLOOKUP(B203,'Répertoire fiche de contrôle'!A:F,6,FALSE))</f>
        <v/>
      </c>
      <c r="E203" s="308" t="str">
        <f>IF(B203="","",VLOOKUP(B203,'Répertoire fiche de contrôle'!A:G,7,FALSE))</f>
        <v/>
      </c>
      <c r="F203" s="298"/>
      <c r="G203" s="298"/>
      <c r="H203" s="309"/>
    </row>
    <row r="204" spans="1:8">
      <c r="A204" s="310" t="str">
        <f>IF(RepCahier[[#This Row],[Modèle]]="","",CONCATENATE(MENU1!$B$9,"-",TEXT(COUNTA($B$7:$B204),"000")))</f>
        <v/>
      </c>
      <c r="B204" s="327"/>
      <c r="C204" s="307"/>
      <c r="D204" s="308" t="str">
        <f>IF(B204="","",VLOOKUP(B204,'Répertoire fiche de contrôle'!A:F,6,FALSE))</f>
        <v/>
      </c>
      <c r="E204" s="308" t="str">
        <f>IF(B204="","",VLOOKUP(B204,'Répertoire fiche de contrôle'!A:G,7,FALSE))</f>
        <v/>
      </c>
      <c r="F204" s="298"/>
      <c r="G204" s="298"/>
      <c r="H204" s="309"/>
    </row>
    <row r="205" spans="1:8">
      <c r="A205" s="310" t="str">
        <f>IF(RepCahier[[#This Row],[Modèle]]="","",CONCATENATE(MENU1!$B$9,"-",TEXT(COUNTA($B$7:$B205),"000")))</f>
        <v/>
      </c>
      <c r="B205" s="327"/>
      <c r="C205" s="307"/>
      <c r="D205" s="308" t="str">
        <f>IF(B205="","",VLOOKUP(B205,'Répertoire fiche de contrôle'!A:F,6,FALSE))</f>
        <v/>
      </c>
      <c r="E205" s="308" t="str">
        <f>IF(B205="","",VLOOKUP(B205,'Répertoire fiche de contrôle'!A:G,7,FALSE))</f>
        <v/>
      </c>
      <c r="F205" s="298"/>
      <c r="G205" s="298"/>
      <c r="H205" s="309"/>
    </row>
    <row r="206" spans="1:8">
      <c r="A206" s="310" t="str">
        <f>IF(RepCahier[[#This Row],[Modèle]]="","",CONCATENATE(MENU1!$B$9,"-",TEXT(COUNTA($B$7:$B206),"000")))</f>
        <v/>
      </c>
      <c r="B206" s="327"/>
      <c r="C206" s="307"/>
      <c r="D206" s="308" t="str">
        <f>IF(B206="","",VLOOKUP(B206,'Répertoire fiche de contrôle'!A:F,6,FALSE))</f>
        <v/>
      </c>
      <c r="E206" s="308" t="str">
        <f>IF(B206="","",VLOOKUP(B206,'Répertoire fiche de contrôle'!A:G,7,FALSE))</f>
        <v/>
      </c>
      <c r="F206" s="298"/>
      <c r="G206" s="298"/>
      <c r="H206" s="309"/>
    </row>
    <row r="207" spans="1:8">
      <c r="A207" s="310" t="str">
        <f>IF(RepCahier[[#This Row],[Modèle]]="","",CONCATENATE(MENU1!$B$9,"-",TEXT(COUNTA($B$7:$B207),"000")))</f>
        <v/>
      </c>
      <c r="B207" s="327"/>
      <c r="C207" s="307"/>
      <c r="D207" s="308" t="str">
        <f>IF(B207="","",VLOOKUP(B207,'Répertoire fiche de contrôle'!A:F,6,FALSE))</f>
        <v/>
      </c>
      <c r="E207" s="308" t="str">
        <f>IF(B207="","",VLOOKUP(B207,'Répertoire fiche de contrôle'!A:G,7,FALSE))</f>
        <v/>
      </c>
      <c r="F207" s="298"/>
      <c r="G207" s="298"/>
      <c r="H207" s="309"/>
    </row>
    <row r="208" spans="1:8">
      <c r="A208" s="310" t="str">
        <f>IF(RepCahier[[#This Row],[Modèle]]="","",CONCATENATE(MENU1!$B$9,"-",TEXT(COUNTA($B$7:$B208),"000")))</f>
        <v/>
      </c>
      <c r="B208" s="327"/>
      <c r="C208" s="307"/>
      <c r="D208" s="308" t="str">
        <f>IF(B208="","",VLOOKUP(B208,'Répertoire fiche de contrôle'!A:F,6,FALSE))</f>
        <v/>
      </c>
      <c r="E208" s="308" t="str">
        <f>IF(B208="","",VLOOKUP(B208,'Répertoire fiche de contrôle'!A:G,7,FALSE))</f>
        <v/>
      </c>
      <c r="F208" s="298"/>
      <c r="G208" s="298"/>
      <c r="H208" s="309"/>
    </row>
    <row r="209" spans="1:8">
      <c r="A209" s="310" t="str">
        <f>IF(RepCahier[[#This Row],[Modèle]]="","",CONCATENATE(MENU1!$B$9,"-",TEXT(COUNTA($B$7:$B209),"000")))</f>
        <v/>
      </c>
      <c r="B209" s="327"/>
      <c r="C209" s="307"/>
      <c r="D209" s="308" t="str">
        <f>IF(B209="","",VLOOKUP(B209,'Répertoire fiche de contrôle'!A:F,6,FALSE))</f>
        <v/>
      </c>
      <c r="E209" s="308" t="str">
        <f>IF(B209="","",VLOOKUP(B209,'Répertoire fiche de contrôle'!A:G,7,FALSE))</f>
        <v/>
      </c>
      <c r="F209" s="298"/>
      <c r="G209" s="298"/>
      <c r="H209" s="309"/>
    </row>
    <row r="210" spans="1:8">
      <c r="A210" s="310" t="str">
        <f>IF(RepCahier[[#This Row],[Modèle]]="","",CONCATENATE(MENU1!$B$9,"-",TEXT(COUNTA($B$7:$B210),"000")))</f>
        <v/>
      </c>
      <c r="B210" s="327"/>
      <c r="C210" s="307"/>
      <c r="D210" s="308" t="str">
        <f>IF(B210="","",VLOOKUP(B210,'Répertoire fiche de contrôle'!A:F,6,FALSE))</f>
        <v/>
      </c>
      <c r="E210" s="308" t="str">
        <f>IF(B210="","",VLOOKUP(B210,'Répertoire fiche de contrôle'!A:G,7,FALSE))</f>
        <v/>
      </c>
      <c r="F210" s="298"/>
      <c r="G210" s="298"/>
      <c r="H210" s="309"/>
    </row>
    <row r="211" spans="1:8">
      <c r="A211" s="310" t="str">
        <f>IF(RepCahier[[#This Row],[Modèle]]="","",CONCATENATE(MENU1!$B$9,"-",TEXT(COUNTA($B$7:$B211),"000")))</f>
        <v/>
      </c>
      <c r="B211" s="327"/>
      <c r="C211" s="307"/>
      <c r="D211" s="308" t="str">
        <f>IF(B211="","",VLOOKUP(B211,'Répertoire fiche de contrôle'!A:F,6,FALSE))</f>
        <v/>
      </c>
      <c r="E211" s="308" t="str">
        <f>IF(B211="","",VLOOKUP(B211,'Répertoire fiche de contrôle'!A:G,7,FALSE))</f>
        <v/>
      </c>
      <c r="F211" s="298"/>
      <c r="G211" s="298"/>
      <c r="H211" s="309"/>
    </row>
    <row r="212" spans="1:8">
      <c r="A212" s="310" t="str">
        <f>IF(RepCahier[[#This Row],[Modèle]]="","",CONCATENATE(MENU1!$B$9,"-",TEXT(COUNTA($B$7:$B212),"000")))</f>
        <v/>
      </c>
      <c r="B212" s="327"/>
      <c r="C212" s="307"/>
      <c r="D212" s="308" t="str">
        <f>IF(B212="","",VLOOKUP(B212,'Répertoire fiche de contrôle'!A:F,6,FALSE))</f>
        <v/>
      </c>
      <c r="E212" s="308" t="str">
        <f>IF(B212="","",VLOOKUP(B212,'Répertoire fiche de contrôle'!A:G,7,FALSE))</f>
        <v/>
      </c>
      <c r="F212" s="298"/>
      <c r="G212" s="298"/>
      <c r="H212" s="309"/>
    </row>
    <row r="213" spans="1:8">
      <c r="A213" s="310" t="str">
        <f>IF(RepCahier[[#This Row],[Modèle]]="","",CONCATENATE(MENU1!$B$9,"-",TEXT(COUNTA($B$7:$B213),"000")))</f>
        <v/>
      </c>
      <c r="B213" s="327"/>
      <c r="C213" s="307"/>
      <c r="D213" s="308" t="str">
        <f>IF(B213="","",VLOOKUP(B213,'Répertoire fiche de contrôle'!A:F,6,FALSE))</f>
        <v/>
      </c>
      <c r="E213" s="308" t="str">
        <f>IF(B213="","",VLOOKUP(B213,'Répertoire fiche de contrôle'!A:G,7,FALSE))</f>
        <v/>
      </c>
      <c r="F213" s="298"/>
      <c r="G213" s="298"/>
      <c r="H213" s="309"/>
    </row>
    <row r="214" spans="1:8">
      <c r="A214" s="310" t="str">
        <f>IF(RepCahier[[#This Row],[Modèle]]="","",CONCATENATE(MENU1!$B$9,"-",TEXT(COUNTA($B$7:$B214),"000")))</f>
        <v/>
      </c>
      <c r="B214" s="327"/>
      <c r="C214" s="307"/>
      <c r="D214" s="308" t="str">
        <f>IF(B214="","",VLOOKUP(B214,'Répertoire fiche de contrôle'!A:F,6,FALSE))</f>
        <v/>
      </c>
      <c r="E214" s="308" t="str">
        <f>IF(B214="","",VLOOKUP(B214,'Répertoire fiche de contrôle'!A:G,7,FALSE))</f>
        <v/>
      </c>
      <c r="F214" s="298"/>
      <c r="G214" s="298"/>
      <c r="H214" s="309"/>
    </row>
    <row r="215" spans="1:8">
      <c r="A215" s="310" t="str">
        <f>IF(RepCahier[[#This Row],[Modèle]]="","",CONCATENATE(MENU1!$B$9,"-",TEXT(COUNTA($B$7:$B215),"000")))</f>
        <v/>
      </c>
      <c r="B215" s="327"/>
      <c r="C215" s="307"/>
      <c r="D215" s="308" t="str">
        <f>IF(B215="","",VLOOKUP(B215,'Répertoire fiche de contrôle'!A:F,6,FALSE))</f>
        <v/>
      </c>
      <c r="E215" s="308" t="str">
        <f>IF(B215="","",VLOOKUP(B215,'Répertoire fiche de contrôle'!A:G,7,FALSE))</f>
        <v/>
      </c>
      <c r="F215" s="298"/>
      <c r="G215" s="298"/>
      <c r="H215" s="309"/>
    </row>
    <row r="216" spans="1:8">
      <c r="A216" s="310" t="str">
        <f>IF(RepCahier[[#This Row],[Modèle]]="","",CONCATENATE(MENU1!$B$9,"-",TEXT(COUNTA($B$7:$B216),"000")))</f>
        <v/>
      </c>
      <c r="B216" s="327"/>
      <c r="C216" s="307"/>
      <c r="D216" s="308" t="str">
        <f>IF(B216="","",VLOOKUP(B216,'Répertoire fiche de contrôle'!A:F,6,FALSE))</f>
        <v/>
      </c>
      <c r="E216" s="308" t="str">
        <f>IF(B216="","",VLOOKUP(B216,'Répertoire fiche de contrôle'!A:G,7,FALSE))</f>
        <v/>
      </c>
      <c r="F216" s="298"/>
      <c r="G216" s="298"/>
      <c r="H216" s="309"/>
    </row>
    <row r="217" spans="1:8">
      <c r="A217" s="310" t="str">
        <f>IF(RepCahier[[#This Row],[Modèle]]="","",CONCATENATE(MENU1!$B$9,"-",TEXT(COUNTA($B$7:$B217),"000")))</f>
        <v/>
      </c>
      <c r="B217" s="327"/>
      <c r="C217" s="307"/>
      <c r="D217" s="308" t="str">
        <f>IF(B217="","",VLOOKUP(B217,'Répertoire fiche de contrôle'!A:F,6,FALSE))</f>
        <v/>
      </c>
      <c r="E217" s="308" t="str">
        <f>IF(B217="","",VLOOKUP(B217,'Répertoire fiche de contrôle'!A:G,7,FALSE))</f>
        <v/>
      </c>
      <c r="F217" s="298"/>
      <c r="G217" s="298"/>
      <c r="H217" s="309"/>
    </row>
    <row r="218" spans="1:8">
      <c r="A218" s="310" t="str">
        <f>IF(RepCahier[[#This Row],[Modèle]]="","",CONCATENATE(MENU1!$B$9,"-",TEXT(COUNTA($B$7:$B218),"000")))</f>
        <v/>
      </c>
      <c r="B218" s="327"/>
      <c r="C218" s="307"/>
      <c r="D218" s="308" t="str">
        <f>IF(B218="","",VLOOKUP(B218,'Répertoire fiche de contrôle'!A:F,6,FALSE))</f>
        <v/>
      </c>
      <c r="E218" s="308" t="str">
        <f>IF(B218="","",VLOOKUP(B218,'Répertoire fiche de contrôle'!A:G,7,FALSE))</f>
        <v/>
      </c>
      <c r="F218" s="298"/>
      <c r="G218" s="298"/>
      <c r="H218" s="309"/>
    </row>
    <row r="219" spans="1:8">
      <c r="A219" s="310" t="str">
        <f>IF(RepCahier[[#This Row],[Modèle]]="","",CONCATENATE(MENU1!$B$9,"-",TEXT(COUNTA($B$7:$B219),"000")))</f>
        <v/>
      </c>
      <c r="B219" s="327"/>
      <c r="C219" s="307"/>
      <c r="D219" s="308" t="str">
        <f>IF(B219="","",VLOOKUP(B219,'Répertoire fiche de contrôle'!A:F,6,FALSE))</f>
        <v/>
      </c>
      <c r="E219" s="308" t="str">
        <f>IF(B219="","",VLOOKUP(B219,'Répertoire fiche de contrôle'!A:G,7,FALSE))</f>
        <v/>
      </c>
      <c r="F219" s="298"/>
      <c r="G219" s="298"/>
      <c r="H219" s="309"/>
    </row>
    <row r="220" spans="1:8">
      <c r="A220" s="310" t="str">
        <f>IF(RepCahier[[#This Row],[Modèle]]="","",CONCATENATE(MENU1!$B$9,"-",TEXT(COUNTA($B$7:$B220),"000")))</f>
        <v/>
      </c>
      <c r="B220" s="327"/>
      <c r="C220" s="307"/>
      <c r="D220" s="308" t="str">
        <f>IF(B220="","",VLOOKUP(B220,'Répertoire fiche de contrôle'!A:F,6,FALSE))</f>
        <v/>
      </c>
      <c r="E220" s="308" t="str">
        <f>IF(B220="","",VLOOKUP(B220,'Répertoire fiche de contrôle'!A:G,7,FALSE))</f>
        <v/>
      </c>
      <c r="F220" s="298"/>
      <c r="G220" s="298"/>
      <c r="H220" s="309"/>
    </row>
    <row r="221" spans="1:8">
      <c r="A221" s="310" t="str">
        <f>IF(RepCahier[[#This Row],[Modèle]]="","",CONCATENATE(MENU1!$B$9,"-",TEXT(COUNTA($B$7:$B221),"000")))</f>
        <v/>
      </c>
      <c r="B221" s="327"/>
      <c r="C221" s="307"/>
      <c r="D221" s="308" t="str">
        <f>IF(B221="","",VLOOKUP(B221,'Répertoire fiche de contrôle'!A:F,6,FALSE))</f>
        <v/>
      </c>
      <c r="E221" s="308" t="str">
        <f>IF(B221="","",VLOOKUP(B221,'Répertoire fiche de contrôle'!A:G,7,FALSE))</f>
        <v/>
      </c>
      <c r="F221" s="298"/>
      <c r="G221" s="298"/>
      <c r="H221" s="309"/>
    </row>
    <row r="222" spans="1:8">
      <c r="A222" s="310" t="str">
        <f>IF(RepCahier[[#This Row],[Modèle]]="","",CONCATENATE(MENU1!$B$9,"-",TEXT(COUNTA($B$7:$B222),"000")))</f>
        <v/>
      </c>
      <c r="B222" s="327"/>
      <c r="C222" s="307"/>
      <c r="D222" s="308" t="str">
        <f>IF(B222="","",VLOOKUP(B222,'Répertoire fiche de contrôle'!A:F,6,FALSE))</f>
        <v/>
      </c>
      <c r="E222" s="308" t="str">
        <f>IF(B222="","",VLOOKUP(B222,'Répertoire fiche de contrôle'!A:G,7,FALSE))</f>
        <v/>
      </c>
      <c r="F222" s="298"/>
      <c r="G222" s="298"/>
      <c r="H222" s="309"/>
    </row>
    <row r="223" spans="1:8">
      <c r="A223" s="310" t="str">
        <f>IF(RepCahier[[#This Row],[Modèle]]="","",CONCATENATE(MENU1!$B$9,"-",TEXT(COUNTA($B$7:$B223),"000")))</f>
        <v/>
      </c>
      <c r="B223" s="327"/>
      <c r="C223" s="307"/>
      <c r="D223" s="308" t="str">
        <f>IF(B223="","",VLOOKUP(B223,'Répertoire fiche de contrôle'!A:F,6,FALSE))</f>
        <v/>
      </c>
      <c r="E223" s="308" t="str">
        <f>IF(B223="","",VLOOKUP(B223,'Répertoire fiche de contrôle'!A:G,7,FALSE))</f>
        <v/>
      </c>
      <c r="F223" s="298"/>
      <c r="G223" s="298"/>
      <c r="H223" s="309"/>
    </row>
    <row r="224" spans="1:8">
      <c r="A224" s="310" t="str">
        <f>IF(RepCahier[[#This Row],[Modèle]]="","",CONCATENATE(MENU1!$B$9,"-",TEXT(COUNTA($B$7:$B224),"000")))</f>
        <v/>
      </c>
      <c r="B224" s="327"/>
      <c r="C224" s="307"/>
      <c r="D224" s="308" t="str">
        <f>IF(B224="","",VLOOKUP(B224,'Répertoire fiche de contrôle'!A:F,6,FALSE))</f>
        <v/>
      </c>
      <c r="E224" s="308" t="str">
        <f>IF(B224="","",VLOOKUP(B224,'Répertoire fiche de contrôle'!A:G,7,FALSE))</f>
        <v/>
      </c>
      <c r="F224" s="298"/>
      <c r="G224" s="298"/>
      <c r="H224" s="309"/>
    </row>
    <row r="225" spans="1:8">
      <c r="A225" s="310" t="str">
        <f>IF(RepCahier[[#This Row],[Modèle]]="","",CONCATENATE(MENU1!$B$9,"-",TEXT(COUNTA($B$7:$B225),"000")))</f>
        <v/>
      </c>
      <c r="B225" s="327"/>
      <c r="C225" s="307"/>
      <c r="D225" s="308" t="str">
        <f>IF(B225="","",VLOOKUP(B225,'Répertoire fiche de contrôle'!A:F,6,FALSE))</f>
        <v/>
      </c>
      <c r="E225" s="308" t="str">
        <f>IF(B225="","",VLOOKUP(B225,'Répertoire fiche de contrôle'!A:G,7,FALSE))</f>
        <v/>
      </c>
      <c r="F225" s="298"/>
      <c r="G225" s="298"/>
      <c r="H225" s="309"/>
    </row>
    <row r="226" spans="1:8">
      <c r="A226" s="310" t="str">
        <f>IF(RepCahier[[#This Row],[Modèle]]="","",CONCATENATE(MENU1!$B$9,"-",TEXT(COUNTA($B$7:$B226),"000")))</f>
        <v/>
      </c>
      <c r="B226" s="327"/>
      <c r="C226" s="307"/>
      <c r="D226" s="308" t="str">
        <f>IF(B226="","",VLOOKUP(B226,'Répertoire fiche de contrôle'!A:F,6,FALSE))</f>
        <v/>
      </c>
      <c r="E226" s="308" t="str">
        <f>IF(B226="","",VLOOKUP(B226,'Répertoire fiche de contrôle'!A:G,7,FALSE))</f>
        <v/>
      </c>
      <c r="F226" s="298"/>
      <c r="G226" s="298"/>
      <c r="H226" s="309"/>
    </row>
    <row r="227" spans="1:8">
      <c r="A227" s="310" t="str">
        <f>IF(RepCahier[[#This Row],[Modèle]]="","",CONCATENATE(MENU1!$B$9,"-",TEXT(COUNTA($B$7:$B227),"000")))</f>
        <v/>
      </c>
      <c r="B227" s="327"/>
      <c r="C227" s="307"/>
      <c r="D227" s="308" t="str">
        <f>IF(B227="","",VLOOKUP(B227,'Répertoire fiche de contrôle'!A:F,6,FALSE))</f>
        <v/>
      </c>
      <c r="E227" s="308" t="str">
        <f>IF(B227="","",VLOOKUP(B227,'Répertoire fiche de contrôle'!A:G,7,FALSE))</f>
        <v/>
      </c>
      <c r="F227" s="298"/>
      <c r="G227" s="298"/>
      <c r="H227" s="309"/>
    </row>
    <row r="228" spans="1:8">
      <c r="A228" s="310" t="str">
        <f>IF(RepCahier[[#This Row],[Modèle]]="","",CONCATENATE(MENU1!$B$9,"-",TEXT(COUNTA($B$7:$B228),"000")))</f>
        <v/>
      </c>
      <c r="B228" s="327"/>
      <c r="C228" s="307"/>
      <c r="D228" s="308" t="str">
        <f>IF(B228="","",VLOOKUP(B228,'Répertoire fiche de contrôle'!A:F,6,FALSE))</f>
        <v/>
      </c>
      <c r="E228" s="308" t="str">
        <f>IF(B228="","",VLOOKUP(B228,'Répertoire fiche de contrôle'!A:G,7,FALSE))</f>
        <v/>
      </c>
      <c r="F228" s="298"/>
      <c r="G228" s="298"/>
      <c r="H228" s="309"/>
    </row>
    <row r="229" spans="1:8">
      <c r="A229" s="310" t="str">
        <f>IF(RepCahier[[#This Row],[Modèle]]="","",CONCATENATE(MENU1!$B$9,"-",TEXT(COUNTA($B$7:$B229),"000")))</f>
        <v/>
      </c>
      <c r="B229" s="327"/>
      <c r="C229" s="307"/>
      <c r="D229" s="308" t="str">
        <f>IF(B229="","",VLOOKUP(B229,'Répertoire fiche de contrôle'!A:F,6,FALSE))</f>
        <v/>
      </c>
      <c r="E229" s="308" t="str">
        <f>IF(B229="","",VLOOKUP(B229,'Répertoire fiche de contrôle'!A:G,7,FALSE))</f>
        <v/>
      </c>
      <c r="F229" s="298"/>
      <c r="G229" s="298"/>
      <c r="H229" s="309"/>
    </row>
    <row r="230" spans="1:8">
      <c r="A230" s="310" t="str">
        <f>IF(RepCahier[[#This Row],[Modèle]]="","",CONCATENATE(MENU1!$B$9,"-",TEXT(COUNTA($B$7:$B230),"000")))</f>
        <v/>
      </c>
      <c r="B230" s="327"/>
      <c r="C230" s="307"/>
      <c r="D230" s="308" t="str">
        <f>IF(B230="","",VLOOKUP(B230,'Répertoire fiche de contrôle'!A:F,6,FALSE))</f>
        <v/>
      </c>
      <c r="E230" s="308" t="str">
        <f>IF(B230="","",VLOOKUP(B230,'Répertoire fiche de contrôle'!A:G,7,FALSE))</f>
        <v/>
      </c>
      <c r="F230" s="298"/>
      <c r="G230" s="298"/>
      <c r="H230" s="309"/>
    </row>
    <row r="231" spans="1:8">
      <c r="A231" s="310" t="str">
        <f>IF(RepCahier[[#This Row],[Modèle]]="","",CONCATENATE(MENU1!$B$9,"-",TEXT(COUNTA($B$7:$B231),"000")))</f>
        <v/>
      </c>
      <c r="B231" s="327"/>
      <c r="C231" s="307"/>
      <c r="D231" s="308" t="str">
        <f>IF(B231="","",VLOOKUP(B231,'Répertoire fiche de contrôle'!A:F,6,FALSE))</f>
        <v/>
      </c>
      <c r="E231" s="308" t="str">
        <f>IF(B231="","",VLOOKUP(B231,'Répertoire fiche de contrôle'!A:G,7,FALSE))</f>
        <v/>
      </c>
      <c r="F231" s="298"/>
      <c r="G231" s="298"/>
      <c r="H231" s="309"/>
    </row>
    <row r="232" spans="1:8">
      <c r="A232" s="310" t="str">
        <f>IF(RepCahier[[#This Row],[Modèle]]="","",CONCATENATE(MENU1!$B$9,"-",TEXT(COUNTA($B$7:$B232),"000")))</f>
        <v/>
      </c>
      <c r="B232" s="327"/>
      <c r="C232" s="307"/>
      <c r="D232" s="308" t="str">
        <f>IF(B232="","",VLOOKUP(B232,'Répertoire fiche de contrôle'!A:F,6,FALSE))</f>
        <v/>
      </c>
      <c r="E232" s="308" t="str">
        <f>IF(B232="","",VLOOKUP(B232,'Répertoire fiche de contrôle'!A:G,7,FALSE))</f>
        <v/>
      </c>
      <c r="F232" s="298"/>
      <c r="G232" s="298"/>
      <c r="H232" s="309"/>
    </row>
    <row r="233" spans="1:8">
      <c r="A233" s="310" t="str">
        <f>IF(RepCahier[[#This Row],[Modèle]]="","",CONCATENATE(MENU1!$B$9,"-",TEXT(COUNTA($B$7:$B233),"000")))</f>
        <v/>
      </c>
      <c r="B233" s="327"/>
      <c r="C233" s="307"/>
      <c r="D233" s="308" t="str">
        <f>IF(B233="","",VLOOKUP(B233,'Répertoire fiche de contrôle'!A:F,6,FALSE))</f>
        <v/>
      </c>
      <c r="E233" s="308" t="str">
        <f>IF(B233="","",VLOOKUP(B233,'Répertoire fiche de contrôle'!A:G,7,FALSE))</f>
        <v/>
      </c>
      <c r="F233" s="298"/>
      <c r="G233" s="298"/>
      <c r="H233" s="309"/>
    </row>
    <row r="234" spans="1:8">
      <c r="A234" s="310" t="str">
        <f>IF(RepCahier[[#This Row],[Modèle]]="","",CONCATENATE(MENU1!$B$9,"-",TEXT(COUNTA($B$7:$B234),"000")))</f>
        <v/>
      </c>
      <c r="B234" s="327"/>
      <c r="C234" s="307"/>
      <c r="D234" s="308" t="str">
        <f>IF(B234="","",VLOOKUP(B234,'Répertoire fiche de contrôle'!A:F,6,FALSE))</f>
        <v/>
      </c>
      <c r="E234" s="308" t="str">
        <f>IF(B234="","",VLOOKUP(B234,'Répertoire fiche de contrôle'!A:G,7,FALSE))</f>
        <v/>
      </c>
      <c r="F234" s="298"/>
      <c r="G234" s="298"/>
      <c r="H234" s="309"/>
    </row>
    <row r="235" spans="1:8">
      <c r="A235" s="310" t="str">
        <f>IF(RepCahier[[#This Row],[Modèle]]="","",CONCATENATE(MENU1!$B$9,"-",TEXT(COUNTA($B$7:$B235),"000")))</f>
        <v/>
      </c>
      <c r="B235" s="327"/>
      <c r="C235" s="307"/>
      <c r="D235" s="308" t="str">
        <f>IF(B235="","",VLOOKUP(B235,'Répertoire fiche de contrôle'!A:F,6,FALSE))</f>
        <v/>
      </c>
      <c r="E235" s="308" t="str">
        <f>IF(B235="","",VLOOKUP(B235,'Répertoire fiche de contrôle'!A:G,7,FALSE))</f>
        <v/>
      </c>
      <c r="F235" s="298"/>
      <c r="G235" s="298"/>
      <c r="H235" s="309"/>
    </row>
    <row r="236" spans="1:8">
      <c r="A236" s="310" t="str">
        <f>IF(RepCahier[[#This Row],[Modèle]]="","",CONCATENATE(MENU1!$B$9,"-",TEXT(COUNTA($B$7:$B236),"000")))</f>
        <v/>
      </c>
      <c r="B236" s="327"/>
      <c r="C236" s="307"/>
      <c r="D236" s="308" t="str">
        <f>IF(B236="","",VLOOKUP(B236,'Répertoire fiche de contrôle'!A:F,6,FALSE))</f>
        <v/>
      </c>
      <c r="E236" s="308" t="str">
        <f>IF(B236="","",VLOOKUP(B236,'Répertoire fiche de contrôle'!A:G,7,FALSE))</f>
        <v/>
      </c>
      <c r="F236" s="298"/>
      <c r="G236" s="298"/>
      <c r="H236" s="309"/>
    </row>
    <row r="237" spans="1:8">
      <c r="A237" s="310" t="str">
        <f>IF(RepCahier[[#This Row],[Modèle]]="","",CONCATENATE(MENU1!$B$9,"-",TEXT(COUNTA($B$7:$B237),"000")))</f>
        <v/>
      </c>
      <c r="B237" s="327"/>
      <c r="C237" s="307"/>
      <c r="D237" s="308" t="str">
        <f>IF(B237="","",VLOOKUP(B237,'Répertoire fiche de contrôle'!A:F,6,FALSE))</f>
        <v/>
      </c>
      <c r="E237" s="308" t="str">
        <f>IF(B237="","",VLOOKUP(B237,'Répertoire fiche de contrôle'!A:G,7,FALSE))</f>
        <v/>
      </c>
      <c r="F237" s="298"/>
      <c r="G237" s="298"/>
      <c r="H237" s="309"/>
    </row>
    <row r="238" spans="1:8">
      <c r="A238" s="310" t="str">
        <f>IF(RepCahier[[#This Row],[Modèle]]="","",CONCATENATE(MENU1!$B$9,"-",TEXT(COUNTA($B$7:$B238),"000")))</f>
        <v/>
      </c>
      <c r="B238" s="327"/>
      <c r="C238" s="307"/>
      <c r="D238" s="308" t="str">
        <f>IF(B238="","",VLOOKUP(B238,'Répertoire fiche de contrôle'!A:F,6,FALSE))</f>
        <v/>
      </c>
      <c r="E238" s="308" t="str">
        <f>IF(B238="","",VLOOKUP(B238,'Répertoire fiche de contrôle'!A:G,7,FALSE))</f>
        <v/>
      </c>
      <c r="F238" s="298"/>
      <c r="G238" s="298"/>
      <c r="H238" s="309"/>
    </row>
    <row r="239" spans="1:8">
      <c r="A239" s="310" t="str">
        <f>IF(RepCahier[[#This Row],[Modèle]]="","",CONCATENATE(MENU1!$B$9,"-",TEXT(COUNTA($B$7:$B239),"000")))</f>
        <v/>
      </c>
      <c r="B239" s="327"/>
      <c r="C239" s="307"/>
      <c r="D239" s="308" t="str">
        <f>IF(B239="","",VLOOKUP(B239,'Répertoire fiche de contrôle'!A:F,6,FALSE))</f>
        <v/>
      </c>
      <c r="E239" s="308" t="str">
        <f>IF(B239="","",VLOOKUP(B239,'Répertoire fiche de contrôle'!A:G,7,FALSE))</f>
        <v/>
      </c>
      <c r="F239" s="298"/>
      <c r="G239" s="298"/>
      <c r="H239" s="309"/>
    </row>
    <row r="240" spans="1:8">
      <c r="A240" s="310" t="str">
        <f>IF(RepCahier[[#This Row],[Modèle]]="","",CONCATENATE(MENU1!$B$9,"-",TEXT(COUNTA($B$7:$B240),"000")))</f>
        <v/>
      </c>
      <c r="B240" s="327"/>
      <c r="C240" s="307"/>
      <c r="D240" s="308" t="str">
        <f>IF(B240="","",VLOOKUP(B240,'Répertoire fiche de contrôle'!A:F,6,FALSE))</f>
        <v/>
      </c>
      <c r="E240" s="308" t="str">
        <f>IF(B240="","",VLOOKUP(B240,'Répertoire fiche de contrôle'!A:G,7,FALSE))</f>
        <v/>
      </c>
      <c r="F240" s="298"/>
      <c r="G240" s="298"/>
      <c r="H240" s="309"/>
    </row>
    <row r="241" spans="1:8">
      <c r="A241" s="310" t="str">
        <f>IF(RepCahier[[#This Row],[Modèle]]="","",CONCATENATE(MENU1!$B$9,"-",TEXT(COUNTA($B$7:$B241),"000")))</f>
        <v/>
      </c>
      <c r="B241" s="327"/>
      <c r="C241" s="307"/>
      <c r="D241" s="308" t="str">
        <f>IF(B241="","",VLOOKUP(B241,'Répertoire fiche de contrôle'!A:F,6,FALSE))</f>
        <v/>
      </c>
      <c r="E241" s="308" t="str">
        <f>IF(B241="","",VLOOKUP(B241,'Répertoire fiche de contrôle'!A:G,7,FALSE))</f>
        <v/>
      </c>
      <c r="F241" s="298"/>
      <c r="G241" s="298"/>
      <c r="H241" s="309"/>
    </row>
    <row r="242" spans="1:8">
      <c r="A242" s="310" t="str">
        <f>IF(RepCahier[[#This Row],[Modèle]]="","",CONCATENATE(MENU1!$B$9,"-",TEXT(COUNTA($B$7:$B242),"000")))</f>
        <v/>
      </c>
      <c r="B242" s="327"/>
      <c r="C242" s="307"/>
      <c r="D242" s="308" t="str">
        <f>IF(B242="","",VLOOKUP(B242,'Répertoire fiche de contrôle'!A:F,6,FALSE))</f>
        <v/>
      </c>
      <c r="E242" s="308" t="str">
        <f>IF(B242="","",VLOOKUP(B242,'Répertoire fiche de contrôle'!A:G,7,FALSE))</f>
        <v/>
      </c>
      <c r="F242" s="298"/>
      <c r="G242" s="298"/>
      <c r="H242" s="309"/>
    </row>
    <row r="243" spans="1:8">
      <c r="A243" s="310" t="str">
        <f>IF(RepCahier[[#This Row],[Modèle]]="","",CONCATENATE(MENU1!$B$9,"-",TEXT(COUNTA($B$7:$B243),"000")))</f>
        <v/>
      </c>
      <c r="B243" s="327"/>
      <c r="C243" s="307"/>
      <c r="D243" s="308" t="str">
        <f>IF(B243="","",VLOOKUP(B243,'Répertoire fiche de contrôle'!A:F,6,FALSE))</f>
        <v/>
      </c>
      <c r="E243" s="308" t="str">
        <f>IF(B243="","",VLOOKUP(B243,'Répertoire fiche de contrôle'!A:G,7,FALSE))</f>
        <v/>
      </c>
      <c r="F243" s="298"/>
      <c r="G243" s="298"/>
      <c r="H243" s="309"/>
    </row>
    <row r="244" spans="1:8">
      <c r="A244" s="310" t="str">
        <f>IF(RepCahier[[#This Row],[Modèle]]="","",CONCATENATE(MENU1!$B$9,"-",TEXT(COUNTA($B$7:$B244),"000")))</f>
        <v/>
      </c>
      <c r="B244" s="327"/>
      <c r="C244" s="307"/>
      <c r="D244" s="308" t="str">
        <f>IF(B244="","",VLOOKUP(B244,'Répertoire fiche de contrôle'!A:F,6,FALSE))</f>
        <v/>
      </c>
      <c r="E244" s="308" t="str">
        <f>IF(B244="","",VLOOKUP(B244,'Répertoire fiche de contrôle'!A:G,7,FALSE))</f>
        <v/>
      </c>
      <c r="F244" s="298"/>
      <c r="G244" s="298"/>
      <c r="H244" s="309"/>
    </row>
    <row r="245" spans="1:8">
      <c r="A245" s="310" t="str">
        <f>IF(RepCahier[[#This Row],[Modèle]]="","",CONCATENATE(MENU1!$B$9,"-",TEXT(COUNTA($B$7:$B245),"000")))</f>
        <v/>
      </c>
      <c r="B245" s="327"/>
      <c r="C245" s="307"/>
      <c r="D245" s="308" t="str">
        <f>IF(B245="","",VLOOKUP(B245,'Répertoire fiche de contrôle'!A:F,6,FALSE))</f>
        <v/>
      </c>
      <c r="E245" s="308" t="str">
        <f>IF(B245="","",VLOOKUP(B245,'Répertoire fiche de contrôle'!A:G,7,FALSE))</f>
        <v/>
      </c>
      <c r="F245" s="298"/>
      <c r="G245" s="298"/>
      <c r="H245" s="309"/>
    </row>
    <row r="246" spans="1:8">
      <c r="A246" s="310" t="str">
        <f>IF(RepCahier[[#This Row],[Modèle]]="","",CONCATENATE(MENU1!$B$9,"-",TEXT(COUNTA($B$7:$B246),"000")))</f>
        <v/>
      </c>
      <c r="B246" s="327"/>
      <c r="C246" s="307"/>
      <c r="D246" s="308" t="str">
        <f>IF(B246="","",VLOOKUP(B246,'Répertoire fiche de contrôle'!A:F,6,FALSE))</f>
        <v/>
      </c>
      <c r="E246" s="308" t="str">
        <f>IF(B246="","",VLOOKUP(B246,'Répertoire fiche de contrôle'!A:G,7,FALSE))</f>
        <v/>
      </c>
      <c r="F246" s="298"/>
      <c r="G246" s="298"/>
      <c r="H246" s="309"/>
    </row>
    <row r="247" spans="1:8">
      <c r="A247" s="310" t="str">
        <f>IF(RepCahier[[#This Row],[Modèle]]="","",CONCATENATE(MENU1!$B$9,"-",TEXT(COUNTA($B$7:$B247),"000")))</f>
        <v/>
      </c>
      <c r="B247" s="327"/>
      <c r="C247" s="307"/>
      <c r="D247" s="308" t="str">
        <f>IF(B247="","",VLOOKUP(B247,'Répertoire fiche de contrôle'!A:F,6,FALSE))</f>
        <v/>
      </c>
      <c r="E247" s="308" t="str">
        <f>IF(B247="","",VLOOKUP(B247,'Répertoire fiche de contrôle'!A:G,7,FALSE))</f>
        <v/>
      </c>
      <c r="F247" s="298"/>
      <c r="G247" s="298"/>
      <c r="H247" s="309"/>
    </row>
    <row r="248" spans="1:8">
      <c r="A248" s="310" t="str">
        <f>IF(RepCahier[[#This Row],[Modèle]]="","",CONCATENATE(MENU1!$B$9,"-",TEXT(COUNTA($B$7:$B248),"000")))</f>
        <v/>
      </c>
      <c r="B248" s="327"/>
      <c r="C248" s="307"/>
      <c r="D248" s="308" t="str">
        <f>IF(B248="","",VLOOKUP(B248,'Répertoire fiche de contrôle'!A:F,6,FALSE))</f>
        <v/>
      </c>
      <c r="E248" s="308" t="str">
        <f>IF(B248="","",VLOOKUP(B248,'Répertoire fiche de contrôle'!A:G,7,FALSE))</f>
        <v/>
      </c>
      <c r="F248" s="298"/>
      <c r="G248" s="298"/>
      <c r="H248" s="309"/>
    </row>
    <row r="249" spans="1:8">
      <c r="A249" s="310" t="str">
        <f>IF(RepCahier[[#This Row],[Modèle]]="","",CONCATENATE(MENU1!$B$9,"-",TEXT(COUNTA($B$7:$B249),"000")))</f>
        <v/>
      </c>
      <c r="B249" s="327"/>
      <c r="C249" s="307"/>
      <c r="D249" s="308" t="str">
        <f>IF(B249="","",VLOOKUP(B249,'Répertoire fiche de contrôle'!A:F,6,FALSE))</f>
        <v/>
      </c>
      <c r="E249" s="308" t="str">
        <f>IF(B249="","",VLOOKUP(B249,'Répertoire fiche de contrôle'!A:G,7,FALSE))</f>
        <v/>
      </c>
      <c r="F249" s="298"/>
      <c r="G249" s="298"/>
      <c r="H249" s="309"/>
    </row>
    <row r="250" spans="1:8">
      <c r="A250" s="310" t="str">
        <f>IF(RepCahier[[#This Row],[Modèle]]="","",CONCATENATE(MENU1!$B$9,"-",TEXT(COUNTA($B$7:$B250),"000")))</f>
        <v/>
      </c>
      <c r="B250" s="327"/>
      <c r="C250" s="307"/>
      <c r="D250" s="308" t="str">
        <f>IF(B250="","",VLOOKUP(B250,'Répertoire fiche de contrôle'!A:F,6,FALSE))</f>
        <v/>
      </c>
      <c r="E250" s="308" t="str">
        <f>IF(B250="","",VLOOKUP(B250,'Répertoire fiche de contrôle'!A:G,7,FALSE))</f>
        <v/>
      </c>
      <c r="F250" s="298"/>
      <c r="G250" s="298"/>
      <c r="H250" s="309"/>
    </row>
    <row r="251" spans="1:8">
      <c r="A251" s="310" t="str">
        <f>IF(RepCahier[[#This Row],[Modèle]]="","",CONCATENATE(MENU1!$B$9,"-",TEXT(COUNTA($B$7:$B251),"000")))</f>
        <v/>
      </c>
      <c r="B251" s="327"/>
      <c r="C251" s="307"/>
      <c r="D251" s="308" t="str">
        <f>IF(B251="","",VLOOKUP(B251,'Répertoire fiche de contrôle'!A:F,6,FALSE))</f>
        <v/>
      </c>
      <c r="E251" s="308" t="str">
        <f>IF(B251="","",VLOOKUP(B251,'Répertoire fiche de contrôle'!A:G,7,FALSE))</f>
        <v/>
      </c>
      <c r="F251" s="298"/>
      <c r="G251" s="298"/>
      <c r="H251" s="309"/>
    </row>
    <row r="252" spans="1:8">
      <c r="A252" s="310" t="str">
        <f>IF(RepCahier[[#This Row],[Modèle]]="","",CONCATENATE(MENU1!$B$9,"-",TEXT(COUNTA($B$7:$B252),"000")))</f>
        <v/>
      </c>
      <c r="B252" s="327"/>
      <c r="C252" s="307"/>
      <c r="D252" s="308" t="str">
        <f>IF(B252="","",VLOOKUP(B252,'Répertoire fiche de contrôle'!A:F,6,FALSE))</f>
        <v/>
      </c>
      <c r="E252" s="308" t="str">
        <f>IF(B252="","",VLOOKUP(B252,'Répertoire fiche de contrôle'!A:G,7,FALSE))</f>
        <v/>
      </c>
      <c r="F252" s="298"/>
      <c r="G252" s="298"/>
      <c r="H252" s="309"/>
    </row>
    <row r="253" spans="1:8">
      <c r="A253" s="310" t="str">
        <f>IF(RepCahier[[#This Row],[Modèle]]="","",CONCATENATE(MENU1!$B$9,"-",TEXT(COUNTA($B$7:$B253),"000")))</f>
        <v/>
      </c>
      <c r="B253" s="327"/>
      <c r="C253" s="307"/>
      <c r="D253" s="308" t="str">
        <f>IF(B253="","",VLOOKUP(B253,'Répertoire fiche de contrôle'!A:F,6,FALSE))</f>
        <v/>
      </c>
      <c r="E253" s="308" t="str">
        <f>IF(B253="","",VLOOKUP(B253,'Répertoire fiche de contrôle'!A:G,7,FALSE))</f>
        <v/>
      </c>
      <c r="F253" s="298"/>
      <c r="G253" s="298"/>
      <c r="H253" s="309"/>
    </row>
    <row r="254" spans="1:8">
      <c r="A254" s="310" t="str">
        <f>IF(RepCahier[[#This Row],[Modèle]]="","",CONCATENATE(MENU1!$B$9,"-",TEXT(COUNTA($B$7:$B254),"000")))</f>
        <v/>
      </c>
      <c r="B254" s="327"/>
      <c r="C254" s="307"/>
      <c r="D254" s="308" t="str">
        <f>IF(B254="","",VLOOKUP(B254,'Répertoire fiche de contrôle'!A:F,6,FALSE))</f>
        <v/>
      </c>
      <c r="E254" s="308" t="str">
        <f>IF(B254="","",VLOOKUP(B254,'Répertoire fiche de contrôle'!A:G,7,FALSE))</f>
        <v/>
      </c>
      <c r="F254" s="298"/>
      <c r="G254" s="298"/>
      <c r="H254" s="309"/>
    </row>
    <row r="255" spans="1:8">
      <c r="A255" s="310" t="str">
        <f>IF(RepCahier[[#This Row],[Modèle]]="","",CONCATENATE(MENU1!$B$9,"-",TEXT(COUNTA($B$7:$B255),"000")))</f>
        <v/>
      </c>
      <c r="B255" s="327"/>
      <c r="C255" s="307"/>
      <c r="D255" s="308" t="str">
        <f>IF(B255="","",VLOOKUP(B255,'Répertoire fiche de contrôle'!A:F,6,FALSE))</f>
        <v/>
      </c>
      <c r="E255" s="308" t="str">
        <f>IF(B255="","",VLOOKUP(B255,'Répertoire fiche de contrôle'!A:G,7,FALSE))</f>
        <v/>
      </c>
      <c r="F255" s="298"/>
      <c r="G255" s="298"/>
      <c r="H255" s="309"/>
    </row>
    <row r="256" spans="1:8">
      <c r="A256" s="310" t="str">
        <f>IF(RepCahier[[#This Row],[Modèle]]="","",CONCATENATE(MENU1!$B$9,"-",TEXT(COUNTA($B$7:$B256),"000")))</f>
        <v/>
      </c>
      <c r="B256" s="327"/>
      <c r="C256" s="307"/>
      <c r="D256" s="308" t="str">
        <f>IF(B256="","",VLOOKUP(B256,'Répertoire fiche de contrôle'!A:F,6,FALSE))</f>
        <v/>
      </c>
      <c r="E256" s="308" t="str">
        <f>IF(B256="","",VLOOKUP(B256,'Répertoire fiche de contrôle'!A:G,7,FALSE))</f>
        <v/>
      </c>
      <c r="F256" s="298"/>
      <c r="G256" s="298"/>
      <c r="H256" s="309"/>
    </row>
    <row r="257" spans="1:8">
      <c r="A257" s="310" t="str">
        <f>IF(RepCahier[[#This Row],[Modèle]]="","",CONCATENATE(MENU1!$B$9,"-",TEXT(COUNTA($B$7:$B257),"000")))</f>
        <v/>
      </c>
      <c r="B257" s="327"/>
      <c r="C257" s="307"/>
      <c r="D257" s="308" t="str">
        <f>IF(B257="","",VLOOKUP(B257,'Répertoire fiche de contrôle'!A:F,6,FALSE))</f>
        <v/>
      </c>
      <c r="E257" s="308" t="str">
        <f>IF(B257="","",VLOOKUP(B257,'Répertoire fiche de contrôle'!A:G,7,FALSE))</f>
        <v/>
      </c>
      <c r="F257" s="298"/>
      <c r="G257" s="298"/>
      <c r="H257" s="309"/>
    </row>
    <row r="258" spans="1:8">
      <c r="A258" s="310" t="str">
        <f>IF(RepCahier[[#This Row],[Modèle]]="","",CONCATENATE(MENU1!$B$9,"-",TEXT(COUNTA($B$7:$B258),"000")))</f>
        <v/>
      </c>
      <c r="B258" s="327"/>
      <c r="C258" s="307"/>
      <c r="D258" s="308" t="str">
        <f>IF(B258="","",VLOOKUP(B258,'Répertoire fiche de contrôle'!A:F,6,FALSE))</f>
        <v/>
      </c>
      <c r="E258" s="308" t="str">
        <f>IF(B258="","",VLOOKUP(B258,'Répertoire fiche de contrôle'!A:G,7,FALSE))</f>
        <v/>
      </c>
      <c r="F258" s="298"/>
      <c r="G258" s="298"/>
      <c r="H258" s="309"/>
    </row>
    <row r="259" spans="1:8">
      <c r="A259" s="310" t="str">
        <f>IF(RepCahier[[#This Row],[Modèle]]="","",CONCATENATE(MENU1!$B$9,"-",TEXT(COUNTA($B$7:$B259),"000")))</f>
        <v/>
      </c>
      <c r="B259" s="327"/>
      <c r="C259" s="307"/>
      <c r="D259" s="308" t="str">
        <f>IF(B259="","",VLOOKUP(B259,'Répertoire fiche de contrôle'!A:F,6,FALSE))</f>
        <v/>
      </c>
      <c r="E259" s="308" t="str">
        <f>IF(B259="","",VLOOKUP(B259,'Répertoire fiche de contrôle'!A:G,7,FALSE))</f>
        <v/>
      </c>
      <c r="F259" s="298"/>
      <c r="G259" s="298"/>
      <c r="H259" s="309"/>
    </row>
    <row r="260" spans="1:8">
      <c r="A260" s="310" t="str">
        <f>IF(RepCahier[[#This Row],[Modèle]]="","",CONCATENATE(MENU1!$B$9,"-",TEXT(COUNTA($B$7:$B260),"000")))</f>
        <v/>
      </c>
      <c r="B260" s="327"/>
      <c r="C260" s="307"/>
      <c r="D260" s="308" t="str">
        <f>IF(B260="","",VLOOKUP(B260,'Répertoire fiche de contrôle'!A:F,6,FALSE))</f>
        <v/>
      </c>
      <c r="E260" s="308" t="str">
        <f>IF(B260="","",VLOOKUP(B260,'Répertoire fiche de contrôle'!A:G,7,FALSE))</f>
        <v/>
      </c>
      <c r="F260" s="298"/>
      <c r="G260" s="298"/>
      <c r="H260" s="309"/>
    </row>
    <row r="261" spans="1:8">
      <c r="A261" s="310" t="str">
        <f>IF(RepCahier[[#This Row],[Modèle]]="","",CONCATENATE(MENU1!$B$9,"-",TEXT(COUNTA($B$7:$B261),"000")))</f>
        <v/>
      </c>
      <c r="B261" s="327"/>
      <c r="C261" s="307"/>
      <c r="D261" s="308" t="str">
        <f>IF(B261="","",VLOOKUP(B261,'Répertoire fiche de contrôle'!A:F,6,FALSE))</f>
        <v/>
      </c>
      <c r="E261" s="308" t="str">
        <f>IF(B261="","",VLOOKUP(B261,'Répertoire fiche de contrôle'!A:G,7,FALSE))</f>
        <v/>
      </c>
      <c r="F261" s="298"/>
      <c r="G261" s="298"/>
      <c r="H261" s="309"/>
    </row>
    <row r="262" spans="1:8">
      <c r="A262" s="310" t="str">
        <f>IF(RepCahier[[#This Row],[Modèle]]="","",CONCATENATE(MENU1!$B$9,"-",TEXT(COUNTA($B$7:$B262),"000")))</f>
        <v/>
      </c>
      <c r="B262" s="327"/>
      <c r="C262" s="307"/>
      <c r="D262" s="308" t="str">
        <f>IF(B262="","",VLOOKUP(B262,'Répertoire fiche de contrôle'!A:F,6,FALSE))</f>
        <v/>
      </c>
      <c r="E262" s="308" t="str">
        <f>IF(B262="","",VLOOKUP(B262,'Répertoire fiche de contrôle'!A:G,7,FALSE))</f>
        <v/>
      </c>
      <c r="F262" s="298"/>
      <c r="G262" s="298"/>
      <c r="H262" s="309"/>
    </row>
    <row r="263" spans="1:8">
      <c r="A263" s="310" t="str">
        <f>IF(RepCahier[[#This Row],[Modèle]]="","",CONCATENATE(MENU1!$B$9,"-",TEXT(COUNTA($B$7:$B263),"000")))</f>
        <v/>
      </c>
      <c r="B263" s="327"/>
      <c r="C263" s="307"/>
      <c r="D263" s="308" t="str">
        <f>IF(B263="","",VLOOKUP(B263,'Répertoire fiche de contrôle'!A:F,6,FALSE))</f>
        <v/>
      </c>
      <c r="E263" s="308" t="str">
        <f>IF(B263="","",VLOOKUP(B263,'Répertoire fiche de contrôle'!A:G,7,FALSE))</f>
        <v/>
      </c>
      <c r="F263" s="298"/>
      <c r="G263" s="298"/>
      <c r="H263" s="309"/>
    </row>
    <row r="264" spans="1:8">
      <c r="A264" s="310" t="str">
        <f>IF(RepCahier[[#This Row],[Modèle]]="","",CONCATENATE(MENU1!$B$9,"-",TEXT(COUNTA($B$7:$B264),"000")))</f>
        <v/>
      </c>
      <c r="B264" s="327"/>
      <c r="C264" s="307"/>
      <c r="D264" s="308" t="str">
        <f>IF(B264="","",VLOOKUP(B264,'Répertoire fiche de contrôle'!A:F,6,FALSE))</f>
        <v/>
      </c>
      <c r="E264" s="308" t="str">
        <f>IF(B264="","",VLOOKUP(B264,'Répertoire fiche de contrôle'!A:G,7,FALSE))</f>
        <v/>
      </c>
      <c r="F264" s="298"/>
      <c r="G264" s="298"/>
      <c r="H264" s="309"/>
    </row>
    <row r="265" spans="1:8">
      <c r="A265" s="310" t="str">
        <f>IF(RepCahier[[#This Row],[Modèle]]="","",CONCATENATE(MENU1!$B$9,"-",TEXT(COUNTA($B$7:$B265),"000")))</f>
        <v/>
      </c>
      <c r="B265" s="327"/>
      <c r="C265" s="307"/>
      <c r="D265" s="308" t="str">
        <f>IF(B265="","",VLOOKUP(B265,'Répertoire fiche de contrôle'!A:F,6,FALSE))</f>
        <v/>
      </c>
      <c r="E265" s="308" t="str">
        <f>IF(B265="","",VLOOKUP(B265,'Répertoire fiche de contrôle'!A:G,7,FALSE))</f>
        <v/>
      </c>
      <c r="F265" s="298"/>
      <c r="G265" s="298"/>
      <c r="H265" s="309"/>
    </row>
    <row r="266" spans="1:8">
      <c r="A266" s="310" t="str">
        <f>IF(RepCahier[[#This Row],[Modèle]]="","",CONCATENATE(MENU1!$B$9,"-",TEXT(COUNTA($B$7:$B266),"000")))</f>
        <v/>
      </c>
      <c r="B266" s="327"/>
      <c r="C266" s="307"/>
      <c r="D266" s="308" t="str">
        <f>IF(B266="","",VLOOKUP(B266,'Répertoire fiche de contrôle'!A:F,6,FALSE))</f>
        <v/>
      </c>
      <c r="E266" s="308" t="str">
        <f>IF(B266="","",VLOOKUP(B266,'Répertoire fiche de contrôle'!A:G,7,FALSE))</f>
        <v/>
      </c>
      <c r="F266" s="298"/>
      <c r="G266" s="298"/>
      <c r="H266" s="309"/>
    </row>
    <row r="267" spans="1:8">
      <c r="A267" s="310" t="str">
        <f>IF(RepCahier[[#This Row],[Modèle]]="","",CONCATENATE(MENU1!$B$9,"-",TEXT(COUNTA($B$7:$B267),"000")))</f>
        <v/>
      </c>
      <c r="B267" s="327"/>
      <c r="C267" s="307"/>
      <c r="D267" s="308" t="str">
        <f>IF(B267="","",VLOOKUP(B267,'Répertoire fiche de contrôle'!A:F,6,FALSE))</f>
        <v/>
      </c>
      <c r="E267" s="308" t="str">
        <f>IF(B267="","",VLOOKUP(B267,'Répertoire fiche de contrôle'!A:G,7,FALSE))</f>
        <v/>
      </c>
      <c r="F267" s="298"/>
      <c r="G267" s="298"/>
      <c r="H267" s="309"/>
    </row>
    <row r="268" spans="1:8">
      <c r="A268" s="310" t="str">
        <f>IF(RepCahier[[#This Row],[Modèle]]="","",CONCATENATE(MENU1!$B$9,"-",TEXT(COUNTA($B$7:$B268),"000")))</f>
        <v/>
      </c>
      <c r="B268" s="327"/>
      <c r="C268" s="307"/>
      <c r="D268" s="308" t="str">
        <f>IF(B268="","",VLOOKUP(B268,'Répertoire fiche de contrôle'!A:F,6,FALSE))</f>
        <v/>
      </c>
      <c r="E268" s="308" t="str">
        <f>IF(B268="","",VLOOKUP(B268,'Répertoire fiche de contrôle'!A:G,7,FALSE))</f>
        <v/>
      </c>
      <c r="F268" s="298"/>
      <c r="G268" s="298"/>
      <c r="H268" s="309"/>
    </row>
    <row r="269" spans="1:8">
      <c r="A269" s="310" t="str">
        <f>IF(RepCahier[[#This Row],[Modèle]]="","",CONCATENATE(MENU1!$B$9,"-",TEXT(COUNTA($B$7:$B269),"000")))</f>
        <v/>
      </c>
      <c r="B269" s="327"/>
      <c r="C269" s="307"/>
      <c r="D269" s="308" t="str">
        <f>IF(B269="","",VLOOKUP(B269,'Répertoire fiche de contrôle'!A:F,6,FALSE))</f>
        <v/>
      </c>
      <c r="E269" s="308" t="str">
        <f>IF(B269="","",VLOOKUP(B269,'Répertoire fiche de contrôle'!A:G,7,FALSE))</f>
        <v/>
      </c>
      <c r="F269" s="298"/>
      <c r="G269" s="298"/>
      <c r="H269" s="309"/>
    </row>
    <row r="270" spans="1:8">
      <c r="A270" s="310" t="str">
        <f>IF(RepCahier[[#This Row],[Modèle]]="","",CONCATENATE(MENU1!$B$9,"-",TEXT(COUNTA($B$7:$B270),"000")))</f>
        <v/>
      </c>
      <c r="B270" s="327"/>
      <c r="C270" s="307"/>
      <c r="D270" s="308" t="str">
        <f>IF(B270="","",VLOOKUP(B270,'Répertoire fiche de contrôle'!A:F,6,FALSE))</f>
        <v/>
      </c>
      <c r="E270" s="308" t="str">
        <f>IF(B270="","",VLOOKUP(B270,'Répertoire fiche de contrôle'!A:G,7,FALSE))</f>
        <v/>
      </c>
      <c r="F270" s="298"/>
      <c r="G270" s="298"/>
      <c r="H270" s="309"/>
    </row>
    <row r="271" spans="1:8">
      <c r="A271" s="310" t="str">
        <f>IF(RepCahier[[#This Row],[Modèle]]="","",CONCATENATE(MENU1!$B$9,"-",TEXT(COUNTA($B$7:$B271),"000")))</f>
        <v/>
      </c>
      <c r="B271" s="327"/>
      <c r="C271" s="307"/>
      <c r="D271" s="308" t="str">
        <f>IF(B271="","",VLOOKUP(B271,'Répertoire fiche de contrôle'!A:F,6,FALSE))</f>
        <v/>
      </c>
      <c r="E271" s="308" t="str">
        <f>IF(B271="","",VLOOKUP(B271,'Répertoire fiche de contrôle'!A:G,7,FALSE))</f>
        <v/>
      </c>
      <c r="F271" s="298"/>
      <c r="G271" s="298"/>
      <c r="H271" s="309"/>
    </row>
    <row r="272" spans="1:8">
      <c r="A272" s="310" t="str">
        <f>IF(RepCahier[[#This Row],[Modèle]]="","",CONCATENATE(MENU1!$B$9,"-",TEXT(COUNTA($B$7:$B272),"000")))</f>
        <v/>
      </c>
      <c r="B272" s="327"/>
      <c r="C272" s="307"/>
      <c r="D272" s="308" t="str">
        <f>IF(B272="","",VLOOKUP(B272,'Répertoire fiche de contrôle'!A:F,6,FALSE))</f>
        <v/>
      </c>
      <c r="E272" s="308" t="str">
        <f>IF(B272="","",VLOOKUP(B272,'Répertoire fiche de contrôle'!A:G,7,FALSE))</f>
        <v/>
      </c>
      <c r="F272" s="298"/>
      <c r="G272" s="298"/>
      <c r="H272" s="309"/>
    </row>
    <row r="273" spans="1:8">
      <c r="A273" s="310" t="str">
        <f>IF(RepCahier[[#This Row],[Modèle]]="","",CONCATENATE(MENU1!$B$9,"-",TEXT(COUNTA($B$7:$B273),"000")))</f>
        <v/>
      </c>
      <c r="B273" s="327"/>
      <c r="C273" s="307"/>
      <c r="D273" s="308" t="str">
        <f>IF(B273="","",VLOOKUP(B273,'Répertoire fiche de contrôle'!A:F,6,FALSE))</f>
        <v/>
      </c>
      <c r="E273" s="308" t="str">
        <f>IF(B273="","",VLOOKUP(B273,'Répertoire fiche de contrôle'!A:G,7,FALSE))</f>
        <v/>
      </c>
      <c r="F273" s="298"/>
      <c r="G273" s="298"/>
      <c r="H273" s="309"/>
    </row>
    <row r="274" spans="1:8">
      <c r="A274" s="310" t="str">
        <f>IF(RepCahier[[#This Row],[Modèle]]="","",CONCATENATE(MENU1!$B$9,"-",TEXT(COUNTA($B$7:$B274),"000")))</f>
        <v/>
      </c>
      <c r="B274" s="327"/>
      <c r="C274" s="307"/>
      <c r="D274" s="308" t="str">
        <f>IF(B274="","",VLOOKUP(B274,'Répertoire fiche de contrôle'!A:F,6,FALSE))</f>
        <v/>
      </c>
      <c r="E274" s="308" t="str">
        <f>IF(B274="","",VLOOKUP(B274,'Répertoire fiche de contrôle'!A:G,7,FALSE))</f>
        <v/>
      </c>
      <c r="F274" s="298"/>
      <c r="G274" s="298"/>
      <c r="H274" s="309"/>
    </row>
    <row r="275" spans="1:8">
      <c r="A275" s="310" t="str">
        <f>IF(RepCahier[[#This Row],[Modèle]]="","",CONCATENATE(MENU1!$B$9,"-",TEXT(COUNTA($B$7:$B275),"000")))</f>
        <v/>
      </c>
      <c r="B275" s="327"/>
      <c r="C275" s="307"/>
      <c r="D275" s="308" t="str">
        <f>IF(B275="","",VLOOKUP(B275,'Répertoire fiche de contrôle'!A:F,6,FALSE))</f>
        <v/>
      </c>
      <c r="E275" s="308" t="str">
        <f>IF(B275="","",VLOOKUP(B275,'Répertoire fiche de contrôle'!A:G,7,FALSE))</f>
        <v/>
      </c>
      <c r="F275" s="298"/>
      <c r="G275" s="298"/>
      <c r="H275" s="309"/>
    </row>
    <row r="276" spans="1:8">
      <c r="A276" s="310" t="str">
        <f>IF(RepCahier[[#This Row],[Modèle]]="","",CONCATENATE(MENU1!$B$9,"-",TEXT(COUNTA($B$7:$B276),"000")))</f>
        <v/>
      </c>
      <c r="B276" s="327"/>
      <c r="C276" s="307"/>
      <c r="D276" s="308" t="str">
        <f>IF(B276="","",VLOOKUP(B276,'Répertoire fiche de contrôle'!A:F,6,FALSE))</f>
        <v/>
      </c>
      <c r="E276" s="308" t="str">
        <f>IF(B276="","",VLOOKUP(B276,'Répertoire fiche de contrôle'!A:G,7,FALSE))</f>
        <v/>
      </c>
      <c r="F276" s="298"/>
      <c r="G276" s="298"/>
      <c r="H276" s="309"/>
    </row>
    <row r="277" spans="1:8">
      <c r="A277" s="310" t="str">
        <f>IF(RepCahier[[#This Row],[Modèle]]="","",CONCATENATE(MENU1!$B$9,"-",TEXT(COUNTA($B$7:$B277),"000")))</f>
        <v/>
      </c>
      <c r="B277" s="327"/>
      <c r="C277" s="307"/>
      <c r="D277" s="308" t="str">
        <f>IF(B277="","",VLOOKUP(B277,'Répertoire fiche de contrôle'!A:F,6,FALSE))</f>
        <v/>
      </c>
      <c r="E277" s="308" t="str">
        <f>IF(B277="","",VLOOKUP(B277,'Répertoire fiche de contrôle'!A:G,7,FALSE))</f>
        <v/>
      </c>
      <c r="F277" s="298"/>
      <c r="G277" s="298"/>
      <c r="H277" s="309"/>
    </row>
    <row r="278" spans="1:8">
      <c r="A278" s="310" t="str">
        <f>IF(RepCahier[[#This Row],[Modèle]]="","",CONCATENATE(MENU1!$B$9,"-",TEXT(COUNTA($B$7:$B278),"000")))</f>
        <v/>
      </c>
      <c r="B278" s="327"/>
      <c r="C278" s="307"/>
      <c r="D278" s="308" t="str">
        <f>IF(B278="","",VLOOKUP(B278,'Répertoire fiche de contrôle'!A:F,6,FALSE))</f>
        <v/>
      </c>
      <c r="E278" s="308" t="str">
        <f>IF(B278="","",VLOOKUP(B278,'Répertoire fiche de contrôle'!A:G,7,FALSE))</f>
        <v/>
      </c>
      <c r="F278" s="298"/>
      <c r="G278" s="298"/>
      <c r="H278" s="309"/>
    </row>
    <row r="279" spans="1:8">
      <c r="A279" s="310" t="str">
        <f>IF(RepCahier[[#This Row],[Modèle]]="","",CONCATENATE(MENU1!$B$9,"-",TEXT(COUNTA($B$7:$B279),"000")))</f>
        <v/>
      </c>
      <c r="B279" s="327"/>
      <c r="C279" s="307"/>
      <c r="D279" s="308" t="str">
        <f>IF(B279="","",VLOOKUP(B279,'Répertoire fiche de contrôle'!A:F,6,FALSE))</f>
        <v/>
      </c>
      <c r="E279" s="308" t="str">
        <f>IF(B279="","",VLOOKUP(B279,'Répertoire fiche de contrôle'!A:G,7,FALSE))</f>
        <v/>
      </c>
      <c r="F279" s="298"/>
      <c r="G279" s="298"/>
      <c r="H279" s="309"/>
    </row>
    <row r="280" spans="1:8">
      <c r="A280" s="310" t="str">
        <f>IF(RepCahier[[#This Row],[Modèle]]="","",CONCATENATE(MENU1!$B$9,"-",TEXT(COUNTA($B$7:$B280),"000")))</f>
        <v/>
      </c>
      <c r="B280" s="327"/>
      <c r="C280" s="307"/>
      <c r="D280" s="308" t="str">
        <f>IF(B280="","",VLOOKUP(B280,'Répertoire fiche de contrôle'!A:F,6,FALSE))</f>
        <v/>
      </c>
      <c r="E280" s="308" t="str">
        <f>IF(B280="","",VLOOKUP(B280,'Répertoire fiche de contrôle'!A:G,7,FALSE))</f>
        <v/>
      </c>
      <c r="F280" s="298"/>
      <c r="G280" s="298"/>
      <c r="H280" s="309"/>
    </row>
    <row r="281" spans="1:8">
      <c r="A281" s="310" t="str">
        <f>IF(RepCahier[[#This Row],[Modèle]]="","",CONCATENATE(MENU1!$B$9,"-",TEXT(COUNTA($B$7:$B281),"000")))</f>
        <v/>
      </c>
      <c r="B281" s="327"/>
      <c r="C281" s="307"/>
      <c r="D281" s="308" t="str">
        <f>IF(B281="","",VLOOKUP(B281,'Répertoire fiche de contrôle'!A:F,6,FALSE))</f>
        <v/>
      </c>
      <c r="E281" s="308" t="str">
        <f>IF(B281="","",VLOOKUP(B281,'Répertoire fiche de contrôle'!A:G,7,FALSE))</f>
        <v/>
      </c>
      <c r="F281" s="298"/>
      <c r="G281" s="298"/>
      <c r="H281" s="309"/>
    </row>
    <row r="282" spans="1:8">
      <c r="A282" s="310" t="str">
        <f>IF(RepCahier[[#This Row],[Modèle]]="","",CONCATENATE(MENU1!$B$9,"-",TEXT(COUNTA($B$7:$B282),"000")))</f>
        <v/>
      </c>
      <c r="B282" s="327"/>
      <c r="C282" s="307"/>
      <c r="D282" s="308" t="str">
        <f>IF(B282="","",VLOOKUP(B282,'Répertoire fiche de contrôle'!A:F,6,FALSE))</f>
        <v/>
      </c>
      <c r="E282" s="308" t="str">
        <f>IF(B282="","",VLOOKUP(B282,'Répertoire fiche de contrôle'!A:G,7,FALSE))</f>
        <v/>
      </c>
      <c r="F282" s="298"/>
      <c r="G282" s="298"/>
      <c r="H282" s="309"/>
    </row>
    <row r="283" spans="1:8">
      <c r="A283" s="310" t="str">
        <f>IF(RepCahier[[#This Row],[Modèle]]="","",CONCATENATE(MENU1!$B$9,"-",TEXT(COUNTA($B$7:$B283),"000")))</f>
        <v/>
      </c>
      <c r="B283" s="327"/>
      <c r="C283" s="307"/>
      <c r="D283" s="308" t="str">
        <f>IF(B283="","",VLOOKUP(B283,'Répertoire fiche de contrôle'!A:F,6,FALSE))</f>
        <v/>
      </c>
      <c r="E283" s="308" t="str">
        <f>IF(B283="","",VLOOKUP(B283,'Répertoire fiche de contrôle'!A:G,7,FALSE))</f>
        <v/>
      </c>
      <c r="F283" s="298"/>
      <c r="G283" s="298"/>
      <c r="H283" s="309"/>
    </row>
    <row r="284" spans="1:8">
      <c r="A284" s="310" t="str">
        <f>IF(RepCahier[[#This Row],[Modèle]]="","",CONCATENATE(MENU1!$B$9,"-",TEXT(COUNTA($B$7:$B284),"000")))</f>
        <v/>
      </c>
      <c r="B284" s="327"/>
      <c r="C284" s="307"/>
      <c r="D284" s="308" t="str">
        <f>IF(B284="","",VLOOKUP(B284,'Répertoire fiche de contrôle'!A:F,6,FALSE))</f>
        <v/>
      </c>
      <c r="E284" s="308" t="str">
        <f>IF(B284="","",VLOOKUP(B284,'Répertoire fiche de contrôle'!A:G,7,FALSE))</f>
        <v/>
      </c>
      <c r="F284" s="298"/>
      <c r="G284" s="298"/>
      <c r="H284" s="309"/>
    </row>
    <row r="285" spans="1:8">
      <c r="A285" s="310" t="str">
        <f>IF(RepCahier[[#This Row],[Modèle]]="","",CONCATENATE(MENU1!$B$9,"-",TEXT(COUNTA($B$7:$B285),"000")))</f>
        <v/>
      </c>
      <c r="B285" s="327"/>
      <c r="C285" s="307"/>
      <c r="D285" s="308" t="str">
        <f>IF(B285="","",VLOOKUP(B285,'Répertoire fiche de contrôle'!A:F,6,FALSE))</f>
        <v/>
      </c>
      <c r="E285" s="308" t="str">
        <f>IF(B285="","",VLOOKUP(B285,'Répertoire fiche de contrôle'!A:G,7,FALSE))</f>
        <v/>
      </c>
      <c r="F285" s="298"/>
      <c r="G285" s="298"/>
      <c r="H285" s="309"/>
    </row>
    <row r="286" spans="1:8">
      <c r="A286" s="310" t="str">
        <f>IF(RepCahier[[#This Row],[Modèle]]="","",CONCATENATE(MENU1!$B$9,"-",TEXT(COUNTA($B$7:$B286),"000")))</f>
        <v/>
      </c>
      <c r="B286" s="327"/>
      <c r="C286" s="307"/>
      <c r="D286" s="308" t="str">
        <f>IF(B286="","",VLOOKUP(B286,'Répertoire fiche de contrôle'!A:F,6,FALSE))</f>
        <v/>
      </c>
      <c r="E286" s="308" t="str">
        <f>IF(B286="","",VLOOKUP(B286,'Répertoire fiche de contrôle'!A:G,7,FALSE))</f>
        <v/>
      </c>
      <c r="F286" s="298"/>
      <c r="G286" s="298"/>
      <c r="H286" s="309"/>
    </row>
    <row r="287" spans="1:8">
      <c r="A287" s="310" t="str">
        <f>IF(RepCahier[[#This Row],[Modèle]]="","",CONCATENATE(MENU1!$B$9,"-",TEXT(COUNTA($B$7:$B287),"000")))</f>
        <v/>
      </c>
      <c r="B287" s="327"/>
      <c r="C287" s="307"/>
      <c r="D287" s="308" t="str">
        <f>IF(B287="","",VLOOKUP(B287,'Répertoire fiche de contrôle'!A:F,6,FALSE))</f>
        <v/>
      </c>
      <c r="E287" s="308" t="str">
        <f>IF(B287="","",VLOOKUP(B287,'Répertoire fiche de contrôle'!A:G,7,FALSE))</f>
        <v/>
      </c>
      <c r="F287" s="298"/>
      <c r="G287" s="298"/>
      <c r="H287" s="309"/>
    </row>
    <row r="288" spans="1:8">
      <c r="A288" s="310" t="str">
        <f>IF(RepCahier[[#This Row],[Modèle]]="","",CONCATENATE(MENU1!$B$9,"-",TEXT(COUNTA($B$7:$B288),"000")))</f>
        <v/>
      </c>
      <c r="B288" s="327"/>
      <c r="C288" s="307"/>
      <c r="D288" s="308" t="str">
        <f>IF(B288="","",VLOOKUP(B288,'Répertoire fiche de contrôle'!A:F,6,FALSE))</f>
        <v/>
      </c>
      <c r="E288" s="308" t="str">
        <f>IF(B288="","",VLOOKUP(B288,'Répertoire fiche de contrôle'!A:G,7,FALSE))</f>
        <v/>
      </c>
      <c r="F288" s="298"/>
      <c r="G288" s="298"/>
      <c r="H288" s="309"/>
    </row>
    <row r="289" spans="1:8">
      <c r="A289" s="310" t="str">
        <f>IF(RepCahier[[#This Row],[Modèle]]="","",CONCATENATE(MENU1!$B$9,"-",TEXT(COUNTA($B$7:$B289),"000")))</f>
        <v/>
      </c>
      <c r="B289" s="327"/>
      <c r="C289" s="307"/>
      <c r="D289" s="308" t="str">
        <f>IF(B289="","",VLOOKUP(B289,'Répertoire fiche de contrôle'!A:F,6,FALSE))</f>
        <v/>
      </c>
      <c r="E289" s="308" t="str">
        <f>IF(B289="","",VLOOKUP(B289,'Répertoire fiche de contrôle'!A:G,7,FALSE))</f>
        <v/>
      </c>
      <c r="F289" s="298"/>
      <c r="G289" s="298"/>
      <c r="H289" s="309"/>
    </row>
    <row r="290" spans="1:8">
      <c r="A290" s="310" t="str">
        <f>IF(RepCahier[[#This Row],[Modèle]]="","",CONCATENATE(MENU1!$B$9,"-",TEXT(COUNTA($B$7:$B290),"000")))</f>
        <v/>
      </c>
      <c r="B290" s="327"/>
      <c r="C290" s="307"/>
      <c r="D290" s="308" t="str">
        <f>IF(B290="","",VLOOKUP(B290,'Répertoire fiche de contrôle'!A:F,6,FALSE))</f>
        <v/>
      </c>
      <c r="E290" s="308" t="str">
        <f>IF(B290="","",VLOOKUP(B290,'Répertoire fiche de contrôle'!A:G,7,FALSE))</f>
        <v/>
      </c>
      <c r="F290" s="298"/>
      <c r="G290" s="298"/>
      <c r="H290" s="309"/>
    </row>
    <row r="291" spans="1:8">
      <c r="A291" s="310" t="str">
        <f>IF(RepCahier[[#This Row],[Modèle]]="","",CONCATENATE(MENU1!$B$9,"-",TEXT(COUNTA($B$7:$B291),"000")))</f>
        <v/>
      </c>
      <c r="B291" s="327"/>
      <c r="C291" s="307"/>
      <c r="D291" s="308" t="str">
        <f>IF(B291="","",VLOOKUP(B291,'Répertoire fiche de contrôle'!A:F,6,FALSE))</f>
        <v/>
      </c>
      <c r="E291" s="308" t="str">
        <f>IF(B291="","",VLOOKUP(B291,'Répertoire fiche de contrôle'!A:G,7,FALSE))</f>
        <v/>
      </c>
      <c r="F291" s="298"/>
      <c r="G291" s="298"/>
      <c r="H291" s="309"/>
    </row>
    <row r="292" spans="1:8">
      <c r="A292" s="310" t="str">
        <f>IF(RepCahier[[#This Row],[Modèle]]="","",CONCATENATE(MENU1!$B$9,"-",TEXT(COUNTA($B$7:$B292),"000")))</f>
        <v/>
      </c>
      <c r="B292" s="327"/>
      <c r="C292" s="307"/>
      <c r="D292" s="308" t="str">
        <f>IF(B292="","",VLOOKUP(B292,'Répertoire fiche de contrôle'!A:F,6,FALSE))</f>
        <v/>
      </c>
      <c r="E292" s="308" t="str">
        <f>IF(B292="","",VLOOKUP(B292,'Répertoire fiche de contrôle'!A:G,7,FALSE))</f>
        <v/>
      </c>
      <c r="F292" s="298"/>
      <c r="G292" s="298"/>
      <c r="H292" s="309"/>
    </row>
    <row r="293" spans="1:8">
      <c r="A293" s="310" t="str">
        <f>IF(RepCahier[[#This Row],[Modèle]]="","",CONCATENATE(MENU1!$B$9,"-",TEXT(COUNTA($B$7:$B293),"000")))</f>
        <v/>
      </c>
      <c r="B293" s="327"/>
      <c r="C293" s="307"/>
      <c r="D293" s="308" t="str">
        <f>IF(B293="","",VLOOKUP(B293,'Répertoire fiche de contrôle'!A:F,6,FALSE))</f>
        <v/>
      </c>
      <c r="E293" s="308" t="str">
        <f>IF(B293="","",VLOOKUP(B293,'Répertoire fiche de contrôle'!A:G,7,FALSE))</f>
        <v/>
      </c>
      <c r="F293" s="298"/>
      <c r="G293" s="298"/>
      <c r="H293" s="309"/>
    </row>
    <row r="294" spans="1:8">
      <c r="A294" s="310" t="str">
        <f>IF(RepCahier[[#This Row],[Modèle]]="","",CONCATENATE(MENU1!$B$9,"-",TEXT(COUNTA($B$7:$B294),"000")))</f>
        <v/>
      </c>
      <c r="B294" s="327"/>
      <c r="C294" s="307"/>
      <c r="D294" s="308" t="str">
        <f>IF(B294="","",VLOOKUP(B294,'Répertoire fiche de contrôle'!A:F,6,FALSE))</f>
        <v/>
      </c>
      <c r="E294" s="308" t="str">
        <f>IF(B294="","",VLOOKUP(B294,'Répertoire fiche de contrôle'!A:G,7,FALSE))</f>
        <v/>
      </c>
      <c r="F294" s="298"/>
      <c r="G294" s="298"/>
      <c r="H294" s="309"/>
    </row>
    <row r="295" spans="1:8">
      <c r="A295" s="310" t="str">
        <f>IF(RepCahier[[#This Row],[Modèle]]="","",CONCATENATE(MENU1!$B$9,"-",TEXT(COUNTA($B$7:$B295),"000")))</f>
        <v/>
      </c>
      <c r="B295" s="327"/>
      <c r="C295" s="307"/>
      <c r="D295" s="308" t="str">
        <f>IF(B295="","",VLOOKUP(B295,'Répertoire fiche de contrôle'!A:F,6,FALSE))</f>
        <v/>
      </c>
      <c r="E295" s="308" t="str">
        <f>IF(B295="","",VLOOKUP(B295,'Répertoire fiche de contrôle'!A:G,7,FALSE))</f>
        <v/>
      </c>
      <c r="F295" s="298"/>
      <c r="G295" s="298"/>
      <c r="H295" s="309"/>
    </row>
    <row r="296" spans="1:8">
      <c r="A296" s="310" t="str">
        <f>IF(RepCahier[[#This Row],[Modèle]]="","",CONCATENATE(MENU1!$B$9,"-",TEXT(COUNTA($B$7:$B296),"000")))</f>
        <v/>
      </c>
      <c r="B296" s="327"/>
      <c r="C296" s="307"/>
      <c r="D296" s="308" t="str">
        <f>IF(B296="","",VLOOKUP(B296,'Répertoire fiche de contrôle'!A:F,6,FALSE))</f>
        <v/>
      </c>
      <c r="E296" s="308" t="str">
        <f>IF(B296="","",VLOOKUP(B296,'Répertoire fiche de contrôle'!A:G,7,FALSE))</f>
        <v/>
      </c>
      <c r="F296" s="298"/>
      <c r="G296" s="298"/>
      <c r="H296" s="309"/>
    </row>
    <row r="297" spans="1:8">
      <c r="A297" s="310" t="str">
        <f>IF(RepCahier[[#This Row],[Modèle]]="","",CONCATENATE(MENU1!$B$9,"-",TEXT(COUNTA($B$7:$B297),"000")))</f>
        <v/>
      </c>
      <c r="B297" s="327"/>
      <c r="C297" s="307"/>
      <c r="D297" s="308" t="str">
        <f>IF(B297="","",VLOOKUP(B297,'Répertoire fiche de contrôle'!A:F,6,FALSE))</f>
        <v/>
      </c>
      <c r="E297" s="308" t="str">
        <f>IF(B297="","",VLOOKUP(B297,'Répertoire fiche de contrôle'!A:G,7,FALSE))</f>
        <v/>
      </c>
      <c r="F297" s="298"/>
      <c r="G297" s="298"/>
      <c r="H297" s="309"/>
    </row>
    <row r="298" spans="1:8">
      <c r="A298" s="310" t="str">
        <f>IF(RepCahier[[#This Row],[Modèle]]="","",CONCATENATE(MENU1!$B$9,"-",TEXT(COUNTA($B$7:$B298),"000")))</f>
        <v/>
      </c>
      <c r="B298" s="327"/>
      <c r="C298" s="307"/>
      <c r="D298" s="308" t="str">
        <f>IF(B298="","",VLOOKUP(B298,'Répertoire fiche de contrôle'!A:F,6,FALSE))</f>
        <v/>
      </c>
      <c r="E298" s="308" t="str">
        <f>IF(B298="","",VLOOKUP(B298,'Répertoire fiche de contrôle'!A:G,7,FALSE))</f>
        <v/>
      </c>
      <c r="F298" s="298"/>
      <c r="G298" s="298"/>
      <c r="H298" s="309"/>
    </row>
    <row r="299" spans="1:8">
      <c r="A299" s="310" t="str">
        <f>IF(RepCahier[[#This Row],[Modèle]]="","",CONCATENATE(MENU1!$B$9,"-",TEXT(COUNTA($B$7:$B299),"000")))</f>
        <v/>
      </c>
      <c r="B299" s="327"/>
      <c r="C299" s="307"/>
      <c r="D299" s="308" t="str">
        <f>IF(B299="","",VLOOKUP(B299,'Répertoire fiche de contrôle'!A:F,6,FALSE))</f>
        <v/>
      </c>
      <c r="E299" s="308" t="str">
        <f>IF(B299="","",VLOOKUP(B299,'Répertoire fiche de contrôle'!A:G,7,FALSE))</f>
        <v/>
      </c>
      <c r="F299" s="298"/>
      <c r="G299" s="298"/>
      <c r="H299" s="309"/>
    </row>
    <row r="300" spans="1:8">
      <c r="A300" s="310" t="str">
        <f>IF(RepCahier[[#This Row],[Modèle]]="","",CONCATENATE(MENU1!$B$9,"-",TEXT(COUNTA($B$7:$B300),"000")))</f>
        <v/>
      </c>
      <c r="B300" s="327"/>
      <c r="C300" s="307"/>
      <c r="D300" s="308" t="str">
        <f>IF(B300="","",VLOOKUP(B300,'Répertoire fiche de contrôle'!A:F,6,FALSE))</f>
        <v/>
      </c>
      <c r="E300" s="308" t="str">
        <f>IF(B300="","",VLOOKUP(B300,'Répertoire fiche de contrôle'!A:G,7,FALSE))</f>
        <v/>
      </c>
      <c r="F300" s="298"/>
      <c r="G300" s="298"/>
      <c r="H300" s="309"/>
    </row>
    <row r="301" spans="1:8">
      <c r="A301" s="310" t="str">
        <f>IF(RepCahier[[#This Row],[Modèle]]="","",CONCATENATE(MENU1!$B$9,"-",TEXT(COUNTA($B$7:$B301),"000")))</f>
        <v/>
      </c>
      <c r="B301" s="327"/>
      <c r="C301" s="307"/>
      <c r="D301" s="308" t="str">
        <f>IF(B301="","",VLOOKUP(B301,'Répertoire fiche de contrôle'!A:F,6,FALSE))</f>
        <v/>
      </c>
      <c r="E301" s="308" t="str">
        <f>IF(B301="","",VLOOKUP(B301,'Répertoire fiche de contrôle'!A:G,7,FALSE))</f>
        <v/>
      </c>
      <c r="F301" s="298"/>
      <c r="G301" s="298"/>
      <c r="H301" s="309"/>
    </row>
    <row r="302" spans="1:8">
      <c r="A302" s="310" t="str">
        <f>IF(RepCahier[[#This Row],[Modèle]]="","",CONCATENATE(MENU1!$B$9,"-",TEXT(COUNTA($B$7:$B302),"000")))</f>
        <v/>
      </c>
      <c r="B302" s="327"/>
      <c r="C302" s="307"/>
      <c r="D302" s="308" t="str">
        <f>IF(B302="","",VLOOKUP(B302,'Répertoire fiche de contrôle'!A:F,6,FALSE))</f>
        <v/>
      </c>
      <c r="E302" s="308" t="str">
        <f>IF(B302="","",VLOOKUP(B302,'Répertoire fiche de contrôle'!A:G,7,FALSE))</f>
        <v/>
      </c>
      <c r="F302" s="298"/>
      <c r="G302" s="298"/>
      <c r="H302" s="309"/>
    </row>
    <row r="303" spans="1:8">
      <c r="A303" s="310" t="str">
        <f>IF(RepCahier[[#This Row],[Modèle]]="","",CONCATENATE(MENU1!$B$9,"-",TEXT(COUNTA($B$7:$B303),"000")))</f>
        <v/>
      </c>
      <c r="B303" s="327"/>
      <c r="C303" s="307"/>
      <c r="D303" s="308" t="str">
        <f>IF(B303="","",VLOOKUP(B303,'Répertoire fiche de contrôle'!A:F,6,FALSE))</f>
        <v/>
      </c>
      <c r="E303" s="308" t="str">
        <f>IF(B303="","",VLOOKUP(B303,'Répertoire fiche de contrôle'!A:G,7,FALSE))</f>
        <v/>
      </c>
      <c r="F303" s="298"/>
      <c r="G303" s="298"/>
      <c r="H303" s="309"/>
    </row>
    <row r="304" spans="1:8">
      <c r="A304" s="310" t="str">
        <f>IF(RepCahier[[#This Row],[Modèle]]="","",CONCATENATE(MENU1!$B$9,"-",TEXT(COUNTA($B$7:$B304),"000")))</f>
        <v/>
      </c>
      <c r="B304" s="327"/>
      <c r="C304" s="307"/>
      <c r="D304" s="308" t="str">
        <f>IF(B304="","",VLOOKUP(B304,'Répertoire fiche de contrôle'!A:F,6,FALSE))</f>
        <v/>
      </c>
      <c r="E304" s="308" t="str">
        <f>IF(B304="","",VLOOKUP(B304,'Répertoire fiche de contrôle'!A:G,7,FALSE))</f>
        <v/>
      </c>
      <c r="F304" s="298"/>
      <c r="G304" s="298"/>
      <c r="H304" s="309"/>
    </row>
    <row r="305" spans="1:8">
      <c r="A305" s="310" t="str">
        <f>IF(RepCahier[[#This Row],[Modèle]]="","",CONCATENATE(MENU1!$B$9,"-",TEXT(COUNTA($B$7:$B305),"000")))</f>
        <v/>
      </c>
      <c r="B305" s="327"/>
      <c r="C305" s="307"/>
      <c r="D305" s="308" t="str">
        <f>IF(B305="","",VLOOKUP(B305,'Répertoire fiche de contrôle'!A:F,6,FALSE))</f>
        <v/>
      </c>
      <c r="E305" s="308" t="str">
        <f>IF(B305="","",VLOOKUP(B305,'Répertoire fiche de contrôle'!A:G,7,FALSE))</f>
        <v/>
      </c>
      <c r="F305" s="298"/>
      <c r="G305" s="298"/>
      <c r="H305" s="309"/>
    </row>
    <row r="306" spans="1:8">
      <c r="A306" s="310" t="str">
        <f>IF(RepCahier[[#This Row],[Modèle]]="","",CONCATENATE(MENU1!$B$9,"-",TEXT(COUNTA($B$7:$B306),"000")))</f>
        <v/>
      </c>
      <c r="B306" s="327"/>
      <c r="C306" s="307"/>
      <c r="D306" s="308" t="str">
        <f>IF(B306="","",VLOOKUP(B306,'Répertoire fiche de contrôle'!A:F,6,FALSE))</f>
        <v/>
      </c>
      <c r="E306" s="308" t="str">
        <f>IF(B306="","",VLOOKUP(B306,'Répertoire fiche de contrôle'!A:G,7,FALSE))</f>
        <v/>
      </c>
      <c r="F306" s="298"/>
      <c r="G306" s="298"/>
      <c r="H306" s="309"/>
    </row>
    <row r="307" spans="1:8">
      <c r="A307" s="310" t="str">
        <f>IF(RepCahier[[#This Row],[Modèle]]="","",CONCATENATE(MENU1!$B$9,"-",TEXT(COUNTA($B$7:$B307),"000")))</f>
        <v/>
      </c>
      <c r="B307" s="327"/>
      <c r="C307" s="307"/>
      <c r="D307" s="308" t="str">
        <f>IF(B307="","",VLOOKUP(B307,'Répertoire fiche de contrôle'!A:F,6,FALSE))</f>
        <v/>
      </c>
      <c r="E307" s="308" t="str">
        <f>IF(B307="","",VLOOKUP(B307,'Répertoire fiche de contrôle'!A:G,7,FALSE))</f>
        <v/>
      </c>
      <c r="F307" s="298"/>
      <c r="G307" s="298"/>
      <c r="H307" s="309"/>
    </row>
    <row r="308" spans="1:8">
      <c r="A308" s="310" t="str">
        <f>IF(RepCahier[[#This Row],[Modèle]]="","",CONCATENATE(MENU1!$B$9,"-",TEXT(COUNTA($B$7:$B308),"000")))</f>
        <v/>
      </c>
      <c r="B308" s="327"/>
      <c r="C308" s="307"/>
      <c r="D308" s="308" t="str">
        <f>IF(B308="","",VLOOKUP(B308,'Répertoire fiche de contrôle'!A:F,6,FALSE))</f>
        <v/>
      </c>
      <c r="E308" s="308" t="str">
        <f>IF(B308="","",VLOOKUP(B308,'Répertoire fiche de contrôle'!A:G,7,FALSE))</f>
        <v/>
      </c>
      <c r="F308" s="298"/>
      <c r="G308" s="298"/>
      <c r="H308" s="309"/>
    </row>
    <row r="309" spans="1:8">
      <c r="A309" s="310" t="str">
        <f>IF(RepCahier[[#This Row],[Modèle]]="","",CONCATENATE(MENU1!$B$9,"-",TEXT(COUNTA($B$7:$B309),"000")))</f>
        <v/>
      </c>
      <c r="B309" s="327"/>
      <c r="C309" s="307"/>
      <c r="D309" s="308" t="str">
        <f>IF(B309="","",VLOOKUP(B309,'Répertoire fiche de contrôle'!A:F,6,FALSE))</f>
        <v/>
      </c>
      <c r="E309" s="308" t="str">
        <f>IF(B309="","",VLOOKUP(B309,'Répertoire fiche de contrôle'!A:G,7,FALSE))</f>
        <v/>
      </c>
      <c r="F309" s="298"/>
      <c r="G309" s="298"/>
      <c r="H309" s="309"/>
    </row>
  </sheetData>
  <mergeCells count="1">
    <mergeCell ref="A1:H1"/>
  </mergeCells>
  <dataValidations count="1">
    <dataValidation type="list" allowBlank="1" showInputMessage="1" showErrorMessage="1" sqref="B7:B309">
      <formula1>INDIRECT("Fiches")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fitToWidth="0" fitToHeight="0" orientation="portrait"/>
  <legacy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E17"/>
  <sheetViews>
    <sheetView workbookViewId="0">
      <selection activeCell="I16" sqref="I16"/>
    </sheetView>
  </sheetViews>
  <sheetFormatPr baseColWidth="10" defaultRowHeight="14" x14ac:dyDescent="0"/>
  <cols>
    <col min="1" max="1" width="13.33203125" bestFit="1" customWidth="1"/>
    <col min="3" max="3" width="11.5" customWidth="1"/>
  </cols>
  <sheetData>
    <row r="1" spans="1:5">
      <c r="A1" t="s">
        <v>449</v>
      </c>
      <c r="C1" s="330" t="s">
        <v>1</v>
      </c>
      <c r="D1" s="2"/>
      <c r="E1" s="330" t="s">
        <v>2</v>
      </c>
    </row>
    <row r="2" spans="1:5">
      <c r="A2" t="s">
        <v>48</v>
      </c>
      <c r="C2" s="331" t="s">
        <v>3</v>
      </c>
      <c r="D2" s="1"/>
      <c r="E2" s="334" t="s">
        <v>4</v>
      </c>
    </row>
    <row r="3" spans="1:5">
      <c r="A3" t="s">
        <v>50</v>
      </c>
      <c r="C3" s="332" t="s">
        <v>6</v>
      </c>
      <c r="D3" s="1"/>
      <c r="E3" s="334" t="s">
        <v>7</v>
      </c>
    </row>
    <row r="4" spans="1:5">
      <c r="A4" t="s">
        <v>52</v>
      </c>
      <c r="C4" s="332" t="s">
        <v>8</v>
      </c>
      <c r="D4" s="1"/>
      <c r="E4" s="1"/>
    </row>
    <row r="5" spans="1:5">
      <c r="A5" t="s">
        <v>54</v>
      </c>
      <c r="C5" s="333" t="s">
        <v>10</v>
      </c>
      <c r="D5" s="1"/>
      <c r="E5" s="1"/>
    </row>
    <row r="6" spans="1:5">
      <c r="A6" t="s">
        <v>56</v>
      </c>
    </row>
    <row r="7" spans="1:5">
      <c r="A7" t="s">
        <v>58</v>
      </c>
    </row>
    <row r="8" spans="1:5">
      <c r="A8" t="s">
        <v>60</v>
      </c>
    </row>
    <row r="9" spans="1:5">
      <c r="A9" t="s">
        <v>40</v>
      </c>
    </row>
    <row r="10" spans="1:5">
      <c r="A10" t="s">
        <v>427</v>
      </c>
    </row>
    <row r="11" spans="1:5">
      <c r="A11" t="s">
        <v>428</v>
      </c>
    </row>
    <row r="12" spans="1:5">
      <c r="A12" t="s">
        <v>41</v>
      </c>
    </row>
    <row r="13" spans="1:5">
      <c r="A13" t="s">
        <v>429</v>
      </c>
    </row>
    <row r="14" spans="1:5">
      <c r="A14" t="s">
        <v>67</v>
      </c>
    </row>
    <row r="15" spans="1:5">
      <c r="A15" t="s">
        <v>69</v>
      </c>
    </row>
    <row r="16" spans="1:5">
      <c r="A16" t="s">
        <v>71</v>
      </c>
    </row>
    <row r="17" spans="1:1">
      <c r="A17" t="s">
        <v>73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NouveauCahier">
                <anchor moveWithCells="1" sizeWithCells="1">
                  <from>
                    <xdr:col>6</xdr:col>
                    <xdr:colOff>25400</xdr:colOff>
                    <xdr:row>6</xdr:row>
                    <xdr:rowOff>165100</xdr:rowOff>
                  </from>
                  <to>
                    <xdr:col>7</xdr:col>
                    <xdr:colOff>711200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3">
    <tablePart r:id="rId4"/>
    <tablePart r:id="rId5"/>
    <tablePart r:id="rId6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33CC"/>
    <pageSetUpPr fitToPage="1"/>
  </sheetPr>
  <dimension ref="A1:N93"/>
  <sheetViews>
    <sheetView tabSelected="1" zoomScaleSheetLayoutView="115" workbookViewId="0">
      <selection activeCell="H18" sqref="H18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1.83203125" style="63" bestFit="1" customWidth="1"/>
    <col min="6" max="6" width="15.6640625" style="61" customWidth="1"/>
    <col min="7" max="7" width="13.6640625" style="61" bestFit="1" customWidth="1"/>
    <col min="8" max="11" width="11.5" style="61"/>
    <col min="12" max="12" width="14.5" style="61" customWidth="1"/>
    <col min="13" max="16384" width="11.5" style="61"/>
  </cols>
  <sheetData>
    <row r="1" spans="1:14" ht="15" customHeight="1" thickBot="1">
      <c r="A1" s="384"/>
      <c r="B1" s="385"/>
      <c r="C1" s="385" t="s">
        <v>168</v>
      </c>
      <c r="D1" s="385"/>
      <c r="E1" s="385"/>
      <c r="F1" s="385"/>
      <c r="H1" s="61" t="s">
        <v>453</v>
      </c>
      <c r="L1" s="386" t="s">
        <v>169</v>
      </c>
      <c r="M1" s="387"/>
      <c r="N1" s="62" t="s">
        <v>3</v>
      </c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49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0" t="str">
        <f>Entête!B7</f>
        <v>12-596-2569</v>
      </c>
      <c r="D6" s="391"/>
      <c r="E6" s="64" t="s">
        <v>172</v>
      </c>
      <c r="F6" s="65" t="str">
        <f ca="1">RIGHT(CELL("nomfichier",A1),LEN(CELL("nomfichier",A1))-FIND("]",CELL("nomfichier",A1)))</f>
        <v>AV-FK-001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179</v>
      </c>
      <c r="C11" s="335" t="s">
        <v>6</v>
      </c>
      <c r="D11" s="79" t="str">
        <f>IF(OR(C11="NA",C11=""),"",IF($N$1="",MENU1!$G$3,IF(AND(G11="X",$N$1="A"),MENU1!$I$9,IF(AND(G11="X",$N$1="B"),MENU1!$I$10,IF(AND(G11="X",$N$1="C"),MENU1!$I$11,IF(AND(G11="X",$N$1="D"),MENU1!$I$12,MENU1!$G$3))))))</f>
        <v>NOMc</v>
      </c>
      <c r="E11" s="79"/>
      <c r="F11" s="81" t="str">
        <f>D11</f>
        <v>NOMc</v>
      </c>
      <c r="G11" s="61" t="s">
        <v>439</v>
      </c>
    </row>
    <row r="12" spans="1:14" ht="15" customHeight="1">
      <c r="A12" s="76" t="s">
        <v>16</v>
      </c>
      <c r="B12" s="77" t="s">
        <v>180</v>
      </c>
      <c r="C12" s="78" t="s">
        <v>3</v>
      </c>
      <c r="D12" s="79" t="str">
        <f>IF(OR(C12="na",C12=""),"",IF($N$1="",MENU1!$G$3,IF(AND(G12="X",$N$1="A"),MENU1!$I$9,IF(AND(G12="X",$N$1="B"),MENU1!$I$10,IF(AND(G12="X",$N$1="C"),MENU1!$I$11,IF(AND(G12="X",$N$1="D"),MENU1!$I$12,MENU1!$G$3))))))</f>
        <v>NOMc</v>
      </c>
      <c r="E12" s="80"/>
      <c r="F12" s="81" t="str">
        <f>D12</f>
        <v>NOMc</v>
      </c>
      <c r="G12" s="61" t="s">
        <v>439</v>
      </c>
    </row>
    <row r="13" spans="1:14" ht="15" customHeight="1">
      <c r="A13" s="380" t="s">
        <v>181</v>
      </c>
      <c r="B13" s="381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85"/>
    </row>
    <row r="14" spans="1:14" ht="15" customHeight="1">
      <c r="A14" s="76" t="s">
        <v>3</v>
      </c>
      <c r="B14" s="77" t="s">
        <v>182</v>
      </c>
      <c r="C14" s="86" t="s">
        <v>8</v>
      </c>
      <c r="D14" s="79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0"/>
      <c r="F14" s="81" t="str">
        <f t="shared" ref="F14:F16" si="0">D14</f>
        <v/>
      </c>
    </row>
    <row r="15" spans="1:14" ht="15" customHeight="1">
      <c r="A15" s="76" t="s">
        <v>17</v>
      </c>
      <c r="B15" s="77" t="s">
        <v>183</v>
      </c>
      <c r="C15" s="86" t="s">
        <v>3</v>
      </c>
      <c r="D15" s="79" t="str">
        <f>IF(OR(C15="na",C15=""),"",IF($N$1="",MENU1!$G$3,IF(AND(G15="X",$N$1="A"),MENU1!$I$9,IF(AND(G15="X",$N$1="B"),MENU1!$I$10,IF(AND(G15="X",$N$1="C"),MENU1!$I$11,IF(AND(G15="X",$N$1="D"),MENU1!$I$12,MENU1!$G$3))))))</f>
        <v>NOMb</v>
      </c>
      <c r="E15" s="80"/>
      <c r="F15" s="81" t="str">
        <f t="shared" si="0"/>
        <v>NOMb</v>
      </c>
      <c r="H15" s="545" t="s">
        <v>450</v>
      </c>
    </row>
    <row r="16" spans="1:14" ht="15" customHeight="1">
      <c r="A16" s="76" t="s">
        <v>184</v>
      </c>
      <c r="B16" s="77" t="s">
        <v>185</v>
      </c>
      <c r="C16" s="87"/>
      <c r="D16" s="79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0"/>
      <c r="F16" s="81" t="str">
        <f t="shared" si="0"/>
        <v/>
      </c>
      <c r="H16" s="61" t="s">
        <v>454</v>
      </c>
    </row>
    <row r="17" spans="1:8" ht="15" customHeight="1">
      <c r="A17" s="380" t="s">
        <v>186</v>
      </c>
      <c r="B17" s="381"/>
      <c r="C17" s="82"/>
      <c r="D17" s="83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4"/>
      <c r="F17" s="85"/>
      <c r="H17" s="545" t="s">
        <v>451</v>
      </c>
    </row>
    <row r="18" spans="1:8" ht="15" customHeight="1">
      <c r="A18" s="76" t="s">
        <v>187</v>
      </c>
      <c r="B18" s="77" t="s">
        <v>188</v>
      </c>
      <c r="C18" s="86"/>
      <c r="D18" s="79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0"/>
      <c r="F18" s="81" t="str">
        <f t="shared" ref="F18:F19" si="1">D18</f>
        <v/>
      </c>
      <c r="H18" s="61" t="s">
        <v>455</v>
      </c>
    </row>
    <row r="19" spans="1:8" ht="15" customHeight="1">
      <c r="A19" s="76" t="s">
        <v>189</v>
      </c>
      <c r="B19" s="77" t="s">
        <v>190</v>
      </c>
      <c r="C19" s="87"/>
      <c r="D19" s="79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0"/>
      <c r="F19" s="81" t="str">
        <f t="shared" si="1"/>
        <v/>
      </c>
    </row>
    <row r="20" spans="1:8" ht="15" customHeight="1">
      <c r="A20" s="380" t="s">
        <v>191</v>
      </c>
      <c r="B20" s="381"/>
      <c r="C20" s="82"/>
      <c r="D20" s="83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84"/>
      <c r="F20" s="85"/>
      <c r="H20" s="61" t="s">
        <v>452</v>
      </c>
    </row>
    <row r="21" spans="1:8" ht="15" customHeight="1">
      <c r="A21" s="76" t="s">
        <v>192</v>
      </c>
      <c r="B21" s="77" t="s">
        <v>193</v>
      </c>
      <c r="C21" s="86"/>
      <c r="D21" s="79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0"/>
      <c r="F21" s="81" t="str">
        <f t="shared" ref="F21:F33" si="2">D21</f>
        <v/>
      </c>
    </row>
    <row r="22" spans="1:8" ht="15" customHeight="1">
      <c r="A22" s="76" t="s">
        <v>194</v>
      </c>
      <c r="B22" s="77" t="s">
        <v>195</v>
      </c>
      <c r="C22" s="86"/>
      <c r="D22" s="79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0"/>
      <c r="F22" s="81" t="str">
        <f t="shared" si="2"/>
        <v/>
      </c>
      <c r="H22" s="61" t="s">
        <v>456</v>
      </c>
    </row>
    <row r="23" spans="1:8" ht="15" customHeight="1">
      <c r="A23" s="76" t="s">
        <v>196</v>
      </c>
      <c r="B23" s="77" t="s">
        <v>197</v>
      </c>
      <c r="C23" s="86"/>
      <c r="D23" s="79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0"/>
      <c r="F23" s="81" t="str">
        <f t="shared" si="2"/>
        <v/>
      </c>
      <c r="H23" s="61" t="s">
        <v>457</v>
      </c>
    </row>
    <row r="24" spans="1:8" ht="15" customHeight="1">
      <c r="A24" s="76" t="s">
        <v>198</v>
      </c>
      <c r="B24" s="77" t="s">
        <v>199</v>
      </c>
      <c r="C24" s="86"/>
      <c r="D24" s="79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0"/>
      <c r="F24" s="81" t="str">
        <f t="shared" si="2"/>
        <v/>
      </c>
    </row>
    <row r="25" spans="1:8" ht="15" customHeight="1">
      <c r="A25" s="76" t="s">
        <v>200</v>
      </c>
      <c r="B25" s="77" t="s">
        <v>201</v>
      </c>
      <c r="C25" s="86"/>
      <c r="D25" s="79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81" t="str">
        <f t="shared" si="2"/>
        <v/>
      </c>
    </row>
    <row r="26" spans="1:8" ht="15" customHeight="1">
      <c r="A26" s="76" t="s">
        <v>202</v>
      </c>
      <c r="B26" s="77" t="s">
        <v>203</v>
      </c>
      <c r="C26" s="86"/>
      <c r="D26" s="79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0"/>
      <c r="F26" s="81" t="str">
        <f t="shared" si="2"/>
        <v/>
      </c>
    </row>
    <row r="27" spans="1:8" ht="15" customHeight="1">
      <c r="A27" s="76" t="s">
        <v>204</v>
      </c>
      <c r="B27" s="77" t="s">
        <v>205</v>
      </c>
      <c r="C27" s="86"/>
      <c r="D27" s="79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81" t="str">
        <f t="shared" si="2"/>
        <v/>
      </c>
    </row>
    <row r="28" spans="1:8" ht="15" customHeight="1">
      <c r="A28" s="76" t="s">
        <v>206</v>
      </c>
      <c r="B28" s="77" t="s">
        <v>207</v>
      </c>
      <c r="C28" s="86"/>
      <c r="D28" s="79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0"/>
      <c r="F28" s="81" t="str">
        <f t="shared" si="2"/>
        <v/>
      </c>
    </row>
    <row r="29" spans="1:8" ht="15" customHeight="1">
      <c r="A29" s="76" t="s">
        <v>208</v>
      </c>
      <c r="B29" s="77" t="s">
        <v>209</v>
      </c>
      <c r="C29" s="86"/>
      <c r="D29" s="79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81" t="str">
        <f t="shared" si="2"/>
        <v/>
      </c>
    </row>
    <row r="30" spans="1:8" ht="15" customHeight="1">
      <c r="A30" s="76" t="s">
        <v>210</v>
      </c>
      <c r="B30" s="77" t="s">
        <v>211</v>
      </c>
      <c r="C30" s="86"/>
      <c r="D30" s="79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0"/>
      <c r="F30" s="81" t="str">
        <f t="shared" si="2"/>
        <v/>
      </c>
    </row>
    <row r="31" spans="1:8" ht="15" customHeight="1">
      <c r="A31" s="76" t="s">
        <v>6</v>
      </c>
      <c r="B31" s="77" t="s">
        <v>212</v>
      </c>
      <c r="C31" s="86"/>
      <c r="D31" s="79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0"/>
      <c r="F31" s="81" t="str">
        <f t="shared" si="2"/>
        <v/>
      </c>
    </row>
    <row r="32" spans="1:8" ht="15" customHeight="1">
      <c r="A32" s="76" t="s">
        <v>213</v>
      </c>
      <c r="B32" s="77" t="s">
        <v>214</v>
      </c>
      <c r="C32" s="86"/>
      <c r="D32" s="79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0"/>
      <c r="F32" s="81" t="str">
        <f t="shared" si="2"/>
        <v/>
      </c>
    </row>
    <row r="33" spans="1:6" ht="15" customHeight="1">
      <c r="A33" s="76" t="s">
        <v>215</v>
      </c>
      <c r="B33" s="77" t="s">
        <v>216</v>
      </c>
      <c r="C33" s="86"/>
      <c r="D33" s="79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0"/>
      <c r="F33" s="81" t="str">
        <f t="shared" si="2"/>
        <v/>
      </c>
    </row>
    <row r="34" spans="1:6" ht="15" customHeight="1">
      <c r="A34" s="380" t="s">
        <v>217</v>
      </c>
      <c r="B34" s="381"/>
      <c r="C34" s="82"/>
      <c r="D34" s="83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84"/>
      <c r="F34" s="85"/>
    </row>
    <row r="35" spans="1:6" ht="15" customHeight="1">
      <c r="A35" s="76" t="s">
        <v>218</v>
      </c>
      <c r="B35" s="77" t="s">
        <v>219</v>
      </c>
      <c r="C35" s="87"/>
      <c r="D35" s="79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80"/>
      <c r="F35" s="81" t="str">
        <f t="shared" ref="F35:F36" si="3">D35</f>
        <v/>
      </c>
    </row>
    <row r="36" spans="1:6" ht="15" customHeight="1">
      <c r="A36" s="76" t="s">
        <v>213</v>
      </c>
      <c r="B36" s="77" t="s">
        <v>220</v>
      </c>
      <c r="C36" s="87"/>
      <c r="D36" s="79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80"/>
      <c r="F36" s="81" t="str">
        <f t="shared" si="3"/>
        <v/>
      </c>
    </row>
    <row r="37" spans="1:6" ht="15" customHeight="1">
      <c r="A37" s="380" t="s">
        <v>221</v>
      </c>
      <c r="B37" s="381"/>
      <c r="C37" s="82"/>
      <c r="D37" s="83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84"/>
      <c r="F37" s="85"/>
    </row>
    <row r="38" spans="1:6" ht="15" customHeight="1">
      <c r="A38" s="76" t="s">
        <v>222</v>
      </c>
      <c r="B38" s="77" t="s">
        <v>223</v>
      </c>
      <c r="C38" s="87"/>
      <c r="D38" s="79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80"/>
      <c r="F38" s="81" t="str">
        <f>D38</f>
        <v/>
      </c>
    </row>
    <row r="39" spans="1:6" ht="15" customHeight="1">
      <c r="A39" s="380" t="s">
        <v>224</v>
      </c>
      <c r="B39" s="381"/>
      <c r="C39" s="82"/>
      <c r="D39" s="83" t="str">
        <f>IF(OR(C39="na",C39=""),"",IF($N$1="",MENU1!$G$3,IF(AND(G39="X",$N$1="A"),MENU1!$I$9,IF(AND(G39="X",$N$1="B"),MENU1!$I$10,IF(AND(G39="X",$N$1="C"),MENU1!$I$11,IF(AND(G39="X",$N$1="D"),MENU1!$I$12,MENU1!$G$3))))))</f>
        <v/>
      </c>
      <c r="E39" s="84"/>
      <c r="F39" s="85"/>
    </row>
    <row r="40" spans="1:6" ht="15" customHeight="1" thickBot="1">
      <c r="A40" s="76" t="s">
        <v>225</v>
      </c>
      <c r="B40" s="77" t="s">
        <v>226</v>
      </c>
      <c r="C40" s="88"/>
      <c r="D40" s="79" t="str">
        <f>IF(OR(C40="na",C40=""),"",IF($N$1="",MENU1!$G$3,IF(AND(G40="X",$N$1="A"),MENU1!$I$9,IF(AND(G40="X",$N$1="B"),MENU1!$I$10,IF(AND(G40="X",$N$1="C"),MENU1!$I$11,IF(AND(G40="X",$N$1="D"),MENU1!$I$12,MENU1!$G$3))))))</f>
        <v/>
      </c>
      <c r="E40" s="80"/>
      <c r="F40" s="81" t="str">
        <f>D40</f>
        <v/>
      </c>
    </row>
    <row r="41" spans="1:6" ht="15" customHeight="1">
      <c r="A41" s="89" t="s">
        <v>227</v>
      </c>
      <c r="B41" s="90"/>
      <c r="C41" s="91"/>
      <c r="D41" s="90"/>
      <c r="E41" s="92"/>
      <c r="F41" s="93"/>
    </row>
    <row r="42" spans="1:6" ht="15" customHeight="1">
      <c r="A42" s="94" t="s">
        <v>228</v>
      </c>
      <c r="B42" s="95"/>
      <c r="C42" s="96"/>
      <c r="D42" s="97"/>
      <c r="E42" s="98"/>
      <c r="F42" s="99"/>
    </row>
    <row r="43" spans="1:6" ht="15" customHeight="1" thickBot="1">
      <c r="A43" s="100" t="s">
        <v>229</v>
      </c>
      <c r="B43" s="101"/>
      <c r="C43" s="102"/>
      <c r="D43" s="103"/>
      <c r="E43" s="104"/>
      <c r="F43" s="105"/>
    </row>
    <row r="44" spans="1:6" ht="15" customHeight="1">
      <c r="A44" s="382" t="s">
        <v>230</v>
      </c>
      <c r="B44" s="383"/>
      <c r="C44" s="72"/>
      <c r="D44" s="73"/>
      <c r="E44" s="74"/>
      <c r="F44" s="75"/>
    </row>
    <row r="45" spans="1:6" ht="15" customHeight="1" thickBot="1">
      <c r="A45" s="106"/>
      <c r="B45" s="107" t="s">
        <v>231</v>
      </c>
      <c r="C45" s="88"/>
      <c r="D45" s="108"/>
      <c r="E45" s="109"/>
      <c r="F45" s="110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6">
    <mergeCell ref="A17:B17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20:B20"/>
    <mergeCell ref="A34:B34"/>
    <mergeCell ref="A37:B37"/>
    <mergeCell ref="A39:B39"/>
    <mergeCell ref="A44:B44"/>
  </mergeCells>
  <conditionalFormatting sqref="A11:B12 A14:B16 A18:B19 A21:B33 A35:B36 A38:B38 A40:B40">
    <cfRule type="expression" dxfId="16" priority="1">
      <formula>$C11="na"</formula>
    </cfRule>
  </conditionalFormatting>
  <dataValidations count="1">
    <dataValidation type="list" allowBlank="1" showInputMessage="1" showErrorMessage="1" sqref="C11">
      <formula1>INDIRECT("RESULTAT")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71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8472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C14:C16 C32:C33 C18:C19 C40 C38 C35:C36 C21:C30 C12</xm:sqref>
        </x14:dataValidation>
        <x14:dataValidation type="list" allowBlank="1" showInputMessage="1" showErrorMessage="1">
          <x14:formula1>
            <xm:f>MENU1!$B$3:$B$6</xm:f>
          </x14:formula1>
          <xm:sqref>C31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>
    <tabColor rgb="FFFF33CC"/>
    <pageSetUpPr fitToPage="1"/>
  </sheetPr>
  <dimension ref="A1:N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232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51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AV-FK-002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  <c r="J9" s="61"/>
      <c r="K9" s="61"/>
      <c r="L9" s="61"/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233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81" t="str">
        <f>D11</f>
        <v/>
      </c>
    </row>
    <row r="12" spans="1:14" ht="15" customHeight="1">
      <c r="A12" s="113" t="s">
        <v>16</v>
      </c>
      <c r="B12" s="114" t="s">
        <v>234</v>
      </c>
      <c r="C12" s="115"/>
      <c r="D12" s="112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0"/>
      <c r="F12" s="81" t="str">
        <f t="shared" ref="F12:F14" si="0">D12</f>
        <v/>
      </c>
    </row>
    <row r="13" spans="1:14" ht="15" customHeight="1">
      <c r="A13" s="76" t="s">
        <v>3</v>
      </c>
      <c r="B13" s="77" t="s">
        <v>235</v>
      </c>
      <c r="C13" s="116"/>
      <c r="D13" s="112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0"/>
      <c r="F13" s="81" t="str">
        <f t="shared" si="0"/>
        <v/>
      </c>
    </row>
    <row r="14" spans="1:14" ht="15" customHeight="1">
      <c r="A14" s="117" t="s">
        <v>17</v>
      </c>
      <c r="B14" s="118" t="s">
        <v>236</v>
      </c>
      <c r="C14" s="87"/>
      <c r="D14" s="112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0"/>
      <c r="F14" s="81" t="str">
        <f t="shared" si="0"/>
        <v/>
      </c>
    </row>
    <row r="15" spans="1:14" ht="15" customHeight="1">
      <c r="A15" s="380" t="s">
        <v>181</v>
      </c>
      <c r="B15" s="381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85"/>
    </row>
    <row r="16" spans="1:14" ht="15" customHeight="1">
      <c r="A16" s="113" t="s">
        <v>184</v>
      </c>
      <c r="B16" s="119" t="s">
        <v>237</v>
      </c>
      <c r="C16" s="86"/>
      <c r="D16" s="112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0"/>
      <c r="F16" s="81" t="str">
        <f t="shared" ref="F16:F18" si="1">D16</f>
        <v/>
      </c>
    </row>
    <row r="17" spans="1:6" ht="15" customHeight="1">
      <c r="A17" s="113" t="s">
        <v>187</v>
      </c>
      <c r="B17" s="119" t="s">
        <v>238</v>
      </c>
      <c r="C17" s="86"/>
      <c r="D17" s="112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0"/>
      <c r="F17" s="81" t="str">
        <f t="shared" si="1"/>
        <v/>
      </c>
    </row>
    <row r="18" spans="1:6" ht="15" customHeight="1">
      <c r="A18" s="117" t="s">
        <v>189</v>
      </c>
      <c r="B18" s="120" t="s">
        <v>183</v>
      </c>
      <c r="C18" s="87"/>
      <c r="D18" s="112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0"/>
      <c r="F18" s="81" t="str">
        <f t="shared" si="1"/>
        <v/>
      </c>
    </row>
    <row r="19" spans="1:6" ht="15" customHeight="1">
      <c r="A19" s="380" t="s">
        <v>191</v>
      </c>
      <c r="B19" s="381"/>
      <c r="C19" s="82"/>
      <c r="D19" s="83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4"/>
      <c r="F19" s="85"/>
    </row>
    <row r="20" spans="1:6" ht="15" customHeight="1">
      <c r="A20" s="113" t="s">
        <v>192</v>
      </c>
      <c r="B20" s="119" t="s">
        <v>193</v>
      </c>
      <c r="C20" s="86"/>
      <c r="D20" s="112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80"/>
      <c r="F20" s="81" t="str">
        <f t="shared" ref="F20:F25" si="2">D20</f>
        <v/>
      </c>
    </row>
    <row r="21" spans="1:6" ht="15" customHeight="1">
      <c r="A21" s="113" t="s">
        <v>194</v>
      </c>
      <c r="B21" s="119" t="s">
        <v>239</v>
      </c>
      <c r="C21" s="86"/>
      <c r="D21" s="112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80"/>
      <c r="F21" s="81" t="str">
        <f t="shared" si="2"/>
        <v/>
      </c>
    </row>
    <row r="22" spans="1:6" ht="15" customHeight="1">
      <c r="A22" s="113" t="s">
        <v>196</v>
      </c>
      <c r="B22" s="119" t="s">
        <v>240</v>
      </c>
      <c r="C22" s="86"/>
      <c r="D22" s="112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0"/>
      <c r="F22" s="81" t="str">
        <f t="shared" si="2"/>
        <v/>
      </c>
    </row>
    <row r="23" spans="1:6" ht="30" customHeight="1">
      <c r="A23" s="113" t="s">
        <v>198</v>
      </c>
      <c r="B23" s="121" t="s">
        <v>241</v>
      </c>
      <c r="C23" s="86"/>
      <c r="D23" s="112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80"/>
      <c r="F23" s="81" t="str">
        <f t="shared" si="2"/>
        <v/>
      </c>
    </row>
    <row r="24" spans="1:6" ht="15" customHeight="1">
      <c r="A24" s="113" t="s">
        <v>200</v>
      </c>
      <c r="B24" s="119" t="s">
        <v>242</v>
      </c>
      <c r="C24" s="86"/>
      <c r="D24" s="112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0"/>
      <c r="F24" s="81" t="str">
        <f t="shared" si="2"/>
        <v/>
      </c>
    </row>
    <row r="25" spans="1:6" ht="29.5" customHeight="1">
      <c r="A25" s="117" t="s">
        <v>202</v>
      </c>
      <c r="B25" s="122" t="s">
        <v>243</v>
      </c>
      <c r="C25" s="87"/>
      <c r="D25" s="11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81" t="str">
        <f t="shared" si="2"/>
        <v/>
      </c>
    </row>
    <row r="26" spans="1:6" ht="15" customHeight="1">
      <c r="A26" s="380" t="s">
        <v>244</v>
      </c>
      <c r="B26" s="381"/>
      <c r="C26" s="82"/>
      <c r="D26" s="83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4"/>
      <c r="F26" s="85"/>
    </row>
    <row r="27" spans="1:6" ht="15" customHeight="1">
      <c r="A27" s="117" t="s">
        <v>204</v>
      </c>
      <c r="B27" s="120" t="s">
        <v>245</v>
      </c>
      <c r="C27" s="87"/>
      <c r="D27" s="11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81" t="str">
        <f t="shared" ref="F27" si="3">D27</f>
        <v/>
      </c>
    </row>
    <row r="28" spans="1:6" ht="15" customHeight="1">
      <c r="A28" s="380" t="s">
        <v>221</v>
      </c>
      <c r="B28" s="381"/>
      <c r="C28" s="82"/>
      <c r="D28" s="83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4"/>
      <c r="F28" s="85"/>
    </row>
    <row r="29" spans="1:6" ht="15" customHeight="1" thickBot="1">
      <c r="A29" s="117" t="s">
        <v>206</v>
      </c>
      <c r="B29" s="120" t="s">
        <v>223</v>
      </c>
      <c r="C29" s="87"/>
      <c r="D29" s="11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81" t="str">
        <f t="shared" ref="F29" si="4">D29</f>
        <v/>
      </c>
    </row>
    <row r="30" spans="1:6" ht="15" customHeight="1">
      <c r="A30" s="89" t="s">
        <v>227</v>
      </c>
      <c r="B30" s="90"/>
      <c r="C30" s="91"/>
      <c r="D30" s="90"/>
      <c r="E30" s="92"/>
      <c r="F30" s="93"/>
    </row>
    <row r="31" spans="1:6" ht="15" customHeight="1">
      <c r="A31" s="94" t="s">
        <v>228</v>
      </c>
      <c r="B31" s="95"/>
      <c r="C31" s="96"/>
      <c r="D31" s="97"/>
      <c r="E31" s="98"/>
      <c r="F31" s="99"/>
    </row>
    <row r="32" spans="1:6" ht="15" customHeight="1" thickBot="1">
      <c r="A32" s="100" t="s">
        <v>229</v>
      </c>
      <c r="B32" s="101"/>
      <c r="C32" s="102"/>
      <c r="D32" s="103"/>
      <c r="E32" s="104"/>
      <c r="F32" s="105"/>
    </row>
    <row r="33" spans="1:6" ht="15" customHeight="1">
      <c r="A33" s="382" t="s">
        <v>230</v>
      </c>
      <c r="B33" s="383"/>
      <c r="C33" s="72"/>
      <c r="D33" s="73"/>
      <c r="E33" s="74"/>
      <c r="F33" s="75"/>
    </row>
    <row r="34" spans="1:6" ht="15" customHeight="1" thickBot="1">
      <c r="A34" s="106"/>
      <c r="B34" s="107" t="s">
        <v>231</v>
      </c>
      <c r="C34" s="88"/>
      <c r="D34" s="108"/>
      <c r="E34" s="109"/>
      <c r="F34" s="110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4">
    <mergeCell ref="A1:B4"/>
    <mergeCell ref="C1:F2"/>
    <mergeCell ref="L1:M1"/>
    <mergeCell ref="C3:F4"/>
    <mergeCell ref="A6:B6"/>
    <mergeCell ref="C6:D6"/>
    <mergeCell ref="A26:B26"/>
    <mergeCell ref="A28:B28"/>
    <mergeCell ref="A33:B33"/>
    <mergeCell ref="A7:B7"/>
    <mergeCell ref="C7:F7"/>
    <mergeCell ref="A10:B10"/>
    <mergeCell ref="A15:B15"/>
    <mergeCell ref="A19:B19"/>
  </mergeCells>
  <conditionalFormatting sqref="A11:B14 A16:B18 A20:B25 A27:B27 A29:B29">
    <cfRule type="expression" dxfId="15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8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948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</xm:sqref>
        </x14:dataValidation>
        <x14:dataValidation type="list" allowBlank="1" showInputMessage="1" showErrorMessage="1">
          <x14:formula1>
            <xm:f>MENU1!$B$3:$B$5</xm:f>
          </x14:formula1>
          <xm:sqref>C11:C14 C16:C18 C29 C27 C20:C21 C23:C25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>
    <tabColor rgb="FFFF33CC"/>
    <pageSetUpPr fitToPage="1"/>
  </sheetPr>
  <dimension ref="A1:N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246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53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AV-FK-003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123" t="s">
        <v>14</v>
      </c>
      <c r="B11" s="124" t="s">
        <v>247</v>
      </c>
      <c r="C11" s="125"/>
      <c r="D11" s="126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27"/>
      <c r="F11" s="128" t="str">
        <f>D11</f>
        <v/>
      </c>
    </row>
    <row r="12" spans="1:14" ht="15" customHeight="1">
      <c r="A12" s="380" t="s">
        <v>181</v>
      </c>
      <c r="B12" s="381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29"/>
    </row>
    <row r="13" spans="1:14" ht="15" customHeight="1">
      <c r="A13" s="117" t="s">
        <v>16</v>
      </c>
      <c r="B13" s="120" t="s">
        <v>183</v>
      </c>
      <c r="C13" s="87"/>
      <c r="D13" s="126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28" t="str">
        <f>D13</f>
        <v/>
      </c>
    </row>
    <row r="14" spans="1:14" ht="15" customHeight="1">
      <c r="A14" s="380" t="s">
        <v>191</v>
      </c>
      <c r="B14" s="381"/>
      <c r="C14" s="82"/>
      <c r="D14" s="83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84"/>
      <c r="F14" s="129"/>
    </row>
    <row r="15" spans="1:14" ht="15" customHeight="1">
      <c r="A15" s="113" t="s">
        <v>3</v>
      </c>
      <c r="B15" s="119" t="s">
        <v>193</v>
      </c>
      <c r="C15" s="86"/>
      <c r="D15" s="131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2"/>
      <c r="F15" s="128" t="str">
        <f>D15</f>
        <v/>
      </c>
    </row>
    <row r="16" spans="1:14" ht="15" customHeight="1">
      <c r="A16" s="113" t="s">
        <v>17</v>
      </c>
      <c r="B16" s="119" t="s">
        <v>239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28" t="str">
        <f t="shared" ref="F16:F21" si="0">D16</f>
        <v/>
      </c>
    </row>
    <row r="17" spans="1:6" ht="15" customHeight="1">
      <c r="A17" s="113" t="s">
        <v>184</v>
      </c>
      <c r="B17" s="119" t="s">
        <v>240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 t="shared" si="0"/>
        <v/>
      </c>
    </row>
    <row r="18" spans="1:6" ht="14.5" customHeight="1">
      <c r="A18" s="113" t="s">
        <v>187</v>
      </c>
      <c r="B18" s="121" t="s">
        <v>248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28" t="str">
        <f>D18</f>
        <v/>
      </c>
    </row>
    <row r="19" spans="1:6" ht="15" customHeight="1">
      <c r="A19" s="113" t="s">
        <v>189</v>
      </c>
      <c r="B19" s="119" t="s">
        <v>249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28" t="str">
        <f t="shared" si="0"/>
        <v/>
      </c>
    </row>
    <row r="20" spans="1:6" ht="14.5" customHeight="1">
      <c r="A20" s="113" t="s">
        <v>192</v>
      </c>
      <c r="B20" s="121" t="s">
        <v>242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>D20</f>
        <v/>
      </c>
    </row>
    <row r="21" spans="1:6" ht="15" customHeight="1">
      <c r="A21" s="117" t="s">
        <v>194</v>
      </c>
      <c r="B21" s="122" t="s">
        <v>250</v>
      </c>
      <c r="C21" s="87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0"/>
      <c r="F21" s="128" t="str">
        <f t="shared" si="0"/>
        <v/>
      </c>
    </row>
    <row r="22" spans="1:6" ht="15" customHeight="1">
      <c r="A22" s="380" t="s">
        <v>244</v>
      </c>
      <c r="B22" s="381"/>
      <c r="C22" s="82"/>
      <c r="D22" s="83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84"/>
      <c r="F22" s="129"/>
    </row>
    <row r="23" spans="1:6" ht="15" customHeight="1">
      <c r="A23" s="117" t="s">
        <v>196</v>
      </c>
      <c r="B23" s="120" t="s">
        <v>245</v>
      </c>
      <c r="C23" s="87"/>
      <c r="D23" s="126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0"/>
      <c r="F23" s="128" t="str">
        <f>D23</f>
        <v/>
      </c>
    </row>
    <row r="24" spans="1:6" ht="15" customHeight="1">
      <c r="A24" s="380" t="s">
        <v>221</v>
      </c>
      <c r="B24" s="381"/>
      <c r="C24" s="82"/>
      <c r="D24" s="83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84"/>
      <c r="F24" s="129"/>
    </row>
    <row r="25" spans="1:6" ht="15" customHeight="1" thickBot="1">
      <c r="A25" s="117" t="s">
        <v>198</v>
      </c>
      <c r="B25" s="120" t="s">
        <v>223</v>
      </c>
      <c r="C25" s="87"/>
      <c r="D25" s="126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0"/>
      <c r="F25" s="128" t="str">
        <f>D25</f>
        <v/>
      </c>
    </row>
    <row r="26" spans="1:6" ht="15" customHeight="1">
      <c r="A26" s="89" t="s">
        <v>227</v>
      </c>
      <c r="B26" s="90"/>
      <c r="C26" s="91"/>
      <c r="D26" s="90"/>
      <c r="E26" s="92"/>
      <c r="F26" s="93"/>
    </row>
    <row r="27" spans="1:6" ht="15" customHeight="1">
      <c r="A27" s="94" t="s">
        <v>228</v>
      </c>
      <c r="B27" s="95"/>
      <c r="C27" s="96"/>
      <c r="D27" s="97"/>
      <c r="E27" s="98"/>
      <c r="F27" s="99"/>
    </row>
    <row r="28" spans="1:6" ht="15" customHeight="1" thickBot="1">
      <c r="A28" s="100" t="s">
        <v>229</v>
      </c>
      <c r="B28" s="101"/>
      <c r="C28" s="102"/>
      <c r="D28" s="103"/>
      <c r="E28" s="104"/>
      <c r="F28" s="105"/>
    </row>
    <row r="29" spans="1:6" ht="15" customHeight="1">
      <c r="A29" s="382" t="s">
        <v>230</v>
      </c>
      <c r="B29" s="383"/>
      <c r="C29" s="72"/>
      <c r="D29" s="73"/>
      <c r="E29" s="74"/>
      <c r="F29" s="75"/>
    </row>
    <row r="30" spans="1:6" ht="15" customHeight="1" thickBot="1">
      <c r="A30" s="106"/>
      <c r="B30" s="107" t="s">
        <v>231</v>
      </c>
      <c r="C30" s="88"/>
      <c r="D30" s="108"/>
      <c r="E30" s="109"/>
      <c r="F30" s="110"/>
    </row>
    <row r="31" spans="1:6">
      <c r="A31" s="111"/>
      <c r="B31" s="111"/>
      <c r="D31" s="111"/>
      <c r="F31" s="111"/>
    </row>
    <row r="32" spans="1:6">
      <c r="A32" s="111"/>
      <c r="B32" s="111"/>
      <c r="D32" s="111"/>
      <c r="F32" s="111"/>
    </row>
    <row r="33" spans="1:6">
      <c r="A33" s="111"/>
      <c r="B33" s="111"/>
      <c r="D33" s="111"/>
      <c r="F33" s="111"/>
    </row>
    <row r="34" spans="1:6">
      <c r="A34" s="111"/>
      <c r="B34" s="111"/>
      <c r="D34" s="111"/>
      <c r="F34" s="111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4">
    <mergeCell ref="A1:B4"/>
    <mergeCell ref="C1:F2"/>
    <mergeCell ref="L1:M1"/>
    <mergeCell ref="C3:F4"/>
    <mergeCell ref="A6:B6"/>
    <mergeCell ref="C6:D6"/>
    <mergeCell ref="A22:B22"/>
    <mergeCell ref="A24:B24"/>
    <mergeCell ref="A29:B29"/>
    <mergeCell ref="A7:B7"/>
    <mergeCell ref="C7:F7"/>
    <mergeCell ref="A10:B10"/>
    <mergeCell ref="A12:B12"/>
    <mergeCell ref="A14:B14"/>
  </mergeCells>
  <conditionalFormatting sqref="A11:B11 A13:B13 A15:B21 A23:B23 A25:B25">
    <cfRule type="expression" dxfId="14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26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8927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C17</xm:sqref>
        </x14:dataValidation>
        <x14:dataValidation type="list" allowBlank="1" showInputMessage="1" showErrorMessage="1">
          <x14:formula1>
            <xm:f>MENU1!$B$3:$B$5</xm:f>
          </x14:formula1>
          <xm:sqref>C11 C23 C25 C13 C15:C16 C18:C21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 enableFormatConditionsCalculation="0">
    <tabColor rgb="FFFF33CC"/>
    <pageSetUpPr fitToPage="1"/>
  </sheetPr>
  <dimension ref="A1:N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251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55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AV-FK-004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133" t="s">
        <v>14</v>
      </c>
      <c r="B11" s="119" t="s">
        <v>252</v>
      </c>
      <c r="C11" s="86"/>
      <c r="D11" s="131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132"/>
      <c r="F11" s="128" t="str">
        <f>D11</f>
        <v/>
      </c>
    </row>
    <row r="12" spans="1:14" ht="15" customHeight="1">
      <c r="A12" s="133" t="s">
        <v>16</v>
      </c>
      <c r="B12" s="119" t="s">
        <v>253</v>
      </c>
      <c r="C12" s="86"/>
      <c r="D12" s="131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32"/>
      <c r="F12" s="128" t="str">
        <f>D12</f>
        <v/>
      </c>
    </row>
    <row r="13" spans="1:14" ht="15" customHeight="1">
      <c r="A13" s="380" t="s">
        <v>181</v>
      </c>
      <c r="B13" s="381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>
      <c r="A14" s="117" t="s">
        <v>3</v>
      </c>
      <c r="B14" s="120" t="s">
        <v>254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28" t="str">
        <f>D14</f>
        <v/>
      </c>
    </row>
    <row r="15" spans="1:14" ht="15" customHeight="1">
      <c r="A15" s="380" t="s">
        <v>186</v>
      </c>
      <c r="B15" s="381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>
      <c r="A16" s="113" t="s">
        <v>17</v>
      </c>
      <c r="B16" s="119" t="s">
        <v>255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28" t="str">
        <f t="shared" ref="F16" si="0">D16</f>
        <v/>
      </c>
    </row>
    <row r="17" spans="1:6" ht="30.5" customHeight="1">
      <c r="A17" s="113" t="s">
        <v>184</v>
      </c>
      <c r="B17" s="121" t="s">
        <v>256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>D17</f>
        <v/>
      </c>
    </row>
    <row r="18" spans="1:6" ht="15" customHeight="1">
      <c r="A18" s="380" t="s">
        <v>191</v>
      </c>
      <c r="B18" s="398"/>
      <c r="C18" s="136"/>
      <c r="D18" s="137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4"/>
      <c r="F18" s="138"/>
    </row>
    <row r="19" spans="1:6" ht="15" customHeight="1">
      <c r="A19" s="113" t="s">
        <v>187</v>
      </c>
      <c r="B19" s="119" t="s">
        <v>240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28" t="str">
        <f t="shared" ref="F19:F34" si="1">D19</f>
        <v/>
      </c>
    </row>
    <row r="20" spans="1:6" ht="14.5" customHeight="1">
      <c r="A20" s="113" t="s">
        <v>189</v>
      </c>
      <c r="B20" s="121" t="s">
        <v>193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 t="shared" si="1"/>
        <v/>
      </c>
    </row>
    <row r="21" spans="1:6" ht="15" customHeight="1">
      <c r="A21" s="113" t="s">
        <v>192</v>
      </c>
      <c r="B21" s="119" t="s">
        <v>201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28" t="str">
        <f t="shared" si="1"/>
        <v/>
      </c>
    </row>
    <row r="22" spans="1:6" ht="14.5" customHeight="1">
      <c r="A22" s="113" t="s">
        <v>194</v>
      </c>
      <c r="B22" s="121" t="s">
        <v>257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28" t="str">
        <f>D22</f>
        <v/>
      </c>
    </row>
    <row r="23" spans="1:6" ht="15" customHeight="1">
      <c r="A23" s="113" t="s">
        <v>196</v>
      </c>
      <c r="B23" s="121" t="s">
        <v>258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28" t="str">
        <f t="shared" si="1"/>
        <v/>
      </c>
    </row>
    <row r="24" spans="1:6" ht="15" customHeight="1">
      <c r="A24" s="113" t="s">
        <v>198</v>
      </c>
      <c r="B24" s="121" t="s">
        <v>259</v>
      </c>
      <c r="C24" s="86"/>
      <c r="D24" s="131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2"/>
      <c r="F24" s="128" t="str">
        <f t="shared" si="1"/>
        <v/>
      </c>
    </row>
    <row r="25" spans="1:6" ht="15" customHeight="1">
      <c r="A25" s="76" t="s">
        <v>200</v>
      </c>
      <c r="B25" s="139" t="s">
        <v>260</v>
      </c>
      <c r="C25" s="78"/>
      <c r="D25" s="112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0"/>
      <c r="F25" s="128" t="str">
        <f t="shared" si="1"/>
        <v/>
      </c>
    </row>
    <row r="26" spans="1:6" ht="15" customHeight="1">
      <c r="A26" s="76" t="s">
        <v>202</v>
      </c>
      <c r="B26" s="139" t="s">
        <v>261</v>
      </c>
      <c r="C26" s="78"/>
      <c r="D26" s="112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80"/>
      <c r="F26" s="128" t="str">
        <f t="shared" si="1"/>
        <v/>
      </c>
    </row>
    <row r="27" spans="1:6" ht="15" customHeight="1">
      <c r="A27" s="76" t="s">
        <v>204</v>
      </c>
      <c r="B27" s="139" t="s">
        <v>262</v>
      </c>
      <c r="C27" s="78"/>
      <c r="D27" s="112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0"/>
      <c r="F27" s="128" t="str">
        <f t="shared" si="1"/>
        <v/>
      </c>
    </row>
    <row r="28" spans="1:6" ht="15" customHeight="1">
      <c r="A28" s="76" t="s">
        <v>206</v>
      </c>
      <c r="B28" s="139" t="s">
        <v>263</v>
      </c>
      <c r="C28" s="78"/>
      <c r="D28" s="112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80"/>
      <c r="F28" s="128" t="str">
        <f t="shared" si="1"/>
        <v/>
      </c>
    </row>
    <row r="29" spans="1:6" ht="15" customHeight="1">
      <c r="A29" s="76" t="s">
        <v>208</v>
      </c>
      <c r="B29" s="139" t="s">
        <v>264</v>
      </c>
      <c r="C29" s="78"/>
      <c r="D29" s="112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0"/>
      <c r="F29" s="128" t="str">
        <f t="shared" si="1"/>
        <v/>
      </c>
    </row>
    <row r="30" spans="1:6" ht="15" customHeight="1">
      <c r="A30" s="76" t="s">
        <v>210</v>
      </c>
      <c r="B30" s="139" t="s">
        <v>265</v>
      </c>
      <c r="C30" s="78"/>
      <c r="D30" s="112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80"/>
      <c r="F30" s="128" t="str">
        <f t="shared" si="1"/>
        <v/>
      </c>
    </row>
    <row r="31" spans="1:6" ht="15" customHeight="1">
      <c r="A31" s="76" t="s">
        <v>6</v>
      </c>
      <c r="B31" s="139" t="s">
        <v>266</v>
      </c>
      <c r="C31" s="78"/>
      <c r="D31" s="112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0"/>
      <c r="F31" s="128" t="str">
        <f t="shared" si="1"/>
        <v/>
      </c>
    </row>
    <row r="32" spans="1:6" ht="15" customHeight="1">
      <c r="A32" s="76" t="s">
        <v>267</v>
      </c>
      <c r="B32" s="139" t="s">
        <v>268</v>
      </c>
      <c r="C32" s="78"/>
      <c r="D32" s="112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80"/>
      <c r="F32" s="128" t="str">
        <f t="shared" si="1"/>
        <v/>
      </c>
    </row>
    <row r="33" spans="1:6" ht="15" customHeight="1">
      <c r="A33" s="76" t="s">
        <v>215</v>
      </c>
      <c r="B33" s="139" t="s">
        <v>269</v>
      </c>
      <c r="C33" s="78"/>
      <c r="D33" s="112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80"/>
      <c r="F33" s="128" t="str">
        <f t="shared" si="1"/>
        <v/>
      </c>
    </row>
    <row r="34" spans="1:6" ht="15" customHeight="1">
      <c r="A34" s="123" t="s">
        <v>218</v>
      </c>
      <c r="B34" s="140" t="s">
        <v>270</v>
      </c>
      <c r="C34" s="125"/>
      <c r="D34" s="126" t="str">
        <f>IF(OR(C34="na",C34=""),"",IF($N$1="",MENU1!$G$3,IF(AND(G34="X",$N$1="A"),MENU1!$I$9,IF(AND(G34="X",$N$1="B"),MENU1!$I$10,IF(AND(G34="X",$N$1="C"),MENU1!$I$11,IF(AND(G34="X",$N$1="D"),MENU1!$I$12,MENU1!$G$3))))))</f>
        <v/>
      </c>
      <c r="E34" s="127"/>
      <c r="F34" s="128" t="str">
        <f t="shared" si="1"/>
        <v/>
      </c>
    </row>
    <row r="35" spans="1:6" ht="15" customHeight="1">
      <c r="A35" s="380"/>
      <c r="B35" s="381"/>
      <c r="C35" s="82"/>
      <c r="D35" s="83" t="str">
        <f>IF(OR(C35="na",C35=""),"",IF($N$1="",MENU1!$G$3,IF(AND(G35="X",$N$1="A"),MENU1!$I$9,IF(AND(G35="X",$N$1="B"),MENU1!$I$10,IF(AND(G35="X",$N$1="C"),MENU1!$I$11,IF(AND(G35="X",$N$1="D"),MENU1!$I$12,MENU1!$G$3))))))</f>
        <v/>
      </c>
      <c r="E35" s="84"/>
      <c r="F35" s="134"/>
    </row>
    <row r="36" spans="1:6" ht="15" customHeight="1">
      <c r="A36" s="117" t="s">
        <v>213</v>
      </c>
      <c r="B36" s="120" t="s">
        <v>271</v>
      </c>
      <c r="C36" s="87"/>
      <c r="D36" s="135" t="str">
        <f>IF(OR(C36="na",C36=""),"",IF($N$1="",MENU1!$G$3,IF(AND(G36="X",$N$1="A"),MENU1!$I$9,IF(AND(G36="X",$N$1="B"),MENU1!$I$10,IF(AND(G36="X",$N$1="C"),MENU1!$I$11,IF(AND(G36="X",$N$1="D"),MENU1!$I$12,MENU1!$G$3))))))</f>
        <v/>
      </c>
      <c r="E36" s="130"/>
      <c r="F36" s="128" t="str">
        <f>D36</f>
        <v/>
      </c>
    </row>
    <row r="37" spans="1:6" ht="15" customHeight="1">
      <c r="A37" s="380" t="s">
        <v>221</v>
      </c>
      <c r="B37" s="381"/>
      <c r="C37" s="82"/>
      <c r="D37" s="83" t="str">
        <f>IF(OR(C37="na",C37=""),"",IF($N$1="",MENU1!$G$3,IF(AND(G37="X",$N$1="A"),MENU1!$I$9,IF(AND(G37="X",$N$1="B"),MENU1!$I$10,IF(AND(G37="X",$N$1="C"),MENU1!$I$11,IF(AND(G37="X",$N$1="D"),MENU1!$I$12,MENU1!$G$3))))))</f>
        <v/>
      </c>
      <c r="E37" s="84"/>
      <c r="F37" s="134"/>
    </row>
    <row r="38" spans="1:6" ht="29" thickBot="1">
      <c r="A38" s="117" t="s">
        <v>222</v>
      </c>
      <c r="B38" s="122" t="s">
        <v>272</v>
      </c>
      <c r="C38" s="87"/>
      <c r="D38" s="135" t="str">
        <f>IF(OR(C38="na",C38=""),"",IF($N$1="",MENU1!$G$3,IF(AND(G38="X",$N$1="A"),MENU1!$I$9,IF(AND(G38="X",$N$1="B"),MENU1!$I$10,IF(AND(G38="X",$N$1="C"),MENU1!$I$11,IF(AND(G38="X",$N$1="D"),MENU1!$I$12,MENU1!$G$3))))))</f>
        <v/>
      </c>
      <c r="E38" s="130"/>
      <c r="F38" s="128" t="str">
        <f>D38</f>
        <v/>
      </c>
    </row>
    <row r="39" spans="1:6" ht="15" customHeight="1">
      <c r="A39" s="89" t="s">
        <v>227</v>
      </c>
      <c r="B39" s="90"/>
      <c r="C39" s="91"/>
      <c r="D39" s="90"/>
      <c r="E39" s="92"/>
      <c r="F39" s="93"/>
    </row>
    <row r="40" spans="1:6" ht="15" customHeight="1">
      <c r="A40" s="94" t="s">
        <v>228</v>
      </c>
      <c r="B40" s="95"/>
      <c r="C40" s="96"/>
      <c r="D40" s="97"/>
      <c r="E40" s="98"/>
      <c r="F40" s="99"/>
    </row>
    <row r="41" spans="1:6" ht="15" customHeight="1" thickBot="1">
      <c r="A41" s="100" t="s">
        <v>229</v>
      </c>
      <c r="B41" s="101"/>
      <c r="C41" s="102"/>
      <c r="D41" s="103"/>
      <c r="E41" s="104"/>
      <c r="F41" s="105"/>
    </row>
    <row r="42" spans="1:6" ht="15" customHeight="1">
      <c r="A42" s="382" t="s">
        <v>230</v>
      </c>
      <c r="B42" s="383"/>
      <c r="C42" s="72"/>
      <c r="D42" s="73"/>
      <c r="E42" s="74"/>
      <c r="F42" s="75"/>
    </row>
    <row r="43" spans="1:6" ht="15" customHeight="1" thickBot="1">
      <c r="A43" s="106"/>
      <c r="B43" s="107" t="s">
        <v>231</v>
      </c>
      <c r="C43" s="88"/>
      <c r="D43" s="108"/>
      <c r="E43" s="109"/>
      <c r="F43" s="110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5">
    <mergeCell ref="A1:B4"/>
    <mergeCell ref="C1:F2"/>
    <mergeCell ref="L1:M1"/>
    <mergeCell ref="C3:F4"/>
    <mergeCell ref="A6:B6"/>
    <mergeCell ref="C6:D6"/>
    <mergeCell ref="A35:B35"/>
    <mergeCell ref="A37:B37"/>
    <mergeCell ref="A42:B42"/>
    <mergeCell ref="A7:B7"/>
    <mergeCell ref="C7:F7"/>
    <mergeCell ref="A10:B10"/>
    <mergeCell ref="A13:B13"/>
    <mergeCell ref="A15:B15"/>
    <mergeCell ref="A18:B18"/>
  </mergeCells>
  <conditionalFormatting sqref="A11:B12 A14:B14 A16:B17 A19:B34 A36:B36 A38:B38">
    <cfRule type="expression" dxfId="13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50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9951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C11:C12 C14 C16:C17 C38 C36 C20:C34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enableFormatConditionsCalculation="0">
    <tabColor rgb="FFFF33CC"/>
    <pageSetUpPr fitToPage="1"/>
  </sheetPr>
  <dimension ref="A1:N93"/>
  <sheetViews>
    <sheetView zoomScaleSheetLayoutView="111"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4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273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57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AV-FK-005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28" t="str">
        <f>D11</f>
        <v/>
      </c>
    </row>
    <row r="12" spans="1:14" ht="15" customHeight="1">
      <c r="A12" s="123" t="s">
        <v>16</v>
      </c>
      <c r="B12" s="124" t="s">
        <v>180</v>
      </c>
      <c r="C12" s="125"/>
      <c r="D12" s="126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27"/>
      <c r="F12" s="128" t="str">
        <f>D12</f>
        <v/>
      </c>
    </row>
    <row r="13" spans="1:14" ht="15" customHeight="1">
      <c r="A13" s="380" t="s">
        <v>181</v>
      </c>
      <c r="B13" s="381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>
      <c r="A14" s="113" t="s">
        <v>3</v>
      </c>
      <c r="B14" s="119" t="s">
        <v>275</v>
      </c>
      <c r="C14" s="86"/>
      <c r="D14" s="131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2"/>
      <c r="F14" s="128" t="str">
        <f t="shared" ref="F14:F15" si="0">D14</f>
        <v/>
      </c>
    </row>
    <row r="15" spans="1:14" ht="15" customHeight="1">
      <c r="A15" s="117" t="s">
        <v>17</v>
      </c>
      <c r="B15" s="120" t="s">
        <v>276</v>
      </c>
      <c r="C15" s="87"/>
      <c r="D15" s="135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0"/>
      <c r="F15" s="128" t="str">
        <f t="shared" si="0"/>
        <v/>
      </c>
    </row>
    <row r="16" spans="1:14" ht="15" customHeight="1">
      <c r="A16" s="380" t="s">
        <v>186</v>
      </c>
      <c r="B16" s="381"/>
      <c r="C16" s="82"/>
      <c r="D16" s="83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84"/>
      <c r="F16" s="134"/>
    </row>
    <row r="17" spans="1:6" ht="15" customHeight="1">
      <c r="A17" s="113" t="s">
        <v>184</v>
      </c>
      <c r="B17" s="119" t="s">
        <v>277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28" t="str">
        <f t="shared" ref="F17:F18" si="1">D17</f>
        <v/>
      </c>
    </row>
    <row r="18" spans="1:6" ht="30" customHeight="1">
      <c r="A18" s="113" t="s">
        <v>187</v>
      </c>
      <c r="B18" s="121" t="s">
        <v>256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28" t="str">
        <f t="shared" si="1"/>
        <v/>
      </c>
    </row>
    <row r="19" spans="1:6" ht="15" customHeight="1">
      <c r="A19" s="380" t="s">
        <v>191</v>
      </c>
      <c r="B19" s="398"/>
      <c r="C19" s="136"/>
      <c r="D19" s="137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84"/>
      <c r="F19" s="138"/>
    </row>
    <row r="20" spans="1:6" ht="15" customHeight="1">
      <c r="A20" s="113" t="s">
        <v>189</v>
      </c>
      <c r="B20" s="121" t="s">
        <v>278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28" t="str">
        <f t="shared" ref="F20:F26" si="2">D20</f>
        <v/>
      </c>
    </row>
    <row r="21" spans="1:6" ht="14.5" customHeight="1">
      <c r="A21" s="113" t="s">
        <v>192</v>
      </c>
      <c r="B21" s="121" t="s">
        <v>279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28" t="str">
        <f t="shared" si="2"/>
        <v/>
      </c>
    </row>
    <row r="22" spans="1:6" ht="30" customHeight="1">
      <c r="A22" s="113" t="s">
        <v>194</v>
      </c>
      <c r="B22" s="121" t="s">
        <v>280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28" t="str">
        <f t="shared" si="2"/>
        <v/>
      </c>
    </row>
    <row r="23" spans="1:6" ht="14.5" customHeight="1">
      <c r="A23" s="113" t="s">
        <v>196</v>
      </c>
      <c r="B23" s="121" t="s">
        <v>281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28" t="str">
        <f t="shared" si="2"/>
        <v/>
      </c>
    </row>
    <row r="24" spans="1:6" ht="15" customHeight="1">
      <c r="A24" s="113" t="s">
        <v>198</v>
      </c>
      <c r="B24" s="121" t="s">
        <v>269</v>
      </c>
      <c r="C24" s="86"/>
      <c r="D24" s="131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2"/>
      <c r="F24" s="128" t="str">
        <f t="shared" si="2"/>
        <v/>
      </c>
    </row>
    <row r="25" spans="1:6" ht="15" customHeight="1">
      <c r="A25" s="113" t="s">
        <v>200</v>
      </c>
      <c r="B25" s="121" t="s">
        <v>282</v>
      </c>
      <c r="C25" s="86"/>
      <c r="D25" s="131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132"/>
      <c r="F25" s="128" t="str">
        <f t="shared" si="2"/>
        <v/>
      </c>
    </row>
    <row r="26" spans="1:6" ht="15" customHeight="1">
      <c r="A26" s="123" t="s">
        <v>202</v>
      </c>
      <c r="B26" s="140" t="s">
        <v>283</v>
      </c>
      <c r="C26" s="86"/>
      <c r="D26" s="126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27"/>
      <c r="F26" s="128" t="str">
        <f t="shared" si="2"/>
        <v/>
      </c>
    </row>
    <row r="27" spans="1:6" ht="15" customHeight="1">
      <c r="A27" s="380" t="s">
        <v>284</v>
      </c>
      <c r="B27" s="381"/>
      <c r="C27" s="82"/>
      <c r="D27" s="83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4"/>
      <c r="F27" s="134"/>
    </row>
    <row r="28" spans="1:6" ht="16">
      <c r="A28" s="117" t="s">
        <v>204</v>
      </c>
      <c r="B28" s="122" t="s">
        <v>285</v>
      </c>
      <c r="D28" s="135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0"/>
      <c r="F28" s="128" t="str">
        <f>D28</f>
        <v/>
      </c>
    </row>
    <row r="29" spans="1:6" ht="15" customHeight="1">
      <c r="A29" s="380" t="s">
        <v>244</v>
      </c>
      <c r="B29" s="381"/>
      <c r="C29" s="82"/>
      <c r="D29" s="83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4"/>
      <c r="F29" s="134"/>
    </row>
    <row r="30" spans="1:6" ht="15" customHeight="1">
      <c r="A30" s="117" t="s">
        <v>206</v>
      </c>
      <c r="B30" s="120" t="s">
        <v>271</v>
      </c>
      <c r="C30" s="87"/>
      <c r="D30" s="135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0"/>
      <c r="F30" s="128" t="str">
        <f>D30</f>
        <v/>
      </c>
    </row>
    <row r="31" spans="1:6" ht="15" customHeight="1">
      <c r="A31" s="380" t="s">
        <v>221</v>
      </c>
      <c r="B31" s="381"/>
      <c r="C31" s="82"/>
      <c r="D31" s="83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84"/>
      <c r="F31" s="134"/>
    </row>
    <row r="32" spans="1:6" ht="15" customHeight="1">
      <c r="A32" s="113" t="s">
        <v>208</v>
      </c>
      <c r="B32" s="119" t="s">
        <v>286</v>
      </c>
      <c r="C32" s="86"/>
      <c r="D32" s="131" t="str">
        <f>IF(OR(C32="na",C32=""),"",IF($N$1="",MENU1!$G$3,IF(AND(G32="X",$N$1="A"),MENU1!$I$9,IF(AND(G32="X",$N$1="B"),MENU1!$I$10,IF(AND(G32="X",$N$1="C"),MENU1!$I$11,IF(AND(G32="X",$N$1="D"),MENU1!$I$12,MENU1!$G$3))))))</f>
        <v/>
      </c>
      <c r="E32" s="132"/>
      <c r="F32" s="128" t="str">
        <f t="shared" ref="F32:F33" si="3">D32</f>
        <v/>
      </c>
    </row>
    <row r="33" spans="1:6" ht="43" thickBot="1">
      <c r="A33" s="117" t="s">
        <v>210</v>
      </c>
      <c r="B33" s="122" t="s">
        <v>287</v>
      </c>
      <c r="C33" s="87"/>
      <c r="D33" s="135" t="str">
        <f>IF(OR(C33="na",C33=""),"",IF($N$1="",MENU1!$G$3,IF(AND(G33="X",$N$1="A"),MENU1!$I$9,IF(AND(G33="X",$N$1="B"),MENU1!$I$10,IF(AND(G33="X",$N$1="C"),MENU1!$I$11,IF(AND(G33="X",$N$1="D"),MENU1!$I$12,MENU1!$G$3))))))</f>
        <v/>
      </c>
      <c r="E33" s="130"/>
      <c r="F33" s="128" t="str">
        <f t="shared" si="3"/>
        <v/>
      </c>
    </row>
    <row r="34" spans="1:6" ht="15" customHeight="1">
      <c r="A34" s="89" t="s">
        <v>227</v>
      </c>
      <c r="B34" s="90"/>
      <c r="C34" s="91"/>
      <c r="D34" s="90"/>
      <c r="E34" s="92"/>
      <c r="F34" s="93"/>
    </row>
    <row r="35" spans="1:6" ht="15" customHeight="1">
      <c r="A35" s="94"/>
      <c r="B35" s="95"/>
      <c r="C35" s="96"/>
      <c r="D35" s="97"/>
      <c r="E35" s="98"/>
      <c r="F35" s="99"/>
    </row>
    <row r="36" spans="1:6" ht="15" customHeight="1" thickBot="1">
      <c r="A36" s="100" t="s">
        <v>229</v>
      </c>
      <c r="B36" s="101"/>
      <c r="C36" s="102"/>
      <c r="D36" s="103"/>
      <c r="E36" s="104"/>
      <c r="F36" s="105"/>
    </row>
    <row r="37" spans="1:6" ht="15" customHeight="1">
      <c r="A37" s="382" t="s">
        <v>230</v>
      </c>
      <c r="B37" s="383"/>
      <c r="C37" s="72"/>
      <c r="D37" s="73"/>
      <c r="E37" s="74"/>
      <c r="F37" s="75"/>
    </row>
    <row r="38" spans="1:6" ht="15" customHeight="1" thickBot="1">
      <c r="A38" s="106"/>
      <c r="B38" s="107" t="s">
        <v>231</v>
      </c>
      <c r="C38" s="88"/>
      <c r="D38" s="108"/>
      <c r="E38" s="109"/>
      <c r="F38" s="110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6">
    <mergeCell ref="A16:B16"/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19:B19"/>
    <mergeCell ref="A27:B27"/>
    <mergeCell ref="A29:B29"/>
    <mergeCell ref="A31:B31"/>
    <mergeCell ref="A37:B37"/>
  </mergeCells>
  <conditionalFormatting sqref="A11:B33">
    <cfRule type="expression" dxfId="12" priority="1">
      <formula>$C11="na"</formula>
    </cfRule>
  </conditionalFormatting>
  <dataValidations count="1">
    <dataValidation type="list" allowBlank="1" showInputMessage="1" showErrorMessage="1" sqref="C19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7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C25:C26</xm:sqref>
        </x14:dataValidation>
        <x14:dataValidation type="list" allowBlank="1" showInputMessage="1" showErrorMessage="1">
          <x14:formula1>
            <xm:f>MENU1!$B$3:$B$5</xm:f>
          </x14:formula1>
          <xm:sqref>C11:C12 C14:C15 C17:C18 C32:C33 C30 C20:C24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enableFormatConditionsCalculation="0">
    <tabColor rgb="FFFF33CC"/>
    <pageSetUpPr fitToPage="1"/>
  </sheetPr>
  <dimension ref="A1:N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288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59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AV-FK-006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41" t="str">
        <f>D11</f>
        <v/>
      </c>
    </row>
    <row r="12" spans="1:14" ht="15" customHeight="1">
      <c r="A12" s="123" t="s">
        <v>16</v>
      </c>
      <c r="B12" s="124" t="s">
        <v>289</v>
      </c>
      <c r="C12" s="125"/>
      <c r="D12" s="126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127"/>
      <c r="F12" s="141" t="str">
        <f>D12</f>
        <v/>
      </c>
    </row>
    <row r="13" spans="1:14" ht="15" customHeight="1">
      <c r="A13" s="380" t="s">
        <v>181</v>
      </c>
      <c r="B13" s="381"/>
      <c r="C13" s="82"/>
      <c r="D13" s="83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84"/>
      <c r="F13" s="134"/>
    </row>
    <row r="14" spans="1:14" ht="15" customHeight="1">
      <c r="A14" s="117" t="s">
        <v>3</v>
      </c>
      <c r="B14" s="120" t="s">
        <v>290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>D14</f>
        <v/>
      </c>
    </row>
    <row r="15" spans="1:14" ht="15" customHeight="1">
      <c r="A15" s="380" t="s">
        <v>186</v>
      </c>
      <c r="B15" s="381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>
      <c r="A16" s="113" t="s">
        <v>17</v>
      </c>
      <c r="B16" s="119" t="s">
        <v>291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41" t="str">
        <f t="shared" ref="F16:F17" si="0">D16</f>
        <v/>
      </c>
    </row>
    <row r="17" spans="1:6" ht="15" customHeight="1">
      <c r="A17" s="113" t="s">
        <v>184</v>
      </c>
      <c r="B17" s="121" t="s">
        <v>292</v>
      </c>
      <c r="C17" s="86"/>
      <c r="D17" s="131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2"/>
      <c r="F17" s="141" t="str">
        <f t="shared" si="0"/>
        <v/>
      </c>
    </row>
    <row r="18" spans="1:6" ht="15" customHeight="1">
      <c r="A18" s="380" t="s">
        <v>191</v>
      </c>
      <c r="B18" s="398"/>
      <c r="C18" s="136"/>
      <c r="D18" s="137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84"/>
      <c r="F18" s="138"/>
    </row>
    <row r="19" spans="1:6" ht="16">
      <c r="A19" s="113" t="s">
        <v>187</v>
      </c>
      <c r="B19" s="121" t="s">
        <v>278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41" t="str">
        <f t="shared" ref="F19:F24" si="1">D19</f>
        <v/>
      </c>
    </row>
    <row r="20" spans="1:6" ht="16">
      <c r="A20" s="113" t="s">
        <v>189</v>
      </c>
      <c r="B20" s="121" t="s">
        <v>281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41" t="str">
        <f t="shared" si="1"/>
        <v/>
      </c>
    </row>
    <row r="21" spans="1:6" ht="16">
      <c r="A21" s="113" t="s">
        <v>192</v>
      </c>
      <c r="B21" s="121" t="s">
        <v>293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41" t="str">
        <f t="shared" si="1"/>
        <v/>
      </c>
    </row>
    <row r="22" spans="1:6" ht="14.5" customHeight="1">
      <c r="A22" s="113" t="s">
        <v>194</v>
      </c>
      <c r="B22" s="121" t="s">
        <v>282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41" t="str">
        <f t="shared" si="1"/>
        <v/>
      </c>
    </row>
    <row r="23" spans="1:6" ht="15" customHeight="1">
      <c r="A23" s="113" t="s">
        <v>196</v>
      </c>
      <c r="B23" s="121" t="s">
        <v>283</v>
      </c>
      <c r="C23" s="86"/>
      <c r="D23" s="131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2"/>
      <c r="F23" s="141" t="str">
        <f t="shared" si="1"/>
        <v/>
      </c>
    </row>
    <row r="24" spans="1:6" ht="15" customHeight="1">
      <c r="A24" s="117" t="s">
        <v>198</v>
      </c>
      <c r="B24" s="122" t="s">
        <v>269</v>
      </c>
      <c r="C24" s="87"/>
      <c r="D24" s="135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0"/>
      <c r="F24" s="141" t="str">
        <f t="shared" si="1"/>
        <v/>
      </c>
    </row>
    <row r="25" spans="1:6" ht="15" customHeight="1">
      <c r="A25" s="380" t="s">
        <v>284</v>
      </c>
      <c r="B25" s="381"/>
      <c r="C25" s="82"/>
      <c r="D25" s="83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4"/>
      <c r="F25" s="134"/>
    </row>
    <row r="26" spans="1:6" ht="16">
      <c r="A26" s="117" t="s">
        <v>200</v>
      </c>
      <c r="B26" s="122" t="s">
        <v>294</v>
      </c>
      <c r="D26" s="135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0"/>
      <c r="F26" s="141" t="str">
        <f>D26</f>
        <v/>
      </c>
    </row>
    <row r="27" spans="1:6" ht="15" customHeight="1">
      <c r="A27" s="380" t="s">
        <v>244</v>
      </c>
      <c r="B27" s="381"/>
      <c r="C27" s="82"/>
      <c r="D27" s="83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84"/>
      <c r="F27" s="134"/>
    </row>
    <row r="28" spans="1:6" ht="15" customHeight="1">
      <c r="A28" s="117" t="s">
        <v>202</v>
      </c>
      <c r="B28" s="120" t="s">
        <v>271</v>
      </c>
      <c r="C28" s="87"/>
      <c r="D28" s="135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0"/>
      <c r="F28" s="141" t="str">
        <f>D28</f>
        <v/>
      </c>
    </row>
    <row r="29" spans="1:6" ht="15" customHeight="1">
      <c r="A29" s="380" t="s">
        <v>221</v>
      </c>
      <c r="B29" s="381"/>
      <c r="C29" s="82"/>
      <c r="D29" s="83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84"/>
      <c r="F29" s="134"/>
    </row>
    <row r="30" spans="1:6" ht="15" customHeight="1">
      <c r="A30" s="117" t="s">
        <v>204</v>
      </c>
      <c r="B30" s="120" t="s">
        <v>286</v>
      </c>
      <c r="C30" s="87"/>
      <c r="D30" s="135" t="str">
        <f>IF(OR(C30="na",C30=""),"",IF($N$1="",MENU1!$G$3,IF(AND(G30="X",$N$1="A"),MENU1!$I$9,IF(AND(G30="X",$N$1="B"),MENU1!$I$10,IF(AND(G30="X",$N$1="C"),MENU1!$I$11,IF(AND(G30="X",$N$1="D"),MENU1!$I$12,MENU1!$G$3))))))</f>
        <v/>
      </c>
      <c r="E30" s="130"/>
      <c r="F30" s="141" t="str">
        <f t="shared" ref="F30" si="2">D30</f>
        <v/>
      </c>
    </row>
    <row r="31" spans="1:6" ht="15" customHeight="1" thickBot="1">
      <c r="A31" s="117" t="s">
        <v>206</v>
      </c>
      <c r="B31" s="120" t="s">
        <v>295</v>
      </c>
      <c r="C31" s="87"/>
      <c r="D31" s="135" t="str">
        <f>IF(OR(C31="na",C31=""),"",IF($N$1="",MENU1!$G$3,IF(AND(G31="X",$N$1="A"),MENU1!$I$9,IF(AND(G31="X",$N$1="B"),MENU1!$I$10,IF(AND(G31="X",$N$1="C"),MENU1!$I$11,IF(AND(G31="X",$N$1="D"),MENU1!$I$12,MENU1!$G$3))))))</f>
        <v/>
      </c>
      <c r="E31" s="130"/>
      <c r="F31" s="141" t="str">
        <f>D31</f>
        <v/>
      </c>
    </row>
    <row r="32" spans="1:6" ht="15" customHeight="1">
      <c r="A32" s="89" t="s">
        <v>227</v>
      </c>
      <c r="B32" s="90"/>
      <c r="C32" s="91"/>
      <c r="D32" s="90"/>
      <c r="E32" s="92"/>
      <c r="F32" s="93"/>
    </row>
    <row r="33" spans="1:6" ht="15" customHeight="1">
      <c r="A33" s="94" t="s">
        <v>228</v>
      </c>
      <c r="B33" s="95"/>
      <c r="C33" s="96"/>
      <c r="D33" s="97"/>
      <c r="E33" s="98"/>
      <c r="F33" s="99"/>
    </row>
    <row r="34" spans="1:6" ht="15" customHeight="1" thickBot="1">
      <c r="A34" s="100" t="s">
        <v>229</v>
      </c>
      <c r="B34" s="101"/>
      <c r="C34" s="102"/>
      <c r="D34" s="103"/>
      <c r="E34" s="104"/>
      <c r="F34" s="105"/>
    </row>
    <row r="35" spans="1:6" ht="15" customHeight="1">
      <c r="A35" s="382"/>
      <c r="B35" s="383"/>
      <c r="C35" s="72"/>
      <c r="D35" s="73"/>
      <c r="E35" s="74"/>
      <c r="F35" s="75"/>
    </row>
    <row r="36" spans="1:6" ht="15" customHeight="1" thickBot="1">
      <c r="A36" s="106"/>
      <c r="B36" s="107" t="s">
        <v>231</v>
      </c>
      <c r="C36" s="88"/>
      <c r="D36" s="108"/>
      <c r="E36" s="109"/>
      <c r="F36" s="110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6">
    <mergeCell ref="A1:B4"/>
    <mergeCell ref="C1:F2"/>
    <mergeCell ref="L1:M1"/>
    <mergeCell ref="C3:F4"/>
    <mergeCell ref="A6:B6"/>
    <mergeCell ref="C6:D6"/>
    <mergeCell ref="A7:B7"/>
    <mergeCell ref="C7:F7"/>
    <mergeCell ref="A10:B10"/>
    <mergeCell ref="A13:B13"/>
    <mergeCell ref="A15:B15"/>
    <mergeCell ref="A18:B18"/>
    <mergeCell ref="A25:B25"/>
    <mergeCell ref="A27:B27"/>
    <mergeCell ref="A29:B29"/>
    <mergeCell ref="A35:B35"/>
  </mergeCells>
  <conditionalFormatting sqref="A11:B31">
    <cfRule type="expression" dxfId="11" priority="1">
      <formula>$C11="na"</formula>
    </cfRule>
  </conditionalFormatting>
  <dataValidations count="1">
    <dataValidation type="list" allowBlank="1" showInputMessage="1" showErrorMessage="1" sqref="C18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98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999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C22:C23</xm:sqref>
        </x14:dataValidation>
        <x14:dataValidation type="list" allowBlank="1" showInputMessage="1" showErrorMessage="1">
          <x14:formula1>
            <xm:f>MENU1!$B$3:$B$5</xm:f>
          </x14:formula1>
          <xm:sqref>C11:C12 C14 C16:C17 C30:C31 C28 C19:C21 C24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 enableFormatConditionsCalculation="0">
    <tabColor rgb="FFFF33CC"/>
    <pageSetUpPr fitToPage="1"/>
  </sheetPr>
  <dimension ref="A1:N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4" ht="15" customHeight="1" thickBot="1">
      <c r="A1" s="384"/>
      <c r="B1" s="385"/>
      <c r="C1" s="385" t="s">
        <v>296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61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AV-FK-007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178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274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141" t="str">
        <f>D11</f>
        <v/>
      </c>
    </row>
    <row r="12" spans="1:14" ht="15" customHeight="1">
      <c r="A12" s="380" t="s">
        <v>181</v>
      </c>
      <c r="B12" s="381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34"/>
    </row>
    <row r="13" spans="1:14" ht="15" customHeight="1">
      <c r="A13" s="117" t="s">
        <v>16</v>
      </c>
      <c r="B13" s="120" t="s">
        <v>297</v>
      </c>
      <c r="C13" s="87"/>
      <c r="D13" s="135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41" t="str">
        <f t="shared" ref="F13:F14" si="0">D13</f>
        <v/>
      </c>
    </row>
    <row r="14" spans="1:14" ht="15" customHeight="1">
      <c r="A14" s="117" t="s">
        <v>3</v>
      </c>
      <c r="B14" s="120" t="s">
        <v>276</v>
      </c>
      <c r="C14" s="87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 t="shared" si="0"/>
        <v/>
      </c>
    </row>
    <row r="15" spans="1:14" ht="15" customHeight="1">
      <c r="A15" s="380" t="s">
        <v>186</v>
      </c>
      <c r="B15" s="381"/>
      <c r="C15" s="82"/>
      <c r="D15" s="83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84"/>
      <c r="F15" s="134"/>
    </row>
    <row r="16" spans="1:14" ht="15" customHeight="1">
      <c r="A16" s="113" t="s">
        <v>17</v>
      </c>
      <c r="B16" s="119" t="s">
        <v>298</v>
      </c>
      <c r="C16" s="86"/>
      <c r="D16" s="131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2"/>
      <c r="F16" s="141" t="str">
        <f>D16</f>
        <v/>
      </c>
    </row>
    <row r="17" spans="1:6" ht="15" customHeight="1">
      <c r="A17" s="380" t="s">
        <v>191</v>
      </c>
      <c r="B17" s="398"/>
      <c r="C17" s="136"/>
      <c r="D17" s="137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84"/>
      <c r="F17" s="138"/>
    </row>
    <row r="18" spans="1:6" ht="15" customHeight="1">
      <c r="A18" s="113" t="s">
        <v>184</v>
      </c>
      <c r="B18" s="121" t="s">
        <v>193</v>
      </c>
      <c r="C18" s="86"/>
      <c r="D18" s="131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2"/>
      <c r="F18" s="141" t="str">
        <f t="shared" ref="F18:F22" si="1">D18</f>
        <v/>
      </c>
    </row>
    <row r="19" spans="1:6" ht="15" customHeight="1">
      <c r="A19" s="113" t="s">
        <v>187</v>
      </c>
      <c r="B19" s="121" t="s">
        <v>282</v>
      </c>
      <c r="C19" s="86"/>
      <c r="D19" s="131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2"/>
      <c r="F19" s="141" t="str">
        <f t="shared" si="1"/>
        <v/>
      </c>
    </row>
    <row r="20" spans="1:6" ht="15" customHeight="1">
      <c r="A20" s="113" t="s">
        <v>189</v>
      </c>
      <c r="B20" s="121" t="s">
        <v>299</v>
      </c>
      <c r="C20" s="86"/>
      <c r="D20" s="131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2"/>
      <c r="F20" s="141" t="str">
        <f t="shared" si="1"/>
        <v/>
      </c>
    </row>
    <row r="21" spans="1:6" ht="30" customHeight="1">
      <c r="A21" s="113" t="s">
        <v>192</v>
      </c>
      <c r="B21" s="121" t="s">
        <v>300</v>
      </c>
      <c r="C21" s="86"/>
      <c r="D21" s="131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2"/>
      <c r="F21" s="141" t="str">
        <f t="shared" si="1"/>
        <v/>
      </c>
    </row>
    <row r="22" spans="1:6" ht="15" customHeight="1" thickBot="1">
      <c r="A22" s="113" t="s">
        <v>194</v>
      </c>
      <c r="B22" s="121" t="s">
        <v>301</v>
      </c>
      <c r="C22" s="86"/>
      <c r="D22" s="131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2"/>
      <c r="F22" s="141" t="str">
        <f t="shared" si="1"/>
        <v/>
      </c>
    </row>
    <row r="23" spans="1:6" ht="15" customHeight="1">
      <c r="A23" s="89" t="s">
        <v>227</v>
      </c>
      <c r="B23" s="90"/>
      <c r="C23" s="91"/>
      <c r="D23" s="90"/>
      <c r="E23" s="92"/>
      <c r="F23" s="93"/>
    </row>
    <row r="24" spans="1:6" ht="15" customHeight="1">
      <c r="A24" s="94" t="s">
        <v>228</v>
      </c>
      <c r="B24" s="95"/>
      <c r="C24" s="96"/>
      <c r="D24" s="97"/>
      <c r="E24" s="98"/>
      <c r="F24" s="99"/>
    </row>
    <row r="25" spans="1:6" ht="15" customHeight="1" thickBot="1">
      <c r="A25" s="100" t="s">
        <v>229</v>
      </c>
      <c r="B25" s="101"/>
      <c r="C25" s="102"/>
      <c r="D25" s="103"/>
      <c r="E25" s="104"/>
      <c r="F25" s="105"/>
    </row>
    <row r="26" spans="1:6" ht="15" customHeight="1">
      <c r="A26" s="382" t="s">
        <v>230</v>
      </c>
      <c r="B26" s="383"/>
      <c r="C26" s="72"/>
      <c r="D26" s="73"/>
      <c r="E26" s="74"/>
      <c r="F26" s="75"/>
    </row>
    <row r="27" spans="1:6" ht="15" customHeight="1" thickBot="1">
      <c r="A27" s="106"/>
      <c r="B27" s="107" t="s">
        <v>231</v>
      </c>
      <c r="C27" s="88"/>
      <c r="D27" s="108"/>
      <c r="E27" s="109"/>
      <c r="F27" s="110"/>
    </row>
    <row r="28" spans="1:6">
      <c r="A28" s="111"/>
      <c r="B28" s="111"/>
      <c r="D28" s="111"/>
      <c r="F28" s="111"/>
    </row>
    <row r="29" spans="1:6">
      <c r="A29" s="111"/>
      <c r="B29" s="111"/>
      <c r="D29" s="111"/>
      <c r="F29" s="111"/>
    </row>
    <row r="30" spans="1:6">
      <c r="A30" s="111"/>
      <c r="B30" s="111"/>
      <c r="D30" s="111"/>
      <c r="F30" s="111"/>
    </row>
    <row r="31" spans="1:6">
      <c r="A31" s="111"/>
      <c r="B31" s="111"/>
      <c r="D31" s="111"/>
      <c r="F31" s="111"/>
    </row>
    <row r="32" spans="1:6">
      <c r="A32" s="111"/>
      <c r="B32" s="111"/>
      <c r="D32" s="111"/>
      <c r="F32" s="111"/>
    </row>
    <row r="33" spans="1:6">
      <c r="A33" s="111"/>
      <c r="B33" s="111"/>
      <c r="D33" s="111"/>
      <c r="F33" s="111"/>
    </row>
    <row r="34" spans="1:6">
      <c r="A34" s="111"/>
      <c r="B34" s="111"/>
      <c r="D34" s="111"/>
      <c r="F34" s="111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3">
    <mergeCell ref="A1:B4"/>
    <mergeCell ref="C1:F2"/>
    <mergeCell ref="L1:M1"/>
    <mergeCell ref="C3:F4"/>
    <mergeCell ref="A6:B6"/>
    <mergeCell ref="C6:D6"/>
    <mergeCell ref="A17:B17"/>
    <mergeCell ref="A26:B26"/>
    <mergeCell ref="A7:B7"/>
    <mergeCell ref="C7:F7"/>
    <mergeCell ref="A10:B10"/>
    <mergeCell ref="A12:B12"/>
    <mergeCell ref="A15:B15"/>
  </mergeCells>
  <conditionalFormatting sqref="A11:B22">
    <cfRule type="expression" dxfId="10" priority="1">
      <formula>$C11="na"</formula>
    </cfRule>
  </conditionalFormatting>
  <dataValidations count="1">
    <dataValidation type="list" allowBlank="1" showInputMessage="1" showErrorMessage="1" sqref="C17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9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22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3023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C19</xm:sqref>
        </x14:dataValidation>
        <x14:dataValidation type="list" allowBlank="1" showInputMessage="1" showErrorMessage="1">
          <x14:formula1>
            <xm:f>MENU1!$B$3:$B$5</xm:f>
          </x14:formula1>
          <xm:sqref>C11 C13:C14 C16 C18 C20:C22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enableFormatConditionsCalculation="0">
    <tabColor rgb="FFFFFF00"/>
    <pageSetUpPr fitToPage="1"/>
  </sheetPr>
  <dimension ref="A1:AI173"/>
  <sheetViews>
    <sheetView zoomScale="85" zoomScaleNormal="85" zoomScalePageLayoutView="85" workbookViewId="0">
      <selection activeCell="AB1" sqref="AB1"/>
    </sheetView>
  </sheetViews>
  <sheetFormatPr baseColWidth="10" defaultColWidth="11.5" defaultRowHeight="14" x14ac:dyDescent="0"/>
  <cols>
    <col min="1" max="1" width="5.6640625" style="48" customWidth="1"/>
    <col min="2" max="2" width="17.5" style="48" customWidth="1"/>
    <col min="3" max="3" width="5.6640625" style="48" customWidth="1"/>
    <col min="4" max="4" width="8.6640625" style="48" customWidth="1"/>
    <col min="5" max="6" width="5.6640625" style="48" customWidth="1"/>
    <col min="7" max="7" width="8.6640625" style="48" customWidth="1"/>
    <col min="8" max="9" width="5.6640625" style="48" customWidth="1"/>
    <col min="10" max="10" width="8.6640625" style="48" customWidth="1"/>
    <col min="11" max="12" width="5.6640625" style="48" customWidth="1"/>
    <col min="13" max="13" width="8.6640625" style="48" customWidth="1"/>
    <col min="14" max="14" width="5.6640625" style="48" customWidth="1"/>
    <col min="15" max="15" width="8" style="48" customWidth="1"/>
    <col min="16" max="16" width="5.5" style="48" customWidth="1"/>
    <col min="17" max="17" width="7" style="48" customWidth="1"/>
    <col min="18" max="18" width="5.6640625" style="48" customWidth="1"/>
    <col min="19" max="19" width="8.6640625" style="48" customWidth="1"/>
    <col min="20" max="21" width="5.6640625" style="48" customWidth="1"/>
    <col min="22" max="22" width="8.6640625" style="48" customWidth="1"/>
    <col min="23" max="24" width="5.6640625" style="142" customWidth="1"/>
    <col min="25" max="25" width="8.6640625" style="142" customWidth="1"/>
    <col min="26" max="26" width="5.6640625" style="48" customWidth="1"/>
    <col min="27" max="27" width="11.5" style="48"/>
    <col min="28" max="29" width="11.5" style="61"/>
    <col min="30" max="33" width="11.5" style="48"/>
    <col min="34" max="34" width="10.5" style="48" bestFit="1" customWidth="1"/>
    <col min="35" max="35" width="37.83203125" style="48" bestFit="1" customWidth="1"/>
    <col min="36" max="16384" width="11.5" style="48"/>
  </cols>
  <sheetData>
    <row r="1" spans="1:35" ht="15" customHeight="1">
      <c r="A1" s="486"/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7" t="s">
        <v>302</v>
      </c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B1" s="61" t="s">
        <v>453</v>
      </c>
      <c r="AH1" s="25"/>
      <c r="AI1" s="24"/>
    </row>
    <row r="2" spans="1:35" ht="1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H2" s="25"/>
      <c r="AI2" s="24"/>
    </row>
    <row r="3" spans="1:35" ht="15" customHeight="1">
      <c r="A3" s="486"/>
      <c r="B3" s="486"/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  <c r="N3" s="487" t="s">
        <v>62</v>
      </c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H3" s="17"/>
      <c r="AI3" s="16"/>
    </row>
    <row r="4" spans="1:35" ht="15" customHeight="1">
      <c r="A4" s="486"/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7"/>
      <c r="Y4" s="487"/>
      <c r="Z4" s="487"/>
      <c r="AH4" s="17"/>
      <c r="AI4" s="16"/>
    </row>
    <row r="5" spans="1:35" ht="10" customHeight="1" thickBot="1">
      <c r="AH5" s="17"/>
      <c r="AI5" s="16"/>
    </row>
    <row r="6" spans="1:35" ht="15" customHeight="1">
      <c r="A6" s="488" t="s">
        <v>171</v>
      </c>
      <c r="B6" s="489"/>
      <c r="C6" s="489"/>
      <c r="D6" s="489"/>
      <c r="E6" s="489"/>
      <c r="F6" s="489"/>
      <c r="G6" s="489"/>
      <c r="H6" s="489"/>
      <c r="I6" s="489"/>
      <c r="J6" s="489"/>
      <c r="K6" s="489"/>
      <c r="L6" s="489"/>
      <c r="M6" s="489"/>
      <c r="N6" s="489"/>
      <c r="O6" s="490" t="str">
        <f>Entête!B7</f>
        <v>12-596-2569</v>
      </c>
      <c r="P6" s="490"/>
      <c r="Q6" s="490"/>
      <c r="R6" s="490"/>
      <c r="S6" s="490"/>
      <c r="T6" s="491"/>
      <c r="U6" s="492" t="s">
        <v>172</v>
      </c>
      <c r="V6" s="493"/>
      <c r="W6" s="493"/>
      <c r="X6" s="493"/>
      <c r="Y6" s="494" t="str">
        <f ca="1">RIGHT(CELL("nomfichier",A1),LEN(CELL("nomfichier",A1))-FIND("]",CELL("nomfichier",A1)))</f>
        <v>AV-FK-008.1</v>
      </c>
      <c r="Z6" s="495"/>
      <c r="AH6" s="17"/>
      <c r="AI6" s="16"/>
    </row>
    <row r="7" spans="1:35" ht="15" customHeight="1" thickBot="1">
      <c r="A7" s="472" t="s">
        <v>173</v>
      </c>
      <c r="B7" s="473"/>
      <c r="C7" s="473"/>
      <c r="D7" s="473"/>
      <c r="E7" s="473"/>
      <c r="F7" s="473"/>
      <c r="G7" s="473"/>
      <c r="H7" s="473"/>
      <c r="I7" s="473"/>
      <c r="J7" s="473"/>
      <c r="K7" s="473"/>
      <c r="L7" s="473"/>
      <c r="M7" s="473"/>
      <c r="N7" s="473"/>
      <c r="O7" s="474"/>
      <c r="P7" s="474"/>
      <c r="Q7" s="474"/>
      <c r="R7" s="474"/>
      <c r="S7" s="474"/>
      <c r="T7" s="474"/>
      <c r="U7" s="474"/>
      <c r="V7" s="474"/>
      <c r="W7" s="474"/>
      <c r="X7" s="474"/>
      <c r="Y7" s="474"/>
      <c r="Z7" s="475"/>
      <c r="AH7" s="17"/>
      <c r="AI7" s="16"/>
    </row>
    <row r="8" spans="1:35" ht="10" customHeight="1" thickBot="1">
      <c r="AH8" s="17"/>
      <c r="AI8" s="16"/>
    </row>
    <row r="9" spans="1:35" s="144" customFormat="1" ht="15" customHeight="1" thickBot="1">
      <c r="A9" s="143" t="s">
        <v>38</v>
      </c>
      <c r="B9" s="476" t="s">
        <v>174</v>
      </c>
      <c r="C9" s="477"/>
      <c r="D9" s="477"/>
      <c r="E9" s="477"/>
      <c r="F9" s="477"/>
      <c r="G9" s="477"/>
      <c r="H9" s="477"/>
      <c r="I9" s="477"/>
      <c r="J9" s="477"/>
      <c r="K9" s="477"/>
      <c r="L9" s="477"/>
      <c r="M9" s="477"/>
      <c r="N9" s="478"/>
      <c r="O9" s="479" t="s">
        <v>1</v>
      </c>
      <c r="P9" s="480"/>
      <c r="Q9" s="481"/>
      <c r="R9" s="476" t="s">
        <v>175</v>
      </c>
      <c r="S9" s="477"/>
      <c r="T9" s="478"/>
      <c r="U9" s="482" t="s">
        <v>176</v>
      </c>
      <c r="V9" s="483"/>
      <c r="W9" s="484"/>
      <c r="X9" s="476" t="s">
        <v>177</v>
      </c>
      <c r="Y9" s="477"/>
      <c r="Z9" s="485"/>
      <c r="AB9" s="71"/>
      <c r="AC9" s="71"/>
      <c r="AH9" s="17"/>
      <c r="AI9" s="16"/>
    </row>
    <row r="10" spans="1:35" ht="15" customHeight="1">
      <c r="A10" s="399" t="s">
        <v>181</v>
      </c>
      <c r="B10" s="400"/>
      <c r="C10" s="400"/>
      <c r="D10" s="400"/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145"/>
      <c r="P10" s="145"/>
      <c r="Q10" s="146"/>
      <c r="R10" s="146"/>
      <c r="S10" s="146"/>
      <c r="T10" s="147"/>
      <c r="U10" s="147"/>
      <c r="V10" s="147"/>
      <c r="W10" s="148"/>
      <c r="X10" s="148"/>
      <c r="Y10" s="148"/>
      <c r="Z10" s="149"/>
      <c r="AH10" s="17"/>
      <c r="AI10" s="16"/>
    </row>
    <row r="11" spans="1:35" ht="15" customHeight="1">
      <c r="A11" s="150" t="s">
        <v>14</v>
      </c>
      <c r="B11" s="151" t="s">
        <v>303</v>
      </c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3"/>
      <c r="O11" s="429"/>
      <c r="P11" s="430"/>
      <c r="Q11" s="431"/>
      <c r="R11" s="469" t="str">
        <f>IF(OR(O11="na",O11=""),"",MENU1!$G$3)</f>
        <v/>
      </c>
      <c r="S11" s="470"/>
      <c r="T11" s="471"/>
      <c r="U11" s="432"/>
      <c r="V11" s="433"/>
      <c r="W11" s="434"/>
      <c r="X11" s="455" t="str">
        <f>R11</f>
        <v/>
      </c>
      <c r="Y11" s="456"/>
      <c r="Z11" s="457"/>
      <c r="AH11" s="17"/>
      <c r="AI11" s="16"/>
    </row>
    <row r="12" spans="1:35" ht="15" customHeight="1">
      <c r="A12" s="458" t="s">
        <v>186</v>
      </c>
      <c r="B12" s="459"/>
      <c r="C12" s="459"/>
      <c r="D12" s="459"/>
      <c r="E12" s="459"/>
      <c r="F12" s="459"/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60"/>
      <c r="AH12" s="20"/>
      <c r="AI12" s="19"/>
    </row>
    <row r="13" spans="1:35" ht="15" customHeight="1">
      <c r="A13" s="154" t="s">
        <v>16</v>
      </c>
      <c r="B13" s="151" t="s">
        <v>304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3"/>
      <c r="O13" s="429"/>
      <c r="P13" s="430"/>
      <c r="Q13" s="431"/>
      <c r="R13" s="452" t="str">
        <f>IF(OR(O13="na",O13=""),"",MENU1!$G$3)</f>
        <v/>
      </c>
      <c r="S13" s="453"/>
      <c r="T13" s="454"/>
      <c r="U13" s="432"/>
      <c r="V13" s="433"/>
      <c r="W13" s="434"/>
      <c r="X13" s="455" t="str">
        <f>R13</f>
        <v/>
      </c>
      <c r="Y13" s="456"/>
      <c r="Z13" s="457"/>
      <c r="AH13" s="17"/>
      <c r="AI13" s="16"/>
    </row>
    <row r="14" spans="1:35" ht="15" customHeight="1">
      <c r="A14" s="458" t="s">
        <v>191</v>
      </c>
      <c r="B14" s="459"/>
      <c r="C14" s="459"/>
      <c r="D14" s="459"/>
      <c r="E14" s="459"/>
      <c r="F14" s="459"/>
      <c r="G14" s="459"/>
      <c r="H14" s="459"/>
      <c r="I14" s="459"/>
      <c r="J14" s="459"/>
      <c r="K14" s="459"/>
      <c r="L14" s="459"/>
      <c r="M14" s="459"/>
      <c r="N14" s="467"/>
      <c r="O14" s="468"/>
      <c r="P14" s="459"/>
      <c r="Q14" s="459"/>
      <c r="R14" s="459"/>
      <c r="S14" s="459"/>
      <c r="T14" s="459"/>
      <c r="U14" s="459"/>
      <c r="V14" s="459"/>
      <c r="W14" s="459"/>
      <c r="X14" s="459"/>
      <c r="Y14" s="459"/>
      <c r="Z14" s="460"/>
      <c r="AH14" s="17"/>
      <c r="AI14" s="16"/>
    </row>
    <row r="15" spans="1:35" ht="15" customHeight="1">
      <c r="A15" s="154" t="s">
        <v>3</v>
      </c>
      <c r="B15" s="151" t="s">
        <v>305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6"/>
      <c r="O15" s="429"/>
      <c r="P15" s="430"/>
      <c r="Q15" s="431"/>
      <c r="R15" s="452" t="str">
        <f>IF(OR(O15="na",O15=""),"",MENU1!$G$3)</f>
        <v/>
      </c>
      <c r="S15" s="453"/>
      <c r="T15" s="454"/>
      <c r="U15" s="432"/>
      <c r="V15" s="433"/>
      <c r="W15" s="434"/>
      <c r="X15" s="455" t="str">
        <f t="shared" ref="X15:X20" si="0">R15</f>
        <v/>
      </c>
      <c r="Y15" s="456"/>
      <c r="Z15" s="457"/>
      <c r="AH15" s="17"/>
      <c r="AI15" s="16"/>
    </row>
    <row r="16" spans="1:35" ht="14.5" customHeight="1">
      <c r="A16" s="154" t="s">
        <v>17</v>
      </c>
      <c r="B16" s="151" t="s">
        <v>306</v>
      </c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3"/>
      <c r="O16" s="429"/>
      <c r="P16" s="430"/>
      <c r="Q16" s="431"/>
      <c r="R16" s="452" t="str">
        <f>IF(OR(O16="na",O16=""),"",MENU1!$G$3)</f>
        <v/>
      </c>
      <c r="S16" s="453"/>
      <c r="T16" s="454"/>
      <c r="U16" s="432"/>
      <c r="V16" s="433"/>
      <c r="W16" s="434"/>
      <c r="X16" s="455" t="str">
        <f t="shared" si="0"/>
        <v/>
      </c>
      <c r="Y16" s="456"/>
      <c r="Z16" s="457"/>
      <c r="AH16" s="17"/>
      <c r="AI16" s="16"/>
    </row>
    <row r="17" spans="1:35" ht="15" customHeight="1">
      <c r="A17" s="154" t="s">
        <v>184</v>
      </c>
      <c r="B17" s="151" t="s">
        <v>307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7"/>
      <c r="M17" s="462" t="s">
        <v>308</v>
      </c>
      <c r="N17" s="463"/>
      <c r="O17" s="464"/>
      <c r="P17" s="465"/>
      <c r="Q17" s="466"/>
      <c r="R17" s="452" t="str">
        <f>IF(OR(O17="na",O17=""),"",MENU1!$G$3)</f>
        <v/>
      </c>
      <c r="S17" s="453"/>
      <c r="T17" s="454"/>
      <c r="U17" s="432"/>
      <c r="V17" s="433"/>
      <c r="W17" s="434"/>
      <c r="X17" s="455" t="str">
        <f t="shared" si="0"/>
        <v/>
      </c>
      <c r="Y17" s="456"/>
      <c r="Z17" s="457"/>
      <c r="AH17" s="17"/>
      <c r="AI17" s="16"/>
    </row>
    <row r="18" spans="1:35" ht="14.25" customHeight="1">
      <c r="A18" s="154" t="s">
        <v>187</v>
      </c>
      <c r="B18" s="151" t="s">
        <v>309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3"/>
      <c r="O18" s="429"/>
      <c r="P18" s="430"/>
      <c r="Q18" s="431"/>
      <c r="R18" s="452" t="str">
        <f>IF(OR(O18="na",O18=""),"",MENU1!$G$3)</f>
        <v/>
      </c>
      <c r="S18" s="453"/>
      <c r="T18" s="454"/>
      <c r="U18" s="432"/>
      <c r="V18" s="433"/>
      <c r="W18" s="434"/>
      <c r="X18" s="455" t="str">
        <f t="shared" si="0"/>
        <v/>
      </c>
      <c r="Y18" s="456"/>
      <c r="Z18" s="457"/>
      <c r="AH18" s="17"/>
      <c r="AI18" s="16"/>
    </row>
    <row r="19" spans="1:35" ht="15" customHeight="1">
      <c r="A19" s="154" t="s">
        <v>189</v>
      </c>
      <c r="B19" s="151" t="s">
        <v>310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3"/>
      <c r="O19" s="429"/>
      <c r="P19" s="430"/>
      <c r="Q19" s="431"/>
      <c r="R19" s="452" t="str">
        <f>IF(OR(O19="na",O19=""),"",MENU1!$G$3)</f>
        <v/>
      </c>
      <c r="S19" s="453"/>
      <c r="T19" s="454"/>
      <c r="U19" s="432"/>
      <c r="V19" s="433"/>
      <c r="W19" s="434"/>
      <c r="X19" s="455" t="str">
        <f t="shared" si="0"/>
        <v/>
      </c>
      <c r="Y19" s="456"/>
      <c r="Z19" s="457"/>
      <c r="AH19" s="17"/>
      <c r="AI19" s="16"/>
    </row>
    <row r="20" spans="1:35" ht="15" customHeight="1">
      <c r="A20" s="158" t="s">
        <v>192</v>
      </c>
      <c r="B20" s="151" t="s">
        <v>311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3"/>
      <c r="O20" s="429"/>
      <c r="P20" s="430"/>
      <c r="Q20" s="431"/>
      <c r="R20" s="452" t="str">
        <f>IF(OR(O20="na",O20=""),"",MENU1!$G$3)</f>
        <v/>
      </c>
      <c r="S20" s="453"/>
      <c r="T20" s="454"/>
      <c r="U20" s="432"/>
      <c r="V20" s="433"/>
      <c r="W20" s="434"/>
      <c r="X20" s="455" t="str">
        <f t="shared" si="0"/>
        <v/>
      </c>
      <c r="Y20" s="456"/>
      <c r="Z20" s="457"/>
      <c r="AH20" s="17"/>
      <c r="AI20" s="16"/>
    </row>
    <row r="21" spans="1:35" ht="15" customHeight="1">
      <c r="A21" s="458" t="s">
        <v>244</v>
      </c>
      <c r="B21" s="459"/>
      <c r="C21" s="459"/>
      <c r="D21" s="459"/>
      <c r="E21" s="459"/>
      <c r="F21" s="459"/>
      <c r="G21" s="459"/>
      <c r="H21" s="459"/>
      <c r="I21" s="459"/>
      <c r="J21" s="459"/>
      <c r="K21" s="459"/>
      <c r="L21" s="459"/>
      <c r="M21" s="459"/>
      <c r="N21" s="459"/>
      <c r="O21" s="461"/>
      <c r="P21" s="459"/>
      <c r="Q21" s="459"/>
      <c r="R21" s="459"/>
      <c r="S21" s="459"/>
      <c r="T21" s="459"/>
      <c r="U21" s="459"/>
      <c r="V21" s="459"/>
      <c r="W21" s="459"/>
      <c r="X21" s="459"/>
      <c r="Y21" s="459"/>
      <c r="Z21" s="460"/>
      <c r="AH21" s="17"/>
      <c r="AI21" s="16"/>
    </row>
    <row r="22" spans="1:35" ht="15" customHeight="1">
      <c r="A22" s="158" t="s">
        <v>194</v>
      </c>
      <c r="B22" s="151" t="s">
        <v>312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429"/>
      <c r="P22" s="430"/>
      <c r="Q22" s="431"/>
      <c r="R22" s="452" t="str">
        <f>IF(OR(O22="na",O22=""),"",MENU1!$G$3)</f>
        <v/>
      </c>
      <c r="S22" s="453"/>
      <c r="T22" s="454"/>
      <c r="U22" s="432"/>
      <c r="V22" s="433"/>
      <c r="W22" s="434"/>
      <c r="X22" s="455" t="str">
        <f>R22</f>
        <v/>
      </c>
      <c r="Y22" s="456"/>
      <c r="Z22" s="457"/>
      <c r="AH22" s="17"/>
      <c r="AI22" s="16"/>
    </row>
    <row r="23" spans="1:35" ht="15" customHeight="1">
      <c r="A23" s="458" t="s">
        <v>224</v>
      </c>
      <c r="B23" s="459"/>
      <c r="C23" s="459"/>
      <c r="D23" s="459"/>
      <c r="E23" s="459"/>
      <c r="F23" s="459"/>
      <c r="G23" s="459"/>
      <c r="H23" s="459"/>
      <c r="I23" s="459"/>
      <c r="J23" s="459"/>
      <c r="K23" s="459"/>
      <c r="L23" s="459"/>
      <c r="M23" s="459"/>
      <c r="N23" s="459"/>
      <c r="O23" s="459"/>
      <c r="P23" s="459"/>
      <c r="Q23" s="459"/>
      <c r="R23" s="459"/>
      <c r="S23" s="459"/>
      <c r="T23" s="459"/>
      <c r="U23" s="459"/>
      <c r="V23" s="459"/>
      <c r="W23" s="459"/>
      <c r="X23" s="459"/>
      <c r="Y23" s="459"/>
      <c r="Z23" s="460"/>
      <c r="AH23" s="17"/>
      <c r="AI23" s="16"/>
    </row>
    <row r="24" spans="1:35" ht="15" customHeight="1">
      <c r="A24" s="159"/>
      <c r="B24" s="160" t="s">
        <v>313</v>
      </c>
      <c r="C24" s="444" t="s">
        <v>314</v>
      </c>
      <c r="D24" s="445"/>
      <c r="E24" s="446"/>
      <c r="F24" s="444" t="s">
        <v>315</v>
      </c>
      <c r="G24" s="445"/>
      <c r="H24" s="446"/>
      <c r="I24" s="444" t="s">
        <v>316</v>
      </c>
      <c r="J24" s="445"/>
      <c r="K24" s="446"/>
      <c r="L24" s="444" t="s">
        <v>317</v>
      </c>
      <c r="M24" s="445"/>
      <c r="N24" s="446"/>
      <c r="O24" s="444" t="s">
        <v>318</v>
      </c>
      <c r="P24" s="445"/>
      <c r="Q24" s="446"/>
      <c r="R24" s="444" t="s">
        <v>319</v>
      </c>
      <c r="S24" s="445"/>
      <c r="T24" s="446"/>
      <c r="U24" s="444" t="s">
        <v>320</v>
      </c>
      <c r="V24" s="445"/>
      <c r="W24" s="446"/>
      <c r="X24" s="444" t="s">
        <v>321</v>
      </c>
      <c r="Y24" s="445"/>
      <c r="Z24" s="447"/>
      <c r="AH24" s="17"/>
      <c r="AI24" s="16"/>
    </row>
    <row r="25" spans="1:35" ht="15" customHeight="1">
      <c r="A25" s="161" t="s">
        <v>196</v>
      </c>
      <c r="B25" s="160" t="s">
        <v>322</v>
      </c>
      <c r="C25" s="448" t="str">
        <f>IF($O$17="","",VLOOKUP($O$17,#REF!,2,FALSE))</f>
        <v/>
      </c>
      <c r="D25" s="449"/>
      <c r="E25" s="450"/>
      <c r="F25" s="448" t="str">
        <f>IF($O$17="","",VLOOKUP($O$17,#REF!,2,FALSE))</f>
        <v/>
      </c>
      <c r="G25" s="449"/>
      <c r="H25" s="450"/>
      <c r="I25" s="448" t="str">
        <f>IF($O$17="","",VLOOKUP($O$17,#REF!,2,FALSE))</f>
        <v/>
      </c>
      <c r="J25" s="449"/>
      <c r="K25" s="450"/>
      <c r="L25" s="448" t="str">
        <f>IF($O$17="","",VLOOKUP($O$17,#REF!,2,FALSE))</f>
        <v/>
      </c>
      <c r="M25" s="449"/>
      <c r="N25" s="450"/>
      <c r="O25" s="448" t="str">
        <f>IF($O$17="","",VLOOKUP($O$17,#REF!,2,FALSE))</f>
        <v/>
      </c>
      <c r="P25" s="449"/>
      <c r="Q25" s="450"/>
      <c r="R25" s="448" t="str">
        <f>IF($O$17="","",VLOOKUP($O$17,#REF!,2,FALSE))</f>
        <v/>
      </c>
      <c r="S25" s="449"/>
      <c r="T25" s="450"/>
      <c r="U25" s="448" t="str">
        <f>IF($O$17="","",VLOOKUP($O$17,#REF!,2,FALSE))</f>
        <v/>
      </c>
      <c r="V25" s="449"/>
      <c r="W25" s="450"/>
      <c r="X25" s="448" t="str">
        <f>IF($O$17="","",VLOOKUP($O$17,#REF!,2,FALSE))</f>
        <v/>
      </c>
      <c r="Y25" s="449"/>
      <c r="Z25" s="451"/>
      <c r="AH25" s="17"/>
      <c r="AI25" s="16"/>
    </row>
    <row r="26" spans="1:35" ht="15" customHeight="1">
      <c r="A26" s="161" t="s">
        <v>198</v>
      </c>
      <c r="B26" s="160" t="s">
        <v>323</v>
      </c>
      <c r="C26" s="438"/>
      <c r="D26" s="439"/>
      <c r="E26" s="440"/>
      <c r="F26" s="438"/>
      <c r="G26" s="439"/>
      <c r="H26" s="440"/>
      <c r="I26" s="438"/>
      <c r="J26" s="439"/>
      <c r="K26" s="440"/>
      <c r="L26" s="438"/>
      <c r="M26" s="439"/>
      <c r="N26" s="440"/>
      <c r="O26" s="438"/>
      <c r="P26" s="439"/>
      <c r="Q26" s="440"/>
      <c r="R26" s="438"/>
      <c r="S26" s="439"/>
      <c r="T26" s="440"/>
      <c r="U26" s="423"/>
      <c r="V26" s="424"/>
      <c r="W26" s="425"/>
      <c r="X26" s="426"/>
      <c r="Y26" s="427"/>
      <c r="Z26" s="428"/>
      <c r="AH26" s="17"/>
      <c r="AI26" s="16"/>
    </row>
    <row r="27" spans="1:35" ht="15" customHeight="1">
      <c r="A27" s="161" t="s">
        <v>200</v>
      </c>
      <c r="B27" s="160" t="s">
        <v>324</v>
      </c>
      <c r="C27" s="423"/>
      <c r="D27" s="424"/>
      <c r="E27" s="425"/>
      <c r="F27" s="423"/>
      <c r="G27" s="424"/>
      <c r="H27" s="425"/>
      <c r="I27" s="423"/>
      <c r="J27" s="424"/>
      <c r="K27" s="425"/>
      <c r="L27" s="423"/>
      <c r="M27" s="424"/>
      <c r="N27" s="425"/>
      <c r="O27" s="423"/>
      <c r="P27" s="424"/>
      <c r="Q27" s="425"/>
      <c r="R27" s="423"/>
      <c r="S27" s="424"/>
      <c r="T27" s="425"/>
      <c r="U27" s="423"/>
      <c r="V27" s="424"/>
      <c r="W27" s="425"/>
      <c r="X27" s="441"/>
      <c r="Y27" s="442"/>
      <c r="Z27" s="443"/>
      <c r="AH27" s="17"/>
      <c r="AI27" s="16"/>
    </row>
    <row r="28" spans="1:35" ht="15" customHeight="1">
      <c r="A28" s="161" t="s">
        <v>202</v>
      </c>
      <c r="B28" s="160" t="s">
        <v>325</v>
      </c>
      <c r="C28" s="438"/>
      <c r="D28" s="439"/>
      <c r="E28" s="440"/>
      <c r="F28" s="438"/>
      <c r="G28" s="439"/>
      <c r="H28" s="440"/>
      <c r="I28" s="438"/>
      <c r="J28" s="439"/>
      <c r="K28" s="440"/>
      <c r="L28" s="438"/>
      <c r="M28" s="439"/>
      <c r="N28" s="440"/>
      <c r="O28" s="438"/>
      <c r="P28" s="439"/>
      <c r="Q28" s="440"/>
      <c r="R28" s="438"/>
      <c r="S28" s="439"/>
      <c r="T28" s="440"/>
      <c r="U28" s="423"/>
      <c r="V28" s="424"/>
      <c r="W28" s="425"/>
      <c r="X28" s="426"/>
      <c r="Y28" s="427"/>
      <c r="Z28" s="428"/>
      <c r="AH28" s="17"/>
      <c r="AI28" s="16"/>
    </row>
    <row r="29" spans="1:35" ht="15" customHeight="1">
      <c r="A29" s="158" t="s">
        <v>204</v>
      </c>
      <c r="B29" s="162" t="s">
        <v>326</v>
      </c>
      <c r="C29" s="429"/>
      <c r="D29" s="430"/>
      <c r="E29" s="431"/>
      <c r="F29" s="429"/>
      <c r="G29" s="430"/>
      <c r="H29" s="431"/>
      <c r="I29" s="429"/>
      <c r="J29" s="430"/>
      <c r="K29" s="431"/>
      <c r="L29" s="429"/>
      <c r="M29" s="430"/>
      <c r="N29" s="431"/>
      <c r="O29" s="429"/>
      <c r="P29" s="430"/>
      <c r="Q29" s="431"/>
      <c r="R29" s="429"/>
      <c r="S29" s="430"/>
      <c r="T29" s="431"/>
      <c r="U29" s="432"/>
      <c r="V29" s="433"/>
      <c r="W29" s="434"/>
      <c r="X29" s="435"/>
      <c r="Y29" s="436"/>
      <c r="Z29" s="437"/>
      <c r="AH29" s="17"/>
      <c r="AI29" s="16"/>
    </row>
    <row r="30" spans="1:35" ht="15" customHeight="1">
      <c r="A30" s="417" t="s">
        <v>206</v>
      </c>
      <c r="B30" s="419" t="s">
        <v>327</v>
      </c>
      <c r="C30" s="163"/>
      <c r="D30" s="164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6"/>
      <c r="U30" s="166"/>
      <c r="V30" s="166"/>
      <c r="W30" s="167"/>
      <c r="X30" s="167"/>
      <c r="Y30" s="167"/>
      <c r="Z30" s="168"/>
      <c r="AH30" s="17"/>
      <c r="AI30" s="16"/>
    </row>
    <row r="31" spans="1:35" ht="15" customHeight="1">
      <c r="A31" s="418"/>
      <c r="B31" s="420"/>
      <c r="C31" s="421"/>
      <c r="D31" s="422"/>
      <c r="E31" s="422"/>
      <c r="F31" s="422"/>
      <c r="G31" s="422"/>
      <c r="H31" s="422"/>
      <c r="I31" s="422"/>
      <c r="J31" s="422"/>
      <c r="K31" s="422"/>
      <c r="L31" s="410"/>
      <c r="M31" s="410"/>
      <c r="N31" s="410"/>
      <c r="O31" s="410"/>
      <c r="P31" s="410"/>
      <c r="Q31" s="410"/>
      <c r="R31" s="410"/>
      <c r="S31" s="410"/>
      <c r="T31" s="410"/>
      <c r="U31" s="410"/>
      <c r="V31" s="410"/>
      <c r="W31" s="410"/>
      <c r="X31" s="411"/>
      <c r="Y31" s="411"/>
      <c r="Z31" s="412"/>
      <c r="AH31" s="17"/>
      <c r="AI31" s="16"/>
    </row>
    <row r="32" spans="1:35" ht="48" customHeight="1">
      <c r="A32" s="169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6"/>
      <c r="U32" s="166"/>
      <c r="V32" s="166"/>
      <c r="W32" s="167"/>
      <c r="X32" s="167"/>
      <c r="Y32" s="167"/>
      <c r="Z32" s="168"/>
      <c r="AH32" s="17"/>
      <c r="AI32" s="16"/>
    </row>
    <row r="33" spans="1:35" ht="30" customHeight="1" thickBot="1">
      <c r="A33" s="413"/>
      <c r="B33" s="414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1"/>
      <c r="U33" s="171"/>
      <c r="V33" s="171"/>
      <c r="W33" s="172"/>
      <c r="X33" s="415"/>
      <c r="Y33" s="415"/>
      <c r="Z33" s="416"/>
      <c r="AH33" s="17"/>
      <c r="AI33" s="16"/>
    </row>
    <row r="34" spans="1:35" ht="15" customHeight="1">
      <c r="A34" s="173" t="s">
        <v>227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5"/>
      <c r="X34" s="175"/>
      <c r="Y34" s="175"/>
      <c r="Z34" s="176"/>
      <c r="AH34" s="17"/>
      <c r="AI34" s="16"/>
    </row>
    <row r="35" spans="1:35" ht="15" customHeight="1">
      <c r="A35" s="177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9"/>
      <c r="R35" s="179"/>
      <c r="S35" s="179"/>
      <c r="T35" s="179"/>
      <c r="U35" s="179"/>
      <c r="V35" s="179"/>
      <c r="W35" s="180"/>
      <c r="X35" s="180"/>
      <c r="Y35" s="180"/>
      <c r="Z35" s="181"/>
      <c r="AH35" s="17"/>
      <c r="AI35" s="16"/>
    </row>
    <row r="36" spans="1:35" ht="15" customHeight="1" thickBot="1">
      <c r="A36" s="182" t="s">
        <v>229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1"/>
      <c r="R36" s="171"/>
      <c r="S36" s="171"/>
      <c r="T36" s="171"/>
      <c r="U36" s="171"/>
      <c r="V36" s="171"/>
      <c r="W36" s="172"/>
      <c r="X36" s="172"/>
      <c r="Y36" s="172"/>
      <c r="Z36" s="183"/>
      <c r="AH36" s="17"/>
      <c r="AI36" s="16"/>
    </row>
    <row r="37" spans="1:35" ht="15" customHeight="1">
      <c r="A37" s="399" t="s">
        <v>230</v>
      </c>
      <c r="B37" s="400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6"/>
      <c r="R37" s="146"/>
      <c r="S37" s="146"/>
      <c r="T37" s="147"/>
      <c r="U37" s="147"/>
      <c r="V37" s="147"/>
      <c r="W37" s="148"/>
      <c r="X37" s="148"/>
      <c r="Y37" s="148"/>
      <c r="Z37" s="149"/>
      <c r="AH37" s="17"/>
      <c r="AI37" s="16"/>
    </row>
    <row r="38" spans="1:35" ht="15" customHeight="1" thickBot="1">
      <c r="A38" s="184"/>
      <c r="B38" s="401" t="s">
        <v>231</v>
      </c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3"/>
      <c r="O38" s="404"/>
      <c r="P38" s="405"/>
      <c r="Q38" s="406"/>
      <c r="R38" s="404"/>
      <c r="S38" s="405"/>
      <c r="T38" s="406"/>
      <c r="U38" s="404"/>
      <c r="V38" s="405"/>
      <c r="W38" s="406"/>
      <c r="X38" s="407"/>
      <c r="Y38" s="408"/>
      <c r="Z38" s="409"/>
      <c r="AH38" s="17"/>
      <c r="AI38" s="16"/>
    </row>
    <row r="39" spans="1:35">
      <c r="AH39" s="17"/>
      <c r="AI39" s="16"/>
    </row>
    <row r="40" spans="1:35">
      <c r="AH40" s="17"/>
      <c r="AI40" s="16"/>
    </row>
    <row r="41" spans="1:35">
      <c r="AH41" s="17"/>
      <c r="AI41" s="16"/>
    </row>
    <row r="42" spans="1:35">
      <c r="AH42" s="17"/>
      <c r="AI42" s="16"/>
    </row>
    <row r="43" spans="1:35">
      <c r="AH43" s="17"/>
      <c r="AI43" s="16"/>
    </row>
    <row r="44" spans="1:35">
      <c r="AH44" s="20"/>
      <c r="AI44" s="16"/>
    </row>
    <row r="45" spans="1:35">
      <c r="AH45" s="20"/>
      <c r="AI45" s="16"/>
    </row>
    <row r="46" spans="1:35">
      <c r="AH46" s="20"/>
      <c r="AI46" s="16"/>
    </row>
    <row r="47" spans="1:35">
      <c r="AH47" s="17"/>
      <c r="AI47" s="16"/>
    </row>
    <row r="48" spans="1:35">
      <c r="AH48" s="17"/>
      <c r="AI48" s="16"/>
    </row>
    <row r="49" spans="34:35">
      <c r="AH49" s="17"/>
      <c r="AI49" s="16"/>
    </row>
    <row r="50" spans="34:35">
      <c r="AH50" s="17"/>
      <c r="AI50" s="16"/>
    </row>
    <row r="51" spans="34:35">
      <c r="AH51" s="17"/>
      <c r="AI51" s="16"/>
    </row>
    <row r="52" spans="34:35">
      <c r="AH52" s="17"/>
      <c r="AI52" s="16"/>
    </row>
    <row r="53" spans="34:35">
      <c r="AH53" s="17"/>
      <c r="AI53" s="16"/>
    </row>
    <row r="54" spans="34:35">
      <c r="AH54" s="17"/>
      <c r="AI54" s="16"/>
    </row>
    <row r="55" spans="34:35">
      <c r="AH55" s="17"/>
      <c r="AI55" s="16"/>
    </row>
    <row r="56" spans="34:35">
      <c r="AH56" s="17"/>
      <c r="AI56" s="16"/>
    </row>
    <row r="57" spans="34:35">
      <c r="AH57" s="17"/>
      <c r="AI57" s="16"/>
    </row>
    <row r="58" spans="34:35">
      <c r="AH58" s="17"/>
      <c r="AI58" s="16"/>
    </row>
    <row r="59" spans="34:35">
      <c r="AH59" s="17"/>
      <c r="AI59" s="16"/>
    </row>
    <row r="60" spans="34:35">
      <c r="AH60" s="17"/>
      <c r="AI60" s="16"/>
    </row>
    <row r="61" spans="34:35">
      <c r="AH61" s="17"/>
      <c r="AI61" s="16"/>
    </row>
    <row r="62" spans="34:35">
      <c r="AH62" s="17"/>
      <c r="AI62" s="16"/>
    </row>
    <row r="63" spans="34:35">
      <c r="AH63" s="17"/>
      <c r="AI63" s="16"/>
    </row>
    <row r="64" spans="34:35">
      <c r="AH64" s="17"/>
      <c r="AI64" s="16"/>
    </row>
    <row r="65" spans="34:35">
      <c r="AH65" s="17"/>
      <c r="AI65" s="16"/>
    </row>
    <row r="66" spans="34:35">
      <c r="AH66" s="17"/>
      <c r="AI66" s="16"/>
    </row>
    <row r="67" spans="34:35">
      <c r="AH67" s="20"/>
      <c r="AI67" s="19"/>
    </row>
    <row r="68" spans="34:35">
      <c r="AH68" s="20"/>
      <c r="AI68" s="16"/>
    </row>
    <row r="69" spans="34:35">
      <c r="AH69" s="20"/>
      <c r="AI69" s="19"/>
    </row>
    <row r="70" spans="34:35">
      <c r="AH70" s="20"/>
      <c r="AI70" s="16"/>
    </row>
    <row r="71" spans="34:35">
      <c r="AH71" s="20"/>
      <c r="AI71" s="16"/>
    </row>
    <row r="72" spans="34:35">
      <c r="AH72" s="20"/>
      <c r="AI72" s="16"/>
    </row>
    <row r="73" spans="34:35">
      <c r="AH73" s="20"/>
      <c r="AI73" s="16"/>
    </row>
    <row r="74" spans="34:35">
      <c r="AH74" s="25"/>
      <c r="AI74" s="24"/>
    </row>
    <row r="75" spans="34:35">
      <c r="AH75" s="20"/>
      <c r="AI75" s="16"/>
    </row>
    <row r="76" spans="34:35">
      <c r="AH76" s="17"/>
      <c r="AI76" s="16"/>
    </row>
    <row r="77" spans="34:35">
      <c r="AH77" s="17"/>
      <c r="AI77" s="16"/>
    </row>
    <row r="78" spans="34:35">
      <c r="AH78" s="17"/>
      <c r="AI78" s="16"/>
    </row>
    <row r="79" spans="34:35">
      <c r="AH79" s="20"/>
      <c r="AI79" s="16"/>
    </row>
    <row r="80" spans="34:35">
      <c r="AH80" s="20"/>
      <c r="AI80" s="16"/>
    </row>
    <row r="81" spans="34:35">
      <c r="AH81" s="17"/>
      <c r="AI81" s="16"/>
    </row>
    <row r="82" spans="34:35">
      <c r="AH82" s="20"/>
      <c r="AI82" s="19"/>
    </row>
    <row r="83" spans="34:35">
      <c r="AH83" s="20"/>
      <c r="AI83" s="19"/>
    </row>
    <row r="84" spans="34:35">
      <c r="AH84" s="17"/>
      <c r="AI84" s="16"/>
    </row>
    <row r="85" spans="34:35">
      <c r="AH85" s="17"/>
      <c r="AI85" s="16"/>
    </row>
    <row r="86" spans="34:35">
      <c r="AH86" s="17"/>
      <c r="AI86" s="16"/>
    </row>
    <row r="87" spans="34:35">
      <c r="AH87" s="17"/>
      <c r="AI87" s="16"/>
    </row>
    <row r="88" spans="34:35">
      <c r="AH88" s="17"/>
      <c r="AI88" s="16"/>
    </row>
    <row r="89" spans="34:35">
      <c r="AH89" s="17"/>
      <c r="AI89" s="16"/>
    </row>
    <row r="90" spans="34:35">
      <c r="AH90" s="17"/>
      <c r="AI90" s="16"/>
    </row>
    <row r="91" spans="34:35">
      <c r="AH91" s="17"/>
      <c r="AI91" s="16"/>
    </row>
    <row r="92" spans="34:35">
      <c r="AH92" s="17"/>
      <c r="AI92" s="16"/>
    </row>
    <row r="93" spans="34:35">
      <c r="AH93" s="17"/>
      <c r="AI93" s="16"/>
    </row>
    <row r="94" spans="34:35">
      <c r="AH94" s="17"/>
      <c r="AI94" s="16"/>
    </row>
    <row r="95" spans="34:35">
      <c r="AH95" s="17"/>
      <c r="AI95" s="16"/>
    </row>
    <row r="96" spans="34:35">
      <c r="AH96" s="17"/>
      <c r="AI96" s="16"/>
    </row>
    <row r="97" spans="34:35">
      <c r="AH97" s="17"/>
      <c r="AI97" s="16"/>
    </row>
    <row r="98" spans="34:35">
      <c r="AH98" s="17"/>
      <c r="AI98" s="16"/>
    </row>
    <row r="99" spans="34:35">
      <c r="AH99" s="17"/>
      <c r="AI99" s="16"/>
    </row>
    <row r="100" spans="34:35">
      <c r="AH100" s="17"/>
      <c r="AI100" s="16"/>
    </row>
    <row r="101" spans="34:35">
      <c r="AH101" s="20"/>
      <c r="AI101" s="16"/>
    </row>
    <row r="102" spans="34:35">
      <c r="AH102" s="17"/>
      <c r="AI102" s="16"/>
    </row>
    <row r="103" spans="34:35">
      <c r="AH103" s="17"/>
      <c r="AI103" s="16"/>
    </row>
    <row r="104" spans="34:35">
      <c r="AH104" s="17"/>
      <c r="AI104" s="16"/>
    </row>
    <row r="105" spans="34:35">
      <c r="AH105" s="17"/>
      <c r="AI105" s="16"/>
    </row>
    <row r="106" spans="34:35">
      <c r="AH106" s="17"/>
      <c r="AI106" s="16"/>
    </row>
    <row r="107" spans="34:35">
      <c r="AH107" s="17"/>
      <c r="AI107" s="16"/>
    </row>
    <row r="108" spans="34:35">
      <c r="AH108" s="17"/>
      <c r="AI108" s="16"/>
    </row>
    <row r="109" spans="34:35">
      <c r="AH109" s="17"/>
      <c r="AI109" s="16"/>
    </row>
    <row r="110" spans="34:35">
      <c r="AH110" s="17"/>
      <c r="AI110" s="16"/>
    </row>
    <row r="111" spans="34:35">
      <c r="AH111" s="17"/>
      <c r="AI111" s="16"/>
    </row>
    <row r="112" spans="34:35">
      <c r="AH112" s="17"/>
      <c r="AI112" s="16"/>
    </row>
    <row r="113" spans="34:35">
      <c r="AH113" s="17"/>
      <c r="AI113" s="16"/>
    </row>
    <row r="114" spans="34:35">
      <c r="AH114" s="17"/>
      <c r="AI114" s="16"/>
    </row>
    <row r="115" spans="34:35">
      <c r="AH115" s="17"/>
      <c r="AI115" s="16"/>
    </row>
    <row r="116" spans="34:35">
      <c r="AH116" s="17"/>
      <c r="AI116" s="26"/>
    </row>
    <row r="117" spans="34:35">
      <c r="AH117" s="20"/>
      <c r="AI117" s="16"/>
    </row>
    <row r="118" spans="34:35">
      <c r="AH118" s="17"/>
      <c r="AI118" s="16"/>
    </row>
    <row r="119" spans="34:35">
      <c r="AH119" s="17"/>
      <c r="AI119" s="16"/>
    </row>
    <row r="120" spans="34:35">
      <c r="AH120" s="20"/>
      <c r="AI120" s="16"/>
    </row>
    <row r="121" spans="34:35">
      <c r="AH121" s="17"/>
      <c r="AI121" s="26"/>
    </row>
    <row r="122" spans="34:35">
      <c r="AH122" s="17"/>
      <c r="AI122" s="16"/>
    </row>
    <row r="123" spans="34:35">
      <c r="AH123" s="17"/>
      <c r="AI123" s="26"/>
    </row>
    <row r="124" spans="34:35">
      <c r="AH124" s="17"/>
      <c r="AI124" s="16"/>
    </row>
    <row r="125" spans="34:35">
      <c r="AH125" s="17"/>
      <c r="AI125" s="16"/>
    </row>
    <row r="126" spans="34:35">
      <c r="AH126" s="25"/>
      <c r="AI126" s="24"/>
    </row>
    <row r="127" spans="34:35">
      <c r="AH127" s="18"/>
      <c r="AI127" s="16"/>
    </row>
    <row r="128" spans="34:35">
      <c r="AH128" s="17"/>
      <c r="AI128" s="16"/>
    </row>
    <row r="129" spans="34:35">
      <c r="AH129" s="17"/>
      <c r="AI129" s="16"/>
    </row>
    <row r="130" spans="34:35">
      <c r="AH130" s="17"/>
      <c r="AI130" s="16"/>
    </row>
    <row r="131" spans="34:35">
      <c r="AH131" s="17"/>
      <c r="AI131" s="16"/>
    </row>
    <row r="132" spans="34:35">
      <c r="AH132" s="20"/>
      <c r="AI132" s="16"/>
    </row>
    <row r="133" spans="34:35">
      <c r="AH133" s="20"/>
      <c r="AI133" s="16"/>
    </row>
    <row r="134" spans="34:35">
      <c r="AH134" s="20"/>
      <c r="AI134" s="16"/>
    </row>
    <row r="135" spans="34:35">
      <c r="AH135" s="17"/>
      <c r="AI135" s="16"/>
    </row>
    <row r="136" spans="34:35">
      <c r="AH136" s="17"/>
      <c r="AI136" s="16"/>
    </row>
    <row r="137" spans="34:35">
      <c r="AH137" s="17"/>
      <c r="AI137" s="16"/>
    </row>
    <row r="138" spans="34:35">
      <c r="AH138" s="22"/>
      <c r="AI138" s="23"/>
    </row>
    <row r="139" spans="34:35">
      <c r="AH139" s="22"/>
      <c r="AI139" s="21"/>
    </row>
    <row r="140" spans="34:35">
      <c r="AH140" s="22"/>
      <c r="AI140" s="21"/>
    </row>
    <row r="141" spans="34:35">
      <c r="AH141" s="25"/>
      <c r="AI141" s="24"/>
    </row>
    <row r="142" spans="34:35">
      <c r="AH142" s="25"/>
      <c r="AI142" s="24"/>
    </row>
    <row r="143" spans="34:35">
      <c r="AH143" s="25"/>
      <c r="AI143" s="24"/>
    </row>
    <row r="144" spans="34:35">
      <c r="AH144" s="25"/>
      <c r="AI144" s="24"/>
    </row>
    <row r="145" spans="34:35">
      <c r="AH145" s="25"/>
      <c r="AI145" s="24"/>
    </row>
    <row r="146" spans="34:35">
      <c r="AH146" s="25"/>
      <c r="AI146" s="24"/>
    </row>
    <row r="147" spans="34:35">
      <c r="AH147" s="25"/>
      <c r="AI147" s="24"/>
    </row>
    <row r="148" spans="34:35">
      <c r="AH148" s="25"/>
      <c r="AI148" s="24"/>
    </row>
    <row r="149" spans="34:35">
      <c r="AH149" s="28"/>
      <c r="AI149" s="27"/>
    </row>
    <row r="150" spans="34:35">
      <c r="AH150" s="28"/>
      <c r="AI150" s="27"/>
    </row>
    <row r="151" spans="34:35">
      <c r="AH151" s="28"/>
      <c r="AI151" s="27"/>
    </row>
    <row r="152" spans="34:35">
      <c r="AH152" s="28"/>
      <c r="AI152" s="27"/>
    </row>
    <row r="153" spans="34:35">
      <c r="AH153" s="28"/>
      <c r="AI153" s="27"/>
    </row>
    <row r="154" spans="34:35">
      <c r="AH154" s="28"/>
      <c r="AI154" s="27"/>
    </row>
    <row r="155" spans="34:35">
      <c r="AH155" s="22"/>
      <c r="AI155" s="21"/>
    </row>
    <row r="156" spans="34:35">
      <c r="AH156" s="22"/>
      <c r="AI156" s="21"/>
    </row>
    <row r="157" spans="34:35">
      <c r="AH157" s="22"/>
      <c r="AI157" s="21"/>
    </row>
    <row r="158" spans="34:35">
      <c r="AH158" s="22"/>
      <c r="AI158" s="21"/>
    </row>
    <row r="159" spans="34:35">
      <c r="AH159" s="22"/>
      <c r="AI159" s="23"/>
    </row>
    <row r="160" spans="34:35">
      <c r="AH160" s="22"/>
      <c r="AI160" s="23"/>
    </row>
    <row r="161" spans="34:35">
      <c r="AH161" s="22"/>
      <c r="AI161" s="23"/>
    </row>
    <row r="162" spans="34:35">
      <c r="AH162" s="22"/>
      <c r="AI162" s="23"/>
    </row>
    <row r="163" spans="34:35">
      <c r="AH163" s="22"/>
      <c r="AI163" s="23"/>
    </row>
    <row r="164" spans="34:35">
      <c r="AH164" s="22"/>
      <c r="AI164" s="23"/>
    </row>
    <row r="165" spans="34:35">
      <c r="AH165" s="22"/>
      <c r="AI165" s="23"/>
    </row>
    <row r="166" spans="34:35">
      <c r="AH166" s="22"/>
      <c r="AI166" s="21"/>
    </row>
    <row r="167" spans="34:35">
      <c r="AH167" s="22"/>
      <c r="AI167" s="21"/>
    </row>
    <row r="168" spans="34:35">
      <c r="AH168" s="22"/>
      <c r="AI168" s="21"/>
    </row>
    <row r="169" spans="34:35">
      <c r="AH169" s="22"/>
      <c r="AI169" s="21"/>
    </row>
    <row r="170" spans="34:35">
      <c r="AH170" s="22"/>
      <c r="AI170" s="21"/>
    </row>
    <row r="171" spans="34:35">
      <c r="AH171" s="22"/>
      <c r="AI171" s="21"/>
    </row>
    <row r="172" spans="34:35">
      <c r="AH172" s="22"/>
      <c r="AI172" s="21"/>
    </row>
    <row r="173" spans="34:35" ht="15" customHeight="1"/>
  </sheetData>
  <mergeCells count="126">
    <mergeCell ref="A7:N7"/>
    <mergeCell ref="O7:Z7"/>
    <mergeCell ref="B9:N9"/>
    <mergeCell ref="O9:Q9"/>
    <mergeCell ref="R9:T9"/>
    <mergeCell ref="U9:W9"/>
    <mergeCell ref="X9:Z9"/>
    <mergeCell ref="A1:M4"/>
    <mergeCell ref="N1:Z2"/>
    <mergeCell ref="N3:Z4"/>
    <mergeCell ref="A6:N6"/>
    <mergeCell ref="O6:T6"/>
    <mergeCell ref="U6:X6"/>
    <mergeCell ref="Y6:Z6"/>
    <mergeCell ref="A10:N10"/>
    <mergeCell ref="O11:Q11"/>
    <mergeCell ref="R11:T11"/>
    <mergeCell ref="U11:W11"/>
    <mergeCell ref="X11:Z11"/>
    <mergeCell ref="A12:N12"/>
    <mergeCell ref="O12:Z12"/>
    <mergeCell ref="O13:Q13"/>
    <mergeCell ref="R13:T13"/>
    <mergeCell ref="M17:N17"/>
    <mergeCell ref="O17:Q17"/>
    <mergeCell ref="R17:T17"/>
    <mergeCell ref="U17:W17"/>
    <mergeCell ref="X17:Z17"/>
    <mergeCell ref="U13:W13"/>
    <mergeCell ref="X13:Z13"/>
    <mergeCell ref="A14:N14"/>
    <mergeCell ref="O14:Z14"/>
    <mergeCell ref="O15:Q15"/>
    <mergeCell ref="R15:T15"/>
    <mergeCell ref="U15:W15"/>
    <mergeCell ref="X15:Z15"/>
    <mergeCell ref="O18:Q18"/>
    <mergeCell ref="R18:T18"/>
    <mergeCell ref="U18:W18"/>
    <mergeCell ref="X18:Z18"/>
    <mergeCell ref="O19:Q19"/>
    <mergeCell ref="R19:T19"/>
    <mergeCell ref="U19:W19"/>
    <mergeCell ref="X19:Z19"/>
    <mergeCell ref="O16:Q16"/>
    <mergeCell ref="R16:T16"/>
    <mergeCell ref="U16:W16"/>
    <mergeCell ref="X16:Z16"/>
    <mergeCell ref="O22:Q22"/>
    <mergeCell ref="R22:T22"/>
    <mergeCell ref="U22:W22"/>
    <mergeCell ref="X22:Z22"/>
    <mergeCell ref="A23:B23"/>
    <mergeCell ref="C23:Z23"/>
    <mergeCell ref="O20:Q20"/>
    <mergeCell ref="R20:T20"/>
    <mergeCell ref="U20:W20"/>
    <mergeCell ref="X20:Z20"/>
    <mergeCell ref="A21:N21"/>
    <mergeCell ref="O21:Z21"/>
    <mergeCell ref="U24:W24"/>
    <mergeCell ref="X24:Z24"/>
    <mergeCell ref="C25:E25"/>
    <mergeCell ref="F25:H25"/>
    <mergeCell ref="I25:K25"/>
    <mergeCell ref="L25:N25"/>
    <mergeCell ref="O25:Q25"/>
    <mergeCell ref="R25:T25"/>
    <mergeCell ref="U25:W25"/>
    <mergeCell ref="X25:Z25"/>
    <mergeCell ref="C24:E24"/>
    <mergeCell ref="F24:H24"/>
    <mergeCell ref="I24:K24"/>
    <mergeCell ref="L24:N24"/>
    <mergeCell ref="O24:Q24"/>
    <mergeCell ref="R24:T24"/>
    <mergeCell ref="U26:W26"/>
    <mergeCell ref="X26:Z26"/>
    <mergeCell ref="C27:E27"/>
    <mergeCell ref="F27:H27"/>
    <mergeCell ref="I27:K27"/>
    <mergeCell ref="L27:N27"/>
    <mergeCell ref="O27:Q27"/>
    <mergeCell ref="R27:T27"/>
    <mergeCell ref="U27:W27"/>
    <mergeCell ref="X27:Z27"/>
    <mergeCell ref="C26:E26"/>
    <mergeCell ref="F26:H26"/>
    <mergeCell ref="I26:K26"/>
    <mergeCell ref="L26:N26"/>
    <mergeCell ref="O26:Q26"/>
    <mergeCell ref="R26:T26"/>
    <mergeCell ref="U28:W28"/>
    <mergeCell ref="X28:Z28"/>
    <mergeCell ref="C29:E29"/>
    <mergeCell ref="F29:H29"/>
    <mergeCell ref="I29:K29"/>
    <mergeCell ref="L29:N29"/>
    <mergeCell ref="O29:Q29"/>
    <mergeCell ref="R29:T29"/>
    <mergeCell ref="U29:W29"/>
    <mergeCell ref="X29:Z29"/>
    <mergeCell ref="C28:E28"/>
    <mergeCell ref="F28:H28"/>
    <mergeCell ref="I28:K28"/>
    <mergeCell ref="L28:N28"/>
    <mergeCell ref="O28:Q28"/>
    <mergeCell ref="R28:T28"/>
    <mergeCell ref="A37:B37"/>
    <mergeCell ref="B38:N38"/>
    <mergeCell ref="O38:Q38"/>
    <mergeCell ref="R38:T38"/>
    <mergeCell ref="U38:W38"/>
    <mergeCell ref="X38:Z38"/>
    <mergeCell ref="O31:Q31"/>
    <mergeCell ref="R31:T31"/>
    <mergeCell ref="U31:W31"/>
    <mergeCell ref="X31:Z31"/>
    <mergeCell ref="A33:B33"/>
    <mergeCell ref="X33:Z33"/>
    <mergeCell ref="A30:A31"/>
    <mergeCell ref="B30:B31"/>
    <mergeCell ref="C31:E31"/>
    <mergeCell ref="F31:H31"/>
    <mergeCell ref="I31:K31"/>
    <mergeCell ref="L31:N31"/>
  </mergeCells>
  <conditionalFormatting sqref="A11:B22">
    <cfRule type="expression" dxfId="9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6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22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5623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O13:Q13 O22:Q22 O15:Q16 O11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1" enableFormatConditionsCalculation="0">
    <tabColor rgb="FFFFFF00"/>
    <pageSetUpPr fitToPage="1"/>
  </sheetPr>
  <dimension ref="A1:AC35"/>
  <sheetViews>
    <sheetView zoomScale="89" zoomScaleNormal="89" zoomScalePageLayoutView="89" workbookViewId="0">
      <selection activeCell="AB1" sqref="AB1"/>
    </sheetView>
  </sheetViews>
  <sheetFormatPr baseColWidth="10" defaultColWidth="11.5" defaultRowHeight="14" x14ac:dyDescent="0"/>
  <cols>
    <col min="1" max="1" width="5.6640625" style="48" customWidth="1"/>
    <col min="2" max="2" width="19" style="48" customWidth="1"/>
    <col min="3" max="3" width="5.6640625" style="48" customWidth="1"/>
    <col min="4" max="4" width="8.6640625" style="48" customWidth="1"/>
    <col min="5" max="6" width="5.6640625" style="48" customWidth="1"/>
    <col min="7" max="7" width="8.6640625" style="48" customWidth="1"/>
    <col min="8" max="9" width="5.6640625" style="48" customWidth="1"/>
    <col min="10" max="10" width="8.6640625" style="48" customWidth="1"/>
    <col min="11" max="12" width="5.6640625" style="48" customWidth="1"/>
    <col min="13" max="13" width="8.6640625" style="48" customWidth="1"/>
    <col min="14" max="15" width="5.6640625" style="48" customWidth="1"/>
    <col min="16" max="16" width="8.6640625" style="48" customWidth="1"/>
    <col min="17" max="18" width="5.6640625" style="48" customWidth="1"/>
    <col min="19" max="19" width="8.6640625" style="48" customWidth="1"/>
    <col min="20" max="21" width="5.6640625" style="48" customWidth="1"/>
    <col min="22" max="22" width="8.6640625" style="48" customWidth="1"/>
    <col min="23" max="24" width="5.6640625" style="142" customWidth="1"/>
    <col min="25" max="25" width="8.6640625" style="142" customWidth="1"/>
    <col min="26" max="26" width="5.6640625" style="48" customWidth="1"/>
    <col min="27" max="27" width="11.5" style="48"/>
    <col min="28" max="29" width="11.5" style="61"/>
    <col min="30" max="16384" width="11.5" style="48"/>
  </cols>
  <sheetData>
    <row r="1" spans="1:29" ht="15" customHeight="1">
      <c r="A1" s="486"/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7" t="s">
        <v>302</v>
      </c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B1" s="61" t="s">
        <v>453</v>
      </c>
    </row>
    <row r="2" spans="1:29" ht="15" customHeight="1">
      <c r="A2" s="486"/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</row>
    <row r="3" spans="1:29" ht="15" customHeight="1">
      <c r="A3" s="486"/>
      <c r="B3" s="486"/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  <c r="N3" s="487" t="s">
        <v>63</v>
      </c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</row>
    <row r="4" spans="1:29" ht="15" customHeight="1">
      <c r="A4" s="486"/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7"/>
      <c r="Y4" s="487"/>
      <c r="Z4" s="487"/>
    </row>
    <row r="5" spans="1:29" ht="10" customHeight="1" thickBot="1"/>
    <row r="6" spans="1:29" ht="15" customHeight="1">
      <c r="A6" s="488" t="s">
        <v>171</v>
      </c>
      <c r="B6" s="489"/>
      <c r="C6" s="489"/>
      <c r="D6" s="489"/>
      <c r="E6" s="489"/>
      <c r="F6" s="489"/>
      <c r="G6" s="489"/>
      <c r="H6" s="489"/>
      <c r="I6" s="489"/>
      <c r="J6" s="489"/>
      <c r="K6" s="489"/>
      <c r="L6" s="489"/>
      <c r="M6" s="489"/>
      <c r="N6" s="489"/>
      <c r="O6" s="490" t="str">
        <f>Entête!B7</f>
        <v>12-596-2569</v>
      </c>
      <c r="P6" s="490"/>
      <c r="Q6" s="490"/>
      <c r="R6" s="490"/>
      <c r="S6" s="490"/>
      <c r="T6" s="491"/>
      <c r="U6" s="492" t="s">
        <v>172</v>
      </c>
      <c r="V6" s="493"/>
      <c r="W6" s="493"/>
      <c r="X6" s="493"/>
      <c r="Y6" s="494" t="str">
        <f ca="1">RIGHT(CELL("nomfichier",A1),LEN(CELL("nomfichier",A1))-FIND("]",CELL("nomfichier",A1)))</f>
        <v>AV-FK-008.1BIS</v>
      </c>
      <c r="Z6" s="495"/>
    </row>
    <row r="7" spans="1:29" ht="15" customHeight="1" thickBot="1">
      <c r="A7" s="472" t="s">
        <v>173</v>
      </c>
      <c r="B7" s="473"/>
      <c r="C7" s="473"/>
      <c r="D7" s="473"/>
      <c r="E7" s="473"/>
      <c r="F7" s="473"/>
      <c r="G7" s="473"/>
      <c r="H7" s="473"/>
      <c r="I7" s="473"/>
      <c r="J7" s="473"/>
      <c r="K7" s="473"/>
      <c r="L7" s="473"/>
      <c r="M7" s="473"/>
      <c r="N7" s="473"/>
      <c r="O7" s="474"/>
      <c r="P7" s="474"/>
      <c r="Q7" s="474"/>
      <c r="R7" s="474"/>
      <c r="S7" s="474"/>
      <c r="T7" s="474"/>
      <c r="U7" s="474"/>
      <c r="V7" s="474"/>
      <c r="W7" s="474"/>
      <c r="X7" s="474"/>
      <c r="Y7" s="474"/>
      <c r="Z7" s="475"/>
    </row>
    <row r="8" spans="1:29" ht="10" customHeight="1" thickBot="1"/>
    <row r="9" spans="1:29" s="144" customFormat="1" ht="15" customHeight="1" thickBot="1">
      <c r="A9" s="143" t="s">
        <v>38</v>
      </c>
      <c r="B9" s="476" t="s">
        <v>174</v>
      </c>
      <c r="C9" s="477"/>
      <c r="D9" s="477"/>
      <c r="E9" s="477"/>
      <c r="F9" s="477"/>
      <c r="G9" s="477"/>
      <c r="H9" s="477"/>
      <c r="I9" s="477"/>
      <c r="J9" s="477"/>
      <c r="K9" s="477"/>
      <c r="L9" s="477"/>
      <c r="M9" s="477"/>
      <c r="N9" s="478"/>
      <c r="O9" s="479" t="s">
        <v>1</v>
      </c>
      <c r="P9" s="480"/>
      <c r="Q9" s="481"/>
      <c r="R9" s="476" t="s">
        <v>175</v>
      </c>
      <c r="S9" s="477"/>
      <c r="T9" s="478"/>
      <c r="U9" s="482" t="s">
        <v>176</v>
      </c>
      <c r="V9" s="483"/>
      <c r="W9" s="484"/>
      <c r="X9" s="476" t="s">
        <v>177</v>
      </c>
      <c r="Y9" s="477"/>
      <c r="Z9" s="485"/>
      <c r="AB9" s="71"/>
      <c r="AC9" s="71"/>
    </row>
    <row r="10" spans="1:29" ht="15" customHeight="1">
      <c r="A10" s="399" t="s">
        <v>181</v>
      </c>
      <c r="B10" s="400"/>
      <c r="C10" s="400"/>
      <c r="D10" s="400"/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145"/>
      <c r="P10" s="145"/>
      <c r="Q10" s="146"/>
      <c r="R10" s="146"/>
      <c r="S10" s="146"/>
      <c r="T10" s="147"/>
      <c r="U10" s="147"/>
      <c r="V10" s="147"/>
      <c r="W10" s="148"/>
      <c r="X10" s="148"/>
      <c r="Y10" s="148"/>
      <c r="Z10" s="149"/>
    </row>
    <row r="11" spans="1:29" ht="15" customHeight="1">
      <c r="A11" s="150" t="s">
        <v>14</v>
      </c>
      <c r="B11" s="151" t="s">
        <v>303</v>
      </c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3"/>
      <c r="O11" s="429"/>
      <c r="P11" s="430"/>
      <c r="Q11" s="431"/>
      <c r="R11" s="452" t="str">
        <f>IF(OR(O11="na",O11=""),"",MENU1!$G$3)</f>
        <v/>
      </c>
      <c r="S11" s="453"/>
      <c r="T11" s="454"/>
      <c r="U11" s="432"/>
      <c r="V11" s="433"/>
      <c r="W11" s="434"/>
      <c r="X11" s="502" t="str">
        <f>R11</f>
        <v/>
      </c>
      <c r="Y11" s="503"/>
      <c r="Z11" s="504"/>
    </row>
    <row r="12" spans="1:29" ht="15" customHeight="1">
      <c r="A12" s="458" t="s">
        <v>186</v>
      </c>
      <c r="B12" s="459"/>
      <c r="C12" s="459"/>
      <c r="D12" s="459"/>
      <c r="E12" s="459"/>
      <c r="F12" s="459"/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60"/>
    </row>
    <row r="13" spans="1:29" ht="15" customHeight="1">
      <c r="A13" s="154" t="s">
        <v>16</v>
      </c>
      <c r="B13" s="151" t="s">
        <v>304</v>
      </c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3"/>
      <c r="O13" s="429"/>
      <c r="P13" s="430"/>
      <c r="Q13" s="431"/>
      <c r="R13" s="452" t="str">
        <f>IF(OR(O13="na",O13=""),"",MENU1!$G$3)</f>
        <v/>
      </c>
      <c r="S13" s="453"/>
      <c r="T13" s="454"/>
      <c r="U13" s="432"/>
      <c r="V13" s="433"/>
      <c r="W13" s="434"/>
      <c r="X13" s="502" t="str">
        <f>R13</f>
        <v/>
      </c>
      <c r="Y13" s="503"/>
      <c r="Z13" s="504"/>
    </row>
    <row r="14" spans="1:29" ht="15" customHeight="1">
      <c r="A14" s="458" t="s">
        <v>191</v>
      </c>
      <c r="B14" s="459"/>
      <c r="C14" s="459"/>
      <c r="D14" s="459"/>
      <c r="E14" s="459"/>
      <c r="F14" s="459"/>
      <c r="G14" s="459"/>
      <c r="H14" s="459"/>
      <c r="I14" s="459"/>
      <c r="J14" s="459"/>
      <c r="K14" s="459"/>
      <c r="L14" s="459"/>
      <c r="M14" s="459"/>
      <c r="N14" s="467"/>
      <c r="O14" s="468"/>
      <c r="P14" s="459"/>
      <c r="Q14" s="459"/>
      <c r="R14" s="459"/>
      <c r="S14" s="459"/>
      <c r="T14" s="459"/>
      <c r="U14" s="459"/>
      <c r="V14" s="459"/>
      <c r="W14" s="459"/>
      <c r="X14" s="459"/>
      <c r="Y14" s="459"/>
      <c r="Z14" s="460"/>
    </row>
    <row r="15" spans="1:29" ht="15" customHeight="1">
      <c r="A15" s="154" t="s">
        <v>3</v>
      </c>
      <c r="B15" s="151" t="s">
        <v>305</v>
      </c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3"/>
      <c r="O15" s="429"/>
      <c r="P15" s="430"/>
      <c r="Q15" s="431"/>
      <c r="R15" s="452" t="str">
        <f>IF(OR(O15="na",O15=""),"",MENU1!$G$3)</f>
        <v/>
      </c>
      <c r="S15" s="453"/>
      <c r="T15" s="454"/>
      <c r="U15" s="432"/>
      <c r="V15" s="433"/>
      <c r="W15" s="434"/>
      <c r="X15" s="502" t="str">
        <f t="shared" ref="X15:X20" si="0">R15</f>
        <v/>
      </c>
      <c r="Y15" s="503"/>
      <c r="Z15" s="504"/>
    </row>
    <row r="16" spans="1:29" ht="14.5" customHeight="1">
      <c r="A16" s="154" t="s">
        <v>17</v>
      </c>
      <c r="B16" s="151" t="s">
        <v>306</v>
      </c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3"/>
      <c r="O16" s="429"/>
      <c r="P16" s="430"/>
      <c r="Q16" s="431"/>
      <c r="R16" s="452" t="str">
        <f>IF(OR(O16="na",O16=""),"",MENU1!$G$3)</f>
        <v/>
      </c>
      <c r="S16" s="453"/>
      <c r="T16" s="454"/>
      <c r="U16" s="432"/>
      <c r="V16" s="433"/>
      <c r="W16" s="434"/>
      <c r="X16" s="502" t="str">
        <f t="shared" si="0"/>
        <v/>
      </c>
      <c r="Y16" s="503"/>
      <c r="Z16" s="504"/>
    </row>
    <row r="17" spans="1:26" ht="15" customHeight="1">
      <c r="A17" s="154" t="s">
        <v>184</v>
      </c>
      <c r="B17" s="151" t="s">
        <v>307</v>
      </c>
      <c r="C17" s="152"/>
      <c r="D17" s="152"/>
      <c r="E17" s="152"/>
      <c r="F17" s="152"/>
      <c r="G17" s="152"/>
      <c r="H17" s="152"/>
      <c r="I17" s="152"/>
      <c r="J17" s="152"/>
      <c r="K17" s="152"/>
      <c r="L17" s="157"/>
      <c r="M17" s="462" t="s">
        <v>308</v>
      </c>
      <c r="N17" s="463"/>
      <c r="O17" s="464"/>
      <c r="P17" s="465"/>
      <c r="Q17" s="466"/>
      <c r="R17" s="452" t="str">
        <f>IF(OR(O17="na",O17=""),"",MENU1!$G$3)</f>
        <v/>
      </c>
      <c r="S17" s="453"/>
      <c r="T17" s="454"/>
      <c r="U17" s="432"/>
      <c r="V17" s="433"/>
      <c r="W17" s="434"/>
      <c r="X17" s="502" t="str">
        <f t="shared" si="0"/>
        <v/>
      </c>
      <c r="Y17" s="503"/>
      <c r="Z17" s="504"/>
    </row>
    <row r="18" spans="1:26" ht="14.5" customHeight="1">
      <c r="A18" s="154" t="s">
        <v>187</v>
      </c>
      <c r="B18" s="151" t="s">
        <v>309</v>
      </c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3"/>
      <c r="O18" s="429"/>
      <c r="P18" s="430"/>
      <c r="Q18" s="431"/>
      <c r="R18" s="452" t="str">
        <f>IF(OR(O18="na",O18=""),"",MENU1!$G$3)</f>
        <v/>
      </c>
      <c r="S18" s="453"/>
      <c r="T18" s="454"/>
      <c r="U18" s="432"/>
      <c r="V18" s="433"/>
      <c r="W18" s="434"/>
      <c r="X18" s="502" t="str">
        <f t="shared" si="0"/>
        <v/>
      </c>
      <c r="Y18" s="503"/>
      <c r="Z18" s="504"/>
    </row>
    <row r="19" spans="1:26" ht="15" customHeight="1">
      <c r="A19" s="154" t="s">
        <v>189</v>
      </c>
      <c r="B19" s="151" t="s">
        <v>310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3"/>
      <c r="O19" s="429"/>
      <c r="P19" s="430"/>
      <c r="Q19" s="431"/>
      <c r="R19" s="452" t="str">
        <f>IF(OR(O19="na",O19=""),"",MENU1!$G$3)</f>
        <v/>
      </c>
      <c r="S19" s="453"/>
      <c r="T19" s="454"/>
      <c r="U19" s="432"/>
      <c r="V19" s="433"/>
      <c r="W19" s="434"/>
      <c r="X19" s="502" t="str">
        <f t="shared" si="0"/>
        <v/>
      </c>
      <c r="Y19" s="503"/>
      <c r="Z19" s="504"/>
    </row>
    <row r="20" spans="1:26" ht="15" customHeight="1">
      <c r="A20" s="158" t="s">
        <v>192</v>
      </c>
      <c r="B20" s="151" t="s">
        <v>311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3"/>
      <c r="O20" s="429"/>
      <c r="P20" s="430"/>
      <c r="Q20" s="431"/>
      <c r="R20" s="452" t="str">
        <f>IF(OR(O20="na",O20=""),"",MENU1!$G$3)</f>
        <v/>
      </c>
      <c r="S20" s="453"/>
      <c r="T20" s="454"/>
      <c r="U20" s="432"/>
      <c r="V20" s="433"/>
      <c r="W20" s="434"/>
      <c r="X20" s="502" t="str">
        <f t="shared" si="0"/>
        <v/>
      </c>
      <c r="Y20" s="503"/>
      <c r="Z20" s="504"/>
    </row>
    <row r="21" spans="1:26" ht="15" customHeight="1">
      <c r="A21" s="458" t="s">
        <v>244</v>
      </c>
      <c r="B21" s="459"/>
      <c r="C21" s="459"/>
      <c r="D21" s="459"/>
      <c r="E21" s="459"/>
      <c r="F21" s="459"/>
      <c r="G21" s="459"/>
      <c r="H21" s="459"/>
      <c r="I21" s="459"/>
      <c r="J21" s="459"/>
      <c r="K21" s="459"/>
      <c r="L21" s="459"/>
      <c r="M21" s="459"/>
      <c r="N21" s="459"/>
      <c r="O21" s="461"/>
      <c r="P21" s="459"/>
      <c r="Q21" s="459"/>
      <c r="R21" s="459"/>
      <c r="S21" s="459"/>
      <c r="T21" s="459"/>
      <c r="U21" s="459"/>
      <c r="V21" s="459"/>
      <c r="W21" s="459"/>
      <c r="X21" s="459"/>
      <c r="Y21" s="459"/>
      <c r="Z21" s="460"/>
    </row>
    <row r="22" spans="1:26" ht="15" customHeight="1">
      <c r="A22" s="158" t="s">
        <v>194</v>
      </c>
      <c r="B22" s="151" t="s">
        <v>312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429"/>
      <c r="P22" s="430"/>
      <c r="Q22" s="431"/>
      <c r="R22" s="452" t="str">
        <f>IF(OR(O22="na",O22=""),"",MENU1!$G$3)</f>
        <v/>
      </c>
      <c r="S22" s="453"/>
      <c r="T22" s="454"/>
      <c r="U22" s="432"/>
      <c r="V22" s="433"/>
      <c r="W22" s="434"/>
      <c r="X22" s="502" t="str">
        <f>R22</f>
        <v/>
      </c>
      <c r="Y22" s="503"/>
      <c r="Z22" s="504"/>
    </row>
    <row r="23" spans="1:26" ht="15" customHeight="1">
      <c r="A23" s="458" t="s">
        <v>224</v>
      </c>
      <c r="B23" s="459"/>
      <c r="C23" s="459"/>
      <c r="D23" s="459"/>
      <c r="E23" s="459"/>
      <c r="F23" s="459"/>
      <c r="G23" s="459"/>
      <c r="H23" s="459"/>
      <c r="I23" s="459"/>
      <c r="J23" s="459"/>
      <c r="K23" s="459"/>
      <c r="L23" s="459"/>
      <c r="M23" s="459"/>
      <c r="N23" s="459"/>
      <c r="O23" s="459"/>
      <c r="P23" s="459"/>
      <c r="Q23" s="459"/>
      <c r="R23" s="459"/>
      <c r="S23" s="459"/>
      <c r="T23" s="459"/>
      <c r="U23" s="459"/>
      <c r="V23" s="459"/>
      <c r="W23" s="459"/>
      <c r="X23" s="459"/>
      <c r="Y23" s="459"/>
      <c r="Z23" s="460"/>
    </row>
    <row r="24" spans="1:26" ht="15" customHeight="1">
      <c r="A24" s="161" t="s">
        <v>196</v>
      </c>
      <c r="B24" s="160" t="s">
        <v>322</v>
      </c>
      <c r="C24" s="496" t="str">
        <f>IF($O$17="","",VLOOKUP($O$17,#REF!,2,FALSE))</f>
        <v/>
      </c>
      <c r="D24" s="497"/>
      <c r="E24" s="497"/>
      <c r="F24" s="497"/>
      <c r="G24" s="497"/>
      <c r="H24" s="497"/>
      <c r="I24" s="497"/>
      <c r="J24" s="497"/>
      <c r="K24" s="497"/>
      <c r="L24" s="497"/>
      <c r="M24" s="497"/>
      <c r="N24" s="497"/>
      <c r="O24" s="497"/>
      <c r="P24" s="497"/>
      <c r="Q24" s="497"/>
      <c r="R24" s="497"/>
      <c r="S24" s="497"/>
      <c r="T24" s="497"/>
      <c r="U24" s="497"/>
      <c r="V24" s="497"/>
      <c r="W24" s="497"/>
      <c r="X24" s="497"/>
      <c r="Y24" s="497"/>
      <c r="Z24" s="498"/>
    </row>
    <row r="25" spans="1:26" ht="15" customHeight="1">
      <c r="A25" s="161" t="s">
        <v>198</v>
      </c>
      <c r="B25" s="160" t="s">
        <v>323</v>
      </c>
      <c r="C25" s="499"/>
      <c r="D25" s="500"/>
      <c r="E25" s="500"/>
      <c r="F25" s="500"/>
      <c r="G25" s="500"/>
      <c r="H25" s="500"/>
      <c r="I25" s="500"/>
      <c r="J25" s="500"/>
      <c r="K25" s="500"/>
      <c r="L25" s="500"/>
      <c r="M25" s="500"/>
      <c r="N25" s="500"/>
      <c r="O25" s="500"/>
      <c r="P25" s="500"/>
      <c r="Q25" s="500"/>
      <c r="R25" s="500"/>
      <c r="S25" s="500"/>
      <c r="T25" s="500"/>
      <c r="U25" s="500"/>
      <c r="V25" s="500"/>
      <c r="W25" s="500"/>
      <c r="X25" s="500"/>
      <c r="Y25" s="500"/>
      <c r="Z25" s="501"/>
    </row>
    <row r="26" spans="1:26" ht="15" customHeight="1">
      <c r="A26" s="161" t="s">
        <v>200</v>
      </c>
      <c r="B26" s="160" t="s">
        <v>324</v>
      </c>
      <c r="C26" s="499"/>
      <c r="D26" s="500"/>
      <c r="E26" s="500"/>
      <c r="F26" s="500"/>
      <c r="G26" s="500"/>
      <c r="H26" s="500"/>
      <c r="I26" s="500"/>
      <c r="J26" s="500"/>
      <c r="K26" s="500"/>
      <c r="L26" s="500"/>
      <c r="M26" s="500"/>
      <c r="N26" s="500"/>
      <c r="O26" s="500"/>
      <c r="P26" s="500"/>
      <c r="Q26" s="500"/>
      <c r="R26" s="500"/>
      <c r="S26" s="500"/>
      <c r="T26" s="500"/>
      <c r="U26" s="500"/>
      <c r="V26" s="500"/>
      <c r="W26" s="500"/>
      <c r="X26" s="500"/>
      <c r="Y26" s="500"/>
      <c r="Z26" s="501"/>
    </row>
    <row r="27" spans="1:26" ht="15" customHeight="1">
      <c r="A27" s="161" t="s">
        <v>202</v>
      </c>
      <c r="B27" s="160" t="s">
        <v>325</v>
      </c>
      <c r="C27" s="499"/>
      <c r="D27" s="500"/>
      <c r="E27" s="500"/>
      <c r="F27" s="500"/>
      <c r="G27" s="500"/>
      <c r="H27" s="500"/>
      <c r="I27" s="500"/>
      <c r="J27" s="500"/>
      <c r="K27" s="500"/>
      <c r="L27" s="500"/>
      <c r="M27" s="500"/>
      <c r="N27" s="500"/>
      <c r="O27" s="500"/>
      <c r="P27" s="500"/>
      <c r="Q27" s="500"/>
      <c r="R27" s="500"/>
      <c r="S27" s="500"/>
      <c r="T27" s="500"/>
      <c r="U27" s="500"/>
      <c r="V27" s="500"/>
      <c r="W27" s="500"/>
      <c r="X27" s="500"/>
      <c r="Y27" s="500"/>
      <c r="Z27" s="501"/>
    </row>
    <row r="28" spans="1:26" ht="15" customHeight="1">
      <c r="A28" s="158" t="s">
        <v>204</v>
      </c>
      <c r="B28" s="162" t="s">
        <v>326</v>
      </c>
      <c r="C28" s="499"/>
      <c r="D28" s="500"/>
      <c r="E28" s="500"/>
      <c r="F28" s="500"/>
      <c r="G28" s="500"/>
      <c r="H28" s="500"/>
      <c r="I28" s="500"/>
      <c r="J28" s="500"/>
      <c r="K28" s="500"/>
      <c r="L28" s="500"/>
      <c r="M28" s="500"/>
      <c r="N28" s="500"/>
      <c r="O28" s="500"/>
      <c r="P28" s="500"/>
      <c r="Q28" s="500"/>
      <c r="R28" s="500"/>
      <c r="S28" s="500"/>
      <c r="T28" s="500"/>
      <c r="U28" s="500"/>
      <c r="V28" s="500"/>
      <c r="W28" s="500"/>
      <c r="X28" s="500"/>
      <c r="Y28" s="500"/>
      <c r="Z28" s="501"/>
    </row>
    <row r="29" spans="1:26" ht="48" customHeight="1">
      <c r="A29" s="169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6"/>
      <c r="U29" s="166"/>
      <c r="V29" s="166"/>
      <c r="W29" s="167"/>
      <c r="X29" s="167"/>
      <c r="Y29" s="167"/>
      <c r="Z29" s="168"/>
    </row>
    <row r="30" spans="1:26" ht="30" customHeight="1" thickBot="1">
      <c r="A30" s="413"/>
      <c r="B30" s="414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1"/>
      <c r="U30" s="171"/>
      <c r="V30" s="171"/>
      <c r="W30" s="172"/>
      <c r="X30" s="415"/>
      <c r="Y30" s="415"/>
      <c r="Z30" s="416"/>
    </row>
    <row r="31" spans="1:26" ht="15" customHeight="1">
      <c r="A31" s="173" t="s">
        <v>227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5"/>
      <c r="X31" s="175"/>
      <c r="Y31" s="175"/>
      <c r="Z31" s="176"/>
    </row>
    <row r="32" spans="1:26" ht="15" customHeight="1">
      <c r="A32" s="177" t="s">
        <v>228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9"/>
      <c r="R32" s="179"/>
      <c r="S32" s="179"/>
      <c r="T32" s="179"/>
      <c r="U32" s="179"/>
      <c r="V32" s="179"/>
      <c r="W32" s="180"/>
      <c r="X32" s="180"/>
      <c r="Y32" s="180"/>
      <c r="Z32" s="181"/>
    </row>
    <row r="33" spans="1:26" ht="15" customHeight="1" thickBot="1">
      <c r="A33" s="182" t="s">
        <v>229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1"/>
      <c r="R33" s="171"/>
      <c r="S33" s="171"/>
      <c r="T33" s="171"/>
      <c r="U33" s="171"/>
      <c r="V33" s="171"/>
      <c r="W33" s="172"/>
      <c r="X33" s="172"/>
      <c r="Y33" s="172"/>
      <c r="Z33" s="183"/>
    </row>
    <row r="34" spans="1:26" ht="15" customHeight="1">
      <c r="A34" s="399" t="s">
        <v>230</v>
      </c>
      <c r="B34" s="400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6"/>
      <c r="R34" s="146"/>
      <c r="S34" s="146"/>
      <c r="T34" s="147"/>
      <c r="U34" s="147"/>
      <c r="V34" s="147"/>
      <c r="W34" s="148"/>
      <c r="X34" s="148"/>
      <c r="Y34" s="148"/>
      <c r="Z34" s="149"/>
    </row>
    <row r="35" spans="1:26" ht="15" customHeight="1" thickBot="1">
      <c r="A35" s="184"/>
      <c r="B35" s="401" t="s">
        <v>231</v>
      </c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3"/>
      <c r="O35" s="404"/>
      <c r="P35" s="405"/>
      <c r="Q35" s="406"/>
      <c r="R35" s="404"/>
      <c r="S35" s="405"/>
      <c r="T35" s="406"/>
      <c r="U35" s="404"/>
      <c r="V35" s="405"/>
      <c r="W35" s="406"/>
      <c r="X35" s="407"/>
      <c r="Y35" s="408"/>
      <c r="Z35" s="409"/>
    </row>
  </sheetData>
  <mergeCells count="73">
    <mergeCell ref="A1:M4"/>
    <mergeCell ref="N1:Z2"/>
    <mergeCell ref="N3:Z4"/>
    <mergeCell ref="A6:N6"/>
    <mergeCell ref="O6:T6"/>
    <mergeCell ref="U6:X6"/>
    <mergeCell ref="Y6:Z6"/>
    <mergeCell ref="A7:N7"/>
    <mergeCell ref="O7:Z7"/>
    <mergeCell ref="B9:N9"/>
    <mergeCell ref="O9:Q9"/>
    <mergeCell ref="R9:T9"/>
    <mergeCell ref="U9:W9"/>
    <mergeCell ref="X9:Z9"/>
    <mergeCell ref="A10:N10"/>
    <mergeCell ref="O11:Q11"/>
    <mergeCell ref="R11:T11"/>
    <mergeCell ref="U11:W11"/>
    <mergeCell ref="A14:N14"/>
    <mergeCell ref="O14:Z14"/>
    <mergeCell ref="A12:N12"/>
    <mergeCell ref="O12:Z12"/>
    <mergeCell ref="O13:Q13"/>
    <mergeCell ref="R13:T13"/>
    <mergeCell ref="U13:W13"/>
    <mergeCell ref="X13:Z13"/>
    <mergeCell ref="X11:Z11"/>
    <mergeCell ref="X16:Z16"/>
    <mergeCell ref="M17:N17"/>
    <mergeCell ref="O17:Q17"/>
    <mergeCell ref="R17:T17"/>
    <mergeCell ref="U17:W17"/>
    <mergeCell ref="X17:Z17"/>
    <mergeCell ref="O16:Q16"/>
    <mergeCell ref="R16:T16"/>
    <mergeCell ref="U16:W16"/>
    <mergeCell ref="O15:Q15"/>
    <mergeCell ref="R15:T15"/>
    <mergeCell ref="U15:W15"/>
    <mergeCell ref="X15:Z15"/>
    <mergeCell ref="O18:Q18"/>
    <mergeCell ref="R18:T18"/>
    <mergeCell ref="U18:W18"/>
    <mergeCell ref="X18:Z18"/>
    <mergeCell ref="O19:Q19"/>
    <mergeCell ref="R19:T19"/>
    <mergeCell ref="U19:W19"/>
    <mergeCell ref="X19:Z19"/>
    <mergeCell ref="O20:Q20"/>
    <mergeCell ref="R20:T20"/>
    <mergeCell ref="U20:W20"/>
    <mergeCell ref="X20:Z20"/>
    <mergeCell ref="A21:N21"/>
    <mergeCell ref="O21:Z21"/>
    <mergeCell ref="A30:B30"/>
    <mergeCell ref="X30:Z30"/>
    <mergeCell ref="O22:Q22"/>
    <mergeCell ref="R22:T22"/>
    <mergeCell ref="U22:W22"/>
    <mergeCell ref="X22:Z22"/>
    <mergeCell ref="A23:B23"/>
    <mergeCell ref="C23:Z23"/>
    <mergeCell ref="X35:Z35"/>
    <mergeCell ref="C24:Z24"/>
    <mergeCell ref="C25:Z25"/>
    <mergeCell ref="C26:Z26"/>
    <mergeCell ref="C27:Z27"/>
    <mergeCell ref="C28:Z28"/>
    <mergeCell ref="A34:B34"/>
    <mergeCell ref="B35:N35"/>
    <mergeCell ref="O35:Q35"/>
    <mergeCell ref="R35:T35"/>
    <mergeCell ref="U35:W35"/>
  </mergeCells>
  <conditionalFormatting sqref="A11:N22">
    <cfRule type="expression" dxfId="8" priority="1">
      <formula>$O11="na"</formula>
    </cfRule>
  </conditionalFormatting>
  <dataValidations count="1">
    <dataValidation type="list" allowBlank="1" showInputMessage="1" showErrorMessage="1" sqref="O17:Q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7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44" r:id="rId3" name="Répertoire">
              <controlPr defaultSize="0" print="0" autoFill="0" autoPict="0" macro="[0]!AllerRepertoire">
                <anchor moveWithCells="1" siz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6645" r:id="rId4" name="Réserve">
              <controlPr defaultSize="0" print="0" autoFill="0" autoPict="0" macro="[0]!AllerReserve">
                <anchor moveWithCells="1" sizeWithCells="1">
                  <from>
                    <xdr:col>27</xdr:col>
                    <xdr:colOff>0</xdr:colOff>
                    <xdr:row>9</xdr:row>
                    <xdr:rowOff>0</xdr:rowOff>
                  </from>
                  <to>
                    <xdr:col>29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O18:Q20 O15:Q16 O22:Q22 O13:Q13 O11:Q11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 enableFormatConditionsCalculation="0">
    <tabColor rgb="FFFFFF00"/>
    <pageSetUpPr fitToPage="1"/>
  </sheetPr>
  <dimension ref="A1:O39"/>
  <sheetViews>
    <sheetView zoomScaleSheetLayoutView="130" workbookViewId="0">
      <selection activeCell="N1" sqref="N1"/>
    </sheetView>
  </sheetViews>
  <sheetFormatPr baseColWidth="10" defaultColWidth="11.5" defaultRowHeight="14" x14ac:dyDescent="0"/>
  <cols>
    <col min="1" max="1" width="5.6640625" style="48" customWidth="1"/>
    <col min="2" max="2" width="47.33203125" style="48" customWidth="1"/>
    <col min="3" max="7" width="12.6640625" style="48" customWidth="1"/>
    <col min="8" max="11" width="12.6640625" style="142" customWidth="1"/>
    <col min="12" max="12" width="12.6640625" style="48" customWidth="1"/>
    <col min="13" max="13" width="11.5" style="48"/>
    <col min="14" max="15" width="11.5" style="61"/>
    <col min="16" max="16384" width="11.5" style="48"/>
  </cols>
  <sheetData>
    <row r="1" spans="1:15" ht="15" customHeight="1">
      <c r="A1" s="486"/>
      <c r="B1" s="487"/>
      <c r="C1" s="185"/>
      <c r="D1" s="487" t="s">
        <v>328</v>
      </c>
      <c r="E1" s="487"/>
      <c r="F1" s="487"/>
      <c r="G1" s="487"/>
      <c r="H1" s="487"/>
      <c r="I1" s="487"/>
      <c r="J1" s="487"/>
      <c r="K1" s="487"/>
      <c r="L1" s="487"/>
      <c r="N1" s="61" t="s">
        <v>453</v>
      </c>
    </row>
    <row r="2" spans="1:15" ht="15" customHeight="1">
      <c r="A2" s="487"/>
      <c r="B2" s="487"/>
      <c r="C2" s="185"/>
      <c r="D2" s="487"/>
      <c r="E2" s="487"/>
      <c r="F2" s="487"/>
      <c r="G2" s="487"/>
      <c r="H2" s="487"/>
      <c r="I2" s="487"/>
      <c r="J2" s="487"/>
      <c r="K2" s="487"/>
      <c r="L2" s="487"/>
    </row>
    <row r="3" spans="1:15" ht="15" customHeight="1">
      <c r="A3" s="487"/>
      <c r="B3" s="487"/>
      <c r="C3" s="487" t="s">
        <v>329</v>
      </c>
      <c r="D3" s="487"/>
      <c r="E3" s="487"/>
      <c r="F3" s="487"/>
      <c r="G3" s="487"/>
      <c r="H3" s="487"/>
      <c r="I3" s="487"/>
      <c r="J3" s="487"/>
      <c r="K3" s="487"/>
      <c r="L3" s="487"/>
    </row>
    <row r="4" spans="1:15" ht="15" customHeight="1">
      <c r="A4" s="487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</row>
    <row r="5" spans="1:15" ht="10" customHeight="1" thickBot="1"/>
    <row r="6" spans="1:15" ht="20" customHeight="1">
      <c r="A6" s="488" t="s">
        <v>171</v>
      </c>
      <c r="B6" s="489"/>
      <c r="C6" s="489"/>
      <c r="D6" s="523" t="str">
        <f>Entête!B7</f>
        <v>12-596-2569</v>
      </c>
      <c r="E6" s="523"/>
      <c r="F6" s="523"/>
      <c r="G6" s="524"/>
      <c r="H6" s="186" t="s">
        <v>172</v>
      </c>
      <c r="I6" s="525" t="str">
        <f ca="1">RIGHT(CELL("nomfichier",A1),LEN(CELL("nomfichier",A1))-FIND("]",CELL("nomfichier",A1)))</f>
        <v>AV-FK-008.1TER</v>
      </c>
      <c r="J6" s="525"/>
      <c r="K6" s="525"/>
      <c r="L6" s="526"/>
    </row>
    <row r="7" spans="1:15" ht="20" customHeight="1" thickBot="1">
      <c r="A7" s="472" t="s">
        <v>173</v>
      </c>
      <c r="B7" s="473"/>
      <c r="C7" s="473"/>
      <c r="D7" s="474"/>
      <c r="E7" s="474"/>
      <c r="F7" s="474"/>
      <c r="G7" s="474"/>
      <c r="H7" s="474"/>
      <c r="I7" s="510"/>
      <c r="J7" s="510"/>
      <c r="K7" s="510"/>
      <c r="L7" s="511"/>
    </row>
    <row r="8" spans="1:15" ht="10" customHeight="1" thickBot="1"/>
    <row r="9" spans="1:15" s="144" customFormat="1" ht="15" customHeight="1" thickBot="1">
      <c r="A9" s="143" t="s">
        <v>38</v>
      </c>
      <c r="B9" s="187" t="s">
        <v>174</v>
      </c>
      <c r="C9" s="187" t="s">
        <v>330</v>
      </c>
      <c r="D9" s="187" t="s">
        <v>331</v>
      </c>
      <c r="E9" s="187" t="s">
        <v>332</v>
      </c>
      <c r="F9" s="187" t="s">
        <v>333</v>
      </c>
      <c r="G9" s="187" t="s">
        <v>334</v>
      </c>
      <c r="H9" s="187" t="s">
        <v>335</v>
      </c>
      <c r="I9" s="187" t="s">
        <v>336</v>
      </c>
      <c r="J9" s="187" t="s">
        <v>337</v>
      </c>
      <c r="K9" s="187" t="s">
        <v>338</v>
      </c>
      <c r="L9" s="188" t="s">
        <v>339</v>
      </c>
      <c r="N9" s="71"/>
      <c r="O9" s="71"/>
    </row>
    <row r="10" spans="1:15" ht="15" customHeight="1">
      <c r="A10" s="399" t="s">
        <v>181</v>
      </c>
      <c r="B10" s="400"/>
      <c r="C10" s="145"/>
      <c r="D10" s="146"/>
      <c r="E10" s="146"/>
      <c r="F10" s="147"/>
      <c r="G10" s="147"/>
      <c r="H10" s="148"/>
      <c r="I10" s="148"/>
      <c r="J10" s="148"/>
      <c r="K10" s="148"/>
      <c r="L10" s="149"/>
    </row>
    <row r="11" spans="1:15" ht="15.75" customHeight="1" thickBot="1">
      <c r="A11" s="150" t="s">
        <v>14</v>
      </c>
      <c r="B11" s="189" t="s">
        <v>303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1"/>
    </row>
    <row r="12" spans="1:15" ht="15" customHeight="1">
      <c r="A12" s="399" t="s">
        <v>186</v>
      </c>
      <c r="B12" s="400"/>
      <c r="C12" s="146"/>
      <c r="D12" s="147"/>
      <c r="E12" s="147"/>
      <c r="F12" s="148"/>
      <c r="G12" s="147"/>
      <c r="H12" s="148"/>
      <c r="I12" s="148"/>
      <c r="J12" s="148"/>
      <c r="K12" s="148"/>
      <c r="L12" s="149"/>
    </row>
    <row r="13" spans="1:15" ht="15" thickBot="1">
      <c r="A13" s="154" t="s">
        <v>16</v>
      </c>
      <c r="B13" s="189" t="s">
        <v>298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3"/>
      <c r="M13" s="194"/>
    </row>
    <row r="14" spans="1:15">
      <c r="A14" s="399" t="s">
        <v>340</v>
      </c>
      <c r="B14" s="400"/>
      <c r="C14" s="146"/>
      <c r="D14" s="147"/>
      <c r="E14" s="147"/>
      <c r="F14" s="148"/>
      <c r="G14" s="147"/>
      <c r="H14" s="148"/>
      <c r="I14" s="148"/>
      <c r="J14" s="148"/>
      <c r="K14" s="148"/>
      <c r="L14" s="149"/>
      <c r="M14" s="194"/>
    </row>
    <row r="15" spans="1:15">
      <c r="A15" s="154" t="s">
        <v>3</v>
      </c>
      <c r="B15" s="195" t="s">
        <v>305</v>
      </c>
      <c r="C15" s="196"/>
      <c r="D15" s="196"/>
      <c r="E15" s="196"/>
      <c r="F15" s="196"/>
      <c r="G15" s="196"/>
      <c r="H15" s="196"/>
      <c r="I15" s="196"/>
      <c r="J15" s="196"/>
      <c r="K15" s="196"/>
      <c r="L15" s="197"/>
      <c r="M15" s="194"/>
    </row>
    <row r="16" spans="1:15">
      <c r="A16" s="154" t="s">
        <v>17</v>
      </c>
      <c r="B16" s="195" t="s">
        <v>306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7"/>
      <c r="M16" s="194"/>
    </row>
    <row r="17" spans="1:13" ht="45.75" customHeight="1">
      <c r="A17" s="154" t="s">
        <v>184</v>
      </c>
      <c r="B17" s="195" t="s">
        <v>341</v>
      </c>
      <c r="C17" s="198"/>
      <c r="D17" s="198"/>
      <c r="E17" s="198"/>
      <c r="F17" s="198"/>
      <c r="G17" s="198"/>
      <c r="H17" s="198"/>
      <c r="I17" s="198"/>
      <c r="J17" s="198"/>
      <c r="K17" s="198"/>
      <c r="L17" s="199"/>
      <c r="M17" s="194"/>
    </row>
    <row r="18" spans="1:13" ht="15" customHeight="1">
      <c r="A18" s="154" t="s">
        <v>187</v>
      </c>
      <c r="B18" s="195" t="s">
        <v>309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7"/>
      <c r="M18" s="194"/>
    </row>
    <row r="19" spans="1:13" ht="30" customHeight="1">
      <c r="A19" s="154" t="s">
        <v>189</v>
      </c>
      <c r="B19" s="195" t="s">
        <v>342</v>
      </c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4"/>
    </row>
    <row r="20" spans="1:13" ht="15" thickBot="1">
      <c r="A20" s="154" t="s">
        <v>192</v>
      </c>
      <c r="B20" s="189" t="s">
        <v>311</v>
      </c>
      <c r="C20" s="192"/>
      <c r="D20" s="192"/>
      <c r="E20" s="192"/>
      <c r="F20" s="192"/>
      <c r="G20" s="192"/>
      <c r="H20" s="192"/>
      <c r="I20" s="192"/>
      <c r="J20" s="192"/>
      <c r="K20" s="192"/>
      <c r="L20" s="193"/>
      <c r="M20" s="194"/>
    </row>
    <row r="21" spans="1:13">
      <c r="A21" s="399" t="s">
        <v>217</v>
      </c>
      <c r="B21" s="400"/>
      <c r="C21" s="145"/>
      <c r="D21" s="146"/>
      <c r="E21" s="146"/>
      <c r="F21" s="147"/>
      <c r="G21" s="147"/>
      <c r="H21" s="148"/>
      <c r="I21" s="148"/>
      <c r="J21" s="148"/>
      <c r="K21" s="148"/>
      <c r="L21" s="149"/>
      <c r="M21" s="194"/>
    </row>
    <row r="22" spans="1:13" ht="15" thickBot="1">
      <c r="A22" s="158" t="s">
        <v>194</v>
      </c>
      <c r="B22" s="195" t="s">
        <v>269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3"/>
      <c r="M22" s="194"/>
    </row>
    <row r="23" spans="1:13">
      <c r="A23" s="399" t="s">
        <v>224</v>
      </c>
      <c r="B23" s="400"/>
      <c r="C23" s="145"/>
      <c r="D23" s="146"/>
      <c r="E23" s="146"/>
      <c r="F23" s="147"/>
      <c r="G23" s="147"/>
      <c r="H23" s="148"/>
      <c r="I23" s="148"/>
      <c r="J23" s="148"/>
      <c r="K23" s="148"/>
      <c r="L23" s="149"/>
      <c r="M23" s="194"/>
    </row>
    <row r="24" spans="1:13">
      <c r="A24" s="161" t="s">
        <v>196</v>
      </c>
      <c r="B24" s="160" t="s">
        <v>343</v>
      </c>
      <c r="C24" s="200"/>
      <c r="D24" s="200"/>
      <c r="E24" s="200"/>
      <c r="F24" s="201"/>
      <c r="G24" s="201"/>
      <c r="H24" s="202"/>
      <c r="I24" s="202"/>
      <c r="J24" s="202"/>
      <c r="K24" s="202"/>
      <c r="L24" s="203"/>
      <c r="M24" s="194"/>
    </row>
    <row r="25" spans="1:13">
      <c r="A25" s="161" t="s">
        <v>198</v>
      </c>
      <c r="B25" s="160" t="s">
        <v>344</v>
      </c>
      <c r="C25" s="200"/>
      <c r="D25" s="200"/>
      <c r="E25" s="200"/>
      <c r="F25" s="201"/>
      <c r="G25" s="201"/>
      <c r="H25" s="202"/>
      <c r="I25" s="202"/>
      <c r="J25" s="202"/>
      <c r="K25" s="202"/>
      <c r="L25" s="203"/>
      <c r="M25" s="194"/>
    </row>
    <row r="26" spans="1:13">
      <c r="A26" s="161" t="s">
        <v>200</v>
      </c>
      <c r="B26" s="160" t="s">
        <v>345</v>
      </c>
      <c r="C26" s="200"/>
      <c r="D26" s="200"/>
      <c r="E26" s="200"/>
      <c r="F26" s="201"/>
      <c r="G26" s="201"/>
      <c r="H26" s="202"/>
      <c r="I26" s="202"/>
      <c r="J26" s="202"/>
      <c r="K26" s="202"/>
      <c r="L26" s="203"/>
      <c r="M26" s="194"/>
    </row>
    <row r="27" spans="1:13">
      <c r="A27" s="161" t="s">
        <v>202</v>
      </c>
      <c r="B27" s="160" t="s">
        <v>325</v>
      </c>
      <c r="C27" s="200"/>
      <c r="D27" s="200"/>
      <c r="E27" s="200"/>
      <c r="F27" s="201"/>
      <c r="G27" s="201"/>
      <c r="H27" s="202"/>
      <c r="I27" s="202"/>
      <c r="J27" s="202"/>
      <c r="K27" s="202"/>
      <c r="L27" s="203"/>
      <c r="M27" s="194"/>
    </row>
    <row r="28" spans="1:13">
      <c r="A28" s="161" t="s">
        <v>204</v>
      </c>
      <c r="B28" s="160" t="s">
        <v>326</v>
      </c>
      <c r="C28" s="200"/>
      <c r="D28" s="200"/>
      <c r="E28" s="200"/>
      <c r="F28" s="201"/>
      <c r="G28" s="201"/>
      <c r="H28" s="202"/>
      <c r="I28" s="202"/>
      <c r="J28" s="202"/>
      <c r="K28" s="202"/>
      <c r="L28" s="203"/>
      <c r="M28" s="194"/>
    </row>
    <row r="29" spans="1:13" ht="15" thickBot="1">
      <c r="A29" s="204" t="s">
        <v>206</v>
      </c>
      <c r="B29" s="205" t="s">
        <v>346</v>
      </c>
      <c r="C29" s="206"/>
      <c r="D29" s="206"/>
      <c r="E29" s="206"/>
      <c r="F29" s="206"/>
      <c r="G29" s="207"/>
      <c r="H29" s="207"/>
      <c r="I29" s="208"/>
      <c r="J29" s="208"/>
      <c r="K29" s="208"/>
      <c r="L29" s="209"/>
      <c r="M29" s="194"/>
    </row>
    <row r="30" spans="1:13">
      <c r="A30" s="512" t="s">
        <v>42</v>
      </c>
      <c r="B30" s="513"/>
      <c r="C30" s="210"/>
      <c r="D30" s="211"/>
      <c r="E30" s="211"/>
      <c r="F30" s="211"/>
      <c r="G30" s="211"/>
      <c r="H30" s="212"/>
      <c r="I30" s="212"/>
      <c r="J30" s="212"/>
      <c r="K30" s="212"/>
      <c r="L30" s="213"/>
      <c r="M30" s="194"/>
    </row>
    <row r="31" spans="1:13">
      <c r="A31" s="514" t="s">
        <v>37</v>
      </c>
      <c r="B31" s="515"/>
      <c r="C31" s="214"/>
      <c r="D31" s="214"/>
      <c r="E31" s="214"/>
      <c r="F31" s="214"/>
      <c r="G31" s="214"/>
      <c r="H31" s="214"/>
      <c r="I31" s="214"/>
      <c r="J31" s="214"/>
      <c r="K31" s="214"/>
      <c r="L31" s="215"/>
      <c r="M31" s="194"/>
    </row>
    <row r="32" spans="1:13" ht="17" thickBot="1">
      <c r="A32" s="516" t="s">
        <v>43</v>
      </c>
      <c r="B32" s="517"/>
      <c r="C32" s="216"/>
      <c r="D32" s="216"/>
      <c r="E32" s="216"/>
      <c r="F32" s="216"/>
      <c r="G32" s="216"/>
      <c r="H32" s="217"/>
      <c r="I32" s="217"/>
      <c r="J32" s="217"/>
      <c r="K32" s="217"/>
      <c r="L32" s="218"/>
      <c r="M32" s="194"/>
    </row>
    <row r="33" spans="1:13">
      <c r="A33" s="219"/>
      <c r="B33" s="220"/>
      <c r="C33" s="179"/>
      <c r="D33" s="179"/>
      <c r="E33" s="179"/>
      <c r="F33" s="179"/>
      <c r="G33" s="179"/>
      <c r="H33" s="179"/>
      <c r="I33" s="179"/>
      <c r="J33" s="179"/>
      <c r="K33" s="179"/>
      <c r="L33" s="181"/>
      <c r="M33" s="194"/>
    </row>
    <row r="34" spans="1:13" ht="15" thickBot="1">
      <c r="A34" s="219"/>
      <c r="B34" s="220"/>
      <c r="C34" s="179"/>
      <c r="D34" s="179"/>
      <c r="E34" s="179"/>
      <c r="F34" s="179"/>
      <c r="G34" s="179"/>
      <c r="H34" s="179"/>
      <c r="I34" s="179"/>
      <c r="J34" s="179"/>
      <c r="K34" s="179"/>
      <c r="L34" s="181"/>
      <c r="M34" s="194"/>
    </row>
    <row r="35" spans="1:13" ht="15" customHeight="1">
      <c r="A35" s="173"/>
      <c r="B35" s="174"/>
      <c r="C35" s="174"/>
      <c r="D35" s="174"/>
      <c r="E35" s="174"/>
      <c r="F35" s="174"/>
      <c r="G35" s="174"/>
      <c r="H35" s="175"/>
      <c r="I35" s="175"/>
      <c r="J35" s="175"/>
      <c r="K35" s="175"/>
      <c r="L35" s="176"/>
    </row>
    <row r="36" spans="1:13" ht="15" customHeight="1">
      <c r="A36" s="177" t="s">
        <v>228</v>
      </c>
      <c r="B36" s="178"/>
      <c r="C36" s="178"/>
      <c r="D36" s="179"/>
      <c r="E36" s="179"/>
      <c r="F36" s="179"/>
      <c r="G36" s="179"/>
      <c r="H36" s="180"/>
      <c r="I36" s="180"/>
      <c r="J36" s="180"/>
      <c r="K36" s="180"/>
      <c r="L36" s="181"/>
    </row>
    <row r="37" spans="1:13" ht="15" customHeight="1" thickBot="1">
      <c r="A37" s="182" t="s">
        <v>229</v>
      </c>
      <c r="B37" s="170"/>
      <c r="C37" s="170"/>
      <c r="D37" s="171"/>
      <c r="E37" s="171"/>
      <c r="F37" s="171"/>
      <c r="G37" s="171"/>
      <c r="H37" s="172"/>
      <c r="I37" s="172"/>
      <c r="J37" s="172"/>
      <c r="K37" s="172"/>
      <c r="L37" s="183"/>
    </row>
    <row r="38" spans="1:13" ht="15" customHeight="1">
      <c r="A38" s="399" t="s">
        <v>230</v>
      </c>
      <c r="B38" s="400"/>
      <c r="C38" s="145"/>
      <c r="D38" s="146"/>
      <c r="E38" s="518" t="s">
        <v>1</v>
      </c>
      <c r="F38" s="519"/>
      <c r="G38" s="518" t="s">
        <v>175</v>
      </c>
      <c r="H38" s="519"/>
      <c r="I38" s="520" t="s">
        <v>176</v>
      </c>
      <c r="J38" s="521"/>
      <c r="K38" s="520" t="s">
        <v>177</v>
      </c>
      <c r="L38" s="522"/>
    </row>
    <row r="39" spans="1:13" ht="20" customHeight="1" thickBot="1">
      <c r="A39" s="184"/>
      <c r="B39" s="221" t="s">
        <v>231</v>
      </c>
      <c r="C39" s="404"/>
      <c r="D39" s="406"/>
      <c r="E39" s="505"/>
      <c r="F39" s="506"/>
      <c r="G39" s="505"/>
      <c r="H39" s="506"/>
      <c r="I39" s="507"/>
      <c r="J39" s="508"/>
      <c r="K39" s="507"/>
      <c r="L39" s="509"/>
    </row>
  </sheetData>
  <mergeCells count="26">
    <mergeCell ref="A1:B4"/>
    <mergeCell ref="D1:L2"/>
    <mergeCell ref="C3:L4"/>
    <mergeCell ref="A6:C6"/>
    <mergeCell ref="D6:G6"/>
    <mergeCell ref="I6:L6"/>
    <mergeCell ref="A38:B38"/>
    <mergeCell ref="A7:C7"/>
    <mergeCell ref="D7:L7"/>
    <mergeCell ref="A10:B10"/>
    <mergeCell ref="A12:B12"/>
    <mergeCell ref="A14:B14"/>
    <mergeCell ref="A21:B21"/>
    <mergeCell ref="A23:B23"/>
    <mergeCell ref="A30:B30"/>
    <mergeCell ref="A31:B31"/>
    <mergeCell ref="A32:B32"/>
    <mergeCell ref="E38:F38"/>
    <mergeCell ref="G38:H38"/>
    <mergeCell ref="I38:J38"/>
    <mergeCell ref="K38:L38"/>
    <mergeCell ref="C39:D39"/>
    <mergeCell ref="E39:F39"/>
    <mergeCell ref="G39:H39"/>
    <mergeCell ref="I39:J39"/>
    <mergeCell ref="K39:L39"/>
  </mergeCells>
  <conditionalFormatting sqref="A11:B22">
    <cfRule type="expression" dxfId="7" priority="1">
      <formula>$C11:$L11="na"</formula>
    </cfRule>
  </conditionalFormatting>
  <dataValidations count="2">
    <dataValidation type="list" allowBlank="1" showInputMessage="1" showErrorMessage="1" sqref="C33:L34">
      <formula1>RESULTAT</formula1>
    </dataValidation>
    <dataValidation type="list" allowBlank="1" showInputMessage="1" showErrorMessage="1" sqref="C17:L17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1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7672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C11:L11 C13:L13 C15:L16 C18:L20 C22:L22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 enableFormatConditionsCalculation="0">
    <tabColor rgb="FFFF33CC"/>
    <pageSetUpPr fitToPage="1"/>
  </sheetPr>
  <dimension ref="A1:N93"/>
  <sheetViews>
    <sheetView zoomScaleSheetLayoutView="85"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51.5" style="61" bestFit="1" customWidth="1"/>
    <col min="3" max="3" width="10.6640625" style="61" customWidth="1"/>
    <col min="4" max="4" width="15.6640625" style="61" customWidth="1"/>
    <col min="5" max="5" width="14.5" style="63" customWidth="1"/>
    <col min="6" max="6" width="20.33203125" style="61" customWidth="1"/>
    <col min="7" max="16384" width="11.5" style="61"/>
  </cols>
  <sheetData>
    <row r="1" spans="1:14" ht="15" customHeight="1" thickBot="1">
      <c r="A1" s="384"/>
      <c r="B1" s="385"/>
      <c r="C1" s="385" t="s">
        <v>347</v>
      </c>
      <c r="D1" s="385"/>
      <c r="E1" s="385"/>
      <c r="F1" s="385"/>
      <c r="H1" s="61" t="s">
        <v>453</v>
      </c>
      <c r="L1" s="386" t="s">
        <v>169</v>
      </c>
      <c r="M1" s="387"/>
      <c r="N1" s="62"/>
    </row>
    <row r="2" spans="1:14" ht="15" customHeight="1">
      <c r="A2" s="385"/>
      <c r="B2" s="385"/>
      <c r="C2" s="385"/>
      <c r="D2" s="385"/>
      <c r="E2" s="385"/>
      <c r="F2" s="385"/>
    </row>
    <row r="3" spans="1:14" ht="15" customHeight="1">
      <c r="A3" s="385"/>
      <c r="B3" s="385"/>
      <c r="C3" s="385" t="s">
        <v>65</v>
      </c>
      <c r="D3" s="385"/>
      <c r="E3" s="385"/>
      <c r="F3" s="385"/>
      <c r="L3" s="61" t="s">
        <v>170</v>
      </c>
    </row>
    <row r="4" spans="1:14" ht="15" customHeight="1">
      <c r="A4" s="385"/>
      <c r="B4" s="385"/>
      <c r="C4" s="385"/>
      <c r="D4" s="385"/>
      <c r="E4" s="385"/>
      <c r="F4" s="385"/>
    </row>
    <row r="5" spans="1:14" ht="10" customHeight="1" thickBot="1"/>
    <row r="6" spans="1:14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AV-FK-008.2</v>
      </c>
    </row>
    <row r="7" spans="1:14" ht="15" customHeight="1" thickBot="1">
      <c r="A7" s="392" t="s">
        <v>173</v>
      </c>
      <c r="B7" s="393"/>
      <c r="C7" s="394"/>
      <c r="D7" s="394"/>
      <c r="E7" s="394"/>
      <c r="F7" s="395"/>
    </row>
    <row r="8" spans="1:14" ht="10" customHeight="1" thickBot="1"/>
    <row r="9" spans="1:14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4" ht="15" customHeight="1">
      <c r="A10" s="382" t="s">
        <v>186</v>
      </c>
      <c r="B10" s="383"/>
      <c r="C10" s="72"/>
      <c r="D10" s="73"/>
      <c r="E10" s="74"/>
      <c r="F10" s="75"/>
    </row>
    <row r="11" spans="1:14" ht="15" customHeight="1">
      <c r="A11" s="76" t="s">
        <v>14</v>
      </c>
      <c r="B11" s="77" t="s">
        <v>348</v>
      </c>
      <c r="C11" s="78"/>
      <c r="D11" s="112" t="str">
        <f>IF(OR(C11="na",C11=""),"",IF($N$1="",MENU1!$G$3,IF(AND(G11="X",$N$1="A"),MENU1!$I$9,IF(AND(G11="X",$N$1="B"),MENU1!$I$10,IF(AND(G11="X",$N$1="C"),MENU1!$I$11,IF(AND(G11="X",$N$1="D"),MENU1!$I$12,MENU1!$G$3))))))</f>
        <v/>
      </c>
      <c r="E11" s="80"/>
      <c r="F11" s="222" t="str">
        <f>D11</f>
        <v/>
      </c>
    </row>
    <row r="12" spans="1:14" ht="15" customHeight="1">
      <c r="A12" s="380" t="s">
        <v>191</v>
      </c>
      <c r="B12" s="381"/>
      <c r="C12" s="82"/>
      <c r="D12" s="83" t="str">
        <f>IF(OR(C12="na",C12=""),"",IF($N$1="",MENU1!$G$3,IF(AND(G12="X",$N$1="A"),MENU1!$I$9,IF(AND(G12="X",$N$1="B"),MENU1!$I$10,IF(AND(G12="X",$N$1="C"),MENU1!$I$11,IF(AND(G12="X",$N$1="D"),MENU1!$I$12,MENU1!$G$3))))))</f>
        <v/>
      </c>
      <c r="E12" s="84"/>
      <c r="F12" s="134"/>
    </row>
    <row r="13" spans="1:14" ht="15" customHeight="1">
      <c r="A13" s="117" t="s">
        <v>16</v>
      </c>
      <c r="B13" s="120" t="s">
        <v>349</v>
      </c>
      <c r="C13" s="78"/>
      <c r="D13" s="135" t="str">
        <f>IF(OR(C13="na",C13=""),"",IF($N$1="",MENU1!$G$3,IF(AND(G13="X",$N$1="A"),MENU1!$I$9,IF(AND(G13="X",$N$1="B"),MENU1!$I$10,IF(AND(G13="X",$N$1="C"),MENU1!$I$11,IF(AND(G13="X",$N$1="D"),MENU1!$I$12,MENU1!$G$3))))))</f>
        <v/>
      </c>
      <c r="E13" s="130"/>
      <c r="F13" s="141" t="str">
        <f t="shared" ref="F13:F24" si="0">D13</f>
        <v/>
      </c>
    </row>
    <row r="14" spans="1:14" ht="45.75" customHeight="1">
      <c r="A14" s="117" t="s">
        <v>3</v>
      </c>
      <c r="B14" s="122" t="s">
        <v>350</v>
      </c>
      <c r="C14" s="78"/>
      <c r="D14" s="135" t="str">
        <f>IF(OR(C14="na",C14=""),"",IF($N$1="",MENU1!$G$3,IF(AND(G14="X",$N$1="A"),MENU1!$I$9,IF(AND(G14="X",$N$1="B"),MENU1!$I$10,IF(AND(G14="X",$N$1="C"),MENU1!$I$11,IF(AND(G14="X",$N$1="D"),MENU1!$I$12,MENU1!$G$3))))))</f>
        <v/>
      </c>
      <c r="E14" s="130"/>
      <c r="F14" s="141" t="str">
        <f t="shared" si="0"/>
        <v/>
      </c>
    </row>
    <row r="15" spans="1:14" ht="15" customHeight="1">
      <c r="A15" s="117" t="s">
        <v>17</v>
      </c>
      <c r="B15" s="122" t="s">
        <v>351</v>
      </c>
      <c r="C15" s="78"/>
      <c r="D15" s="135" t="str">
        <f>IF(OR(C15="na",C15=""),"",IF($N$1="",MENU1!$G$3,IF(AND(G15="X",$N$1="A"),MENU1!$I$9,IF(AND(G15="X",$N$1="B"),MENU1!$I$10,IF(AND(G15="X",$N$1="C"),MENU1!$I$11,IF(AND(G15="X",$N$1="D"),MENU1!$I$12,MENU1!$G$3))))))</f>
        <v/>
      </c>
      <c r="E15" s="130"/>
      <c r="F15" s="141" t="str">
        <f t="shared" si="0"/>
        <v/>
      </c>
    </row>
    <row r="16" spans="1:14" ht="30" customHeight="1">
      <c r="A16" s="117" t="s">
        <v>184</v>
      </c>
      <c r="B16" s="122" t="s">
        <v>352</v>
      </c>
      <c r="C16" s="78"/>
      <c r="D16" s="135" t="str">
        <f>IF(OR(C16="na",C16=""),"",IF($N$1="",MENU1!$G$3,IF(AND(G16="X",$N$1="A"),MENU1!$I$9,IF(AND(G16="X",$N$1="B"),MENU1!$I$10,IF(AND(G16="X",$N$1="C"),MENU1!$I$11,IF(AND(G16="X",$N$1="D"),MENU1!$I$12,MENU1!$G$3))))))</f>
        <v/>
      </c>
      <c r="E16" s="130"/>
      <c r="F16" s="141" t="str">
        <f t="shared" si="0"/>
        <v/>
      </c>
    </row>
    <row r="17" spans="1:6" ht="15" customHeight="1">
      <c r="A17" s="117" t="s">
        <v>187</v>
      </c>
      <c r="B17" s="122" t="s">
        <v>353</v>
      </c>
      <c r="C17" s="78"/>
      <c r="D17" s="135" t="str">
        <f>IF(OR(C17="na",C17=""),"",IF($N$1="",MENU1!$G$3,IF(AND(G17="X",$N$1="A"),MENU1!$I$9,IF(AND(G17="X",$N$1="B"),MENU1!$I$10,IF(AND(G17="X",$N$1="C"),MENU1!$I$11,IF(AND(G17="X",$N$1="D"),MENU1!$I$12,MENU1!$G$3))))))</f>
        <v/>
      </c>
      <c r="E17" s="130"/>
      <c r="F17" s="141" t="str">
        <f t="shared" si="0"/>
        <v/>
      </c>
    </row>
    <row r="18" spans="1:6" ht="30" customHeight="1">
      <c r="A18" s="117" t="s">
        <v>189</v>
      </c>
      <c r="B18" s="122" t="s">
        <v>354</v>
      </c>
      <c r="C18" s="78"/>
      <c r="D18" s="135" t="str">
        <f>IF(OR(C18="na",C18=""),"",IF($N$1="",MENU1!$G$3,IF(AND(G18="X",$N$1="A"),MENU1!$I$9,IF(AND(G18="X",$N$1="B"),MENU1!$I$10,IF(AND(G18="X",$N$1="C"),MENU1!$I$11,IF(AND(G18="X",$N$1="D"),MENU1!$I$12,MENU1!$G$3))))))</f>
        <v/>
      </c>
      <c r="E18" s="130"/>
      <c r="F18" s="141" t="str">
        <f t="shared" si="0"/>
        <v/>
      </c>
    </row>
    <row r="19" spans="1:6" ht="59.25" customHeight="1">
      <c r="A19" s="117" t="s">
        <v>192</v>
      </c>
      <c r="B19" s="122" t="s">
        <v>355</v>
      </c>
      <c r="C19" s="78"/>
      <c r="D19" s="135" t="str">
        <f>IF(OR(C19="na",C19=""),"",IF($N$1="",MENU1!$G$3,IF(AND(G19="X",$N$1="A"),MENU1!$I$9,IF(AND(G19="X",$N$1="B"),MENU1!$I$10,IF(AND(G19="X",$N$1="C"),MENU1!$I$11,IF(AND(G19="X",$N$1="D"),MENU1!$I$12,MENU1!$G$3))))))</f>
        <v/>
      </c>
      <c r="E19" s="130"/>
      <c r="F19" s="141" t="str">
        <f t="shared" si="0"/>
        <v/>
      </c>
    </row>
    <row r="20" spans="1:6" ht="15" customHeight="1">
      <c r="A20" s="117" t="s">
        <v>194</v>
      </c>
      <c r="B20" s="122" t="s">
        <v>211</v>
      </c>
      <c r="C20" s="78"/>
      <c r="D20" s="135" t="str">
        <f>IF(OR(C20="na",C20=""),"",IF($N$1="",MENU1!$G$3,IF(AND(G20="X",$N$1="A"),MENU1!$I$9,IF(AND(G20="X",$N$1="B"),MENU1!$I$10,IF(AND(G20="X",$N$1="C"),MENU1!$I$11,IF(AND(G20="X",$N$1="D"),MENU1!$I$12,MENU1!$G$3))))))</f>
        <v/>
      </c>
      <c r="E20" s="130"/>
      <c r="F20" s="141" t="str">
        <f t="shared" si="0"/>
        <v/>
      </c>
    </row>
    <row r="21" spans="1:6" ht="30" customHeight="1">
      <c r="A21" s="117" t="s">
        <v>196</v>
      </c>
      <c r="B21" s="122" t="s">
        <v>356</v>
      </c>
      <c r="C21" s="78"/>
      <c r="D21" s="135" t="str">
        <f>IF(OR(C21="na",C21=""),"",IF($N$1="",MENU1!$G$3,IF(AND(G21="X",$N$1="A"),MENU1!$I$9,IF(AND(G21="X",$N$1="B"),MENU1!$I$10,IF(AND(G21="X",$N$1="C"),MENU1!$I$11,IF(AND(G21="X",$N$1="D"),MENU1!$I$12,MENU1!$G$3))))))</f>
        <v/>
      </c>
      <c r="E21" s="130"/>
      <c r="F21" s="141" t="str">
        <f t="shared" si="0"/>
        <v/>
      </c>
    </row>
    <row r="22" spans="1:6" ht="15" customHeight="1">
      <c r="A22" s="117" t="s">
        <v>198</v>
      </c>
      <c r="B22" s="122" t="s">
        <v>357</v>
      </c>
      <c r="C22" s="78"/>
      <c r="D22" s="135" t="str">
        <f>IF(OR(C22="na",C22=""),"",IF($N$1="",MENU1!$G$3,IF(AND(G22="X",$N$1="A"),MENU1!$I$9,IF(AND(G22="X",$N$1="B"),MENU1!$I$10,IF(AND(G22="X",$N$1="C"),MENU1!$I$11,IF(AND(G22="X",$N$1="D"),MENU1!$I$12,MENU1!$G$3))))))</f>
        <v/>
      </c>
      <c r="E22" s="130"/>
      <c r="F22" s="141" t="str">
        <f t="shared" si="0"/>
        <v/>
      </c>
    </row>
    <row r="23" spans="1:6" ht="14.5" customHeight="1">
      <c r="A23" s="117" t="s">
        <v>200</v>
      </c>
      <c r="B23" s="122" t="s">
        <v>358</v>
      </c>
      <c r="C23" s="78"/>
      <c r="D23" s="135" t="str">
        <f>IF(OR(C23="na",C23=""),"",IF($N$1="",MENU1!$G$3,IF(AND(G23="X",$N$1="A"),MENU1!$I$9,IF(AND(G23="X",$N$1="B"),MENU1!$I$10,IF(AND(G23="X",$N$1="C"),MENU1!$I$11,IF(AND(G23="X",$N$1="D"),MENU1!$I$12,MENU1!$G$3))))))</f>
        <v/>
      </c>
      <c r="E23" s="130"/>
      <c r="F23" s="141" t="str">
        <f t="shared" si="0"/>
        <v/>
      </c>
    </row>
    <row r="24" spans="1:6" ht="15" customHeight="1">
      <c r="A24" s="117" t="s">
        <v>202</v>
      </c>
      <c r="B24" s="122" t="s">
        <v>359</v>
      </c>
      <c r="C24" s="78"/>
      <c r="D24" s="135" t="str">
        <f>IF(OR(C24="na",C24=""),"",IF($N$1="",MENU1!$G$3,IF(AND(G24="X",$N$1="A"),MENU1!$I$9,IF(AND(G24="X",$N$1="B"),MENU1!$I$10,IF(AND(G24="X",$N$1="C"),MENU1!$I$11,IF(AND(G24="X",$N$1="D"),MENU1!$I$12,MENU1!$G$3))))))</f>
        <v/>
      </c>
      <c r="E24" s="130"/>
      <c r="F24" s="141" t="str">
        <f t="shared" si="0"/>
        <v/>
      </c>
    </row>
    <row r="25" spans="1:6" ht="15" customHeight="1">
      <c r="A25" s="380" t="s">
        <v>284</v>
      </c>
      <c r="B25" s="398"/>
      <c r="C25" s="136"/>
      <c r="D25" s="137" t="str">
        <f>IF(OR(C25="na",C25=""),"",IF($N$1="",MENU1!$G$3,IF(AND(G25="X",$N$1="A"),MENU1!$I$9,IF(AND(G25="X",$N$1="B"),MENU1!$I$10,IF(AND(G25="X",$N$1="C"),MENU1!$I$11,IF(AND(G25="X",$N$1="D"),MENU1!$I$12,MENU1!$G$3))))))</f>
        <v/>
      </c>
      <c r="E25" s="84"/>
      <c r="F25" s="138"/>
    </row>
    <row r="26" spans="1:6" ht="16">
      <c r="A26" s="113" t="s">
        <v>204</v>
      </c>
      <c r="B26" s="121" t="s">
        <v>360</v>
      </c>
      <c r="C26" s="78"/>
      <c r="D26" s="131" t="str">
        <f>IF(OR(C26="na",C26=""),"",IF($N$1="",MENU1!$G$3,IF(AND(G26="X",$N$1="A"),MENU1!$I$9,IF(AND(G26="X",$N$1="B"),MENU1!$I$10,IF(AND(G26="X",$N$1="C"),MENU1!$I$11,IF(AND(G26="X",$N$1="D"),MENU1!$I$12,MENU1!$G$3))))))</f>
        <v/>
      </c>
      <c r="E26" s="132"/>
      <c r="F26" s="141" t="str">
        <f t="shared" ref="F26:F29" si="1">D26</f>
        <v/>
      </c>
    </row>
    <row r="27" spans="1:6" ht="16">
      <c r="A27" s="113" t="s">
        <v>206</v>
      </c>
      <c r="B27" s="121" t="s">
        <v>361</v>
      </c>
      <c r="C27" s="78"/>
      <c r="D27" s="131" t="str">
        <f>IF(OR(C27="na",C27=""),"",IF($N$1="",MENU1!$G$3,IF(AND(G27="X",$N$1="A"),MENU1!$I$9,IF(AND(G27="X",$N$1="B"),MENU1!$I$10,IF(AND(G27="X",$N$1="C"),MENU1!$I$11,IF(AND(G27="X",$N$1="D"),MENU1!$I$12,MENU1!$G$3))))))</f>
        <v/>
      </c>
      <c r="E27" s="132"/>
      <c r="F27" s="141" t="str">
        <f t="shared" si="1"/>
        <v/>
      </c>
    </row>
    <row r="28" spans="1:6" ht="15" customHeight="1">
      <c r="A28" s="113" t="s">
        <v>208</v>
      </c>
      <c r="B28" s="121" t="s">
        <v>362</v>
      </c>
      <c r="C28" s="78"/>
      <c r="D28" s="131" t="str">
        <f>IF(OR(C28="na",C28=""),"",IF($N$1="",MENU1!$G$3,IF(AND(G28="X",$N$1="A"),MENU1!$I$9,IF(AND(G28="X",$N$1="B"),MENU1!$I$10,IF(AND(G28="X",$N$1="C"),MENU1!$I$11,IF(AND(G28="X",$N$1="D"),MENU1!$I$12,MENU1!$G$3))))))</f>
        <v/>
      </c>
      <c r="E28" s="132"/>
      <c r="F28" s="141" t="str">
        <f t="shared" si="1"/>
        <v/>
      </c>
    </row>
    <row r="29" spans="1:6" ht="15" customHeight="1" thickBot="1">
      <c r="A29" s="113" t="s">
        <v>210</v>
      </c>
      <c r="B29" s="121" t="s">
        <v>263</v>
      </c>
      <c r="C29" s="78"/>
      <c r="D29" s="131" t="str">
        <f>IF(OR(C29="na",C29=""),"",IF($N$1="",MENU1!$G$3,IF(AND(G29="X",$N$1="A"),MENU1!$I$9,IF(AND(G29="X",$N$1="B"),MENU1!$I$10,IF(AND(G29="X",$N$1="C"),MENU1!$I$11,IF(AND(G29="X",$N$1="D"),MENU1!$I$12,MENU1!$G$3))))))</f>
        <v/>
      </c>
      <c r="E29" s="132"/>
      <c r="F29" s="141" t="str">
        <f t="shared" si="1"/>
        <v/>
      </c>
    </row>
    <row r="30" spans="1:6" ht="15" customHeight="1">
      <c r="A30" s="89" t="s">
        <v>227</v>
      </c>
      <c r="B30" s="90"/>
      <c r="C30" s="91"/>
      <c r="D30" s="90"/>
      <c r="E30" s="92"/>
      <c r="F30" s="93"/>
    </row>
    <row r="31" spans="1:6" ht="15" customHeight="1">
      <c r="A31" s="94" t="s">
        <v>228</v>
      </c>
      <c r="B31" s="95"/>
      <c r="C31" s="96"/>
      <c r="D31" s="97"/>
      <c r="E31" s="98"/>
      <c r="F31" s="99"/>
    </row>
    <row r="32" spans="1:6" ht="15" customHeight="1" thickBot="1">
      <c r="A32" s="100" t="s">
        <v>229</v>
      </c>
      <c r="B32" s="101"/>
      <c r="C32" s="102"/>
      <c r="D32" s="103"/>
      <c r="E32" s="104"/>
      <c r="F32" s="105"/>
    </row>
    <row r="33" spans="1:6" ht="15" customHeight="1">
      <c r="A33" s="382" t="s">
        <v>230</v>
      </c>
      <c r="B33" s="383"/>
      <c r="C33" s="72"/>
      <c r="D33" s="73"/>
      <c r="E33" s="74"/>
      <c r="F33" s="75"/>
    </row>
    <row r="34" spans="1:6" ht="15" customHeight="1" thickBot="1">
      <c r="A34" s="106"/>
      <c r="B34" s="107" t="s">
        <v>231</v>
      </c>
      <c r="C34" s="88"/>
      <c r="D34" s="108"/>
      <c r="E34" s="109"/>
      <c r="F34" s="110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2">
    <mergeCell ref="A1:B4"/>
    <mergeCell ref="C1:F2"/>
    <mergeCell ref="L1:M1"/>
    <mergeCell ref="C3:F4"/>
    <mergeCell ref="A6:B6"/>
    <mergeCell ref="C6:D6"/>
    <mergeCell ref="A33:B33"/>
    <mergeCell ref="A7:B7"/>
    <mergeCell ref="C7:F7"/>
    <mergeCell ref="A10:B10"/>
    <mergeCell ref="A12:B12"/>
    <mergeCell ref="A25:B25"/>
  </mergeCells>
  <conditionalFormatting sqref="A11:B29">
    <cfRule type="expression" dxfId="6" priority="1">
      <formula>$C11="na"</formula>
    </cfRule>
  </conditionalFormatting>
  <dataValidations count="1">
    <dataValidation type="list" allowBlank="1" showInputMessage="1" showErrorMessage="1" sqref="C25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86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9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869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MENU1!$B$3:$B$5</xm:f>
          </x14:formula1>
          <xm:sqref>C11 C13:C24 C26:C29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 enableFormatConditionsCalculation="0">
    <tabColor rgb="FFFFFF00"/>
    <pageSetUpPr fitToPage="1"/>
  </sheetPr>
  <dimension ref="A1:O42"/>
  <sheetViews>
    <sheetView zoomScaleSheetLayoutView="85" workbookViewId="0">
      <selection activeCell="N1" sqref="N1"/>
    </sheetView>
  </sheetViews>
  <sheetFormatPr baseColWidth="10" defaultColWidth="11.5" defaultRowHeight="14" x14ac:dyDescent="0"/>
  <cols>
    <col min="1" max="1" width="5.6640625" style="48" customWidth="1"/>
    <col min="2" max="2" width="57.5" style="48" customWidth="1"/>
    <col min="3" max="7" width="12.6640625" style="48" customWidth="1"/>
    <col min="8" max="11" width="12.6640625" style="142" customWidth="1"/>
    <col min="12" max="12" width="12.6640625" style="48" customWidth="1"/>
    <col min="13" max="13" width="11.5" style="48"/>
    <col min="14" max="15" width="11.5" style="61"/>
    <col min="16" max="16384" width="11.5" style="48"/>
  </cols>
  <sheetData>
    <row r="1" spans="1:15" ht="15" customHeight="1">
      <c r="A1" s="486"/>
      <c r="B1" s="487"/>
      <c r="C1" s="185"/>
      <c r="D1" s="487" t="s">
        <v>363</v>
      </c>
      <c r="E1" s="487"/>
      <c r="F1" s="487"/>
      <c r="G1" s="487"/>
      <c r="H1" s="487"/>
      <c r="I1" s="487"/>
      <c r="J1" s="487"/>
      <c r="K1" s="487"/>
      <c r="L1" s="487"/>
      <c r="N1" s="61" t="s">
        <v>453</v>
      </c>
    </row>
    <row r="2" spans="1:15" ht="15" customHeight="1">
      <c r="A2" s="487"/>
      <c r="B2" s="487"/>
      <c r="C2" s="185"/>
      <c r="D2" s="487"/>
      <c r="E2" s="487"/>
      <c r="F2" s="487"/>
      <c r="G2" s="487"/>
      <c r="H2" s="487"/>
      <c r="I2" s="487"/>
      <c r="J2" s="487"/>
      <c r="K2" s="487"/>
      <c r="L2" s="487"/>
    </row>
    <row r="3" spans="1:15" ht="15" customHeight="1">
      <c r="A3" s="487"/>
      <c r="B3" s="487"/>
      <c r="C3" s="487" t="s">
        <v>364</v>
      </c>
      <c r="D3" s="487"/>
      <c r="E3" s="487"/>
      <c r="F3" s="487"/>
      <c r="G3" s="487"/>
      <c r="H3" s="487"/>
      <c r="I3" s="487"/>
      <c r="J3" s="487"/>
      <c r="K3" s="487"/>
      <c r="L3" s="487"/>
    </row>
    <row r="4" spans="1:15" ht="15" customHeight="1">
      <c r="A4" s="487"/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</row>
    <row r="5" spans="1:15" ht="10" customHeight="1" thickBot="1"/>
    <row r="6" spans="1:15" ht="20" customHeight="1">
      <c r="A6" s="488" t="s">
        <v>171</v>
      </c>
      <c r="B6" s="489"/>
      <c r="C6" s="489"/>
      <c r="D6" s="523" t="str">
        <f>Entête!B7</f>
        <v>12-596-2569</v>
      </c>
      <c r="E6" s="523"/>
      <c r="F6" s="523"/>
      <c r="G6" s="524"/>
      <c r="H6" s="186" t="s">
        <v>172</v>
      </c>
      <c r="I6" s="525" t="str">
        <f ca="1">RIGHT(CELL("nomfichier",A1),LEN(CELL("nomfichier",A1))-FIND("]",CELL("nomfichier",A1)))</f>
        <v>AV-FK-008.2BIS</v>
      </c>
      <c r="J6" s="525"/>
      <c r="K6" s="525"/>
      <c r="L6" s="526"/>
    </row>
    <row r="7" spans="1:15" ht="20" customHeight="1" thickBot="1">
      <c r="A7" s="472" t="s">
        <v>173</v>
      </c>
      <c r="B7" s="473"/>
      <c r="C7" s="473"/>
      <c r="D7" s="474"/>
      <c r="E7" s="474"/>
      <c r="F7" s="474"/>
      <c r="G7" s="474"/>
      <c r="H7" s="474"/>
      <c r="I7" s="510"/>
      <c r="J7" s="510"/>
      <c r="K7" s="510"/>
      <c r="L7" s="511"/>
    </row>
    <row r="8" spans="1:15" ht="10" customHeight="1" thickBot="1"/>
    <row r="9" spans="1:15" s="144" customFormat="1" ht="15" customHeight="1" thickBot="1">
      <c r="A9" s="143" t="s">
        <v>38</v>
      </c>
      <c r="B9" s="187" t="s">
        <v>174</v>
      </c>
      <c r="C9" s="187" t="s">
        <v>330</v>
      </c>
      <c r="D9" s="187" t="s">
        <v>331</v>
      </c>
      <c r="E9" s="187" t="s">
        <v>332</v>
      </c>
      <c r="F9" s="187" t="s">
        <v>333</v>
      </c>
      <c r="G9" s="187" t="s">
        <v>334</v>
      </c>
      <c r="H9" s="187" t="s">
        <v>335</v>
      </c>
      <c r="I9" s="187" t="s">
        <v>336</v>
      </c>
      <c r="J9" s="187" t="s">
        <v>337</v>
      </c>
      <c r="K9" s="187" t="s">
        <v>338</v>
      </c>
      <c r="L9" s="188" t="s">
        <v>339</v>
      </c>
      <c r="N9" s="71"/>
      <c r="O9" s="71"/>
    </row>
    <row r="10" spans="1:15" ht="15" customHeight="1">
      <c r="A10" s="399" t="s">
        <v>186</v>
      </c>
      <c r="B10" s="400"/>
      <c r="C10" s="146"/>
      <c r="D10" s="147"/>
      <c r="E10" s="147"/>
      <c r="F10" s="148"/>
      <c r="G10" s="147"/>
      <c r="H10" s="148"/>
      <c r="I10" s="148"/>
      <c r="J10" s="148"/>
      <c r="K10" s="148"/>
      <c r="L10" s="149"/>
    </row>
    <row r="11" spans="1:15" ht="15" thickBot="1">
      <c r="A11" s="154" t="s">
        <v>14</v>
      </c>
      <c r="B11" s="189" t="s">
        <v>365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3"/>
      <c r="M11" s="194"/>
    </row>
    <row r="12" spans="1:15">
      <c r="A12" s="399" t="s">
        <v>340</v>
      </c>
      <c r="B12" s="400"/>
      <c r="C12" s="146"/>
      <c r="D12" s="147"/>
      <c r="E12" s="147"/>
      <c r="F12" s="148"/>
      <c r="G12" s="147"/>
      <c r="H12" s="148"/>
      <c r="I12" s="148"/>
      <c r="J12" s="148"/>
      <c r="K12" s="148"/>
      <c r="L12" s="149"/>
      <c r="M12" s="194"/>
    </row>
    <row r="13" spans="1:15">
      <c r="A13" s="154" t="s">
        <v>16</v>
      </c>
      <c r="B13" s="223" t="s">
        <v>349</v>
      </c>
      <c r="C13" s="196"/>
      <c r="D13" s="196"/>
      <c r="E13" s="196"/>
      <c r="F13" s="196"/>
      <c r="G13" s="196"/>
      <c r="H13" s="196"/>
      <c r="I13" s="196"/>
      <c r="J13" s="196"/>
      <c r="K13" s="196"/>
      <c r="L13" s="197"/>
      <c r="M13" s="194"/>
    </row>
    <row r="14" spans="1:15" ht="57" customHeight="1">
      <c r="A14" s="154" t="s">
        <v>3</v>
      </c>
      <c r="B14" s="223" t="s">
        <v>350</v>
      </c>
      <c r="C14" s="196"/>
      <c r="D14" s="196"/>
      <c r="E14" s="196"/>
      <c r="F14" s="196"/>
      <c r="G14" s="196"/>
      <c r="H14" s="196"/>
      <c r="I14" s="196"/>
      <c r="J14" s="196"/>
      <c r="K14" s="196"/>
      <c r="L14" s="197"/>
      <c r="M14" s="194"/>
    </row>
    <row r="15" spans="1:15" ht="15" customHeight="1">
      <c r="A15" s="154" t="s">
        <v>17</v>
      </c>
      <c r="B15" s="223" t="s">
        <v>351</v>
      </c>
      <c r="C15" s="196"/>
      <c r="D15" s="224"/>
      <c r="E15" s="224"/>
      <c r="F15" s="224"/>
      <c r="G15" s="224"/>
      <c r="H15" s="224"/>
      <c r="I15" s="224"/>
      <c r="J15" s="224"/>
      <c r="K15" s="224"/>
      <c r="L15" s="225"/>
      <c r="M15" s="194"/>
    </row>
    <row r="16" spans="1:15" ht="30" customHeight="1">
      <c r="A16" s="154" t="s">
        <v>184</v>
      </c>
      <c r="B16" s="223" t="s">
        <v>366</v>
      </c>
      <c r="C16" s="196"/>
      <c r="D16" s="196"/>
      <c r="E16" s="196"/>
      <c r="F16" s="196"/>
      <c r="G16" s="196"/>
      <c r="H16" s="196"/>
      <c r="I16" s="196"/>
      <c r="J16" s="196"/>
      <c r="K16" s="196"/>
      <c r="L16" s="197"/>
      <c r="M16" s="194"/>
    </row>
    <row r="17" spans="1:13" ht="15" customHeight="1">
      <c r="A17" s="154" t="s">
        <v>187</v>
      </c>
      <c r="B17" s="195" t="s">
        <v>367</v>
      </c>
      <c r="C17" s="196"/>
      <c r="D17" s="196"/>
      <c r="E17" s="196"/>
      <c r="F17" s="196"/>
      <c r="G17" s="196"/>
      <c r="H17" s="196"/>
      <c r="I17" s="196"/>
      <c r="J17" s="196"/>
      <c r="K17" s="196"/>
      <c r="L17" s="197"/>
      <c r="M17" s="194"/>
    </row>
    <row r="18" spans="1:13" ht="28">
      <c r="A18" s="154" t="s">
        <v>189</v>
      </c>
      <c r="B18" s="223" t="s">
        <v>354</v>
      </c>
      <c r="C18" s="196"/>
      <c r="D18" s="226"/>
      <c r="E18" s="226"/>
      <c r="F18" s="226"/>
      <c r="G18" s="226"/>
      <c r="H18" s="226"/>
      <c r="I18" s="226"/>
      <c r="J18" s="226"/>
      <c r="K18" s="226"/>
      <c r="L18" s="227"/>
      <c r="M18" s="194"/>
    </row>
    <row r="19" spans="1:13" ht="42">
      <c r="A19" s="154" t="s">
        <v>192</v>
      </c>
      <c r="B19" s="223" t="s">
        <v>355</v>
      </c>
      <c r="C19" s="196"/>
      <c r="D19" s="226"/>
      <c r="E19" s="226"/>
      <c r="F19" s="226"/>
      <c r="G19" s="226"/>
      <c r="H19" s="226"/>
      <c r="I19" s="226"/>
      <c r="J19" s="226"/>
      <c r="K19" s="226"/>
      <c r="L19" s="227"/>
      <c r="M19" s="194"/>
    </row>
    <row r="20" spans="1:13">
      <c r="A20" s="154" t="s">
        <v>194</v>
      </c>
      <c r="B20" s="223" t="s">
        <v>265</v>
      </c>
      <c r="C20" s="196"/>
      <c r="D20" s="226"/>
      <c r="E20" s="226"/>
      <c r="F20" s="226"/>
      <c r="G20" s="226"/>
      <c r="H20" s="226"/>
      <c r="I20" s="226"/>
      <c r="J20" s="226"/>
      <c r="K20" s="226"/>
      <c r="L20" s="227"/>
      <c r="M20" s="194"/>
    </row>
    <row r="21" spans="1:13" ht="28">
      <c r="A21" s="154" t="s">
        <v>196</v>
      </c>
      <c r="B21" s="223" t="s">
        <v>368</v>
      </c>
      <c r="C21" s="196"/>
      <c r="D21" s="226"/>
      <c r="E21" s="226"/>
      <c r="F21" s="226"/>
      <c r="G21" s="226"/>
      <c r="H21" s="226"/>
      <c r="I21" s="226"/>
      <c r="J21" s="226"/>
      <c r="K21" s="226"/>
      <c r="L21" s="227"/>
      <c r="M21" s="194"/>
    </row>
    <row r="22" spans="1:13" ht="15" customHeight="1">
      <c r="A22" s="154" t="s">
        <v>198</v>
      </c>
      <c r="B22" s="223" t="s">
        <v>357</v>
      </c>
      <c r="C22" s="196"/>
      <c r="D22" s="226"/>
      <c r="E22" s="226"/>
      <c r="F22" s="226"/>
      <c r="G22" s="226"/>
      <c r="H22" s="226"/>
      <c r="I22" s="226"/>
      <c r="J22" s="226"/>
      <c r="K22" s="226"/>
      <c r="L22" s="227"/>
      <c r="M22" s="194"/>
    </row>
    <row r="23" spans="1:13" ht="15" customHeight="1">
      <c r="A23" s="154" t="s">
        <v>200</v>
      </c>
      <c r="B23" s="223" t="s">
        <v>358</v>
      </c>
      <c r="C23" s="196"/>
      <c r="D23" s="226"/>
      <c r="E23" s="226"/>
      <c r="F23" s="226"/>
      <c r="G23" s="226"/>
      <c r="H23" s="226"/>
      <c r="I23" s="226"/>
      <c r="J23" s="226"/>
      <c r="K23" s="226"/>
      <c r="L23" s="227"/>
      <c r="M23" s="194"/>
    </row>
    <row r="24" spans="1:13" ht="15" thickBot="1">
      <c r="A24" s="154" t="s">
        <v>202</v>
      </c>
      <c r="B24" s="228" t="s">
        <v>359</v>
      </c>
      <c r="C24" s="196"/>
      <c r="D24" s="192"/>
      <c r="E24" s="192"/>
      <c r="F24" s="192"/>
      <c r="G24" s="192"/>
      <c r="H24" s="192"/>
      <c r="I24" s="192"/>
      <c r="J24" s="192"/>
      <c r="K24" s="192"/>
      <c r="L24" s="193"/>
      <c r="M24" s="194"/>
    </row>
    <row r="25" spans="1:13">
      <c r="A25" s="399" t="s">
        <v>284</v>
      </c>
      <c r="B25" s="400"/>
      <c r="C25" s="145"/>
      <c r="D25" s="146"/>
      <c r="E25" s="146"/>
      <c r="F25" s="147"/>
      <c r="G25" s="147"/>
      <c r="H25" s="148"/>
      <c r="I25" s="148"/>
      <c r="J25" s="148"/>
      <c r="K25" s="148"/>
      <c r="L25" s="149"/>
      <c r="M25" s="194"/>
    </row>
    <row r="26" spans="1:13" ht="28">
      <c r="A26" s="158" t="s">
        <v>204</v>
      </c>
      <c r="B26" s="223" t="s">
        <v>369</v>
      </c>
      <c r="C26" s="229"/>
      <c r="D26" s="200"/>
      <c r="E26" s="200"/>
      <c r="F26" s="201"/>
      <c r="G26" s="201"/>
      <c r="H26" s="202"/>
      <c r="I26" s="202"/>
      <c r="J26" s="202"/>
      <c r="K26" s="202"/>
      <c r="L26" s="203"/>
      <c r="M26" s="194"/>
    </row>
    <row r="27" spans="1:13" ht="28">
      <c r="A27" s="158" t="s">
        <v>206</v>
      </c>
      <c r="B27" s="223" t="s">
        <v>361</v>
      </c>
      <c r="C27" s="229"/>
      <c r="D27" s="200"/>
      <c r="E27" s="200"/>
      <c r="F27" s="201"/>
      <c r="G27" s="201"/>
      <c r="H27" s="202"/>
      <c r="I27" s="202"/>
      <c r="J27" s="202"/>
      <c r="K27" s="202"/>
      <c r="L27" s="203"/>
      <c r="M27" s="194"/>
    </row>
    <row r="28" spans="1:13">
      <c r="A28" s="158" t="s">
        <v>208</v>
      </c>
      <c r="B28" s="228" t="s">
        <v>370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1"/>
      <c r="M28" s="194"/>
    </row>
    <row r="29" spans="1:13" ht="15" thickBot="1">
      <c r="A29" s="158" t="s">
        <v>210</v>
      </c>
      <c r="B29" s="228" t="s">
        <v>371</v>
      </c>
      <c r="C29" s="230"/>
      <c r="D29" s="230"/>
      <c r="E29" s="230"/>
      <c r="F29" s="230"/>
      <c r="G29" s="230"/>
      <c r="H29" s="230"/>
      <c r="I29" s="230"/>
      <c r="J29" s="230"/>
      <c r="K29" s="230"/>
      <c r="L29" s="191"/>
      <c r="M29" s="194"/>
    </row>
    <row r="30" spans="1:13">
      <c r="A30" s="512" t="s">
        <v>42</v>
      </c>
      <c r="B30" s="513"/>
      <c r="C30" s="210"/>
      <c r="D30" s="211"/>
      <c r="E30" s="211"/>
      <c r="F30" s="211"/>
      <c r="G30" s="211"/>
      <c r="H30" s="212"/>
      <c r="I30" s="212"/>
      <c r="J30" s="212"/>
      <c r="K30" s="212"/>
      <c r="L30" s="213"/>
      <c r="M30" s="194"/>
    </row>
    <row r="31" spans="1:13">
      <c r="A31" s="514" t="s">
        <v>37</v>
      </c>
      <c r="B31" s="515"/>
      <c r="C31" s="214"/>
      <c r="D31" s="214"/>
      <c r="E31" s="214"/>
      <c r="F31" s="214"/>
      <c r="G31" s="214"/>
      <c r="H31" s="214"/>
      <c r="I31" s="214"/>
      <c r="J31" s="214"/>
      <c r="K31" s="214"/>
      <c r="L31" s="215"/>
      <c r="M31" s="194"/>
    </row>
    <row r="32" spans="1:13" ht="17" thickBot="1">
      <c r="A32" s="516" t="s">
        <v>43</v>
      </c>
      <c r="B32" s="517"/>
      <c r="C32" s="216"/>
      <c r="D32" s="216"/>
      <c r="E32" s="216"/>
      <c r="F32" s="216"/>
      <c r="G32" s="216"/>
      <c r="H32" s="217"/>
      <c r="I32" s="217"/>
      <c r="J32" s="217"/>
      <c r="K32" s="217"/>
      <c r="L32" s="218"/>
      <c r="M32" s="194"/>
    </row>
    <row r="33" spans="1:13">
      <c r="A33" s="219"/>
      <c r="B33" s="220"/>
      <c r="C33" s="179"/>
      <c r="D33" s="179"/>
      <c r="E33" s="179"/>
      <c r="F33" s="179"/>
      <c r="G33" s="179"/>
      <c r="H33" s="179"/>
      <c r="I33" s="179"/>
      <c r="J33" s="179"/>
      <c r="K33" s="179"/>
      <c r="L33" s="181"/>
      <c r="M33" s="194"/>
    </row>
    <row r="34" spans="1:13" ht="15" thickBot="1">
      <c r="A34" s="219"/>
      <c r="B34" s="220"/>
      <c r="C34" s="179"/>
      <c r="D34" s="179"/>
      <c r="E34" s="179"/>
      <c r="F34" s="179"/>
      <c r="G34" s="179"/>
      <c r="H34" s="179"/>
      <c r="I34" s="179"/>
      <c r="J34" s="179"/>
      <c r="K34" s="179"/>
      <c r="L34" s="181"/>
      <c r="M34" s="194"/>
    </row>
    <row r="35" spans="1:13" ht="15" customHeight="1">
      <c r="A35" s="173"/>
      <c r="B35" s="174"/>
      <c r="C35" s="174"/>
      <c r="D35" s="174"/>
      <c r="E35" s="174"/>
      <c r="F35" s="174"/>
      <c r="G35" s="174"/>
      <c r="H35" s="175"/>
      <c r="I35" s="175"/>
      <c r="J35" s="175"/>
      <c r="K35" s="175"/>
      <c r="L35" s="176"/>
    </row>
    <row r="36" spans="1:13" ht="15" customHeight="1">
      <c r="A36" s="177" t="s">
        <v>228</v>
      </c>
      <c r="B36" s="178"/>
      <c r="C36" s="178"/>
      <c r="D36" s="179"/>
      <c r="E36" s="179"/>
      <c r="F36" s="179"/>
      <c r="G36" s="179"/>
      <c r="H36" s="180"/>
      <c r="I36" s="180"/>
      <c r="J36" s="180"/>
      <c r="K36" s="180"/>
      <c r="L36" s="181"/>
    </row>
    <row r="37" spans="1:13" ht="15" customHeight="1" thickBot="1">
      <c r="A37" s="182" t="s">
        <v>229</v>
      </c>
      <c r="B37" s="170"/>
      <c r="C37" s="170"/>
      <c r="D37" s="171"/>
      <c r="E37" s="171"/>
      <c r="F37" s="171"/>
      <c r="G37" s="171"/>
      <c r="H37" s="172"/>
      <c r="I37" s="172"/>
      <c r="J37" s="172"/>
      <c r="K37" s="172"/>
      <c r="L37" s="183"/>
    </row>
    <row r="38" spans="1:13" ht="15" customHeight="1">
      <c r="A38" s="399" t="s">
        <v>230</v>
      </c>
      <c r="B38" s="400"/>
      <c r="C38" s="145"/>
      <c r="D38" s="146"/>
      <c r="E38" s="518" t="s">
        <v>1</v>
      </c>
      <c r="F38" s="519"/>
      <c r="G38" s="518" t="s">
        <v>175</v>
      </c>
      <c r="H38" s="519"/>
      <c r="I38" s="520" t="s">
        <v>176</v>
      </c>
      <c r="J38" s="521"/>
      <c r="K38" s="520" t="s">
        <v>177</v>
      </c>
      <c r="L38" s="522"/>
    </row>
    <row r="39" spans="1:13" ht="20" customHeight="1" thickBot="1">
      <c r="A39" s="184"/>
      <c r="B39" s="221" t="s">
        <v>231</v>
      </c>
      <c r="C39" s="404"/>
      <c r="D39" s="406"/>
      <c r="E39" s="505"/>
      <c r="F39" s="506"/>
      <c r="G39" s="505"/>
      <c r="H39" s="506"/>
      <c r="I39" s="507"/>
      <c r="J39" s="508"/>
      <c r="K39" s="507"/>
      <c r="L39" s="509"/>
    </row>
    <row r="40" spans="1:13" ht="20" customHeight="1">
      <c r="H40" s="48"/>
      <c r="I40" s="48"/>
      <c r="J40" s="48"/>
      <c r="K40" s="48"/>
    </row>
    <row r="41" spans="1:13" ht="20" customHeight="1">
      <c r="H41" s="48"/>
      <c r="I41" s="48"/>
      <c r="J41" s="48"/>
      <c r="K41" s="48"/>
    </row>
    <row r="42" spans="1:13" ht="20" customHeight="1">
      <c r="H42" s="48"/>
      <c r="I42" s="48"/>
      <c r="J42" s="48"/>
      <c r="K42" s="48"/>
    </row>
  </sheetData>
  <mergeCells count="24">
    <mergeCell ref="A7:C7"/>
    <mergeCell ref="D7:L7"/>
    <mergeCell ref="A10:B10"/>
    <mergeCell ref="A1:B4"/>
    <mergeCell ref="D1:L2"/>
    <mergeCell ref="C3:L4"/>
    <mergeCell ref="A6:C6"/>
    <mergeCell ref="D6:G6"/>
    <mergeCell ref="I6:L6"/>
    <mergeCell ref="A12:B12"/>
    <mergeCell ref="A30:B30"/>
    <mergeCell ref="A31:B31"/>
    <mergeCell ref="A32:B32"/>
    <mergeCell ref="A25:B25"/>
    <mergeCell ref="A38:B38"/>
    <mergeCell ref="E38:F38"/>
    <mergeCell ref="I38:J38"/>
    <mergeCell ref="K38:L38"/>
    <mergeCell ref="C39:D39"/>
    <mergeCell ref="E39:F39"/>
    <mergeCell ref="G39:H39"/>
    <mergeCell ref="I39:J39"/>
    <mergeCell ref="K39:L39"/>
    <mergeCell ref="G38:H38"/>
  </mergeCells>
  <conditionalFormatting sqref="B26">
    <cfRule type="expression" dxfId="5" priority="2">
      <formula>$C26="na"</formula>
    </cfRule>
  </conditionalFormatting>
  <conditionalFormatting sqref="B27">
    <cfRule type="expression" dxfId="4" priority="1">
      <formula>$C27="na"</formula>
    </cfRule>
  </conditionalFormatting>
  <dataValidations count="1">
    <dataValidation type="list" allowBlank="1" showInputMessage="1" showErrorMessage="1" sqref="D16:L24 C33:L34 C28:L29 D13:L14 C11:L11 C13:C24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20" r:id="rId3" name="Répertoire">
              <controlPr defaultSize="0" print="0" autoFill="0" autoPict="0" macro="[0]!AllerRepertoire">
                <anchor moveWithCells="1" siz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9721" r:id="rId4" name="Réserve">
              <controlPr defaultSize="0" print="0" autoFill="0" autoPict="0" macro="[0]!AllerReserve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 enableFormatConditionsCalculation="0">
    <tabColor rgb="FFFF33CC"/>
    <pageSetUpPr fitToPage="1"/>
  </sheetPr>
  <dimension ref="A1:N93"/>
  <sheetViews>
    <sheetView zoomScaleSheetLayoutView="85" workbookViewId="0">
      <selection activeCell="K1" sqref="K1"/>
    </sheetView>
  </sheetViews>
  <sheetFormatPr baseColWidth="10" defaultColWidth="11.5" defaultRowHeight="14" x14ac:dyDescent="0"/>
  <cols>
    <col min="1" max="1" width="5.6640625" style="61" customWidth="1"/>
    <col min="2" max="2" width="39.5" style="61" bestFit="1" customWidth="1"/>
    <col min="3" max="4" width="12.6640625" style="61" customWidth="1"/>
    <col min="5" max="5" width="13.83203125" style="61" customWidth="1"/>
    <col min="6" max="6" width="23.83203125" style="61" customWidth="1"/>
    <col min="7" max="7" width="12.6640625" style="61" customWidth="1"/>
    <col min="8" max="8" width="12.6640625" style="63" customWidth="1"/>
    <col min="9" max="9" width="12.6640625" style="61" customWidth="1"/>
    <col min="10" max="16384" width="11.5" style="61"/>
  </cols>
  <sheetData>
    <row r="1" spans="1:14" ht="15" customHeight="1" thickBot="1">
      <c r="A1" s="384"/>
      <c r="B1" s="384"/>
      <c r="C1" s="384"/>
      <c r="D1" s="384"/>
      <c r="E1" s="385" t="s">
        <v>372</v>
      </c>
      <c r="F1" s="385"/>
      <c r="G1" s="385"/>
      <c r="H1" s="385"/>
      <c r="I1" s="385"/>
      <c r="K1" s="61" t="s">
        <v>453</v>
      </c>
      <c r="L1" s="386" t="s">
        <v>169</v>
      </c>
      <c r="M1" s="387"/>
      <c r="N1" s="62"/>
    </row>
    <row r="2" spans="1:14" ht="15" customHeight="1">
      <c r="A2" s="384"/>
      <c r="B2" s="384"/>
      <c r="C2" s="384"/>
      <c r="D2" s="384"/>
      <c r="E2" s="385"/>
      <c r="F2" s="385"/>
      <c r="G2" s="385"/>
      <c r="H2" s="385"/>
      <c r="I2" s="385"/>
    </row>
    <row r="3" spans="1:14" ht="15" customHeight="1">
      <c r="A3" s="384"/>
      <c r="B3" s="384"/>
      <c r="C3" s="384"/>
      <c r="D3" s="384"/>
      <c r="E3" s="385" t="s">
        <v>68</v>
      </c>
      <c r="F3" s="385"/>
      <c r="G3" s="385"/>
      <c r="H3" s="385"/>
      <c r="I3" s="385"/>
      <c r="L3" s="61" t="s">
        <v>170</v>
      </c>
    </row>
    <row r="4" spans="1:14" ht="15" customHeight="1">
      <c r="A4" s="384"/>
      <c r="B4" s="384"/>
      <c r="C4" s="384"/>
      <c r="D4" s="384"/>
      <c r="E4" s="385"/>
      <c r="F4" s="385"/>
      <c r="G4" s="385"/>
      <c r="H4" s="385"/>
      <c r="I4" s="385"/>
    </row>
    <row r="5" spans="1:14" ht="10" customHeight="1" thickBot="1"/>
    <row r="6" spans="1:14" ht="15" customHeight="1">
      <c r="A6" s="388" t="s">
        <v>171</v>
      </c>
      <c r="B6" s="389"/>
      <c r="C6" s="389"/>
      <c r="D6" s="389"/>
      <c r="E6" s="389"/>
      <c r="F6" s="396" t="str">
        <f ca="1">RIGHT(CELL("nomfichier",A1),LEN(CELL("nomfichier",A1))-FIND("]",CELL("nomfichier",A1)))</f>
        <v>AV-FK-008.3</v>
      </c>
      <c r="G6" s="397"/>
      <c r="H6" s="64" t="s">
        <v>172</v>
      </c>
      <c r="I6" s="65" t="str">
        <f ca="1">RIGHT(CELL("nomfichier",A1),LEN(CELL("nomfichier",A1))-FIND("]",CELL("nomfichier",A1)))</f>
        <v>AV-FK-008.3</v>
      </c>
    </row>
    <row r="7" spans="1:14" ht="15" customHeight="1" thickBot="1">
      <c r="A7" s="392" t="s">
        <v>173</v>
      </c>
      <c r="B7" s="393"/>
      <c r="C7" s="393"/>
      <c r="D7" s="393"/>
      <c r="E7" s="393"/>
      <c r="F7" s="394"/>
      <c r="G7" s="394"/>
      <c r="H7" s="394"/>
      <c r="I7" s="395"/>
    </row>
    <row r="8" spans="1:14" ht="10" customHeight="1" thickBot="1"/>
    <row r="9" spans="1:14" s="71" customFormat="1" ht="15" customHeight="1" thickBot="1">
      <c r="A9" s="66" t="s">
        <v>38</v>
      </c>
      <c r="B9" s="531" t="s">
        <v>174</v>
      </c>
      <c r="C9" s="532"/>
      <c r="D9" s="533"/>
      <c r="E9" s="534"/>
      <c r="F9" s="232" t="s">
        <v>1</v>
      </c>
      <c r="G9" s="233" t="s">
        <v>175</v>
      </c>
      <c r="H9" s="69" t="s">
        <v>176</v>
      </c>
      <c r="I9" s="234" t="s">
        <v>177</v>
      </c>
    </row>
    <row r="10" spans="1:14" ht="15" customHeight="1">
      <c r="A10" s="382" t="s">
        <v>186</v>
      </c>
      <c r="B10" s="383"/>
      <c r="C10" s="535"/>
      <c r="D10" s="383"/>
      <c r="E10" s="535"/>
      <c r="F10" s="235"/>
      <c r="G10" s="236"/>
      <c r="H10" s="74"/>
      <c r="I10" s="237"/>
    </row>
    <row r="11" spans="1:14" ht="15" customHeight="1">
      <c r="A11" s="76" t="s">
        <v>14</v>
      </c>
      <c r="B11" s="238" t="s">
        <v>373</v>
      </c>
      <c r="C11" s="239"/>
      <c r="D11" s="240"/>
      <c r="E11" s="241"/>
      <c r="F11" s="112"/>
      <c r="G11" s="78" t="str">
        <f>IF(OR(F11="na",F11=""),"",IF($N$1="",MENU1!$G$3,IF(AND(J11="X",$N$1="A"),MENU1!$I$9,IF(AND(J11="X",$N$1="B"),MENU1!$I$10,IF(AND(J11="X",$N$1="C"),MENU1!$I$11,IF(AND(J11="X",$N$1="D"),MENU1!$I$12,MENU1!$G$3))))))</f>
        <v/>
      </c>
      <c r="H11" s="80"/>
      <c r="I11" s="242" t="str">
        <f>G11</f>
        <v/>
      </c>
    </row>
    <row r="12" spans="1:14" ht="15" customHeight="1">
      <c r="A12" s="113" t="s">
        <v>16</v>
      </c>
      <c r="B12" s="238" t="s">
        <v>374</v>
      </c>
      <c r="C12" s="239"/>
      <c r="D12" s="240"/>
      <c r="E12" s="241"/>
      <c r="F12" s="112"/>
      <c r="G12" s="78" t="str">
        <f>IF(OR(F12="na",F12=""),"",IF($N$1="",MENU1!$G$3,IF(AND(J12="X",$N$1="A"),MENU1!$I$9,IF(AND(J12="X",$N$1="B"),MENU1!$I$10,IF(AND(J12="X",$N$1="C"),MENU1!$I$11,IF(AND(J12="X",$N$1="D"),MENU1!$I$12,MENU1!$G$3))))))</f>
        <v/>
      </c>
      <c r="H12" s="132"/>
      <c r="I12" s="242" t="str">
        <f>G12</f>
        <v/>
      </c>
    </row>
    <row r="13" spans="1:14" ht="15" customHeight="1">
      <c r="A13" s="380" t="s">
        <v>191</v>
      </c>
      <c r="B13" s="381"/>
      <c r="C13" s="461"/>
      <c r="D13" s="381"/>
      <c r="E13" s="536"/>
      <c r="F13" s="243"/>
      <c r="G13" s="82" t="str">
        <f>IF(OR(F13="na",F13=""),"",IF($N$1="",MENU1!$G$3,IF(AND(J13="X",$N$1="A"),MENU1!$I$9,IF(AND(J13="X",$N$1="B"),MENU1!$I$10,IF(AND(J13="X",$N$1="C"),MENU1!$I$11,IF(AND(J13="X",$N$1="D"),MENU1!$I$12,MENU1!$G$3))))))</f>
        <v/>
      </c>
      <c r="H13" s="84"/>
      <c r="I13" s="244"/>
    </row>
    <row r="14" spans="1:14" ht="39.75" customHeight="1">
      <c r="A14" s="117" t="s">
        <v>3</v>
      </c>
      <c r="B14" s="537" t="s">
        <v>375</v>
      </c>
      <c r="C14" s="538"/>
      <c r="D14" s="539"/>
      <c r="E14" s="540"/>
      <c r="F14" s="112"/>
      <c r="G14" s="78" t="str">
        <f>IF(OR(F14="na",F14=""),"",IF($N$1="",MENU1!$G$3,IF(AND(J14="X",$N$1="A"),MENU1!$I$9,IF(AND(J14="X",$N$1="B"),MENU1!$I$10,IF(AND(J14="X",$N$1="C"),MENU1!$I$11,IF(AND(J14="X",$N$1="D"),MENU1!$I$12,MENU1!$G$3))))))</f>
        <v/>
      </c>
      <c r="H14" s="130"/>
      <c r="I14" s="242" t="str">
        <f>G14</f>
        <v/>
      </c>
    </row>
    <row r="15" spans="1:14" ht="15" customHeight="1">
      <c r="A15" s="113" t="s">
        <v>17</v>
      </c>
      <c r="B15" s="541" t="s">
        <v>376</v>
      </c>
      <c r="C15" s="542"/>
      <c r="D15" s="543"/>
      <c r="E15" s="544"/>
      <c r="F15" s="112"/>
      <c r="G15" s="78" t="str">
        <f>IF(OR(F15="na",F15=""),"",IF($N$1="",MENU1!$G$3,IF(AND(J15="X",$N$1="A"),MENU1!$I$9,IF(AND(J15="X",$N$1="B"),MENU1!$I$10,IF(AND(J15="X",$N$1="C"),MENU1!$I$11,IF(AND(J15="X",$N$1="D"),MENU1!$I$12,MENU1!$G$3))))))</f>
        <v/>
      </c>
      <c r="H15" s="132"/>
      <c r="I15" s="242" t="str">
        <f>G15</f>
        <v/>
      </c>
    </row>
    <row r="16" spans="1:14" ht="15" customHeight="1">
      <c r="A16" s="380" t="s">
        <v>224</v>
      </c>
      <c r="B16" s="381"/>
      <c r="C16" s="245"/>
      <c r="D16" s="246"/>
      <c r="E16" s="245"/>
      <c r="F16" s="137"/>
      <c r="G16" s="247"/>
      <c r="H16" s="84"/>
      <c r="I16" s="248"/>
    </row>
    <row r="17" spans="1:9" ht="15" customHeight="1">
      <c r="A17" s="249"/>
      <c r="B17" s="250" t="s">
        <v>377</v>
      </c>
      <c r="C17" s="251">
        <v>1</v>
      </c>
      <c r="D17" s="252">
        <v>2</v>
      </c>
      <c r="E17" s="251">
        <v>3</v>
      </c>
      <c r="F17" s="252">
        <v>4</v>
      </c>
      <c r="G17" s="251">
        <v>5</v>
      </c>
      <c r="H17" s="251">
        <v>6</v>
      </c>
      <c r="I17" s="253">
        <v>7</v>
      </c>
    </row>
    <row r="18" spans="1:9" ht="15" customHeight="1">
      <c r="A18" s="254" t="s">
        <v>184</v>
      </c>
      <c r="B18" s="250" t="s">
        <v>325</v>
      </c>
      <c r="C18" s="255"/>
      <c r="D18" s="256"/>
      <c r="E18" s="255"/>
      <c r="F18" s="256"/>
      <c r="G18" s="257"/>
      <c r="H18" s="258"/>
      <c r="I18" s="259"/>
    </row>
    <row r="19" spans="1:9" ht="15" customHeight="1">
      <c r="A19" s="260" t="s">
        <v>187</v>
      </c>
      <c r="B19" s="261" t="s">
        <v>327</v>
      </c>
      <c r="C19" s="262"/>
      <c r="D19" s="119"/>
      <c r="E19" s="262"/>
      <c r="F19" s="131"/>
      <c r="G19" s="86"/>
      <c r="H19" s="132"/>
      <c r="I19" s="263"/>
    </row>
    <row r="20" spans="1:9" ht="48" customHeight="1">
      <c r="A20" s="264"/>
      <c r="B20" s="265"/>
      <c r="C20" s="266"/>
      <c r="D20" s="265"/>
      <c r="E20" s="266"/>
      <c r="F20" s="267"/>
      <c r="G20" s="268"/>
      <c r="H20" s="269"/>
      <c r="I20" s="270"/>
    </row>
    <row r="21" spans="1:9" ht="30" customHeight="1" thickBot="1">
      <c r="A21" s="527"/>
      <c r="B21" s="528"/>
      <c r="C21" s="271"/>
      <c r="D21" s="101"/>
      <c r="E21" s="271"/>
      <c r="F21" s="103"/>
      <c r="G21" s="102"/>
      <c r="H21" s="529"/>
      <c r="I21" s="530"/>
    </row>
    <row r="22" spans="1:9" ht="15" customHeight="1">
      <c r="A22" s="89" t="s">
        <v>227</v>
      </c>
      <c r="B22" s="90"/>
      <c r="C22" s="91"/>
      <c r="D22" s="90"/>
      <c r="E22" s="91"/>
      <c r="F22" s="90"/>
      <c r="G22" s="91"/>
      <c r="H22" s="92"/>
      <c r="I22" s="272"/>
    </row>
    <row r="23" spans="1:9" ht="15" customHeight="1">
      <c r="A23" s="94" t="s">
        <v>228</v>
      </c>
      <c r="B23" s="95"/>
      <c r="C23" s="273"/>
      <c r="D23" s="95"/>
      <c r="E23" s="273"/>
      <c r="F23" s="97"/>
      <c r="G23" s="96"/>
      <c r="H23" s="98"/>
      <c r="I23" s="274"/>
    </row>
    <row r="24" spans="1:9" ht="15" customHeight="1" thickBot="1">
      <c r="A24" s="100" t="s">
        <v>229</v>
      </c>
      <c r="B24" s="101"/>
      <c r="C24" s="271"/>
      <c r="D24" s="101"/>
      <c r="E24" s="271"/>
      <c r="F24" s="103"/>
      <c r="G24" s="102"/>
      <c r="H24" s="104"/>
      <c r="I24" s="275"/>
    </row>
    <row r="25" spans="1:9" ht="15" customHeight="1">
      <c r="A25" s="382" t="s">
        <v>230</v>
      </c>
      <c r="B25" s="383"/>
      <c r="C25" s="276"/>
      <c r="D25" s="277"/>
      <c r="E25" s="276"/>
      <c r="F25" s="235"/>
      <c r="G25" s="236"/>
      <c r="H25" s="74"/>
      <c r="I25" s="237"/>
    </row>
    <row r="26" spans="1:9" ht="15" customHeight="1" thickBot="1">
      <c r="A26" s="106"/>
      <c r="B26" s="107" t="s">
        <v>231</v>
      </c>
      <c r="C26" s="278"/>
      <c r="D26" s="107"/>
      <c r="E26" s="278"/>
      <c r="F26" s="108"/>
      <c r="G26" s="88"/>
      <c r="H26" s="109"/>
      <c r="I26" s="279"/>
    </row>
    <row r="27" spans="1:9">
      <c r="A27" s="111"/>
      <c r="B27" s="111"/>
      <c r="D27" s="111"/>
      <c r="F27" s="111"/>
    </row>
    <row r="28" spans="1:9">
      <c r="A28" s="111"/>
      <c r="B28" s="111"/>
      <c r="D28" s="111"/>
      <c r="F28" s="111"/>
    </row>
    <row r="29" spans="1:9">
      <c r="A29" s="111"/>
      <c r="B29" s="111"/>
      <c r="D29" s="111"/>
      <c r="F29" s="111"/>
    </row>
    <row r="30" spans="1:9">
      <c r="A30" s="111"/>
      <c r="B30" s="111"/>
      <c r="D30" s="111"/>
      <c r="F30" s="111"/>
    </row>
    <row r="31" spans="1:9">
      <c r="A31" s="111"/>
      <c r="B31" s="111"/>
      <c r="D31" s="111"/>
      <c r="F31" s="111"/>
    </row>
    <row r="32" spans="1:9">
      <c r="A32" s="111"/>
      <c r="B32" s="111"/>
      <c r="D32" s="111"/>
      <c r="F32" s="111"/>
    </row>
    <row r="33" spans="1:6">
      <c r="A33" s="111"/>
      <c r="B33" s="111"/>
      <c r="D33" s="111"/>
      <c r="F33" s="111"/>
    </row>
    <row r="34" spans="1:6">
      <c r="A34" s="111"/>
      <c r="B34" s="111"/>
      <c r="D34" s="111"/>
      <c r="F34" s="111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7">
    <mergeCell ref="L1:M1"/>
    <mergeCell ref="E3:I4"/>
    <mergeCell ref="A6:E6"/>
    <mergeCell ref="F6:G6"/>
    <mergeCell ref="A16:B16"/>
    <mergeCell ref="A13:E13"/>
    <mergeCell ref="B14:E14"/>
    <mergeCell ref="B15:E15"/>
    <mergeCell ref="A1:D4"/>
    <mergeCell ref="E1:I2"/>
    <mergeCell ref="A21:B21"/>
    <mergeCell ref="H21:I21"/>
    <mergeCell ref="A25:B25"/>
    <mergeCell ref="A7:E7"/>
    <mergeCell ref="F7:I7"/>
    <mergeCell ref="B9:E9"/>
    <mergeCell ref="A10:E10"/>
  </mergeCells>
  <conditionalFormatting sqref="A11:E12">
    <cfRule type="expression" dxfId="3" priority="1">
      <formula>$F11="na"</formula>
    </cfRule>
  </conditionalFormatting>
  <dataValidations count="2">
    <dataValidation type="list" allowBlank="1" showInputMessage="1" showErrorMessage="1" sqref="F19:F21 F13">
      <formula1>RESULTAT</formula1>
    </dataValidation>
    <dataValidation type="list" allowBlank="1" showInputMessage="1" showErrorMessage="1" sqref="F14">
      <formula1>#REF!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0" r:id="rId3" name="Répertoire">
              <controlPr defaultSize="0" print="0" autoFill="0" autoPict="0" macro="[0]!AllerRepertoire">
                <anchor moveWithCells="1" sizeWithCells="1">
                  <from>
                    <xdr:col>10</xdr:col>
                    <xdr:colOff>0</xdr:colOff>
                    <xdr:row>5</xdr:row>
                    <xdr:rowOff>0</xdr:rowOff>
                  </from>
                  <to>
                    <xdr:col>12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0741" r:id="rId4" name="Réserve">
              <controlPr defaultSize="0" print="0" autoFill="0" autoPict="0" macro="[0]!AllerReserve">
                <anchor moveWithCells="1" siz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12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MENU1!$D$3:$D$4</xm:f>
          </x14:formula1>
          <xm:sqref>F15</xm:sqref>
        </x14:dataValidation>
        <x14:dataValidation type="list" allowBlank="1" showInputMessage="1" showErrorMessage="1">
          <x14:formula1>
            <xm:f>MENU1!$B$3:$B$5</xm:f>
          </x14:formula1>
          <xm:sqref>F11:F12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 enableFormatConditionsCalculation="0">
    <tabColor rgb="FFFF33CC"/>
    <pageSetUpPr fitToPage="1"/>
  </sheetPr>
  <dimension ref="A1:L93"/>
  <sheetViews>
    <sheetView zoomScaleSheetLayoutView="130"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2" ht="15" customHeight="1" thickBot="1">
      <c r="A1" s="384"/>
      <c r="B1" s="385"/>
      <c r="C1" s="385" t="s">
        <v>378</v>
      </c>
      <c r="D1" s="385"/>
      <c r="E1" s="385"/>
      <c r="F1" s="385"/>
      <c r="H1" s="61" t="s">
        <v>453</v>
      </c>
      <c r="J1" s="386" t="s">
        <v>169</v>
      </c>
      <c r="K1" s="387"/>
      <c r="L1" s="62"/>
    </row>
    <row r="2" spans="1:12" ht="15" customHeight="1">
      <c r="A2" s="385"/>
      <c r="B2" s="385"/>
      <c r="C2" s="385"/>
      <c r="D2" s="385"/>
      <c r="E2" s="385"/>
      <c r="F2" s="385"/>
    </row>
    <row r="3" spans="1:12" ht="15" customHeight="1">
      <c r="A3" s="385"/>
      <c r="B3" s="385"/>
      <c r="C3" s="385" t="s">
        <v>70</v>
      </c>
      <c r="D3" s="385"/>
      <c r="E3" s="385"/>
      <c r="F3" s="385"/>
      <c r="J3" s="61" t="s">
        <v>170</v>
      </c>
    </row>
    <row r="4" spans="1:12" ht="15" customHeight="1">
      <c r="A4" s="385"/>
      <c r="B4" s="385"/>
      <c r="C4" s="385"/>
      <c r="D4" s="385"/>
      <c r="E4" s="385"/>
      <c r="F4" s="385"/>
    </row>
    <row r="5" spans="1:12" ht="10" customHeight="1" thickBot="1"/>
    <row r="6" spans="1:12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AV-FK-009</v>
      </c>
    </row>
    <row r="7" spans="1:12" ht="15" customHeight="1" thickBot="1">
      <c r="A7" s="392" t="s">
        <v>173</v>
      </c>
      <c r="B7" s="393"/>
      <c r="C7" s="394"/>
      <c r="D7" s="394"/>
      <c r="E7" s="394"/>
      <c r="F7" s="395"/>
    </row>
    <row r="8" spans="1:12" ht="10" customHeight="1" thickBot="1"/>
    <row r="9" spans="1:12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2" ht="15" customHeight="1">
      <c r="A10" s="382" t="s">
        <v>178</v>
      </c>
      <c r="B10" s="383"/>
      <c r="C10" s="72"/>
      <c r="D10" s="73"/>
      <c r="E10" s="74"/>
      <c r="F10" s="75"/>
    </row>
    <row r="11" spans="1:12" ht="15" customHeight="1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80" t="str">
        <f>D11</f>
        <v/>
      </c>
    </row>
    <row r="12" spans="1:12" ht="15" customHeight="1">
      <c r="A12" s="76" t="s">
        <v>16</v>
      </c>
      <c r="B12" s="77" t="s">
        <v>380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280" t="str">
        <f t="shared" ref="F12:F34" si="0">D12</f>
        <v/>
      </c>
    </row>
    <row r="13" spans="1:12" ht="15" customHeight="1">
      <c r="A13" s="76" t="s">
        <v>3</v>
      </c>
      <c r="B13" s="77" t="s">
        <v>381</v>
      </c>
      <c r="C13" s="78"/>
      <c r="D13" s="112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0"/>
      <c r="F13" s="280" t="str">
        <f t="shared" si="0"/>
        <v/>
      </c>
    </row>
    <row r="14" spans="1:12" ht="15" customHeight="1">
      <c r="A14" s="76" t="s">
        <v>17</v>
      </c>
      <c r="B14" s="77" t="s">
        <v>289</v>
      </c>
      <c r="C14" s="78"/>
      <c r="D14" s="112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80"/>
      <c r="F14" s="280" t="str">
        <f t="shared" si="0"/>
        <v/>
      </c>
    </row>
    <row r="15" spans="1:12" ht="15" customHeight="1">
      <c r="A15" s="380" t="s">
        <v>186</v>
      </c>
      <c r="B15" s="381"/>
      <c r="C15" s="82"/>
      <c r="D15" s="83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84"/>
      <c r="F15" s="134"/>
    </row>
    <row r="16" spans="1:12" ht="15" customHeight="1">
      <c r="A16" s="117" t="s">
        <v>184</v>
      </c>
      <c r="B16" s="120" t="s">
        <v>188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0" t="str">
        <f t="shared" si="0"/>
        <v/>
      </c>
    </row>
    <row r="17" spans="1:6" ht="15" customHeight="1">
      <c r="A17" s="117" t="s">
        <v>187</v>
      </c>
      <c r="B17" s="122" t="s">
        <v>382</v>
      </c>
      <c r="C17" s="78"/>
      <c r="D17" s="135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130"/>
      <c r="F17" s="280" t="str">
        <f t="shared" si="0"/>
        <v/>
      </c>
    </row>
    <row r="18" spans="1:6" ht="15" customHeight="1">
      <c r="A18" s="117" t="s">
        <v>189</v>
      </c>
      <c r="B18" s="122" t="s">
        <v>383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0" t="str">
        <f t="shared" si="0"/>
        <v/>
      </c>
    </row>
    <row r="19" spans="1:6" ht="15" customHeight="1">
      <c r="A19" s="380" t="s">
        <v>181</v>
      </c>
      <c r="B19" s="381"/>
      <c r="C19" s="82"/>
      <c r="D19" s="83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84"/>
      <c r="F19" s="134"/>
    </row>
    <row r="20" spans="1:6" ht="15" customHeight="1">
      <c r="A20" s="117" t="s">
        <v>192</v>
      </c>
      <c r="B20" s="120" t="s">
        <v>384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0" t="str">
        <f t="shared" si="0"/>
        <v/>
      </c>
    </row>
    <row r="21" spans="1:6" ht="15" customHeight="1">
      <c r="A21" s="117" t="s">
        <v>194</v>
      </c>
      <c r="B21" s="122" t="s">
        <v>385</v>
      </c>
      <c r="C21" s="78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0" t="str">
        <f t="shared" si="0"/>
        <v/>
      </c>
    </row>
    <row r="22" spans="1:6" ht="15" customHeight="1">
      <c r="A22" s="380" t="s">
        <v>191</v>
      </c>
      <c r="B22" s="381"/>
      <c r="C22" s="82"/>
      <c r="D22" s="83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84"/>
      <c r="F22" s="134"/>
    </row>
    <row r="23" spans="1:6" ht="15" customHeight="1">
      <c r="A23" s="117" t="s">
        <v>196</v>
      </c>
      <c r="B23" s="120" t="s">
        <v>193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0" t="str">
        <f t="shared" si="0"/>
        <v/>
      </c>
    </row>
    <row r="24" spans="1:6" ht="15" customHeight="1">
      <c r="A24" s="117" t="s">
        <v>198</v>
      </c>
      <c r="B24" s="122" t="s">
        <v>257</v>
      </c>
      <c r="C24" s="78"/>
      <c r="D24" s="135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130"/>
      <c r="F24" s="280" t="str">
        <f t="shared" si="0"/>
        <v/>
      </c>
    </row>
    <row r="25" spans="1:6" ht="15" customHeight="1">
      <c r="A25" s="117" t="s">
        <v>200</v>
      </c>
      <c r="B25" s="120" t="s">
        <v>386</v>
      </c>
      <c r="C25" s="86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0" t="str">
        <f t="shared" si="0"/>
        <v/>
      </c>
    </row>
    <row r="26" spans="1:6" ht="15" customHeight="1">
      <c r="A26" s="117" t="s">
        <v>202</v>
      </c>
      <c r="B26" s="122" t="s">
        <v>197</v>
      </c>
      <c r="C26" s="78"/>
      <c r="D26" s="135" t="str">
        <f>IF(OR(C26="na",C26=""),"",IF($L$1="",MENU1!$G$3,IF(AND(G26="X",$L$1="A"),MENU1!$I$9,IF(AND(G26="X",$L$1="B"),MENU1!$I$10,IF(AND(G26="X",$L$1="C"),MENU1!$I$11,IF(AND(G26="X",$L$1="D"),MENU1!$I$12,MENU1!$G$3))))))</f>
        <v/>
      </c>
      <c r="E26" s="130"/>
      <c r="F26" s="280" t="str">
        <f t="shared" si="0"/>
        <v/>
      </c>
    </row>
    <row r="27" spans="1:6" ht="15" customHeight="1">
      <c r="A27" s="117" t="s">
        <v>204</v>
      </c>
      <c r="B27" s="120" t="s">
        <v>387</v>
      </c>
      <c r="C27" s="78"/>
      <c r="D27" s="135" t="str">
        <f>IF(OR(C27="na",C27=""),"",IF($L$1="",MENU1!$G$3,IF(AND(G27="X",$L$1="A"),MENU1!$I$9,IF(AND(G27="X",$L$1="B"),MENU1!$I$10,IF(AND(G27="X",$L$1="C"),MENU1!$I$11,IF(AND(G27="X",$L$1="D"),MENU1!$I$12,MENU1!$G$3))))))</f>
        <v/>
      </c>
      <c r="E27" s="130"/>
      <c r="F27" s="280" t="str">
        <f t="shared" si="0"/>
        <v/>
      </c>
    </row>
    <row r="28" spans="1:6" ht="15" customHeight="1">
      <c r="A28" s="117" t="s">
        <v>206</v>
      </c>
      <c r="B28" s="122" t="s">
        <v>261</v>
      </c>
      <c r="C28" s="78"/>
      <c r="D28" s="135" t="str">
        <f>IF(OR(C28="na",C28=""),"",IF($L$1="",MENU1!$G$3,IF(AND(G28="X",$L$1="A"),MENU1!$I$9,IF(AND(G28="X",$L$1="B"),MENU1!$I$10,IF(AND(G28="X",$L$1="C"),MENU1!$I$11,IF(AND(G28="X",$L$1="D"),MENU1!$I$12,MENU1!$G$3))))))</f>
        <v/>
      </c>
      <c r="E28" s="130"/>
      <c r="F28" s="280" t="str">
        <f t="shared" si="0"/>
        <v/>
      </c>
    </row>
    <row r="29" spans="1:6" ht="15" customHeight="1">
      <c r="A29" s="117" t="s">
        <v>208</v>
      </c>
      <c r="B29" s="120" t="s">
        <v>207</v>
      </c>
      <c r="C29" s="78"/>
      <c r="D29" s="135" t="str">
        <f>IF(OR(C29="na",C29=""),"",IF($L$1="",MENU1!$G$3,IF(AND(G29="X",$L$1="A"),MENU1!$I$9,IF(AND(G29="X",$L$1="B"),MENU1!$I$10,IF(AND(G29="X",$L$1="C"),MENU1!$I$11,IF(AND(G29="X",$L$1="D"),MENU1!$I$12,MENU1!$G$3))))))</f>
        <v/>
      </c>
      <c r="E29" s="130"/>
      <c r="F29" s="280" t="str">
        <f t="shared" si="0"/>
        <v/>
      </c>
    </row>
    <row r="30" spans="1:6" ht="15" customHeight="1">
      <c r="A30" s="117" t="s">
        <v>210</v>
      </c>
      <c r="B30" s="122" t="s">
        <v>264</v>
      </c>
      <c r="C30" s="78"/>
      <c r="D30" s="135" t="str">
        <f>IF(OR(C30="na",C30=""),"",IF($L$1="",MENU1!$G$3,IF(AND(G30="X",$L$1="A"),MENU1!$I$9,IF(AND(G30="X",$L$1="B"),MENU1!$I$10,IF(AND(G30="X",$L$1="C"),MENU1!$I$11,IF(AND(G30="X",$L$1="D"),MENU1!$I$12,MENU1!$G$3))))))</f>
        <v/>
      </c>
      <c r="E30" s="130"/>
      <c r="F30" s="280" t="str">
        <f t="shared" si="0"/>
        <v/>
      </c>
    </row>
    <row r="31" spans="1:6" ht="15" customHeight="1">
      <c r="A31" s="117" t="s">
        <v>6</v>
      </c>
      <c r="B31" s="120" t="s">
        <v>388</v>
      </c>
      <c r="C31" s="78"/>
      <c r="D31" s="135" t="str">
        <f>IF(OR(C31="na",C31=""),"",IF($L$1="",MENU1!$G$3,IF(AND(G31="X",$L$1="A"),MENU1!$I$9,IF(AND(G31="X",$L$1="B"),MENU1!$I$10,IF(AND(G31="X",$L$1="C"),MENU1!$I$11,IF(AND(G31="X",$L$1="D"),MENU1!$I$12,MENU1!$G$3))))))</f>
        <v/>
      </c>
      <c r="E31" s="130"/>
      <c r="F31" s="280" t="str">
        <f t="shared" si="0"/>
        <v/>
      </c>
    </row>
    <row r="32" spans="1:6" ht="15" customHeight="1">
      <c r="A32" s="117" t="s">
        <v>267</v>
      </c>
      <c r="B32" s="122" t="s">
        <v>389</v>
      </c>
      <c r="C32" s="78"/>
      <c r="D32" s="135" t="str">
        <f>IF(OR(C32="na",C32=""),"",IF($L$1="",MENU1!$G$3,IF(AND(G32="X",$L$1="A"),MENU1!$I$9,IF(AND(G32="X",$L$1="B"),MENU1!$I$10,IF(AND(G32="X",$L$1="C"),MENU1!$I$11,IF(AND(G32="X",$L$1="D"),MENU1!$I$12,MENU1!$G$3))))))</f>
        <v/>
      </c>
      <c r="E32" s="130"/>
      <c r="F32" s="280" t="str">
        <f t="shared" si="0"/>
        <v/>
      </c>
    </row>
    <row r="33" spans="1:6" ht="15" customHeight="1">
      <c r="A33" s="380" t="s">
        <v>244</v>
      </c>
      <c r="B33" s="398"/>
      <c r="C33" s="136"/>
      <c r="D33" s="137" t="str">
        <f>IF(OR(C33="na",C33=""),"",IF($L$1="",MENU1!$G$3,IF(AND(G33="X",$L$1="A"),MENU1!$I$9,IF(AND(G33="X",$L$1="B"),MENU1!$I$10,IF(AND(G33="X",$L$1="C"),MENU1!$I$11,IF(AND(G33="X",$L$1="D"),MENU1!$I$12,MENU1!$G$3))))))</f>
        <v/>
      </c>
      <c r="E33" s="84"/>
      <c r="F33" s="138"/>
    </row>
    <row r="34" spans="1:6" ht="15" customHeight="1" thickBot="1">
      <c r="A34" s="113" t="s">
        <v>215</v>
      </c>
      <c r="B34" s="121" t="s">
        <v>245</v>
      </c>
      <c r="C34" s="78"/>
      <c r="D34" s="131" t="str">
        <f>IF(OR(C34="na",C34=""),"",IF($L$1="",MENU1!$G$3,IF(AND(G34="X",$L$1="A"),MENU1!$I$9,IF(AND(G34="X",$L$1="B"),MENU1!$I$10,IF(AND(G34="X",$L$1="C"),MENU1!$I$11,IF(AND(G34="X",$L$1="D"),MENU1!$I$12,MENU1!$G$3))))))</f>
        <v/>
      </c>
      <c r="E34" s="132"/>
      <c r="F34" s="280" t="str">
        <f t="shared" si="0"/>
        <v/>
      </c>
    </row>
    <row r="35" spans="1:6" ht="15" customHeight="1">
      <c r="A35" s="89"/>
      <c r="B35" s="90"/>
      <c r="C35" s="91"/>
      <c r="D35" s="90"/>
      <c r="E35" s="92"/>
      <c r="F35" s="93"/>
    </row>
    <row r="36" spans="1:6" ht="15" customHeight="1">
      <c r="A36" s="94" t="s">
        <v>228</v>
      </c>
      <c r="B36" s="95"/>
      <c r="C36" s="96"/>
      <c r="D36" s="97"/>
      <c r="E36" s="98"/>
      <c r="F36" s="99"/>
    </row>
    <row r="37" spans="1:6" ht="15" customHeight="1" thickBot="1">
      <c r="A37" s="100" t="s">
        <v>229</v>
      </c>
      <c r="B37" s="101"/>
      <c r="C37" s="102"/>
      <c r="D37" s="103"/>
      <c r="E37" s="104"/>
      <c r="F37" s="105"/>
    </row>
    <row r="38" spans="1:6" ht="15" customHeight="1">
      <c r="A38" s="382" t="s">
        <v>230</v>
      </c>
      <c r="B38" s="383"/>
      <c r="C38" s="72"/>
      <c r="D38" s="73"/>
      <c r="E38" s="74"/>
      <c r="F38" s="75"/>
    </row>
    <row r="39" spans="1:6" ht="15" customHeight="1" thickBot="1">
      <c r="A39" s="106"/>
      <c r="B39" s="107" t="s">
        <v>231</v>
      </c>
      <c r="C39" s="88"/>
      <c r="D39" s="108"/>
      <c r="E39" s="109"/>
      <c r="F39" s="110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4">
    <mergeCell ref="A1:B4"/>
    <mergeCell ref="C1:F2"/>
    <mergeCell ref="J1:K1"/>
    <mergeCell ref="C3:F4"/>
    <mergeCell ref="A6:B6"/>
    <mergeCell ref="C6:D6"/>
    <mergeCell ref="A22:B22"/>
    <mergeCell ref="A33:B33"/>
    <mergeCell ref="A38:B38"/>
    <mergeCell ref="A7:B7"/>
    <mergeCell ref="C7:F7"/>
    <mergeCell ref="A10:B10"/>
    <mergeCell ref="A15:B15"/>
    <mergeCell ref="A19:B19"/>
  </mergeCells>
  <conditionalFormatting sqref="A11:B34">
    <cfRule type="expression" dxfId="2" priority="1">
      <formula>$C11="na"</formula>
    </cfRule>
  </conditionalFormatting>
  <dataValidations count="1">
    <dataValidation type="list" allowBlank="1" showInputMessage="1" showErrorMessage="1" sqref="C33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65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1766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C11:C14 C16:C18 C20:C21 C23:C24 C26:C32 C34</xm:sqref>
        </x14:dataValidation>
        <x14:dataValidation type="list" allowBlank="1" showInputMessage="1" showErrorMessage="1">
          <x14:formula1>
            <xm:f>MENU1!$B$3:$B$6</xm:f>
          </x14:formula1>
          <xm:sqref>C25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 enableFormatConditionsCalculation="0">
    <tabColor rgb="FFFF33CC"/>
    <pageSetUpPr fitToPage="1"/>
  </sheetPr>
  <dimension ref="A1:L93"/>
  <sheetViews>
    <sheetView workbookViewId="0">
      <selection activeCell="H1" sqref="H1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2" ht="15" customHeight="1" thickBot="1">
      <c r="A1" s="384"/>
      <c r="B1" s="385"/>
      <c r="C1" s="385" t="s">
        <v>390</v>
      </c>
      <c r="D1" s="385"/>
      <c r="E1" s="385"/>
      <c r="F1" s="385"/>
      <c r="H1" s="61" t="s">
        <v>453</v>
      </c>
      <c r="J1" s="386" t="s">
        <v>169</v>
      </c>
      <c r="K1" s="387"/>
      <c r="L1" s="62"/>
    </row>
    <row r="2" spans="1:12" ht="15" customHeight="1">
      <c r="A2" s="385"/>
      <c r="B2" s="385"/>
      <c r="C2" s="385"/>
      <c r="D2" s="385"/>
      <c r="E2" s="385"/>
      <c r="F2" s="385"/>
    </row>
    <row r="3" spans="1:12" ht="15" customHeight="1">
      <c r="A3" s="385"/>
      <c r="B3" s="385"/>
      <c r="C3" s="385" t="s">
        <v>72</v>
      </c>
      <c r="D3" s="385"/>
      <c r="E3" s="385"/>
      <c r="F3" s="385"/>
      <c r="J3" s="61" t="s">
        <v>170</v>
      </c>
    </row>
    <row r="4" spans="1:12" ht="15" customHeight="1">
      <c r="A4" s="385"/>
      <c r="B4" s="385"/>
      <c r="C4" s="385"/>
      <c r="D4" s="385"/>
      <c r="E4" s="385"/>
      <c r="F4" s="385"/>
    </row>
    <row r="5" spans="1:12" ht="10" customHeight="1" thickBot="1"/>
    <row r="6" spans="1:12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AV-FK-010</v>
      </c>
    </row>
    <row r="7" spans="1:12" ht="15" customHeight="1" thickBot="1">
      <c r="A7" s="392" t="s">
        <v>173</v>
      </c>
      <c r="B7" s="393"/>
      <c r="C7" s="394"/>
      <c r="D7" s="394"/>
      <c r="E7" s="394"/>
      <c r="F7" s="395"/>
    </row>
    <row r="8" spans="1:12" ht="10" customHeight="1" thickBot="1"/>
    <row r="9" spans="1:12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</row>
    <row r="10" spans="1:12" ht="15" customHeight="1">
      <c r="A10" s="382" t="s">
        <v>178</v>
      </c>
      <c r="B10" s="383"/>
      <c r="C10" s="72"/>
      <c r="D10" s="73"/>
      <c r="E10" s="74"/>
      <c r="F10" s="75"/>
    </row>
    <row r="11" spans="1:12" ht="15" customHeight="1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22" t="str">
        <f>D11</f>
        <v/>
      </c>
    </row>
    <row r="12" spans="1:12" ht="15" customHeight="1">
      <c r="A12" s="76" t="s">
        <v>16</v>
      </c>
      <c r="B12" s="77" t="s">
        <v>289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222" t="str">
        <f>D12</f>
        <v/>
      </c>
    </row>
    <row r="13" spans="1:12" ht="15" customHeight="1">
      <c r="A13" s="380" t="s">
        <v>181</v>
      </c>
      <c r="B13" s="381"/>
      <c r="C13" s="82"/>
      <c r="D13" s="83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4"/>
      <c r="F13" s="134" t="str">
        <f t="shared" ref="F13:F25" si="0">D13</f>
        <v/>
      </c>
    </row>
    <row r="14" spans="1:12" ht="15" customHeight="1">
      <c r="A14" s="117" t="s">
        <v>3</v>
      </c>
      <c r="B14" s="120" t="s">
        <v>391</v>
      </c>
      <c r="C14" s="78"/>
      <c r="D14" s="135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130"/>
      <c r="F14" s="281" t="str">
        <f t="shared" si="0"/>
        <v/>
      </c>
    </row>
    <row r="15" spans="1:12" ht="15" customHeight="1">
      <c r="A15" s="380" t="s">
        <v>186</v>
      </c>
      <c r="B15" s="381"/>
      <c r="C15" s="82"/>
      <c r="D15" s="83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84"/>
      <c r="F15" s="134" t="str">
        <f t="shared" si="0"/>
        <v/>
      </c>
    </row>
    <row r="16" spans="1:12" ht="15" customHeight="1">
      <c r="A16" s="117" t="s">
        <v>17</v>
      </c>
      <c r="B16" s="120" t="s">
        <v>392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1" t="str">
        <f t="shared" si="0"/>
        <v/>
      </c>
    </row>
    <row r="17" spans="1:6" ht="15" customHeight="1">
      <c r="A17" s="380" t="s">
        <v>191</v>
      </c>
      <c r="B17" s="381"/>
      <c r="C17" s="82"/>
      <c r="D17" s="83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84"/>
      <c r="F17" s="134" t="str">
        <f t="shared" si="0"/>
        <v/>
      </c>
    </row>
    <row r="18" spans="1:6" ht="15" customHeight="1">
      <c r="A18" s="117" t="s">
        <v>184</v>
      </c>
      <c r="B18" s="120" t="s">
        <v>193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1" t="str">
        <f t="shared" si="0"/>
        <v/>
      </c>
    </row>
    <row r="19" spans="1:6" ht="15" customHeight="1">
      <c r="A19" s="117" t="s">
        <v>187</v>
      </c>
      <c r="B19" s="122" t="s">
        <v>393</v>
      </c>
      <c r="C19" s="78"/>
      <c r="D19" s="135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130"/>
      <c r="F19" s="281" t="str">
        <f t="shared" si="0"/>
        <v/>
      </c>
    </row>
    <row r="20" spans="1:6" ht="15" customHeight="1">
      <c r="A20" s="117" t="s">
        <v>189</v>
      </c>
      <c r="B20" s="120" t="s">
        <v>394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1" t="str">
        <f t="shared" si="0"/>
        <v/>
      </c>
    </row>
    <row r="21" spans="1:6" ht="15" customHeight="1">
      <c r="A21" s="117" t="s">
        <v>192</v>
      </c>
      <c r="B21" s="122" t="s">
        <v>282</v>
      </c>
      <c r="C21" s="86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1" t="str">
        <f t="shared" si="0"/>
        <v/>
      </c>
    </row>
    <row r="22" spans="1:6" ht="15" customHeight="1">
      <c r="A22" s="117" t="s">
        <v>194</v>
      </c>
      <c r="B22" s="120" t="s">
        <v>395</v>
      </c>
      <c r="C22" s="78"/>
      <c r="D22" s="135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130"/>
      <c r="F22" s="281" t="str">
        <f t="shared" si="0"/>
        <v/>
      </c>
    </row>
    <row r="23" spans="1:6" ht="15" customHeight="1">
      <c r="A23" s="117" t="s">
        <v>196</v>
      </c>
      <c r="B23" s="122" t="s">
        <v>250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1" t="str">
        <f t="shared" si="0"/>
        <v/>
      </c>
    </row>
    <row r="24" spans="1:6" ht="15" customHeight="1">
      <c r="A24" s="380" t="s">
        <v>224</v>
      </c>
      <c r="B24" s="381"/>
      <c r="C24" s="82"/>
      <c r="D24" s="83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84"/>
      <c r="F24" s="134" t="str">
        <f t="shared" si="0"/>
        <v/>
      </c>
    </row>
    <row r="25" spans="1:6" ht="15" customHeight="1" thickBot="1">
      <c r="A25" s="117" t="s">
        <v>198</v>
      </c>
      <c r="B25" s="122" t="s">
        <v>396</v>
      </c>
      <c r="C25" s="86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1" t="str">
        <f t="shared" si="0"/>
        <v/>
      </c>
    </row>
    <row r="26" spans="1:6" ht="15" customHeight="1">
      <c r="A26" s="89" t="s">
        <v>227</v>
      </c>
      <c r="B26" s="90"/>
      <c r="C26" s="91"/>
      <c r="D26" s="90"/>
      <c r="E26" s="92"/>
      <c r="F26" s="93"/>
    </row>
    <row r="27" spans="1:6" ht="15" customHeight="1">
      <c r="A27" s="94" t="s">
        <v>228</v>
      </c>
      <c r="B27" s="95"/>
      <c r="C27" s="96"/>
      <c r="D27" s="97"/>
      <c r="E27" s="98"/>
      <c r="F27" s="99"/>
    </row>
    <row r="28" spans="1:6" ht="15" customHeight="1" thickBot="1">
      <c r="A28" s="100" t="s">
        <v>229</v>
      </c>
      <c r="B28" s="101"/>
      <c r="C28" s="102"/>
      <c r="D28" s="103"/>
      <c r="E28" s="104"/>
      <c r="F28" s="105"/>
    </row>
    <row r="29" spans="1:6" ht="15" customHeight="1">
      <c r="A29" s="382" t="s">
        <v>230</v>
      </c>
      <c r="B29" s="383"/>
      <c r="C29" s="72"/>
      <c r="D29" s="73"/>
      <c r="E29" s="74"/>
      <c r="F29" s="75"/>
    </row>
    <row r="30" spans="1:6" ht="15" customHeight="1" thickBot="1">
      <c r="A30" s="106"/>
      <c r="B30" s="107" t="s">
        <v>231</v>
      </c>
      <c r="C30" s="88"/>
      <c r="D30" s="108"/>
      <c r="E30" s="109"/>
      <c r="F30" s="110"/>
    </row>
    <row r="31" spans="1:6">
      <c r="A31" s="111"/>
      <c r="B31" s="111"/>
      <c r="D31" s="111"/>
      <c r="F31" s="111"/>
    </row>
    <row r="32" spans="1:6">
      <c r="A32" s="111"/>
      <c r="B32" s="111"/>
      <c r="D32" s="111"/>
      <c r="F32" s="111"/>
    </row>
    <row r="33" spans="1:6">
      <c r="A33" s="111"/>
      <c r="B33" s="111"/>
      <c r="D33" s="111"/>
      <c r="F33" s="111"/>
    </row>
    <row r="34" spans="1:6">
      <c r="A34" s="111"/>
      <c r="B34" s="111"/>
      <c r="D34" s="111"/>
      <c r="F34" s="111"/>
    </row>
    <row r="35" spans="1:6">
      <c r="A35" s="111"/>
      <c r="B35" s="111"/>
      <c r="D35" s="111"/>
      <c r="F35" s="111"/>
    </row>
    <row r="36" spans="1:6">
      <c r="A36" s="111"/>
      <c r="B36" s="111"/>
      <c r="D36" s="111"/>
      <c r="F36" s="111"/>
    </row>
    <row r="37" spans="1:6">
      <c r="A37" s="111"/>
      <c r="B37" s="111"/>
      <c r="D37" s="111"/>
      <c r="F37" s="111"/>
    </row>
    <row r="38" spans="1:6">
      <c r="A38" s="111"/>
      <c r="B38" s="111"/>
      <c r="D38" s="111"/>
      <c r="F38" s="111"/>
    </row>
    <row r="39" spans="1:6">
      <c r="A39" s="111"/>
      <c r="B39" s="111"/>
      <c r="D39" s="111"/>
      <c r="F39" s="111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4">
    <mergeCell ref="A1:B4"/>
    <mergeCell ref="C1:F2"/>
    <mergeCell ref="J1:K1"/>
    <mergeCell ref="C3:F4"/>
    <mergeCell ref="A6:B6"/>
    <mergeCell ref="C6:D6"/>
    <mergeCell ref="A17:B17"/>
    <mergeCell ref="A24:B24"/>
    <mergeCell ref="A29:B29"/>
    <mergeCell ref="A7:B7"/>
    <mergeCell ref="C7:F7"/>
    <mergeCell ref="A10:B10"/>
    <mergeCell ref="A13:B13"/>
    <mergeCell ref="A15:B15"/>
  </mergeCells>
  <conditionalFormatting sqref="A11:B25">
    <cfRule type="expression" dxfId="1" priority="1">
      <formula>$C11="na"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89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2790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MENU1!$B$3:$B$6</xm:f>
          </x14:formula1>
          <xm:sqref>C21 C25</xm:sqref>
        </x14:dataValidation>
        <x14:dataValidation type="list" allowBlank="1" showInputMessage="1" showErrorMessage="1">
          <x14:formula1>
            <xm:f>MENU1!$B$3:$B$5</xm:f>
          </x14:formula1>
          <xm:sqref>C22:C23 C18:C20 C16 C14 C11:C12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>
    <tabColor rgb="FFFF33CC"/>
    <pageSetUpPr fitToPage="1"/>
  </sheetPr>
  <dimension ref="A1:L93"/>
  <sheetViews>
    <sheetView workbookViewId="0">
      <selection activeCell="H20" sqref="H20"/>
    </sheetView>
  </sheetViews>
  <sheetFormatPr baseColWidth="10" defaultColWidth="11.5" defaultRowHeight="14" x14ac:dyDescent="0"/>
  <cols>
    <col min="1" max="1" width="5.6640625" style="61" customWidth="1"/>
    <col min="2" max="2" width="45.6640625" style="61" customWidth="1"/>
    <col min="3" max="3" width="10.6640625" style="61" customWidth="1"/>
    <col min="4" max="4" width="15.6640625" style="61" customWidth="1"/>
    <col min="5" max="5" width="10.6640625" style="63" customWidth="1"/>
    <col min="6" max="6" width="15.6640625" style="61" customWidth="1"/>
    <col min="7" max="16384" width="11.5" style="61"/>
  </cols>
  <sheetData>
    <row r="1" spans="1:12" ht="15" customHeight="1" thickBot="1">
      <c r="A1" s="384"/>
      <c r="B1" s="385"/>
      <c r="C1" s="385" t="s">
        <v>397</v>
      </c>
      <c r="D1" s="385"/>
      <c r="E1" s="385"/>
      <c r="F1" s="385"/>
      <c r="H1" s="61" t="s">
        <v>453</v>
      </c>
      <c r="J1" s="386" t="s">
        <v>169</v>
      </c>
      <c r="K1" s="387"/>
      <c r="L1" s="62"/>
    </row>
    <row r="2" spans="1:12" ht="15" customHeight="1">
      <c r="A2" s="385"/>
      <c r="B2" s="385"/>
      <c r="C2" s="385"/>
      <c r="D2" s="385"/>
      <c r="E2" s="385"/>
      <c r="F2" s="385"/>
    </row>
    <row r="3" spans="1:12" ht="15" customHeight="1">
      <c r="A3" s="385"/>
      <c r="B3" s="385"/>
      <c r="C3" s="385" t="s">
        <v>74</v>
      </c>
      <c r="D3" s="385"/>
      <c r="E3" s="385"/>
      <c r="F3" s="385"/>
      <c r="J3" s="61" t="s">
        <v>170</v>
      </c>
    </row>
    <row r="4" spans="1:12" ht="15" customHeight="1">
      <c r="A4" s="385"/>
      <c r="B4" s="385"/>
      <c r="C4" s="385"/>
      <c r="D4" s="385"/>
      <c r="E4" s="385"/>
      <c r="F4" s="385"/>
    </row>
    <row r="5" spans="1:12" ht="10" customHeight="1" thickBot="1"/>
    <row r="6" spans="1:12" ht="15" customHeight="1">
      <c r="A6" s="388" t="s">
        <v>171</v>
      </c>
      <c r="B6" s="389"/>
      <c r="C6" s="396" t="str">
        <f>Entête!B7</f>
        <v>12-596-2569</v>
      </c>
      <c r="D6" s="397"/>
      <c r="E6" s="64" t="s">
        <v>172</v>
      </c>
      <c r="F6" s="65" t="str">
        <f ca="1">RIGHT(CELL("nomfichier",A1),LEN(CELL("nomfichier",A1))-FIND("]",CELL("nomfichier",A1)))</f>
        <v>AV-FK-011</v>
      </c>
    </row>
    <row r="7" spans="1:12" ht="15" customHeight="1" thickBot="1">
      <c r="A7" s="392" t="s">
        <v>173</v>
      </c>
      <c r="B7" s="393"/>
      <c r="C7" s="394"/>
      <c r="D7" s="394"/>
      <c r="E7" s="394"/>
      <c r="F7" s="395"/>
    </row>
    <row r="8" spans="1:12" ht="10" customHeight="1" thickBot="1">
      <c r="I8" s="71"/>
    </row>
    <row r="9" spans="1:12" s="71" customFormat="1" ht="15" customHeight="1" thickBot="1">
      <c r="A9" s="66" t="s">
        <v>38</v>
      </c>
      <c r="B9" s="67" t="s">
        <v>174</v>
      </c>
      <c r="C9" s="68" t="s">
        <v>1</v>
      </c>
      <c r="D9" s="67" t="s">
        <v>175</v>
      </c>
      <c r="E9" s="69" t="s">
        <v>176</v>
      </c>
      <c r="F9" s="70" t="s">
        <v>177</v>
      </c>
      <c r="I9" s="61"/>
    </row>
    <row r="10" spans="1:12" ht="15" customHeight="1">
      <c r="A10" s="382" t="s">
        <v>178</v>
      </c>
      <c r="B10" s="383"/>
      <c r="C10" s="72"/>
      <c r="D10" s="73"/>
      <c r="E10" s="74"/>
      <c r="F10" s="75"/>
    </row>
    <row r="11" spans="1:12" ht="15" customHeight="1">
      <c r="A11" s="76" t="s">
        <v>14</v>
      </c>
      <c r="B11" s="77" t="s">
        <v>379</v>
      </c>
      <c r="C11" s="78"/>
      <c r="D11" s="112" t="str">
        <f>IF(OR(C11="na",C11=""),"",IF($L$1="",MENU1!$G$3,IF(AND(G11="X",$L$1="A"),MENU1!$I$9,IF(AND(G11="X",$L$1="B"),MENU1!$I$10,IF(AND(G11="X",$L$1="C"),MENU1!$I$11,IF(AND(G11="X",$L$1="D"),MENU1!$I$12,MENU1!$G$3))))))</f>
        <v/>
      </c>
      <c r="E11" s="80"/>
      <c r="F11" s="222" t="str">
        <f>D11</f>
        <v/>
      </c>
    </row>
    <row r="12" spans="1:12" ht="15" customHeight="1">
      <c r="A12" s="76" t="s">
        <v>16</v>
      </c>
      <c r="B12" s="77" t="s">
        <v>289</v>
      </c>
      <c r="C12" s="78"/>
      <c r="D12" s="112" t="str">
        <f>IF(OR(C12="na",C12=""),"",IF($L$1="",MENU1!$G$3,IF(AND(G12="X",$L$1="A"),MENU1!$I$9,IF(AND(G12="X",$L$1="B"),MENU1!$I$10,IF(AND(G12="X",$L$1="C"),MENU1!$I$11,IF(AND(G12="X",$L$1="D"),MENU1!$I$12,MENU1!$G$3))))))</f>
        <v/>
      </c>
      <c r="E12" s="80"/>
      <c r="F12" s="141" t="str">
        <f t="shared" ref="F12:F34" si="0">D12</f>
        <v/>
      </c>
    </row>
    <row r="13" spans="1:12" ht="15" customHeight="1">
      <c r="A13" s="380" t="s">
        <v>181</v>
      </c>
      <c r="B13" s="381"/>
      <c r="C13" s="82"/>
      <c r="D13" s="83" t="str">
        <f>IF(OR(C13="na",C13=""),"",IF($L$1="",MENU1!$G$3,IF(AND(G13="X",$L$1="A"),MENU1!$I$9,IF(AND(G13="X",$L$1="B"),MENU1!$I$10,IF(AND(G13="X",$L$1="C"),MENU1!$I$11,IF(AND(G13="X",$L$1="D"),MENU1!$I$12,MENU1!$G$3))))))</f>
        <v/>
      </c>
      <c r="E13" s="84"/>
      <c r="F13" s="129" t="str">
        <f t="shared" si="0"/>
        <v/>
      </c>
    </row>
    <row r="14" spans="1:12" ht="15" customHeight="1">
      <c r="A14" s="117" t="s">
        <v>3</v>
      </c>
      <c r="B14" s="120" t="s">
        <v>398</v>
      </c>
      <c r="C14" s="78"/>
      <c r="D14" s="135" t="str">
        <f>IF(OR(C14="na",C14=""),"",IF($L$1="",MENU1!$G$3,IF(AND(G14="X",$L$1="A"),MENU1!$I$9,IF(AND(G14="X",$L$1="B"),MENU1!$I$10,IF(AND(G14="X",$L$1="C"),MENU1!$I$11,IF(AND(G14="X",$L$1="D"),MENU1!$I$12,MENU1!$G$3))))))</f>
        <v/>
      </c>
      <c r="E14" s="130"/>
      <c r="F14" s="282" t="str">
        <f t="shared" si="0"/>
        <v/>
      </c>
    </row>
    <row r="15" spans="1:12" ht="15" customHeight="1">
      <c r="A15" s="117" t="s">
        <v>17</v>
      </c>
      <c r="B15" s="122" t="s">
        <v>391</v>
      </c>
      <c r="C15" s="78"/>
      <c r="D15" s="135" t="str">
        <f>IF(OR(C15="na",C15=""),"",IF($L$1="",MENU1!$G$3,IF(AND(G15="X",$L$1="A"),MENU1!$I$9,IF(AND(G15="X",$L$1="B"),MENU1!$I$10,IF(AND(G15="X",$L$1="C"),MENU1!$I$11,IF(AND(G15="X",$L$1="D"),MENU1!$I$12,MENU1!$G$3))))))</f>
        <v/>
      </c>
      <c r="E15" s="130"/>
      <c r="F15" s="282" t="str">
        <f t="shared" si="0"/>
        <v/>
      </c>
    </row>
    <row r="16" spans="1:12" ht="15" customHeight="1">
      <c r="A16" s="117" t="s">
        <v>184</v>
      </c>
      <c r="B16" s="122" t="s">
        <v>399</v>
      </c>
      <c r="C16" s="78"/>
      <c r="D16" s="135" t="str">
        <f>IF(OR(C16="na",C16=""),"",IF($L$1="",MENU1!$G$3,IF(AND(G16="X",$L$1="A"),MENU1!$I$9,IF(AND(G16="X",$L$1="B"),MENU1!$I$10,IF(AND(G16="X",$L$1="C"),MENU1!$I$11,IF(AND(G16="X",$L$1="D"),MENU1!$I$12,MENU1!$G$3))))))</f>
        <v/>
      </c>
      <c r="E16" s="130"/>
      <c r="F16" s="282" t="str">
        <f t="shared" si="0"/>
        <v/>
      </c>
    </row>
    <row r="17" spans="1:6" ht="15" customHeight="1">
      <c r="A17" s="380" t="s">
        <v>186</v>
      </c>
      <c r="B17" s="381"/>
      <c r="C17" s="82"/>
      <c r="D17" s="83" t="str">
        <f>IF(OR(C17="na",C17=""),"",IF($L$1="",MENU1!$G$3,IF(AND(G17="X",$L$1="A"),MENU1!$I$9,IF(AND(G17="X",$L$1="B"),MENU1!$I$10,IF(AND(G17="X",$L$1="C"),MENU1!$I$11,IF(AND(G17="X",$L$1="D"),MENU1!$I$12,MENU1!$G$3))))))</f>
        <v/>
      </c>
      <c r="E17" s="84"/>
      <c r="F17" s="129" t="str">
        <f t="shared" si="0"/>
        <v/>
      </c>
    </row>
    <row r="18" spans="1:6" ht="15" customHeight="1">
      <c r="A18" s="117" t="s">
        <v>187</v>
      </c>
      <c r="B18" s="120" t="s">
        <v>392</v>
      </c>
      <c r="C18" s="78"/>
      <c r="D18" s="135" t="str">
        <f>IF(OR(C18="na",C18=""),"",IF($L$1="",MENU1!$G$3,IF(AND(G18="X",$L$1="A"),MENU1!$I$9,IF(AND(G18="X",$L$1="B"),MENU1!$I$10,IF(AND(G18="X",$L$1="C"),MENU1!$I$11,IF(AND(G18="X",$L$1="D"),MENU1!$I$12,MENU1!$G$3))))))</f>
        <v/>
      </c>
      <c r="E18" s="130"/>
      <c r="F18" s="282" t="str">
        <f t="shared" si="0"/>
        <v/>
      </c>
    </row>
    <row r="19" spans="1:6" ht="15" customHeight="1">
      <c r="A19" s="380" t="s">
        <v>191</v>
      </c>
      <c r="B19" s="381"/>
      <c r="C19" s="82"/>
      <c r="D19" s="83" t="str">
        <f>IF(OR(C19="na",C19=""),"",IF($L$1="",MENU1!$G$3,IF(AND(G19="X",$L$1="A"),MENU1!$I$9,IF(AND(G19="X",$L$1="B"),MENU1!$I$10,IF(AND(G19="X",$L$1="C"),MENU1!$I$11,IF(AND(G19="X",$L$1="D"),MENU1!$I$12,MENU1!$G$3))))))</f>
        <v/>
      </c>
      <c r="E19" s="84"/>
      <c r="F19" s="129" t="str">
        <f t="shared" si="0"/>
        <v/>
      </c>
    </row>
    <row r="20" spans="1:6" ht="15" customHeight="1">
      <c r="A20" s="117" t="s">
        <v>189</v>
      </c>
      <c r="B20" s="120" t="s">
        <v>257</v>
      </c>
      <c r="C20" s="78"/>
      <c r="D20" s="135" t="str">
        <f>IF(OR(C20="na",C20=""),"",IF($L$1="",MENU1!$G$3,IF(AND(G20="X",$L$1="A"),MENU1!$I$9,IF(AND(G20="X",$L$1="B"),MENU1!$I$10,IF(AND(G20="X",$L$1="C"),MENU1!$I$11,IF(AND(G20="X",$L$1="D"),MENU1!$I$12,MENU1!$G$3))))))</f>
        <v/>
      </c>
      <c r="E20" s="130"/>
      <c r="F20" s="282" t="str">
        <f t="shared" si="0"/>
        <v/>
      </c>
    </row>
    <row r="21" spans="1:6" ht="15" customHeight="1">
      <c r="A21" s="117" t="s">
        <v>192</v>
      </c>
      <c r="B21" s="122" t="s">
        <v>393</v>
      </c>
      <c r="C21" s="78"/>
      <c r="D21" s="135" t="str">
        <f>IF(OR(C21="na",C21=""),"",IF($L$1="",MENU1!$G$3,IF(AND(G21="X",$L$1="A"),MENU1!$I$9,IF(AND(G21="X",$L$1="B"),MENU1!$I$10,IF(AND(G21="X",$L$1="C"),MENU1!$I$11,IF(AND(G21="X",$L$1="D"),MENU1!$I$12,MENU1!$G$3))))))</f>
        <v/>
      </c>
      <c r="E21" s="130"/>
      <c r="F21" s="282" t="str">
        <f t="shared" si="0"/>
        <v/>
      </c>
    </row>
    <row r="22" spans="1:6" ht="15" customHeight="1">
      <c r="A22" s="117" t="s">
        <v>194</v>
      </c>
      <c r="B22" s="120" t="s">
        <v>193</v>
      </c>
      <c r="C22" s="78"/>
      <c r="D22" s="135" t="str">
        <f>IF(OR(C22="na",C22=""),"",IF($L$1="",MENU1!$G$3,IF(AND(G22="X",$L$1="A"),MENU1!$I$9,IF(AND(G22="X",$L$1="B"),MENU1!$I$10,IF(AND(G22="X",$L$1="C"),MENU1!$I$11,IF(AND(G22="X",$L$1="D"),MENU1!$I$12,MENU1!$G$3))))))</f>
        <v/>
      </c>
      <c r="E22" s="130"/>
      <c r="F22" s="282" t="str">
        <f t="shared" si="0"/>
        <v/>
      </c>
    </row>
    <row r="23" spans="1:6" ht="15" customHeight="1">
      <c r="A23" s="117" t="s">
        <v>196</v>
      </c>
      <c r="B23" s="122" t="s">
        <v>389</v>
      </c>
      <c r="C23" s="78"/>
      <c r="D23" s="135" t="str">
        <f>IF(OR(C23="na",C23=""),"",IF($L$1="",MENU1!$G$3,IF(AND(G23="X",$L$1="A"),MENU1!$I$9,IF(AND(G23="X",$L$1="B"),MENU1!$I$10,IF(AND(G23="X",$L$1="C"),MENU1!$I$11,IF(AND(G23="X",$L$1="D"),MENU1!$I$12,MENU1!$G$3))))))</f>
        <v/>
      </c>
      <c r="E23" s="130"/>
      <c r="F23" s="282" t="str">
        <f t="shared" si="0"/>
        <v/>
      </c>
    </row>
    <row r="24" spans="1:6" ht="15" customHeight="1">
      <c r="A24" s="117" t="s">
        <v>198</v>
      </c>
      <c r="B24" s="120" t="s">
        <v>282</v>
      </c>
      <c r="C24" s="86"/>
      <c r="D24" s="135" t="str">
        <f>IF(OR(C24="na",C24=""),"",IF($L$1="",MENU1!$G$3,IF(AND(G24="X",$L$1="A"),MENU1!$I$9,IF(AND(G24="X",$L$1="B"),MENU1!$I$10,IF(AND(G24="X",$L$1="C"),MENU1!$I$11,IF(AND(G24="X",$L$1="D"),MENU1!$I$12,MENU1!$G$3))))))</f>
        <v/>
      </c>
      <c r="E24" s="130"/>
      <c r="F24" s="282" t="str">
        <f t="shared" si="0"/>
        <v/>
      </c>
    </row>
    <row r="25" spans="1:6" ht="15" customHeight="1">
      <c r="A25" s="117" t="s">
        <v>200</v>
      </c>
      <c r="B25" s="122" t="s">
        <v>197</v>
      </c>
      <c r="C25" s="78"/>
      <c r="D25" s="135" t="str">
        <f>IF(OR(C25="na",C25=""),"",IF($L$1="",MENU1!$G$3,IF(AND(G25="X",$L$1="A"),MENU1!$I$9,IF(AND(G25="X",$L$1="B"),MENU1!$I$10,IF(AND(G25="X",$L$1="C"),MENU1!$I$11,IF(AND(G25="X",$L$1="D"),MENU1!$I$12,MENU1!$G$3))))))</f>
        <v/>
      </c>
      <c r="E25" s="130"/>
      <c r="F25" s="282" t="str">
        <f t="shared" si="0"/>
        <v/>
      </c>
    </row>
    <row r="26" spans="1:6" ht="15" customHeight="1">
      <c r="A26" s="117" t="s">
        <v>202</v>
      </c>
      <c r="B26" s="120" t="s">
        <v>387</v>
      </c>
      <c r="C26" s="78"/>
      <c r="D26" s="135" t="str">
        <f>IF(OR(C26="na",C26=""),"",IF($L$1="",MENU1!$G$3,IF(AND(G26="X",$L$1="A"),MENU1!$I$9,IF(AND(G26="X",$L$1="B"),MENU1!$I$10,IF(AND(G26="X",$L$1="C"),MENU1!$I$11,IF(AND(G26="X",$L$1="D"),MENU1!$I$12,MENU1!$G$3))))))</f>
        <v/>
      </c>
      <c r="E26" s="130"/>
      <c r="F26" s="282" t="str">
        <f t="shared" si="0"/>
        <v/>
      </c>
    </row>
    <row r="27" spans="1:6" ht="15" customHeight="1">
      <c r="A27" s="117" t="s">
        <v>204</v>
      </c>
      <c r="B27" s="122" t="s">
        <v>261</v>
      </c>
      <c r="C27" s="78"/>
      <c r="D27" s="135" t="str">
        <f>IF(OR(C27="na",C27=""),"",IF($L$1="",MENU1!$G$3,IF(AND(G27="X",$L$1="A"),MENU1!$I$9,IF(AND(G27="X",$L$1="B"),MENU1!$I$10,IF(AND(G27="X",$L$1="C"),MENU1!$I$11,IF(AND(G27="X",$L$1="D"),MENU1!$I$12,MENU1!$G$3))))))</f>
        <v/>
      </c>
      <c r="E27" s="130"/>
      <c r="F27" s="282" t="str">
        <f t="shared" si="0"/>
        <v/>
      </c>
    </row>
    <row r="28" spans="1:6" ht="15" customHeight="1">
      <c r="A28" s="117" t="s">
        <v>206</v>
      </c>
      <c r="B28" s="122" t="s">
        <v>207</v>
      </c>
      <c r="C28" s="78"/>
      <c r="D28" s="135" t="str">
        <f>IF(OR(C28="na",C28=""),"",IF($L$1="",MENU1!$G$3,IF(AND(G28="X",$L$1="A"),MENU1!$I$9,IF(AND(G28="X",$L$1="B"),MENU1!$I$10,IF(AND(G28="X",$L$1="C"),MENU1!$I$11,IF(AND(G28="X",$L$1="D"),MENU1!$I$12,MENU1!$G$3))))))</f>
        <v/>
      </c>
      <c r="E28" s="130"/>
      <c r="F28" s="282" t="str">
        <f t="shared" si="0"/>
        <v/>
      </c>
    </row>
    <row r="29" spans="1:6" ht="15" customHeight="1">
      <c r="A29" s="117" t="s">
        <v>208</v>
      </c>
      <c r="B29" s="120" t="s">
        <v>264</v>
      </c>
      <c r="C29" s="78"/>
      <c r="D29" s="135" t="str">
        <f>IF(OR(C29="na",C29=""),"",IF($L$1="",MENU1!$G$3,IF(AND(G29="X",$L$1="A"),MENU1!$I$9,IF(AND(G29="X",$L$1="B"),MENU1!$I$10,IF(AND(G29="X",$L$1="C"),MENU1!$I$11,IF(AND(G29="X",$L$1="D"),MENU1!$I$12,MENU1!$G$3))))))</f>
        <v/>
      </c>
      <c r="E29" s="130"/>
      <c r="F29" s="282" t="str">
        <f t="shared" si="0"/>
        <v/>
      </c>
    </row>
    <row r="30" spans="1:6" ht="15" customHeight="1">
      <c r="A30" s="117" t="s">
        <v>210</v>
      </c>
      <c r="B30" s="122" t="s">
        <v>395</v>
      </c>
      <c r="C30" s="78"/>
      <c r="D30" s="135" t="str">
        <f>IF(OR(C30="na",C30=""),"",IF($L$1="",MENU1!$G$3,IF(AND(G30="X",$L$1="A"),MENU1!$I$9,IF(AND(G30="X",$L$1="B"),MENU1!$I$10,IF(AND(G30="X",$L$1="C"),MENU1!$I$11,IF(AND(G30="X",$L$1="D"),MENU1!$I$12,MENU1!$G$3))))))</f>
        <v/>
      </c>
      <c r="E30" s="130"/>
      <c r="F30" s="282" t="str">
        <f t="shared" si="0"/>
        <v/>
      </c>
    </row>
    <row r="31" spans="1:6" ht="15" customHeight="1">
      <c r="A31" s="380" t="s">
        <v>244</v>
      </c>
      <c r="B31" s="398"/>
      <c r="C31" s="136"/>
      <c r="D31" s="137" t="str">
        <f>IF(OR(C31="na",C31=""),"",IF($L$1="",MENU1!$G$3,IF(AND(G31="X",$L$1="A"),MENU1!$I$9,IF(AND(G31="X",$L$1="B"),MENU1!$I$10,IF(AND(G31="X",$L$1="C"),MENU1!$I$11,IF(AND(G31="X",$L$1="D"),MENU1!$I$12,MENU1!$G$3))))))</f>
        <v/>
      </c>
      <c r="E31" s="84"/>
      <c r="F31" s="283" t="str">
        <f t="shared" si="0"/>
        <v/>
      </c>
    </row>
    <row r="32" spans="1:6" ht="15" customHeight="1">
      <c r="A32" s="113" t="s">
        <v>6</v>
      </c>
      <c r="B32" s="121" t="s">
        <v>245</v>
      </c>
      <c r="C32" s="78"/>
      <c r="D32" s="131" t="str">
        <f>IF(OR(C32="na",C32=""),"",IF($L$1="",MENU1!$G$3,IF(AND(G32="X",$L$1="A"),MENU1!$I$9,IF(AND(G32="X",$L$1="B"),MENU1!$I$10,IF(AND(G32="X",$L$1="C"),MENU1!$I$11,IF(AND(G32="X",$L$1="D"),MENU1!$I$12,MENU1!$G$3))))))</f>
        <v/>
      </c>
      <c r="E32" s="132"/>
      <c r="F32" s="128" t="str">
        <f t="shared" si="0"/>
        <v/>
      </c>
    </row>
    <row r="33" spans="1:6" ht="15" customHeight="1">
      <c r="A33" s="380" t="s">
        <v>224</v>
      </c>
      <c r="B33" s="398"/>
      <c r="C33" s="136"/>
      <c r="D33" s="137" t="str">
        <f>IF(OR(C33="na",C33=""),"",IF($L$1="",MENU1!$G$3,IF(AND(G33="X",$L$1="A"),MENU1!$I$9,IF(AND(G33="X",$L$1="B"),MENU1!$I$10,IF(AND(G33="X",$L$1="C"),MENU1!$I$11,IF(AND(G33="X",$L$1="D"),MENU1!$I$12,MENU1!$G$3))))))</f>
        <v/>
      </c>
      <c r="E33" s="84"/>
      <c r="F33" s="283" t="str">
        <f t="shared" si="0"/>
        <v/>
      </c>
    </row>
    <row r="34" spans="1:6" ht="15" customHeight="1" thickBot="1">
      <c r="A34" s="113" t="s">
        <v>267</v>
      </c>
      <c r="B34" s="121" t="s">
        <v>400</v>
      </c>
      <c r="C34" s="86"/>
      <c r="D34" s="131" t="str">
        <f>IF(OR(C34="na",C34=""),"",IF($L$1="",MENU1!$G$3,IF(AND(G34="X",$L$1="A"),MENU1!$I$9,IF(AND(G34="X",$L$1="B"),MENU1!$I$10,IF(AND(G34="X",$L$1="C"),MENU1!$I$11,IF(AND(G34="X",$L$1="D"),MENU1!$I$12,MENU1!$G$3))))))</f>
        <v/>
      </c>
      <c r="E34" s="132"/>
      <c r="F34" s="128" t="str">
        <f t="shared" si="0"/>
        <v/>
      </c>
    </row>
    <row r="35" spans="1:6" ht="15" customHeight="1">
      <c r="A35" s="89"/>
      <c r="B35" s="90"/>
      <c r="C35" s="91"/>
      <c r="D35" s="90"/>
      <c r="E35" s="92"/>
      <c r="F35" s="93"/>
    </row>
    <row r="36" spans="1:6" ht="15" customHeight="1">
      <c r="A36" s="94" t="s">
        <v>228</v>
      </c>
      <c r="B36" s="95"/>
      <c r="C36" s="96"/>
      <c r="D36" s="97"/>
      <c r="E36" s="98"/>
      <c r="F36" s="99"/>
    </row>
    <row r="37" spans="1:6" ht="15" customHeight="1" thickBot="1">
      <c r="A37" s="100" t="s">
        <v>229</v>
      </c>
      <c r="B37" s="101"/>
      <c r="C37" s="102"/>
      <c r="D37" s="103"/>
      <c r="E37" s="104"/>
      <c r="F37" s="105"/>
    </row>
    <row r="38" spans="1:6" ht="15" customHeight="1">
      <c r="A38" s="382" t="s">
        <v>230</v>
      </c>
      <c r="B38" s="383"/>
      <c r="C38" s="72"/>
      <c r="D38" s="73"/>
      <c r="E38" s="74"/>
      <c r="F38" s="75"/>
    </row>
    <row r="39" spans="1:6" ht="15" customHeight="1" thickBot="1">
      <c r="A39" s="106"/>
      <c r="B39" s="107" t="s">
        <v>231</v>
      </c>
      <c r="C39" s="88"/>
      <c r="D39" s="108"/>
      <c r="E39" s="109"/>
      <c r="F39" s="110"/>
    </row>
    <row r="40" spans="1:6">
      <c r="A40" s="111"/>
      <c r="B40" s="111"/>
      <c r="D40" s="111"/>
      <c r="F40" s="111"/>
    </row>
    <row r="41" spans="1:6">
      <c r="A41" s="111"/>
      <c r="B41" s="111"/>
      <c r="D41" s="111"/>
      <c r="F41" s="111"/>
    </row>
    <row r="42" spans="1:6">
      <c r="A42" s="111"/>
      <c r="B42" s="111"/>
      <c r="D42" s="111"/>
      <c r="F42" s="111"/>
    </row>
    <row r="43" spans="1:6">
      <c r="A43" s="111"/>
      <c r="B43" s="111"/>
      <c r="D43" s="111"/>
      <c r="F43" s="111"/>
    </row>
    <row r="44" spans="1:6">
      <c r="A44" s="111"/>
      <c r="B44" s="111"/>
      <c r="D44" s="111"/>
      <c r="F44" s="111"/>
    </row>
    <row r="45" spans="1:6">
      <c r="A45" s="111"/>
      <c r="B45" s="111"/>
      <c r="D45" s="111"/>
      <c r="F45" s="111"/>
    </row>
    <row r="46" spans="1:6">
      <c r="A46" s="111"/>
      <c r="B46" s="111"/>
      <c r="D46" s="111"/>
      <c r="F46" s="111"/>
    </row>
    <row r="47" spans="1:6">
      <c r="A47" s="111"/>
      <c r="B47" s="111"/>
      <c r="D47" s="111"/>
      <c r="F47" s="111"/>
    </row>
    <row r="48" spans="1:6">
      <c r="A48" s="111"/>
      <c r="B48" s="111"/>
      <c r="D48" s="111"/>
      <c r="F48" s="111"/>
    </row>
    <row r="49" spans="1:6">
      <c r="A49" s="111"/>
      <c r="B49" s="111"/>
      <c r="D49" s="111"/>
      <c r="F49" s="111"/>
    </row>
    <row r="50" spans="1:6">
      <c r="A50" s="111"/>
      <c r="B50" s="111"/>
      <c r="D50" s="111"/>
      <c r="F50" s="111"/>
    </row>
    <row r="51" spans="1:6">
      <c r="A51" s="111"/>
      <c r="B51" s="111"/>
      <c r="D51" s="111"/>
      <c r="F51" s="111"/>
    </row>
    <row r="52" spans="1:6">
      <c r="A52" s="111"/>
      <c r="B52" s="111"/>
      <c r="D52" s="111"/>
      <c r="F52" s="111"/>
    </row>
    <row r="53" spans="1:6">
      <c r="A53" s="111"/>
      <c r="B53" s="111"/>
      <c r="D53" s="111"/>
      <c r="F53" s="111"/>
    </row>
    <row r="54" spans="1:6">
      <c r="A54" s="111"/>
      <c r="B54" s="111"/>
      <c r="D54" s="111"/>
      <c r="F54" s="111"/>
    </row>
    <row r="55" spans="1:6">
      <c r="A55" s="111"/>
      <c r="B55" s="111"/>
      <c r="D55" s="111"/>
      <c r="F55" s="111"/>
    </row>
    <row r="56" spans="1:6">
      <c r="A56" s="111"/>
      <c r="B56" s="111"/>
      <c r="D56" s="111"/>
      <c r="F56" s="111"/>
    </row>
    <row r="57" spans="1:6">
      <c r="A57" s="111"/>
      <c r="B57" s="111"/>
      <c r="D57" s="111"/>
      <c r="F57" s="111"/>
    </row>
    <row r="58" spans="1:6">
      <c r="A58" s="111"/>
      <c r="B58" s="111"/>
      <c r="D58" s="111"/>
      <c r="F58" s="111"/>
    </row>
    <row r="59" spans="1:6">
      <c r="A59" s="111"/>
      <c r="B59" s="111"/>
      <c r="D59" s="111"/>
      <c r="F59" s="111"/>
    </row>
    <row r="60" spans="1:6">
      <c r="A60" s="111"/>
      <c r="B60" s="111"/>
      <c r="D60" s="111"/>
      <c r="F60" s="111"/>
    </row>
    <row r="61" spans="1:6">
      <c r="A61" s="111"/>
      <c r="B61" s="111"/>
      <c r="D61" s="111"/>
      <c r="F61" s="111"/>
    </row>
    <row r="62" spans="1:6">
      <c r="A62" s="111"/>
      <c r="B62" s="111"/>
      <c r="D62" s="111"/>
      <c r="F62" s="111"/>
    </row>
    <row r="63" spans="1:6">
      <c r="A63" s="111"/>
      <c r="B63" s="111"/>
      <c r="D63" s="111"/>
      <c r="F63" s="111"/>
    </row>
    <row r="64" spans="1:6">
      <c r="A64" s="111"/>
      <c r="B64" s="111"/>
      <c r="D64" s="111"/>
      <c r="F64" s="111"/>
    </row>
    <row r="65" spans="1:6">
      <c r="A65" s="111"/>
      <c r="B65" s="111"/>
      <c r="D65" s="111"/>
      <c r="F65" s="111"/>
    </row>
    <row r="66" spans="1:6">
      <c r="A66" s="111"/>
      <c r="B66" s="111"/>
      <c r="D66" s="111"/>
      <c r="F66" s="111"/>
    </row>
    <row r="67" spans="1:6">
      <c r="A67" s="111"/>
      <c r="B67" s="111"/>
      <c r="D67" s="111"/>
      <c r="F67" s="111"/>
    </row>
    <row r="68" spans="1:6">
      <c r="A68" s="111"/>
      <c r="B68" s="111"/>
      <c r="D68" s="111"/>
      <c r="F68" s="111"/>
    </row>
    <row r="69" spans="1:6">
      <c r="A69" s="111"/>
      <c r="B69" s="111"/>
      <c r="D69" s="111"/>
      <c r="F69" s="111"/>
    </row>
    <row r="70" spans="1:6">
      <c r="A70" s="111"/>
      <c r="B70" s="111"/>
      <c r="D70" s="111"/>
      <c r="F70" s="111"/>
    </row>
    <row r="71" spans="1:6">
      <c r="A71" s="111"/>
      <c r="B71" s="111"/>
      <c r="D71" s="111"/>
      <c r="F71" s="111"/>
    </row>
    <row r="72" spans="1:6">
      <c r="A72" s="111"/>
      <c r="B72" s="111"/>
      <c r="D72" s="111"/>
      <c r="F72" s="111"/>
    </row>
    <row r="73" spans="1:6">
      <c r="A73" s="111"/>
      <c r="B73" s="111"/>
      <c r="D73" s="111"/>
      <c r="F73" s="111"/>
    </row>
    <row r="74" spans="1:6">
      <c r="A74" s="111"/>
      <c r="B74" s="111"/>
      <c r="D74" s="111"/>
      <c r="F74" s="111"/>
    </row>
    <row r="75" spans="1:6">
      <c r="A75" s="111"/>
      <c r="B75" s="111"/>
      <c r="D75" s="111"/>
      <c r="F75" s="111"/>
    </row>
    <row r="76" spans="1:6">
      <c r="A76" s="111"/>
      <c r="B76" s="111"/>
      <c r="D76" s="111"/>
      <c r="F76" s="111"/>
    </row>
    <row r="77" spans="1:6">
      <c r="A77" s="111"/>
      <c r="B77" s="111"/>
      <c r="D77" s="111"/>
      <c r="F77" s="111"/>
    </row>
    <row r="78" spans="1:6">
      <c r="A78" s="111"/>
      <c r="B78" s="111"/>
      <c r="D78" s="111"/>
      <c r="F78" s="111"/>
    </row>
    <row r="79" spans="1:6">
      <c r="A79" s="111"/>
      <c r="B79" s="111"/>
      <c r="D79" s="111"/>
      <c r="F79" s="111"/>
    </row>
    <row r="80" spans="1:6">
      <c r="A80" s="111"/>
      <c r="B80" s="111"/>
      <c r="D80" s="111"/>
      <c r="F80" s="111"/>
    </row>
    <row r="81" spans="1:6">
      <c r="A81" s="111"/>
      <c r="B81" s="111"/>
      <c r="D81" s="111"/>
      <c r="F81" s="111"/>
    </row>
    <row r="82" spans="1:6">
      <c r="A82" s="111"/>
      <c r="B82" s="111"/>
      <c r="D82" s="111"/>
      <c r="F82" s="111"/>
    </row>
    <row r="83" spans="1:6">
      <c r="A83" s="111"/>
      <c r="B83" s="111"/>
      <c r="D83" s="111"/>
      <c r="F83" s="111"/>
    </row>
    <row r="84" spans="1:6">
      <c r="A84" s="111"/>
      <c r="B84" s="111"/>
      <c r="D84" s="111"/>
      <c r="F84" s="111"/>
    </row>
    <row r="85" spans="1:6">
      <c r="A85" s="111"/>
      <c r="B85" s="111"/>
      <c r="D85" s="111"/>
      <c r="F85" s="111"/>
    </row>
    <row r="86" spans="1:6">
      <c r="A86" s="111"/>
      <c r="B86" s="111"/>
      <c r="D86" s="111"/>
      <c r="F86" s="111"/>
    </row>
    <row r="87" spans="1:6">
      <c r="A87" s="111"/>
      <c r="B87" s="111"/>
      <c r="D87" s="111"/>
      <c r="F87" s="111"/>
    </row>
    <row r="88" spans="1:6">
      <c r="A88" s="111"/>
      <c r="B88" s="111"/>
      <c r="D88" s="111"/>
      <c r="F88" s="111"/>
    </row>
    <row r="89" spans="1:6">
      <c r="A89" s="111"/>
      <c r="B89" s="111"/>
      <c r="D89" s="111"/>
      <c r="F89" s="111"/>
    </row>
    <row r="90" spans="1:6">
      <c r="A90" s="111"/>
      <c r="B90" s="111"/>
      <c r="D90" s="111"/>
      <c r="F90" s="111"/>
    </row>
    <row r="91" spans="1:6">
      <c r="A91" s="111"/>
      <c r="B91" s="111"/>
      <c r="D91" s="111"/>
      <c r="F91" s="111"/>
    </row>
    <row r="92" spans="1:6">
      <c r="A92" s="111"/>
      <c r="B92" s="111"/>
      <c r="D92" s="111"/>
      <c r="F92" s="111"/>
    </row>
    <row r="93" spans="1:6">
      <c r="A93" s="111"/>
      <c r="B93" s="111"/>
      <c r="D93" s="111"/>
      <c r="F93" s="111"/>
    </row>
  </sheetData>
  <mergeCells count="15">
    <mergeCell ref="A1:B4"/>
    <mergeCell ref="C1:F2"/>
    <mergeCell ref="J1:K1"/>
    <mergeCell ref="C3:F4"/>
    <mergeCell ref="A6:B6"/>
    <mergeCell ref="C6:D6"/>
    <mergeCell ref="A31:B31"/>
    <mergeCell ref="A33:B33"/>
    <mergeCell ref="A38:B38"/>
    <mergeCell ref="A7:B7"/>
    <mergeCell ref="C7:F7"/>
    <mergeCell ref="A10:B10"/>
    <mergeCell ref="A13:B13"/>
    <mergeCell ref="A17:B17"/>
    <mergeCell ref="A19:B19"/>
  </mergeCells>
  <conditionalFormatting sqref="A11:B34">
    <cfRule type="expression" dxfId="0" priority="1">
      <formula>$C11="na"</formula>
    </cfRule>
  </conditionalFormatting>
  <dataValidations count="1">
    <dataValidation type="list" allowBlank="1" showInputMessage="1" showErrorMessage="1" sqref="C33 C31">
      <formula1>RESULTAT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5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813" r:id="rId3" name="Répertoire">
              <controlPr defaultSize="0" print="0" autoFill="0" autoPict="0" macro="[0]!AllerRepertoire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3814" r:id="rId4" name="Réserve">
              <controlPr defaultSize="0" print="0" autoFill="0" autoPict="0" macro="[0]!AllerReserve">
                <anchor moveWithCells="1" siz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MENU1!$B$3:$B$5</xm:f>
          </x14:formula1>
          <xm:sqref>C25:C30 C32 C11:C12 C20:C23 C18 C14:C16</xm:sqref>
        </x14:dataValidation>
        <x14:dataValidation type="list" allowBlank="1" showInputMessage="1" showErrorMessage="1">
          <x14:formula1>
            <xm:f>MENU1!$B$3:$B$6</xm:f>
          </x14:formula1>
          <xm:sqref>C24 C34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MENU1</vt:lpstr>
      <vt:lpstr>Entête</vt:lpstr>
      <vt:lpstr>Répertoire fiche de contrôle</vt:lpstr>
      <vt:lpstr>Répertoire Nouveau Cahier</vt:lpstr>
      <vt:lpstr>Listes</vt:lpstr>
      <vt:lpstr>AV-FK-001</vt:lpstr>
      <vt:lpstr>AV-FK-002</vt:lpstr>
      <vt:lpstr>AV-FK-003</vt:lpstr>
      <vt:lpstr>AV-FK-004</vt:lpstr>
      <vt:lpstr>AV-FK-005</vt:lpstr>
      <vt:lpstr>AV-FK-006</vt:lpstr>
      <vt:lpstr>AV-FK-007</vt:lpstr>
      <vt:lpstr>AV-FK-008.1</vt:lpstr>
      <vt:lpstr>AV-FK-008.1BIS</vt:lpstr>
      <vt:lpstr>AV-FK-008.1TER</vt:lpstr>
      <vt:lpstr>AV-FK-008.2</vt:lpstr>
      <vt:lpstr>AV-FK-008.2BIS</vt:lpstr>
      <vt:lpstr>AV-FK-008.3</vt:lpstr>
      <vt:lpstr>AV-FK-009</vt:lpstr>
      <vt:lpstr>AV-FK-010</vt:lpstr>
      <vt:lpstr>AV-FK-011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Guillaume Beth</cp:lastModifiedBy>
  <dcterms:created xsi:type="dcterms:W3CDTF">2020-10-28T13:39:00Z</dcterms:created>
  <dcterms:modified xsi:type="dcterms:W3CDTF">2020-11-02T21:52:58Z</dcterms:modified>
</cp:coreProperties>
</file>