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2580" tabRatio="945" activeTab="1"/>
  </bookViews>
  <sheets>
    <sheet name="MENU1" sheetId="1" r:id="rId1"/>
    <sheet name="Répertoire Nouveau Cahier" sheetId="7" r:id="rId2"/>
    <sheet name="Répertoire fiche de contrôle" sheetId="9" r:id="rId3"/>
    <sheet name="Entête" sheetId="3" r:id="rId4"/>
    <sheet name="AV-FK-001" sheetId="10" r:id="rId5"/>
    <sheet name="AV-FK-002" sheetId="11" r:id="rId6"/>
    <sheet name="AV-FK-003" sheetId="12" r:id="rId7"/>
    <sheet name="AV-FK-004" sheetId="13" r:id="rId8"/>
    <sheet name="AV-FK-005" sheetId="14" r:id="rId9"/>
    <sheet name="AV-FK-006" sheetId="15" r:id="rId10"/>
    <sheet name="AV-FK-007" sheetId="16" r:id="rId11"/>
    <sheet name="AV-FK-008,1" sheetId="17" r:id="rId12"/>
    <sheet name="AV-FK-008,1BIS" sheetId="18" r:id="rId13"/>
    <sheet name="AV-FK-008,1TER" sheetId="19" r:id="rId14"/>
    <sheet name="AV-FK-008,2" sheetId="20" r:id="rId15"/>
    <sheet name="AV-FK-008,2BIS" sheetId="21" r:id="rId16"/>
    <sheet name="AV-FK-008,3" sheetId="22" r:id="rId17"/>
    <sheet name="AV-FK-009" sheetId="23" r:id="rId18"/>
    <sheet name="AV-FK-010" sheetId="24" r:id="rId19"/>
    <sheet name="AV-FK-011" sheetId="25" r:id="rId20"/>
  </sheets>
  <externalReferences>
    <externalReference r:id="rId21"/>
    <externalReference r:id="rId22"/>
    <externalReference r:id="rId23"/>
  </externalReferences>
  <definedNames>
    <definedName name="_xlnm._FilterDatabase" localSheetId="11" hidden="1">'AV-FK-008,1'!$AH$1:$AI$173</definedName>
    <definedName name="A" localSheetId="12">[1]!ArchivageDossier</definedName>
    <definedName name="A">[1]!ArchivageDossier</definedName>
    <definedName name="Fiche_de_contrôles" localSheetId="2">#REF!</definedName>
    <definedName name="Fiche_de_VT">[2]Feuille!$A$1</definedName>
    <definedName name="_xlnm.Print_Titles" localSheetId="2">'Répertoire fiche de contrôle'!$1:$6</definedName>
    <definedName name="_xlnm.Print_Titles" localSheetId="1">'Répertoire Nouveau Cahier'!$1:$8</definedName>
    <definedName name="NA" localSheetId="2">#REF!</definedName>
    <definedName name="RESULTAT" localSheetId="2">[3]MENU!$B$3:$B$5</definedName>
    <definedName name="RESULTAT">#REF!</definedName>
    <definedName name="Sans_Objet" localSheetId="2">#REF!</definedName>
    <definedName name="Test" localSheetId="2">#REF!</definedName>
    <definedName name="Toto" localSheetId="2">#REF!</definedName>
    <definedName name="V1__3" localSheetId="2">#REF!</definedName>
    <definedName name="V1__4" localSheetId="2">#REF!</definedName>
    <definedName name="V1__5" localSheetId="2">#REF!</definedName>
    <definedName name="V1__6" localSheetId="2">#REF!</definedName>
    <definedName name="V1__7" localSheetId="2">#REF!</definedName>
    <definedName name="Z_45EA00F4_15AB_4A02_8BB5_7BC9AD30798A_.wvu.PrintTitles" localSheetId="2" hidden="1">'Répertoire fiche de contrôle'!$1:$6</definedName>
    <definedName name="_xlnm.Print_Area" localSheetId="4">'AV-FK-001'!$A$1:$F$45</definedName>
    <definedName name="_xlnm.Print_Area" localSheetId="5">'AV-FK-002'!$A$1:$F$34</definedName>
    <definedName name="_xlnm.Print_Area" localSheetId="6">'AV-FK-003'!$A$1:$F$30</definedName>
    <definedName name="_xlnm.Print_Area" localSheetId="7">'AV-FK-004'!$A$1:$F$43</definedName>
    <definedName name="_xlnm.Print_Area" localSheetId="8">'AV-FK-005'!$A$1:$F$38</definedName>
    <definedName name="_xlnm.Print_Area" localSheetId="9">'AV-FK-006'!$A$1:$F$36</definedName>
    <definedName name="_xlnm.Print_Area" localSheetId="10">'AV-FK-007'!$A$1:$F$27</definedName>
    <definedName name="_xlnm.Print_Area" localSheetId="11">'AV-FK-008,1'!$A$1:$Z$38</definedName>
    <definedName name="_xlnm.Print_Area" localSheetId="12">'AV-FK-008,1BIS'!$A$1:$Z$35</definedName>
    <definedName name="_xlnm.Print_Area" localSheetId="13">'AV-FK-008,1TER'!$A$1:$L$39</definedName>
    <definedName name="_xlnm.Print_Area" localSheetId="14">'AV-FK-008,2'!$A$1:$F$34</definedName>
    <definedName name="_xlnm.Print_Area" localSheetId="15">'AV-FK-008,2BIS'!$A$1:$L$39</definedName>
    <definedName name="_xlnm.Print_Area" localSheetId="1">'Répertoire Nouveau Cahier'!$A$1:$G$309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7" l="1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9" i="7"/>
  <c r="H23" i="3"/>
  <c r="D23" i="3"/>
  <c r="A23" i="3"/>
  <c r="D34" i="25"/>
  <c r="F34" i="25"/>
  <c r="D33" i="25"/>
  <c r="F33" i="25"/>
  <c r="D32" i="25"/>
  <c r="F32" i="25"/>
  <c r="D31" i="25"/>
  <c r="F31" i="25"/>
  <c r="D30" i="25"/>
  <c r="F30" i="25"/>
  <c r="D29" i="25"/>
  <c r="F29" i="25"/>
  <c r="D28" i="25"/>
  <c r="F28" i="25"/>
  <c r="D27" i="25"/>
  <c r="F27" i="25"/>
  <c r="D26" i="25"/>
  <c r="F26" i="25"/>
  <c r="D25" i="25"/>
  <c r="F25" i="25"/>
  <c r="D24" i="25"/>
  <c r="F24" i="25"/>
  <c r="D23" i="25"/>
  <c r="F23" i="25"/>
  <c r="D22" i="25"/>
  <c r="F22" i="25"/>
  <c r="D21" i="25"/>
  <c r="F21" i="25"/>
  <c r="D20" i="25"/>
  <c r="F20" i="25"/>
  <c r="D19" i="25"/>
  <c r="F19" i="25"/>
  <c r="D18" i="25"/>
  <c r="F18" i="25"/>
  <c r="D17" i="25"/>
  <c r="F17" i="25"/>
  <c r="D16" i="25"/>
  <c r="F16" i="25"/>
  <c r="D15" i="25"/>
  <c r="F15" i="25"/>
  <c r="D14" i="25"/>
  <c r="F14" i="25"/>
  <c r="D13" i="25"/>
  <c r="F13" i="25"/>
  <c r="D12" i="25"/>
  <c r="F12" i="25"/>
  <c r="D11" i="25"/>
  <c r="F11" i="25"/>
  <c r="F6" i="25"/>
  <c r="C6" i="25"/>
  <c r="D25" i="24"/>
  <c r="F25" i="24"/>
  <c r="D24" i="24"/>
  <c r="F24" i="24"/>
  <c r="D23" i="24"/>
  <c r="F23" i="24"/>
  <c r="D22" i="24"/>
  <c r="F22" i="24"/>
  <c r="D21" i="24"/>
  <c r="F21" i="24"/>
  <c r="D20" i="24"/>
  <c r="F20" i="24"/>
  <c r="D19" i="24"/>
  <c r="F19" i="24"/>
  <c r="D18" i="24"/>
  <c r="F18" i="24"/>
  <c r="D17" i="24"/>
  <c r="F17" i="24"/>
  <c r="D16" i="24"/>
  <c r="F16" i="24"/>
  <c r="D15" i="24"/>
  <c r="F15" i="24"/>
  <c r="D14" i="24"/>
  <c r="F14" i="24"/>
  <c r="D13" i="24"/>
  <c r="F13" i="24"/>
  <c r="D12" i="24"/>
  <c r="F12" i="24"/>
  <c r="D11" i="24"/>
  <c r="F11" i="24"/>
  <c r="F6" i="24"/>
  <c r="C6" i="24"/>
  <c r="D34" i="23"/>
  <c r="F34" i="23"/>
  <c r="D33" i="23"/>
  <c r="D32" i="23"/>
  <c r="F32" i="23"/>
  <c r="D31" i="23"/>
  <c r="F31" i="23"/>
  <c r="D30" i="23"/>
  <c r="F30" i="23"/>
  <c r="D29" i="23"/>
  <c r="F29" i="23"/>
  <c r="D28" i="23"/>
  <c r="F28" i="23"/>
  <c r="D27" i="23"/>
  <c r="F27" i="23"/>
  <c r="D26" i="23"/>
  <c r="F26" i="23"/>
  <c r="D25" i="23"/>
  <c r="F25" i="23"/>
  <c r="D24" i="23"/>
  <c r="F24" i="23"/>
  <c r="D23" i="23"/>
  <c r="F23" i="23"/>
  <c r="D22" i="23"/>
  <c r="D21" i="23"/>
  <c r="F21" i="23"/>
  <c r="D20" i="23"/>
  <c r="F20" i="23"/>
  <c r="D19" i="23"/>
  <c r="D18" i="23"/>
  <c r="F18" i="23"/>
  <c r="D17" i="23"/>
  <c r="F17" i="23"/>
  <c r="D16" i="23"/>
  <c r="F16" i="23"/>
  <c r="D15" i="23"/>
  <c r="D14" i="23"/>
  <c r="F14" i="23"/>
  <c r="D13" i="23"/>
  <c r="F13" i="23"/>
  <c r="D12" i="23"/>
  <c r="F12" i="23"/>
  <c r="D11" i="23"/>
  <c r="F11" i="23"/>
  <c r="F6" i="23"/>
  <c r="C6" i="23"/>
  <c r="G15" i="22"/>
  <c r="I15" i="22"/>
  <c r="G14" i="22"/>
  <c r="I14" i="22"/>
  <c r="G13" i="22"/>
  <c r="G12" i="22"/>
  <c r="I12" i="22"/>
  <c r="G11" i="22"/>
  <c r="I11" i="22"/>
  <c r="I6" i="22"/>
  <c r="F6" i="22"/>
  <c r="I6" i="21"/>
  <c r="D6" i="21"/>
  <c r="D29" i="20"/>
  <c r="F29" i="20"/>
  <c r="D28" i="20"/>
  <c r="F28" i="20"/>
  <c r="D27" i="20"/>
  <c r="F27" i="20"/>
  <c r="D26" i="20"/>
  <c r="F26" i="20"/>
  <c r="D25" i="20"/>
  <c r="D24" i="20"/>
  <c r="F24" i="20"/>
  <c r="D23" i="20"/>
  <c r="F23" i="20"/>
  <c r="D22" i="20"/>
  <c r="F22" i="20"/>
  <c r="D21" i="20"/>
  <c r="F21" i="20"/>
  <c r="D20" i="20"/>
  <c r="F20" i="20"/>
  <c r="D19" i="20"/>
  <c r="F19" i="20"/>
  <c r="D18" i="20"/>
  <c r="F18" i="20"/>
  <c r="D17" i="20"/>
  <c r="F17" i="20"/>
  <c r="D16" i="20"/>
  <c r="F16" i="20"/>
  <c r="D15" i="20"/>
  <c r="F15" i="20"/>
  <c r="D14" i="20"/>
  <c r="F14" i="20"/>
  <c r="D13" i="20"/>
  <c r="F13" i="20"/>
  <c r="D12" i="20"/>
  <c r="D11" i="20"/>
  <c r="F11" i="20"/>
  <c r="F6" i="20"/>
  <c r="C6" i="20"/>
  <c r="I6" i="19"/>
  <c r="D6" i="19"/>
  <c r="C24" i="18"/>
  <c r="R22" i="18"/>
  <c r="X22" i="18"/>
  <c r="R20" i="18"/>
  <c r="X20" i="18"/>
  <c r="R19" i="18"/>
  <c r="X19" i="18"/>
  <c r="R18" i="18"/>
  <c r="X18" i="18"/>
  <c r="R17" i="18"/>
  <c r="X17" i="18"/>
  <c r="R16" i="18"/>
  <c r="X16" i="18"/>
  <c r="R15" i="18"/>
  <c r="X15" i="18"/>
  <c r="R13" i="18"/>
  <c r="X13" i="18"/>
  <c r="R11" i="18"/>
  <c r="X11" i="18"/>
  <c r="Y6" i="18"/>
  <c r="O6" i="18"/>
  <c r="X25" i="17"/>
  <c r="U25" i="17"/>
  <c r="R25" i="17"/>
  <c r="O25" i="17"/>
  <c r="L25" i="17"/>
  <c r="I25" i="17"/>
  <c r="F25" i="17"/>
  <c r="C25" i="17"/>
  <c r="R22" i="17"/>
  <c r="X22" i="17"/>
  <c r="R20" i="17"/>
  <c r="X20" i="17"/>
  <c r="R19" i="17"/>
  <c r="X19" i="17"/>
  <c r="R18" i="17"/>
  <c r="X18" i="17"/>
  <c r="R17" i="17"/>
  <c r="X17" i="17"/>
  <c r="R16" i="17"/>
  <c r="X16" i="17"/>
  <c r="R15" i="17"/>
  <c r="X15" i="17"/>
  <c r="R13" i="17"/>
  <c r="X13" i="17"/>
  <c r="R11" i="17"/>
  <c r="X11" i="17"/>
  <c r="Y6" i="17"/>
  <c r="O6" i="17"/>
  <c r="D22" i="16"/>
  <c r="F22" i="16"/>
  <c r="D21" i="16"/>
  <c r="F21" i="16"/>
  <c r="D20" i="16"/>
  <c r="F20" i="16"/>
  <c r="D19" i="16"/>
  <c r="F19" i="16"/>
  <c r="D18" i="16"/>
  <c r="F18" i="16"/>
  <c r="D17" i="16"/>
  <c r="D16" i="16"/>
  <c r="F16" i="16"/>
  <c r="D15" i="16"/>
  <c r="D14" i="16"/>
  <c r="F14" i="16"/>
  <c r="D13" i="16"/>
  <c r="F13" i="16"/>
  <c r="D12" i="16"/>
  <c r="D11" i="16"/>
  <c r="F11" i="16"/>
  <c r="F6" i="16"/>
  <c r="C6" i="16"/>
  <c r="D31" i="15"/>
  <c r="F31" i="15"/>
  <c r="D30" i="15"/>
  <c r="F30" i="15"/>
  <c r="D29" i="15"/>
  <c r="D28" i="15"/>
  <c r="F28" i="15"/>
  <c r="D27" i="15"/>
  <c r="D26" i="15"/>
  <c r="F26" i="15"/>
  <c r="D25" i="15"/>
  <c r="D24" i="15"/>
  <c r="F24" i="15"/>
  <c r="D23" i="15"/>
  <c r="F23" i="15"/>
  <c r="D22" i="15"/>
  <c r="F22" i="15"/>
  <c r="D21" i="15"/>
  <c r="F21" i="15"/>
  <c r="D20" i="15"/>
  <c r="F20" i="15"/>
  <c r="D19" i="15"/>
  <c r="F19" i="15"/>
  <c r="D18" i="15"/>
  <c r="D17" i="15"/>
  <c r="F17" i="15"/>
  <c r="D16" i="15"/>
  <c r="F16" i="15"/>
  <c r="D15" i="15"/>
  <c r="D14" i="15"/>
  <c r="F14" i="15"/>
  <c r="D13" i="15"/>
  <c r="D12" i="15"/>
  <c r="F12" i="15"/>
  <c r="D11" i="15"/>
  <c r="F11" i="15"/>
  <c r="F6" i="15"/>
  <c r="C6" i="15"/>
  <c r="D33" i="14"/>
  <c r="F33" i="14"/>
  <c r="D32" i="14"/>
  <c r="F32" i="14"/>
  <c r="D31" i="14"/>
  <c r="D30" i="14"/>
  <c r="F30" i="14"/>
  <c r="D29" i="14"/>
  <c r="D28" i="14"/>
  <c r="F28" i="14"/>
  <c r="D27" i="14"/>
  <c r="D26" i="14"/>
  <c r="F26" i="14"/>
  <c r="D25" i="14"/>
  <c r="F25" i="14"/>
  <c r="D24" i="14"/>
  <c r="F24" i="14"/>
  <c r="D23" i="14"/>
  <c r="F23" i="14"/>
  <c r="D22" i="14"/>
  <c r="F22" i="14"/>
  <c r="D21" i="14"/>
  <c r="F21" i="14"/>
  <c r="D20" i="14"/>
  <c r="F20" i="14"/>
  <c r="D19" i="14"/>
  <c r="D18" i="14"/>
  <c r="F18" i="14"/>
  <c r="D17" i="14"/>
  <c r="F17" i="14"/>
  <c r="D16" i="14"/>
  <c r="D15" i="14"/>
  <c r="F15" i="14"/>
  <c r="D14" i="14"/>
  <c r="F14" i="14"/>
  <c r="D13" i="14"/>
  <c r="D12" i="14"/>
  <c r="F12" i="14"/>
  <c r="D11" i="14"/>
  <c r="F11" i="14"/>
  <c r="F6" i="14"/>
  <c r="C6" i="14"/>
  <c r="D38" i="13"/>
  <c r="F38" i="13"/>
  <c r="D37" i="13"/>
  <c r="D36" i="13"/>
  <c r="F36" i="13"/>
  <c r="D35" i="13"/>
  <c r="D34" i="13"/>
  <c r="F34" i="13"/>
  <c r="D33" i="13"/>
  <c r="F33" i="13"/>
  <c r="D32" i="13"/>
  <c r="F32" i="13"/>
  <c r="D31" i="13"/>
  <c r="F31" i="13"/>
  <c r="D30" i="13"/>
  <c r="F30" i="13"/>
  <c r="D29" i="13"/>
  <c r="F29" i="13"/>
  <c r="D28" i="13"/>
  <c r="F28" i="13"/>
  <c r="D27" i="13"/>
  <c r="F27" i="13"/>
  <c r="D26" i="13"/>
  <c r="F26" i="13"/>
  <c r="D25" i="13"/>
  <c r="F25" i="13"/>
  <c r="D24" i="13"/>
  <c r="F24" i="13"/>
  <c r="D23" i="13"/>
  <c r="F23" i="13"/>
  <c r="D22" i="13"/>
  <c r="F22" i="13"/>
  <c r="D21" i="13"/>
  <c r="F21" i="13"/>
  <c r="D20" i="13"/>
  <c r="F20" i="13"/>
  <c r="D19" i="13"/>
  <c r="F19" i="13"/>
  <c r="D18" i="13"/>
  <c r="D17" i="13"/>
  <c r="F17" i="13"/>
  <c r="D16" i="13"/>
  <c r="F16" i="13"/>
  <c r="D15" i="13"/>
  <c r="D14" i="13"/>
  <c r="F14" i="13"/>
  <c r="D13" i="13"/>
  <c r="D12" i="13"/>
  <c r="F12" i="13"/>
  <c r="D11" i="13"/>
  <c r="F11" i="13"/>
  <c r="F6" i="13"/>
  <c r="C6" i="13"/>
  <c r="D25" i="12"/>
  <c r="F25" i="12"/>
  <c r="D24" i="12"/>
  <c r="D23" i="12"/>
  <c r="F23" i="12"/>
  <c r="D22" i="12"/>
  <c r="D21" i="12"/>
  <c r="F21" i="12"/>
  <c r="D20" i="12"/>
  <c r="F20" i="12"/>
  <c r="D19" i="12"/>
  <c r="F19" i="12"/>
  <c r="D18" i="12"/>
  <c r="F18" i="12"/>
  <c r="D17" i="12"/>
  <c r="F17" i="12"/>
  <c r="D16" i="12"/>
  <c r="F16" i="12"/>
  <c r="D15" i="12"/>
  <c r="F15" i="12"/>
  <c r="D14" i="12"/>
  <c r="D13" i="12"/>
  <c r="F13" i="12"/>
  <c r="D12" i="12"/>
  <c r="D11" i="12"/>
  <c r="F11" i="12"/>
  <c r="F6" i="12"/>
  <c r="C6" i="12"/>
  <c r="D29" i="11"/>
  <c r="F29" i="11"/>
  <c r="D28" i="11"/>
  <c r="D27" i="11"/>
  <c r="F27" i="11"/>
  <c r="D26" i="11"/>
  <c r="D25" i="11"/>
  <c r="F25" i="11"/>
  <c r="D24" i="11"/>
  <c r="F24" i="11"/>
  <c r="D23" i="11"/>
  <c r="F23" i="11"/>
  <c r="D22" i="11"/>
  <c r="F22" i="11"/>
  <c r="D21" i="11"/>
  <c r="F21" i="11"/>
  <c r="D20" i="11"/>
  <c r="F20" i="11"/>
  <c r="D19" i="11"/>
  <c r="D18" i="11"/>
  <c r="F18" i="11"/>
  <c r="D17" i="11"/>
  <c r="F17" i="11"/>
  <c r="D16" i="11"/>
  <c r="F16" i="11"/>
  <c r="D15" i="11"/>
  <c r="D14" i="11"/>
  <c r="F14" i="11"/>
  <c r="D13" i="11"/>
  <c r="F13" i="11"/>
  <c r="D12" i="11"/>
  <c r="F12" i="11"/>
  <c r="D11" i="11"/>
  <c r="F11" i="11"/>
  <c r="F6" i="11"/>
  <c r="C6" i="11"/>
  <c r="D40" i="10"/>
  <c r="F40" i="10"/>
  <c r="D39" i="10"/>
  <c r="D38" i="10"/>
  <c r="F38" i="10"/>
  <c r="D37" i="10"/>
  <c r="D36" i="10"/>
  <c r="F36" i="10"/>
  <c r="D35" i="10"/>
  <c r="F35" i="10"/>
  <c r="D34" i="10"/>
  <c r="D33" i="10"/>
  <c r="F33" i="10"/>
  <c r="D32" i="10"/>
  <c r="F32" i="10"/>
  <c r="D31" i="10"/>
  <c r="F31" i="10"/>
  <c r="D30" i="10"/>
  <c r="F30" i="10"/>
  <c r="D29" i="10"/>
  <c r="F29" i="10"/>
  <c r="D28" i="10"/>
  <c r="F28" i="10"/>
  <c r="D27" i="10"/>
  <c r="F27" i="10"/>
  <c r="D26" i="10"/>
  <c r="F26" i="10"/>
  <c r="D25" i="10"/>
  <c r="F25" i="10"/>
  <c r="D24" i="10"/>
  <c r="F24" i="10"/>
  <c r="D23" i="10"/>
  <c r="F23" i="10"/>
  <c r="D22" i="10"/>
  <c r="F22" i="10"/>
  <c r="D21" i="10"/>
  <c r="F21" i="10"/>
  <c r="D20" i="10"/>
  <c r="D19" i="10"/>
  <c r="F19" i="10"/>
  <c r="D18" i="10"/>
  <c r="F18" i="10"/>
  <c r="D17" i="10"/>
  <c r="D16" i="10"/>
  <c r="F16" i="10"/>
  <c r="D15" i="10"/>
  <c r="F15" i="10"/>
  <c r="D14" i="10"/>
  <c r="F14" i="10"/>
  <c r="D13" i="10"/>
  <c r="D12" i="10"/>
  <c r="F12" i="10"/>
  <c r="D11" i="10"/>
  <c r="F11" i="10"/>
  <c r="F6" i="10"/>
  <c r="C6" i="10"/>
  <c r="F4" i="7"/>
  <c r="F3" i="7"/>
  <c r="F2" i="7"/>
  <c r="H20" i="3"/>
  <c r="D20" i="3"/>
  <c r="A20" i="3"/>
</calcChain>
</file>

<file path=xl/comments1.xml><?xml version="1.0" encoding="utf-8"?>
<comments xmlns="http://schemas.openxmlformats.org/spreadsheetml/2006/main">
  <authors>
    <author>Guillaume Beth</author>
  </authors>
  <commentList>
    <comment ref="D8" authorId="0">
      <text>
        <r>
          <rPr>
            <b/>
            <sz val="9"/>
            <color indexed="81"/>
            <rFont val="Calibri"/>
            <family val="2"/>
          </rPr>
          <t>possibilité de masquer cette colonne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<sst xmlns="http://schemas.openxmlformats.org/spreadsheetml/2006/main" count="1240" uniqueCount="445">
  <si>
    <t>MENUS DEROULANT</t>
  </si>
  <si>
    <t>RESULTAT</t>
  </si>
  <si>
    <t>BOITE</t>
  </si>
  <si>
    <t>C</t>
  </si>
  <si>
    <t>Thermo</t>
  </si>
  <si>
    <t>Contrôleur</t>
  </si>
  <si>
    <t>R</t>
  </si>
  <si>
    <t>Coulée</t>
  </si>
  <si>
    <t>NA</t>
  </si>
  <si>
    <t>Responsable contrôle</t>
  </si>
  <si>
    <t>*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</si>
  <si>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</si>
  <si>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</si>
  <si>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</si>
  <si>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</si>
  <si>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</si>
  <si>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</si>
  <si>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</si>
  <si>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Inscrire votre lettre agent</t>
  </si>
  <si>
    <t>Cahier de Contrôles</t>
  </si>
  <si>
    <t>N°PEK :</t>
  </si>
  <si>
    <t>Version :</t>
  </si>
  <si>
    <t>du</t>
  </si>
  <si>
    <t>IN 7121 V02 Contrôles des Installations</t>
  </si>
  <si>
    <t>Région Travaux….</t>
  </si>
  <si>
    <t>….Description travaux...</t>
  </si>
  <si>
    <t>Centre ou Poste……</t>
  </si>
  <si>
    <t>Documents de Référence</t>
  </si>
  <si>
    <t>V30……………………</t>
  </si>
  <si>
    <t>Cahier de Contrôle établi par</t>
  </si>
  <si>
    <t xml:space="preserve">Nom Prénom
</t>
  </si>
  <si>
    <t xml:space="preserve">Nom du poste
</t>
  </si>
  <si>
    <t xml:space="preserve">Date
</t>
  </si>
  <si>
    <t>Signature</t>
  </si>
  <si>
    <t>Responsables des contrôles</t>
  </si>
  <si>
    <t>Validation MOE</t>
  </si>
  <si>
    <t xml:space="preserve">Nom Prénom
</t>
  </si>
  <si>
    <t>Date</t>
  </si>
  <si>
    <t>N°</t>
  </si>
  <si>
    <t>REPERTOIRE DES FICHES DE CONTRÔLES</t>
  </si>
  <si>
    <t>CENTRE E</t>
  </si>
  <si>
    <t>AV-FK-008.1</t>
  </si>
  <si>
    <t>AV-FK-008.2</t>
  </si>
  <si>
    <t>Nom</t>
  </si>
  <si>
    <t>Visa</t>
  </si>
  <si>
    <t>REPERTOIRE</t>
  </si>
  <si>
    <t>Fiches de Contrôles</t>
  </si>
  <si>
    <t>Designation</t>
  </si>
  <si>
    <t>Indice</t>
  </si>
  <si>
    <t>Du</t>
  </si>
  <si>
    <t>AV-FK-001</t>
  </si>
  <si>
    <t>Mécanisme d'Aiguille</t>
  </si>
  <si>
    <t>AV-FK-002</t>
  </si>
  <si>
    <t>Contrôleur Conduit</t>
  </si>
  <si>
    <t>AV-FK-003</t>
  </si>
  <si>
    <t>Contrôleur VCC</t>
  </si>
  <si>
    <t>AV-FK-004</t>
  </si>
  <si>
    <t>Centre à Accumulateurs</t>
  </si>
  <si>
    <t>AV-FK-005</t>
  </si>
  <si>
    <t>Armoire Extérieur</t>
  </si>
  <si>
    <t>AV-FK-006</t>
  </si>
  <si>
    <t>STM</t>
  </si>
  <si>
    <t>AV-FK-007</t>
  </si>
  <si>
    <t>Baie Informatiques</t>
  </si>
  <si>
    <t>Déroulage des Câbles en Extérieur avec jonction</t>
  </si>
  <si>
    <t>AV-FK-008.1Bis</t>
  </si>
  <si>
    <t>Déroulage des Câbles en Extérieur sans jonction</t>
  </si>
  <si>
    <t>AV-FK-008.1 Ter</t>
  </si>
  <si>
    <t xml:space="preserve">Fiche de regroupement - Déroulage des câbles intérieur ou extérieur sans jonction </t>
  </si>
  <si>
    <t>Raccordement des Câbles</t>
  </si>
  <si>
    <t>AV-FK-008.2 Bis</t>
  </si>
  <si>
    <t>Fiche Regroupement : Raccordement des Câbles</t>
  </si>
  <si>
    <t>AV-FK-008.3</t>
  </si>
  <si>
    <t>Boite de Jonction sur Câbles</t>
  </si>
  <si>
    <t>AV-FK-009</t>
  </si>
  <si>
    <t>Cadre Jeumont</t>
  </si>
  <si>
    <t>AV-FK-010</t>
  </si>
  <si>
    <t>Circuit de Voie sans Joint Court</t>
  </si>
  <si>
    <t>AV-FK-011</t>
  </si>
  <si>
    <t>Circuit de Voie sans Joint à Boucle</t>
  </si>
  <si>
    <t>AV-FK-012</t>
  </si>
  <si>
    <t>Circuit de Voie ITE</t>
  </si>
  <si>
    <t>AV-FK-013</t>
  </si>
  <si>
    <t>Circuit de Voie UM71</t>
  </si>
  <si>
    <t>AV-FK-014</t>
  </si>
  <si>
    <t>Châssis</t>
  </si>
  <si>
    <t>AV-FK-015</t>
  </si>
  <si>
    <t>Conformité de Câblage</t>
  </si>
  <si>
    <t>AV-FK-016</t>
  </si>
  <si>
    <t>Détecteur Electromécanique</t>
  </si>
  <si>
    <t>AV-FK-017</t>
  </si>
  <si>
    <t>Pédale Electronique</t>
  </si>
  <si>
    <t>AV-FK-018</t>
  </si>
  <si>
    <t>DCV - DCR</t>
  </si>
  <si>
    <t>AV-FK-019</t>
  </si>
  <si>
    <t>Guérite</t>
  </si>
  <si>
    <t>AV-FK-020</t>
  </si>
  <si>
    <t>KVB Point d'Information</t>
  </si>
  <si>
    <t>AV-FK-021</t>
  </si>
  <si>
    <t>KVB Coffret Codeur</t>
  </si>
  <si>
    <t>AV-FK-022</t>
  </si>
  <si>
    <t>Aménagement des Locaux de Signalisation</t>
  </si>
  <si>
    <t>AV-FK-023</t>
  </si>
  <si>
    <t>Coffret Annulation de Transit</t>
  </si>
  <si>
    <t>AV-FK-024</t>
  </si>
  <si>
    <t>Répétiteur Electromécanique</t>
  </si>
  <si>
    <t>AV-FK-025</t>
  </si>
  <si>
    <t>Serrure - Transmetteur</t>
  </si>
  <si>
    <t>AV-FK-026</t>
  </si>
  <si>
    <t>Sonnerie</t>
  </si>
  <si>
    <t>AV-FK-027</t>
  </si>
  <si>
    <t>Commutateur - VCM</t>
  </si>
  <si>
    <t>AV-FK-028</t>
  </si>
  <si>
    <t>Téléphone &amp; VAT</t>
  </si>
  <si>
    <t>AV-FK-029</t>
  </si>
  <si>
    <t>Boutons &amp; Commutateur</t>
  </si>
  <si>
    <t>AV-FK-030</t>
  </si>
  <si>
    <t>Verrou de Poste - Verrou sur Levier</t>
  </si>
  <si>
    <t>AV-FK-031</t>
  </si>
  <si>
    <t>Boucle à Saut de Phase</t>
  </si>
  <si>
    <t>AV-FK-032</t>
  </si>
  <si>
    <t>Tableaux lumineux &amp; Caisson</t>
  </si>
  <si>
    <t>AV-FK-033</t>
  </si>
  <si>
    <t>Crocodile</t>
  </si>
  <si>
    <t>AV-FK-034</t>
  </si>
  <si>
    <t>Détonateurs</t>
  </si>
  <si>
    <t>AV-FK-035</t>
  </si>
  <si>
    <t>Panneaux Lumineux</t>
  </si>
  <si>
    <t>AV-FK-036</t>
  </si>
  <si>
    <t>Repère et Jalon LGV</t>
  </si>
  <si>
    <t>AV-FK-037</t>
  </si>
  <si>
    <t>Passage à Niveau</t>
  </si>
  <si>
    <t>AV-FK-038</t>
  </si>
  <si>
    <t>Pictogramme - TVP - DAELZD - DATZD</t>
  </si>
  <si>
    <t>AV-FK-039</t>
  </si>
  <si>
    <t>Relevé du Matériel de Signalisation</t>
  </si>
  <si>
    <t>AV-FK-040</t>
  </si>
  <si>
    <t>Retour Traction 1500 V</t>
  </si>
  <si>
    <t>AV-FK-041</t>
  </si>
  <si>
    <t>Retour Traction 25 KV</t>
  </si>
  <si>
    <t>AV-FK-042</t>
  </si>
  <si>
    <t>Mécanisme Electrique de Sectionneur</t>
  </si>
  <si>
    <t>AV-FK-043</t>
  </si>
  <si>
    <t>Signalisation Mécanique : Poste</t>
  </si>
  <si>
    <t>AV-FK-044</t>
  </si>
  <si>
    <t>Signalisation Mécanique : Campagne</t>
  </si>
  <si>
    <t>AV-FK-045</t>
  </si>
  <si>
    <t>Pancarte - Tableau non-éclairé</t>
  </si>
  <si>
    <t>AV-FK-046</t>
  </si>
  <si>
    <t>Balise Fixe, Polarisée, Commutable</t>
  </si>
  <si>
    <t>AV-FK-047</t>
  </si>
  <si>
    <t>Réchauffage d'Aiguille</t>
  </si>
  <si>
    <t>AV-FK-048</t>
  </si>
  <si>
    <t>Baies Alimentation</t>
  </si>
  <si>
    <t>AV-FK-049</t>
  </si>
  <si>
    <t>Détecteur de Boite Chaude</t>
  </si>
  <si>
    <t>AV-FK-050</t>
  </si>
  <si>
    <t>Eurobalise Point d'Information</t>
  </si>
  <si>
    <t>AV-FK-051</t>
  </si>
  <si>
    <t>Balise KCVP - KCVB</t>
  </si>
  <si>
    <t>AV-FK-052</t>
  </si>
  <si>
    <t>Artère - Chambre de Tirage</t>
  </si>
  <si>
    <t>AV-FK-053</t>
  </si>
  <si>
    <t>Massif de Signal</t>
  </si>
  <si>
    <t>AV-FK-054</t>
  </si>
  <si>
    <t>Parachèvement</t>
  </si>
  <si>
    <t>AV-FK-055</t>
  </si>
  <si>
    <t>Réservé</t>
  </si>
  <si>
    <t>AV-FK-056</t>
  </si>
  <si>
    <t>AV-FK-100</t>
  </si>
  <si>
    <t>Regroupements</t>
  </si>
  <si>
    <t>AV-FK-200</t>
  </si>
  <si>
    <t>Fiche 200</t>
  </si>
  <si>
    <t>Fiche Modèle AV-FK-001</t>
  </si>
  <si>
    <t>Code du second contrôleur</t>
  </si>
  <si>
    <t>Mettre un x dans la colonne G en face de la ligne pour faire apparaitre le nom du second contrôleur si nécessaire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</si>
  <si>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</si>
  <si>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</si>
  <si>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</si>
  <si>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</si>
  <si>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</si>
  <si>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</si>
  <si>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</si>
  <si>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</si>
  <si>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</si>
  <si>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</si>
  <si>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</si>
  <si>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</si>
  <si>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</si>
  <si>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</si>
  <si>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</si>
  <si>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</si>
  <si>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</si>
  <si>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</si>
  <si>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</si>
  <si>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</si>
  <si>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</si>
  <si>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</si>
  <si>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</si>
  <si>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</si>
  <si>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</si>
  <si>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</si>
  <si>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</si>
  <si>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</si>
  <si>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</si>
  <si>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</si>
  <si>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</si>
  <si>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</si>
  <si>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</si>
  <si>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</si>
  <si>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</si>
  <si>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</si>
  <si>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</si>
  <si>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</si>
  <si>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</si>
  <si>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</si>
  <si>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</si>
  <si>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</si>
  <si>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</si>
  <si>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</si>
  <si>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</si>
  <si>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</si>
  <si>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</si>
  <si>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</si>
  <si>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</si>
  <si>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</si>
  <si>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</si>
  <si>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</si>
  <si>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</si>
  <si>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</si>
  <si>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</si>
  <si>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</si>
  <si>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</si>
  <si>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</si>
  <si>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</si>
  <si>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</si>
  <si>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</si>
  <si>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Fiche Modèle AV-FK-002</t>
  </si>
  <si>
    <t>Pour aiguille intérieur - extérieur</t>
  </si>
  <si>
    <t>Pour aiguille Pointe -Cœur</t>
  </si>
  <si>
    <t>Pour taquet intérieur - extérieur</t>
  </si>
  <si>
    <t>SVM/SDCP respect du gabarit, de la piste</t>
  </si>
  <si>
    <t>Montage ferrure de pointe</t>
  </si>
  <si>
    <t>Fixations (ferrures, contrôleurs, bielles)</t>
  </si>
  <si>
    <t>Type des contrôleurs</t>
  </si>
  <si>
    <t>Câbles (Voir fiche 8 …)</t>
  </si>
  <si>
    <t>Continuité des conducteurs et correspondance bornage/conducteur raccordé (embase câblée)</t>
  </si>
  <si>
    <t>Disposition du matériel dans la SVM</t>
  </si>
  <si>
    <t>Desserte à la voie, protection mécanique et mise à longueur des câbles connecteur</t>
  </si>
  <si>
    <t>Opérations diverses, cadenassements</t>
  </si>
  <si>
    <t>Cadenassement SVM</t>
  </si>
  <si>
    <t>Fiche Modèle AV-FK-003</t>
  </si>
  <si>
    <t>SVM respect de la piste et du gabarit</t>
  </si>
  <si>
    <t>Serrage des colonnettes</t>
  </si>
  <si>
    <t>Présence des caches écrous</t>
  </si>
  <si>
    <t>Desserte à la voie et protection mécanique</t>
  </si>
  <si>
    <t>Fiche Modèle AV-FK-004</t>
  </si>
  <si>
    <t>Emplacement (local, guérite, abris)</t>
  </si>
  <si>
    <t>Respect du gabarit</t>
  </si>
  <si>
    <t>Caillebotis</t>
  </si>
  <si>
    <t>Repérage centre ou abri</t>
  </si>
  <si>
    <t>Autres repérages (émission interdite, plaque, affiche, pancarte, panneau d’avertissement)</t>
  </si>
  <si>
    <t>Type du matériel</t>
  </si>
  <si>
    <t>Type des accus</t>
  </si>
  <si>
    <t>Repérage des conducteurs (embout, bagues)</t>
  </si>
  <si>
    <t>Cosses, sertissages, oeillets</t>
  </si>
  <si>
    <t>Nature et section des conducteurs</t>
  </si>
  <si>
    <t>Repérage tension ≥ 50v</t>
  </si>
  <si>
    <t>Continuité des conducteurs</t>
  </si>
  <si>
    <t>Serrage des points de raccordements</t>
  </si>
  <si>
    <t>Correspondance bornage/conducteur raccordé</t>
  </si>
  <si>
    <t>Graissage des bornes</t>
  </si>
  <si>
    <t>S</t>
  </si>
  <si>
    <t>Dépoussiérage</t>
  </si>
  <si>
    <t>Obturation entrée des câbles</t>
  </si>
  <si>
    <t>Mise à la terre</t>
  </si>
  <si>
    <t>Cadenassement</t>
  </si>
  <si>
    <t>petit matériel (type et calibrage des fusibles,
sectionneurs, piles, ...)</t>
  </si>
  <si>
    <t>Fiche Modèle AV-FK-005</t>
  </si>
  <si>
    <t>Emplacement</t>
  </si>
  <si>
    <t>Fixation, scellement</t>
  </si>
  <si>
    <t>Sens d’ouverture des portes</t>
  </si>
  <si>
    <t>Repérage armoire</t>
  </si>
  <si>
    <t>Intégrité, disposition, fixation et type du matériel</t>
  </si>
  <si>
    <t>Ebavurage vis PFC</t>
  </si>
  <si>
    <t>Insertion d’une cale intermédiaire entre chaque NS1-PFC-AV 24 d’un même relais ou bloc électronique</t>
  </si>
  <si>
    <t>Mise à la terre, constitution et repérage</t>
  </si>
  <si>
    <t>Câbles (voir fiche 8 ...)</t>
  </si>
  <si>
    <t>Conformité de câblage (voir fiche 15)</t>
  </si>
  <si>
    <t>Mesures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</si>
  <si>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</si>
  <si>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Piles (si crocodile)</t>
  </si>
  <si>
    <t>Petit matériel (diodes, type et calibrage des fusibles, sectionneurs, résistances, barrettes isolantes, condensateurs, parafoudres ...)</t>
  </si>
  <si>
    <t>Fiche Modèle AV-FK-006</t>
  </si>
  <si>
    <t>Respect gabarit et piste</t>
  </si>
  <si>
    <t>Fixation STM et tenue du support</t>
  </si>
  <si>
    <t>Repérage STM</t>
  </si>
  <si>
    <t>Autres repérages (risque électrique, …)</t>
  </si>
  <si>
    <t>ES, ER protections et leur repérage, plaquettes passe-fils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</si>
  <si>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 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</si>
  <si>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Petit matériel (sectionneurs, parafoudres ...)</t>
  </si>
  <si>
    <t>Fiche Modèle AV-FK-007</t>
  </si>
  <si>
    <t>Fixation</t>
  </si>
  <si>
    <t>Etiquette de repérage</t>
  </si>
  <si>
    <t>Mise à la terre armoire</t>
  </si>
  <si>
    <t>Mise en continuité des enveloppes métalliques adjacentes</t>
  </si>
  <si>
    <t>Liaisons entre cartes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</si>
  <si>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</si>
  <si>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</si>
  <si>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</si>
  <si>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</si>
  <si>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</si>
  <si>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</si>
  <si>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</si>
  <si>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</si>
  <si>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</si>
  <si>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</si>
  <si>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</si>
  <si>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</si>
  <si>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</si>
  <si>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</si>
  <si>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</si>
  <si>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</si>
  <si>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</si>
  <si>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</si>
  <si>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</si>
  <si>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</si>
  <si>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</si>
  <si>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</si>
  <si>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</si>
  <si>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</si>
  <si>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</si>
  <si>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</si>
  <si>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</si>
  <si>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</si>
  <si>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</si>
  <si>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</si>
  <si>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</si>
  <si>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</si>
  <si>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</si>
  <si>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</si>
  <si>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</si>
  <si>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</si>
  <si>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</si>
  <si>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</si>
  <si>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</si>
  <si>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</si>
  <si>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</si>
  <si>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</si>
  <si>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</si>
  <si>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</si>
  <si>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</si>
  <si>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AV-FK-008.2</t>
  </si>
  <si>
    <t>Etiquettes de repérage aux extrémités</t>
  </si>
  <si>
    <t>Type</t>
  </si>
  <si>
    <t>extrémités du câble, protection des conducteurs
(angles vifs, masses métalliques), fixation des
têtes</t>
  </si>
  <si>
    <t>Ordre de succession des conducteurs</t>
  </si>
  <si>
    <t>Repérage conducteurs (porte-repères, bague, trou passe fil, tension ≥ à 50v, …)</t>
  </si>
  <si>
    <t>Extrémités des conducteurs (cosse, oeillet…)</t>
  </si>
  <si>
    <t>Repérage de la phase travaux, isolation individuelle des conducteurs en attente de raccordement</t>
  </si>
  <si>
    <t>Connecteurs (étiquetage, disposition des fils, sertissage et positionnement des broches, garnissage des alvéoles, correspondance partie mobile/fixe, codage)</t>
  </si>
  <si>
    <r>
      <t xml:space="preserve">Raccordements (enfichage, soudure, serrage borne, tenue connecteur) </t>
    </r>
    <r>
      <rPr>
        <u/>
        <sz val="11"/>
        <rFont val="Calibri"/>
        <family val="2"/>
        <scheme val="minor"/>
      </rPr>
      <t>sur matériels non en service</t>
    </r>
  </si>
  <si>
    <t>Mises à la terre armures, écrans, blindages</t>
  </si>
  <si>
    <t>Protection des borniers contre les contacts directs</t>
  </si>
  <si>
    <t>Rayons de courbure aux deux extrémités</t>
  </si>
  <si>
    <r>
      <t xml:space="preserve">Isolement des conducteurs / terre 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</si>
  <si>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r>
      <t xml:space="preserve">isolement entre conducteurs                          </t>
    </r>
    <r>
      <rPr>
        <b/>
        <sz val="11"/>
        <rFont val="Calibri"/>
        <family val="2"/>
        <scheme val="minor"/>
      </rPr>
      <t>Valeur en MΩ:</t>
    </r>
  </si>
  <si>
    <t>Continuité des armures, écrans, blindages</t>
  </si>
  <si>
    <t>Fiche Modèle AV-FK-0082</t>
  </si>
  <si>
    <t>Fiche de regroupement - Raccordement de câble</t>
  </si>
  <si>
    <t>Etiquette de repérage aux extrémités</t>
  </si>
  <si>
    <t>Repérage des conducteurs (porte repère, bague, trou passe fil, tension ≥ 50V, ...)</t>
  </si>
  <si>
    <t>Extrémités des conducteurs (cosses, œillets, …)</t>
  </si>
  <si>
    <t>Raccordements (enfichage, soudure, serrage borne, tenue connecteur) sur matériels non en service</t>
  </si>
  <si>
    <r>
      <t xml:space="preserve">Isolement des conducteurs / terre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</si>
  <si>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t>Continuïté des armures, écrans, blindages</t>
  </si>
  <si>
    <t>Continuïté des conducteurs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</si>
  <si>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</si>
  <si>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</si>
  <si>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</si>
  <si>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</si>
  <si>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</si>
  <si>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</si>
  <si>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Fiche Modèle AV-FK-009</t>
  </si>
  <si>
    <t>Emplacement/Plan de pose et d’isolement</t>
  </si>
  <si>
    <t>Longueur et positionnement du cadre</t>
  </si>
  <si>
    <t>Distance avec réchauffeur d’Ag au gaz</t>
  </si>
  <si>
    <t>Extrémité (+) du cadre</t>
  </si>
  <si>
    <t>Repérage du matériel</t>
  </si>
  <si>
    <t>Fixation SVM</t>
  </si>
  <si>
    <t>Fixation boucle</t>
  </si>
  <si>
    <t>Câbles (voir fiche 8 ...…)</t>
  </si>
  <si>
    <t>Cosses sertissages oeillets</t>
  </si>
  <si>
    <t>Repérage tensions ≥ 50v</t>
  </si>
  <si>
    <t>Desserte à la voie</t>
  </si>
  <si>
    <t>Fiche Modèle AV-FK-010</t>
  </si>
  <si>
    <t>Matériels à la voie</t>
  </si>
  <si>
    <t>Boîtes de distribution</t>
  </si>
  <si>
    <t>Court circuit ou shunt résonant</t>
  </si>
  <si>
    <t>Type matériel</t>
  </si>
  <si>
    <t>Raccordements aux rails (types, emplacements)</t>
  </si>
  <si>
    <r>
      <t xml:space="preserve">Relevé du matériel (voir fiche 39) </t>
    </r>
    <r>
      <rPr>
        <i/>
        <sz val="11"/>
        <rFont val="Calibri"/>
        <family val="2"/>
        <scheme val="minor"/>
      </rPr>
      <t>ShR</t>
    </r>
  </si>
  <si>
    <t>Fiche Modèle AV-FK-011</t>
  </si>
  <si>
    <t>Boîte de distribution</t>
  </si>
  <si>
    <t>Fixation des boucles</t>
  </si>
  <si>
    <r>
      <t xml:space="preserve">Relevé du matériel (voir fiche 39) </t>
    </r>
    <r>
      <rPr>
        <i/>
        <sz val="11"/>
        <rFont val="Calibri"/>
        <family val="2"/>
        <scheme val="minor"/>
      </rPr>
      <t>BIA, ShR,TAd</t>
    </r>
  </si>
  <si>
    <t xml:space="preserve">Controleur 1 </t>
  </si>
  <si>
    <t>Controleur 2</t>
  </si>
  <si>
    <t>Controleur 3</t>
  </si>
  <si>
    <t>Controleur 4</t>
  </si>
  <si>
    <t>C.1</t>
  </si>
  <si>
    <t>C.2</t>
  </si>
  <si>
    <t>C.3</t>
  </si>
  <si>
    <t>C.4</t>
  </si>
  <si>
    <t>NOMa</t>
  </si>
  <si>
    <t>NOMb</t>
  </si>
  <si>
    <t>NOMc</t>
  </si>
  <si>
    <t>NOMd</t>
  </si>
  <si>
    <t>NOMe</t>
  </si>
  <si>
    <t>NOMf</t>
  </si>
  <si>
    <t>Armoire Centre E</t>
  </si>
  <si>
    <t>CI REZ26</t>
  </si>
  <si>
    <t>CI REZ28</t>
  </si>
  <si>
    <t>Déroulage des câbles locaux 1</t>
  </si>
  <si>
    <t>Déroulage des câbles locaux 2</t>
  </si>
  <si>
    <t>Raccordement des câbles locaux 1</t>
  </si>
  <si>
    <t>Raccordement des câbles locaux 2</t>
  </si>
  <si>
    <t>CI REZ36</t>
  </si>
  <si>
    <t>Controleur Aig 16</t>
  </si>
  <si>
    <t>Controleur Aig 17</t>
  </si>
  <si>
    <t>Armoire SARA</t>
  </si>
  <si>
    <t>Armoire U71</t>
  </si>
  <si>
    <t>C7</t>
  </si>
  <si>
    <t>O7</t>
  </si>
  <si>
    <t>D7</t>
  </si>
  <si>
    <t>F7</t>
  </si>
  <si>
    <t>date</t>
  </si>
  <si>
    <t>12-596-2569</t>
  </si>
  <si>
    <t>Réalisation</t>
  </si>
  <si>
    <t>Remise</t>
  </si>
  <si>
    <t>Observation</t>
  </si>
  <si>
    <t>Modèle</t>
  </si>
  <si>
    <t>Identification</t>
  </si>
  <si>
    <t>Destination
d'identification</t>
  </si>
  <si>
    <t>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</si>
</sst>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.###\.####"/>
    <numFmt numFmtId="165" formatCode="0\.000\.0000"/>
    <numFmt numFmtId="166" formatCode="000"/>
    <numFmt numFmtId="167" formatCode="0;\-0;;@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3F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sz val="12"/>
      <name val="Lucida Calligraphy"/>
      <family val="4"/>
    </font>
    <font>
      <i/>
      <sz val="36"/>
      <color theme="1"/>
      <name val="Calibri"/>
      <family val="2"/>
      <scheme val="minor"/>
    </font>
    <font>
      <b/>
      <i/>
      <sz val="11"/>
      <color rgb="FF003F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b/>
      <sz val="11"/>
      <name val="Times New Roman"/>
      <family val="1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name val="Calibri"/>
      <family val="2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F00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8">
    <xf numFmtId="0" fontId="0" fillId="0" borderId="0"/>
    <xf numFmtId="0" fontId="1" fillId="0" borderId="0"/>
    <xf numFmtId="164" fontId="5" fillId="0" borderId="0" applyAlignment="0">
      <alignment horizontal="center" vertical="center"/>
    </xf>
    <xf numFmtId="0" fontId="5" fillId="0" borderId="0"/>
    <xf numFmtId="0" fontId="5" fillId="0" borderId="0"/>
    <xf numFmtId="164" fontId="5" fillId="0" borderId="0" applyAlignment="0">
      <alignment horizontal="center" vertical="center"/>
    </xf>
    <xf numFmtId="164" fontId="5" fillId="0" borderId="0" applyAlignment="0">
      <alignment horizontal="center" vertical="center"/>
    </xf>
    <xf numFmtId="0" fontId="7" fillId="0" borderId="0"/>
    <xf numFmtId="0" fontId="1" fillId="0" borderId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539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0" xfId="1" applyFont="1"/>
    <xf numFmtId="0" fontId="0" fillId="0" borderId="1" xfId="1" applyFont="1" applyBorder="1"/>
    <xf numFmtId="0" fontId="4" fillId="0" borderId="0" xfId="1" applyFont="1"/>
    <xf numFmtId="0" fontId="1" fillId="0" borderId="0" xfId="1" applyFont="1" applyAlignment="1">
      <alignment horizontal="center" vertical="center"/>
    </xf>
    <xf numFmtId="0" fontId="0" fillId="0" borderId="0" xfId="1" applyFont="1" applyAlignment="1"/>
    <xf numFmtId="0" fontId="0" fillId="0" borderId="0" xfId="1" applyFont="1" applyAlignment="1">
      <alignment horizontal="center"/>
    </xf>
    <xf numFmtId="14" fontId="1" fillId="0" borderId="0" xfId="1" applyNumberFormat="1"/>
    <xf numFmtId="0" fontId="3" fillId="0" borderId="2" xfId="1" applyFont="1" applyBorder="1" applyAlignment="1">
      <alignment horizontal="center"/>
    </xf>
    <xf numFmtId="0" fontId="0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4" xfId="1" applyFont="1" applyBorder="1" applyAlignment="1">
      <alignment horizontal="center"/>
    </xf>
    <xf numFmtId="164" fontId="5" fillId="0" borderId="0" xfId="2" applyFont="1" applyBorder="1" applyAlignment="1"/>
    <xf numFmtId="165" fontId="5" fillId="0" borderId="0" xfId="2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49" fontId="5" fillId="0" borderId="0" xfId="3" applyNumberFormat="1" applyFont="1" applyBorder="1" applyAlignment="1">
      <alignment horizontal="left"/>
    </xf>
    <xf numFmtId="165" fontId="5" fillId="0" borderId="0" xfId="3" applyNumberFormat="1" applyFont="1" applyBorder="1" applyAlignment="1">
      <alignment horizontal="center"/>
    </xf>
    <xf numFmtId="0" fontId="6" fillId="0" borderId="0" xfId="4" quotePrefix="1" applyNumberFormat="1" applyFont="1"/>
    <xf numFmtId="165" fontId="6" fillId="0" borderId="0" xfId="5" applyNumberFormat="1" applyFont="1" applyBorder="1" applyAlignment="1">
      <alignment horizontal="center"/>
    </xf>
    <xf numFmtId="164" fontId="6" fillId="0" borderId="0" xfId="5" applyFont="1" applyBorder="1" applyAlignment="1">
      <alignment horizontal="left"/>
    </xf>
    <xf numFmtId="164" fontId="5" fillId="0" borderId="0" xfId="5" applyFont="1" applyBorder="1" applyAlignment="1">
      <alignment horizontal="left"/>
    </xf>
    <xf numFmtId="165" fontId="5" fillId="0" borderId="0" xfId="5" applyNumberFormat="1" applyFont="1" applyBorder="1" applyAlignment="1">
      <alignment horizontal="center"/>
    </xf>
    <xf numFmtId="49" fontId="5" fillId="0" borderId="0" xfId="2" applyNumberFormat="1" applyFont="1" applyBorder="1" applyAlignment="1">
      <alignment horizontal="left"/>
    </xf>
    <xf numFmtId="164" fontId="5" fillId="0" borderId="0" xfId="6" applyFont="1" applyBorder="1" applyAlignment="1"/>
    <xf numFmtId="165" fontId="5" fillId="0" borderId="0" xfId="6" applyNumberFormat="1" applyFont="1" applyBorder="1" applyAlignment="1">
      <alignment horizontal="center"/>
    </xf>
    <xf numFmtId="0" fontId="8" fillId="0" borderId="0" xfId="7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1" xfId="7" applyFont="1" applyBorder="1" applyAlignment="1" applyProtection="1">
      <alignment vertical="center"/>
      <protection locked="0"/>
    </xf>
    <xf numFmtId="0" fontId="8" fillId="0" borderId="0" xfId="7" applyFont="1" applyBorder="1" applyAlignment="1" applyProtection="1">
      <alignment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2" fillId="0" borderId="6" xfId="7" applyFont="1" applyBorder="1" applyAlignment="1" applyProtection="1">
      <alignment horizontal="right" vertical="center"/>
      <protection locked="0"/>
    </xf>
    <xf numFmtId="0" fontId="12" fillId="0" borderId="6" xfId="7" applyFont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vertical="center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0" fontId="17" fillId="0" borderId="11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top"/>
      <protection locked="0"/>
    </xf>
    <xf numFmtId="0" fontId="1" fillId="0" borderId="0" xfId="8"/>
    <xf numFmtId="0" fontId="21" fillId="0" borderId="0" xfId="8" applyFont="1" applyAlignment="1">
      <alignment vertical="center"/>
    </xf>
    <xf numFmtId="0" fontId="1" fillId="0" borderId="0" xfId="8" applyAlignment="1">
      <alignment horizontal="right"/>
    </xf>
    <xf numFmtId="0" fontId="1" fillId="0" borderId="0" xfId="8" applyAlignment="1">
      <alignment horizontal="left"/>
    </xf>
    <xf numFmtId="0" fontId="1" fillId="0" borderId="0" xfId="8" applyAlignment="1">
      <alignment vertical="center"/>
    </xf>
    <xf numFmtId="0" fontId="3" fillId="0" borderId="42" xfId="8" applyFont="1" applyBorder="1" applyAlignment="1">
      <alignment horizontal="center" vertical="center"/>
    </xf>
    <xf numFmtId="166" fontId="20" fillId="0" borderId="9" xfId="8" applyNumberFormat="1" applyFont="1" applyBorder="1" applyAlignment="1">
      <alignment horizontal="left" vertical="center"/>
    </xf>
    <xf numFmtId="14" fontId="22" fillId="0" borderId="10" xfId="8" applyNumberFormat="1" applyFont="1" applyBorder="1" applyAlignment="1">
      <alignment horizontal="center" vertical="center"/>
    </xf>
    <xf numFmtId="0" fontId="22" fillId="0" borderId="20" xfId="8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14" fontId="3" fillId="0" borderId="5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14" fontId="0" fillId="0" borderId="58" xfId="0" applyNumberFormat="1" applyFont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14" fontId="0" fillId="0" borderId="6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27" fillId="0" borderId="46" xfId="0" applyNumberFormat="1" applyFont="1" applyBorder="1" applyAlignment="1" applyProtection="1">
      <alignment horizontal="right" vertical="center"/>
      <protection locked="0"/>
    </xf>
    <xf numFmtId="0" fontId="28" fillId="0" borderId="30" xfId="0" applyFont="1" applyBorder="1" applyAlignment="1" applyProtection="1">
      <alignment vertical="center"/>
      <protection locked="0"/>
    </xf>
    <xf numFmtId="0" fontId="29" fillId="5" borderId="2" xfId="0" applyFont="1" applyFill="1" applyBorder="1" applyAlignment="1" applyProtection="1">
      <alignment horizontal="center" vertical="center"/>
    </xf>
    <xf numFmtId="0" fontId="29" fillId="5" borderId="40" xfId="0" applyFont="1" applyFill="1" applyBorder="1" applyAlignment="1" applyProtection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  <protection locked="0"/>
    </xf>
    <xf numFmtId="14" fontId="29" fillId="5" borderId="40" xfId="0" applyNumberFormat="1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6" fillId="6" borderId="29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 wrapText="1"/>
    </xf>
    <xf numFmtId="14" fontId="26" fillId="6" borderId="29" xfId="0" applyNumberFormat="1" applyFont="1" applyFill="1" applyBorder="1" applyAlignment="1" applyProtection="1">
      <alignment horizontal="center" vertical="center"/>
      <protection locked="0"/>
    </xf>
    <xf numFmtId="0" fontId="26" fillId="6" borderId="30" xfId="0" applyFont="1" applyFill="1" applyBorder="1" applyAlignment="1" applyProtection="1">
      <alignment horizontal="center" vertical="center"/>
    </xf>
    <xf numFmtId="0" fontId="29" fillId="5" borderId="64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/>
    </xf>
    <xf numFmtId="0" fontId="26" fillId="5" borderId="27" xfId="0" applyFont="1" applyFill="1" applyBorder="1" applyAlignment="1" applyProtection="1">
      <alignment horizontal="center" vertical="center"/>
      <protection locked="0"/>
    </xf>
    <xf numFmtId="167" fontId="26" fillId="5" borderId="27" xfId="0" applyNumberFormat="1" applyFont="1" applyFill="1" applyBorder="1" applyAlignment="1" applyProtection="1">
      <alignment horizontal="center" vertical="center"/>
    </xf>
    <xf numFmtId="14" fontId="26" fillId="5" borderId="27" xfId="0" applyNumberFormat="1" applyFont="1" applyFill="1" applyBorder="1" applyAlignment="1" applyProtection="1">
      <alignment horizontal="center" vertical="center"/>
      <protection locked="0"/>
    </xf>
    <xf numFmtId="167" fontId="17" fillId="0" borderId="20" xfId="7" applyNumberFormat="1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 wrapText="1"/>
    </xf>
    <xf numFmtId="14" fontId="26" fillId="6" borderId="6" xfId="0" applyNumberFormat="1" applyFont="1" applyFill="1" applyBorder="1" applyAlignment="1" applyProtection="1">
      <alignment horizontal="center" vertical="center"/>
      <protection locked="0"/>
    </xf>
    <xf numFmtId="167" fontId="30" fillId="6" borderId="32" xfId="0" applyNumberFormat="1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 applyProtection="1">
      <alignment horizontal="center" vertical="center"/>
      <protection locked="0"/>
    </xf>
    <xf numFmtId="0" fontId="26" fillId="5" borderId="49" xfId="0" applyFont="1" applyFill="1" applyBorder="1" applyAlignment="1" applyProtection="1">
      <alignment horizontal="center" vertical="center"/>
      <protection locked="0"/>
    </xf>
    <xf numFmtId="0" fontId="26" fillId="5" borderId="25" xfId="0" applyFont="1" applyFill="1" applyBorder="1" applyAlignment="1" applyProtection="1">
      <alignment horizontal="center" vertical="center"/>
      <protection locked="0"/>
    </xf>
    <xf numFmtId="0" fontId="29" fillId="5" borderId="12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  <protection locked="0"/>
    </xf>
    <xf numFmtId="14" fontId="26" fillId="5" borderId="13" xfId="0" applyNumberFormat="1" applyFont="1" applyFill="1" applyBorder="1" applyAlignment="1" applyProtection="1">
      <alignment vertical="center"/>
      <protection locked="0"/>
    </xf>
    <xf numFmtId="0" fontId="26" fillId="5" borderId="14" xfId="0" applyFont="1" applyFill="1" applyBorder="1" applyAlignment="1" applyProtection="1">
      <alignment vertical="center"/>
    </xf>
    <xf numFmtId="0" fontId="29" fillId="5" borderId="15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center" vertical="center"/>
      <protection locked="0"/>
    </xf>
    <xf numFmtId="0" fontId="26" fillId="5" borderId="0" xfId="0" applyFont="1" applyFill="1" applyBorder="1" applyAlignment="1" applyProtection="1">
      <alignment horizontal="center" vertical="center"/>
    </xf>
    <xf numFmtId="14" fontId="26" fillId="5" borderId="0" xfId="0" applyNumberFormat="1" applyFont="1" applyFill="1" applyBorder="1" applyAlignment="1" applyProtection="1">
      <alignment horizontal="center" vertical="center"/>
      <protection locked="0"/>
    </xf>
    <xf numFmtId="0" fontId="26" fillId="5" borderId="16" xfId="0" applyFont="1" applyFill="1" applyBorder="1" applyAlignment="1" applyProtection="1">
      <alignment horizontal="center" vertical="center"/>
    </xf>
    <xf numFmtId="0" fontId="29" fillId="5" borderId="21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center" vertical="center"/>
    </xf>
    <xf numFmtId="14" fontId="26" fillId="5" borderId="23" xfId="0" applyNumberFormat="1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</xf>
    <xf numFmtId="0" fontId="29" fillId="5" borderId="24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</xf>
    <xf numFmtId="0" fontId="26" fillId="5" borderId="25" xfId="0" applyFont="1" applyFill="1" applyBorder="1" applyAlignment="1" applyProtection="1">
      <alignment horizontal="center" vertical="center"/>
    </xf>
    <xf numFmtId="14" fontId="26" fillId="5" borderId="25" xfId="0" applyNumberFormat="1" applyFont="1" applyFill="1" applyBorder="1" applyAlignment="1" applyProtection="1">
      <alignment horizontal="center" vertical="center"/>
      <protection locked="0"/>
    </xf>
    <xf numFmtId="0" fontId="26" fillId="5" borderId="26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26" fillId="5" borderId="27" xfId="0" applyFont="1" applyFill="1" applyBorder="1" applyAlignment="1" applyProtection="1">
      <alignment horizontal="center" vertical="center"/>
    </xf>
    <xf numFmtId="0" fontId="29" fillId="5" borderId="19" xfId="0" applyFont="1" applyFill="1" applyBorder="1" applyAlignment="1" applyProtection="1">
      <alignment horizontal="center" vertical="center"/>
    </xf>
    <xf numFmtId="0" fontId="26" fillId="5" borderId="11" xfId="0" applyFont="1" applyFill="1" applyBorder="1" applyAlignment="1" applyProtection="1">
      <alignment horizontal="left" vertical="center"/>
    </xf>
    <xf numFmtId="0" fontId="26" fillId="5" borderId="11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center"/>
    </xf>
    <xf numFmtId="0" fontId="26" fillId="5" borderId="51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/>
    </xf>
    <xf numFmtId="0" fontId="26" fillId="5" borderId="49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 wrapText="1"/>
    </xf>
    <xf numFmtId="0" fontId="26" fillId="5" borderId="49" xfId="0" applyFont="1" applyFill="1" applyBorder="1" applyAlignment="1" applyProtection="1">
      <alignment horizontal="left" vertical="center" wrapText="1"/>
    </xf>
    <xf numFmtId="0" fontId="29" fillId="5" borderId="66" xfId="0" applyFont="1" applyFill="1" applyBorder="1" applyAlignment="1" applyProtection="1">
      <alignment horizontal="center" vertical="center"/>
    </xf>
    <xf numFmtId="0" fontId="26" fillId="5" borderId="42" xfId="0" applyFont="1" applyFill="1" applyBorder="1" applyAlignment="1" applyProtection="1">
      <alignment horizontal="left" vertical="center"/>
    </xf>
    <xf numFmtId="0" fontId="26" fillId="5" borderId="42" xfId="0" applyFont="1" applyFill="1" applyBorder="1" applyAlignment="1" applyProtection="1">
      <alignment horizontal="center" vertical="center"/>
      <protection locked="0"/>
    </xf>
    <xf numFmtId="0" fontId="26" fillId="5" borderId="42" xfId="0" applyFont="1" applyFill="1" applyBorder="1" applyAlignment="1" applyProtection="1">
      <alignment horizontal="center" vertical="center"/>
    </xf>
    <xf numFmtId="14" fontId="26" fillId="5" borderId="42" xfId="0" applyNumberFormat="1" applyFont="1" applyFill="1" applyBorder="1" applyAlignment="1" applyProtection="1">
      <alignment horizontal="center" vertical="center"/>
      <protection locked="0"/>
    </xf>
    <xf numFmtId="167" fontId="32" fillId="5" borderId="20" xfId="0" applyNumberFormat="1" applyFont="1" applyFill="1" applyBorder="1" applyAlignment="1" applyProtection="1">
      <alignment horizontal="center" vertical="center"/>
    </xf>
    <xf numFmtId="167" fontId="26" fillId="6" borderId="32" xfId="0" applyNumberFormat="1" applyFont="1" applyFill="1" applyBorder="1" applyAlignment="1" applyProtection="1">
      <alignment horizontal="center" vertical="center"/>
    </xf>
    <xf numFmtId="14" fontId="26" fillId="5" borderId="49" xfId="0" applyNumberFormat="1" applyFont="1" applyFill="1" applyBorder="1" applyAlignment="1" applyProtection="1">
      <alignment horizontal="center" vertical="center"/>
      <protection locked="0"/>
    </xf>
    <xf numFmtId="0" fontId="26" fillId="5" borderId="10" xfId="0" applyFont="1" applyFill="1" applyBorder="1" applyAlignment="1" applyProtection="1">
      <alignment horizontal="center" vertical="center"/>
    </xf>
    <xf numFmtId="14" fontId="26" fillId="5" borderId="10" xfId="0" applyNumberFormat="1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horizontal="center" vertical="center"/>
    </xf>
    <xf numFmtId="0" fontId="26" fillId="6" borderId="32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center" vertical="center"/>
    </xf>
    <xf numFmtId="0" fontId="26" fillId="6" borderId="11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 wrapText="1"/>
    </xf>
    <xf numFmtId="0" fontId="26" fillId="5" borderId="42" xfId="0" applyFont="1" applyFill="1" applyBorder="1" applyAlignment="1" applyProtection="1">
      <alignment horizontal="left" vertical="center" wrapText="1"/>
    </xf>
    <xf numFmtId="167" fontId="32" fillId="5" borderId="47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29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9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 wrapText="1"/>
    </xf>
    <xf numFmtId="14" fontId="26" fillId="6" borderId="29" xfId="0" applyNumberFormat="1" applyFont="1" applyFill="1" applyBorder="1" applyAlignment="1">
      <alignment horizontal="center" vertical="center"/>
    </xf>
    <xf numFmtId="0" fontId="26" fillId="6" borderId="30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vertical="center"/>
    </xf>
    <xf numFmtId="0" fontId="26" fillId="5" borderId="6" xfId="0" applyFont="1" applyFill="1" applyBorder="1" applyAlignment="1">
      <alignment vertical="center"/>
    </xf>
    <xf numFmtId="0" fontId="26" fillId="5" borderId="9" xfId="0" applyFont="1" applyFill="1" applyBorder="1" applyAlignment="1">
      <alignment vertical="center"/>
    </xf>
    <xf numFmtId="0" fontId="29" fillId="5" borderId="19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6" xfId="0" applyFont="1" applyFill="1" applyBorder="1" applyAlignment="1">
      <alignment horizontal="left" vertical="center" wrapText="1"/>
    </xf>
    <xf numFmtId="0" fontId="29" fillId="5" borderId="43" xfId="0" applyFont="1" applyFill="1" applyBorder="1" applyAlignment="1">
      <alignment horizontal="center" vertical="center"/>
    </xf>
    <xf numFmtId="0" fontId="29" fillId="6" borderId="1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/>
    </xf>
    <xf numFmtId="0" fontId="29" fillId="0" borderId="19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51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center"/>
    </xf>
    <xf numFmtId="0" fontId="26" fillId="5" borderId="7" xfId="0" applyFont="1" applyFill="1" applyBorder="1" applyAlignment="1">
      <alignment horizontal="center" vertical="center"/>
    </xf>
    <xf numFmtId="14" fontId="26" fillId="5" borderId="7" xfId="0" applyNumberFormat="1" applyFont="1" applyFill="1" applyBorder="1" applyAlignment="1">
      <alignment horizontal="center" vertical="center"/>
    </xf>
    <xf numFmtId="0" fontId="32" fillId="5" borderId="69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left" vertical="center"/>
    </xf>
    <xf numFmtId="0" fontId="26" fillId="5" borderId="23" xfId="0" applyFont="1" applyFill="1" applyBorder="1" applyAlignment="1">
      <alignment horizontal="center" vertical="center"/>
    </xf>
    <xf numFmtId="14" fontId="26" fillId="5" borderId="23" xfId="0" applyNumberFormat="1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vertical="center"/>
    </xf>
    <xf numFmtId="0" fontId="26" fillId="5" borderId="13" xfId="0" applyFont="1" applyFill="1" applyBorder="1" applyAlignment="1">
      <alignment vertical="center"/>
    </xf>
    <xf numFmtId="14" fontId="26" fillId="5" borderId="13" xfId="0" applyNumberFormat="1" applyFont="1" applyFill="1" applyBorder="1" applyAlignment="1">
      <alignment vertical="center"/>
    </xf>
    <xf numFmtId="0" fontId="26" fillId="5" borderId="14" xfId="0" applyFont="1" applyFill="1" applyBorder="1" applyAlignment="1">
      <alignment vertical="center"/>
    </xf>
    <xf numFmtId="0" fontId="29" fillId="5" borderId="15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center" vertical="center"/>
    </xf>
    <xf numFmtId="14" fontId="26" fillId="5" borderId="0" xfId="0" applyNumberFormat="1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left" vertical="center"/>
    </xf>
    <xf numFmtId="0" fontId="26" fillId="5" borderId="22" xfId="0" applyFont="1" applyFill="1" applyBorder="1" applyAlignment="1">
      <alignment horizontal="center" vertical="center"/>
    </xf>
    <xf numFmtId="0" fontId="29" fillId="5" borderId="24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0" fontId="29" fillId="5" borderId="67" xfId="0" applyFont="1" applyFill="1" applyBorder="1" applyAlignment="1">
      <alignment horizontal="center" vertical="center"/>
    </xf>
    <xf numFmtId="0" fontId="29" fillId="5" borderId="74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center" vertical="center"/>
    </xf>
    <xf numFmtId="0" fontId="26" fillId="5" borderId="26" xfId="0" applyFont="1" applyFill="1" applyBorder="1" applyAlignment="1">
      <alignment horizontal="center" vertical="center"/>
    </xf>
    <xf numFmtId="0" fontId="26" fillId="5" borderId="25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6" fillId="5" borderId="11" xfId="0" applyFont="1" applyFill="1" applyBorder="1" applyAlignment="1">
      <alignment horizontal="left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2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20" xfId="0" applyNumberFormat="1" applyFont="1" applyFill="1" applyBorder="1" applyAlignment="1">
      <alignment horizontal="center" vertical="center"/>
    </xf>
    <xf numFmtId="0" fontId="29" fillId="0" borderId="64" xfId="0" applyFont="1" applyFill="1" applyBorder="1" applyAlignment="1">
      <alignment horizontal="center" vertical="center"/>
    </xf>
    <xf numFmtId="0" fontId="26" fillId="0" borderId="70" xfId="0" applyFont="1" applyFill="1" applyBorder="1" applyAlignment="1">
      <alignment horizontal="left"/>
    </xf>
    <xf numFmtId="0" fontId="26" fillId="6" borderId="25" xfId="0" applyFont="1" applyFill="1" applyBorder="1" applyAlignment="1">
      <alignment vertical="center"/>
    </xf>
    <xf numFmtId="0" fontId="26" fillId="6" borderId="25" xfId="0" applyFont="1" applyFill="1" applyBorder="1" applyAlignment="1">
      <alignment vertical="center" wrapText="1"/>
    </xf>
    <xf numFmtId="14" fontId="26" fillId="6" borderId="25" xfId="0" applyNumberFormat="1" applyFont="1" applyFill="1" applyBorder="1" applyAlignment="1">
      <alignment vertical="center"/>
    </xf>
    <xf numFmtId="0" fontId="26" fillId="6" borderId="2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0" fillId="0" borderId="20" xfId="0" applyNumberFormat="1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14" fontId="32" fillId="0" borderId="25" xfId="0" applyNumberFormat="1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9" fillId="5" borderId="15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left" vertical="center"/>
    </xf>
    <xf numFmtId="0" fontId="32" fillId="5" borderId="47" xfId="0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left" vertical="center" wrapText="1"/>
    </xf>
    <xf numFmtId="0" fontId="41" fillId="0" borderId="10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/>
    </xf>
    <xf numFmtId="0" fontId="26" fillId="5" borderId="50" xfId="0" applyFont="1" applyFill="1" applyBorder="1" applyAlignment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</xf>
    <xf numFmtId="0" fontId="29" fillId="5" borderId="40" xfId="0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/>
    </xf>
    <xf numFmtId="0" fontId="26" fillId="6" borderId="29" xfId="0" applyFont="1" applyFill="1" applyBorder="1" applyAlignment="1" applyProtection="1">
      <alignment horizontal="center" vertical="center" wrapText="1"/>
      <protection locked="0"/>
    </xf>
    <xf numFmtId="0" fontId="26" fillId="6" borderId="30" xfId="0" applyFont="1" applyFill="1" applyBorder="1" applyAlignment="1" applyProtection="1">
      <alignment horizontal="center" vertical="center"/>
      <protection locked="0"/>
    </xf>
    <xf numFmtId="0" fontId="26" fillId="5" borderId="11" xfId="0" applyFont="1" applyFill="1" applyBorder="1" applyAlignment="1" applyProtection="1">
      <alignment vertical="center"/>
    </xf>
    <xf numFmtId="0" fontId="26" fillId="5" borderId="6" xfId="0" applyFont="1" applyFill="1" applyBorder="1" applyAlignment="1" applyProtection="1">
      <alignment vertical="center"/>
      <protection locked="0"/>
    </xf>
    <xf numFmtId="0" fontId="26" fillId="5" borderId="6" xfId="0" applyFont="1" applyFill="1" applyBorder="1" applyAlignment="1" applyProtection="1">
      <alignment vertical="center"/>
    </xf>
    <xf numFmtId="0" fontId="26" fillId="5" borderId="9" xfId="0" applyFont="1" applyFill="1" applyBorder="1" applyAlignment="1" applyProtection="1">
      <alignment vertical="center"/>
      <protection locked="0"/>
    </xf>
    <xf numFmtId="0" fontId="32" fillId="5" borderId="47" xfId="0" applyFont="1" applyFill="1" applyBorder="1" applyAlignment="1" applyProtection="1">
      <alignment horizontal="center" vertical="center"/>
      <protection locked="0"/>
    </xf>
    <xf numFmtId="0" fontId="26" fillId="6" borderId="11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0" fontId="26" fillId="6" borderId="32" xfId="0" applyFont="1" applyFill="1" applyBorder="1" applyAlignment="1" applyProtection="1">
      <alignment horizontal="center" vertical="center"/>
      <protection locked="0"/>
    </xf>
    <xf numFmtId="0" fontId="29" fillId="6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left" vertical="center"/>
    </xf>
    <xf numFmtId="0" fontId="26" fillId="0" borderId="10" xfId="0" quotePrefix="1" applyFont="1" applyFill="1" applyBorder="1" applyAlignment="1" applyProtection="1">
      <alignment horizontal="center" vertical="center"/>
      <protection locked="0"/>
    </xf>
    <xf numFmtId="0" fontId="26" fillId="0" borderId="10" xfId="0" quotePrefix="1" applyFont="1" applyFill="1" applyBorder="1" applyAlignment="1" applyProtection="1">
      <alignment horizontal="center" vertical="center"/>
    </xf>
    <xf numFmtId="0" fontId="26" fillId="0" borderId="20" xfId="0" quotePrefix="1" applyFont="1" applyFill="1" applyBorder="1" applyAlignment="1" applyProtection="1">
      <alignment horizontal="center" vertical="center"/>
      <protection locked="0"/>
    </xf>
    <xf numFmtId="0" fontId="29" fillId="0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/>
      <protection locked="0"/>
    </xf>
    <xf numFmtId="0" fontId="26" fillId="0" borderId="10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14" fontId="26" fillId="0" borderId="10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top"/>
    </xf>
    <xf numFmtId="0" fontId="26" fillId="5" borderId="49" xfId="0" applyFont="1" applyFill="1" applyBorder="1" applyAlignment="1" applyProtection="1">
      <alignment horizontal="left" vertical="top"/>
    </xf>
    <xf numFmtId="0" fontId="26" fillId="5" borderId="10" xfId="0" applyFont="1" applyFill="1" applyBorder="1" applyAlignment="1" applyProtection="1">
      <alignment horizontal="left" vertical="center"/>
      <protection locked="0"/>
    </xf>
    <xf numFmtId="0" fontId="32" fillId="5" borderId="20" xfId="0" applyFont="1" applyFill="1" applyBorder="1" applyAlignment="1" applyProtection="1">
      <alignment horizontal="center" vertical="center"/>
      <protection locked="0"/>
    </xf>
    <xf numFmtId="0" fontId="29" fillId="5" borderId="72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left" vertical="center"/>
    </xf>
    <xf numFmtId="0" fontId="26" fillId="5" borderId="7" xfId="0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0" fontId="32" fillId="5" borderId="69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left" vertical="center"/>
      <protection locked="0"/>
    </xf>
    <xf numFmtId="0" fontId="26" fillId="5" borderId="14" xfId="0" applyFont="1" applyFill="1" applyBorder="1" applyAlignment="1" applyProtection="1">
      <alignment vertical="center"/>
      <protection locked="0"/>
    </xf>
    <xf numFmtId="0" fontId="26" fillId="5" borderId="0" xfId="0" applyFont="1" applyFill="1" applyBorder="1" applyAlignment="1" applyProtection="1">
      <alignment horizontal="left" vertical="center"/>
      <protection locked="0"/>
    </xf>
    <xf numFmtId="0" fontId="26" fillId="5" borderId="16" xfId="0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  <protection locked="0"/>
    </xf>
    <xf numFmtId="0" fontId="26" fillId="5" borderId="26" xfId="0" applyFont="1" applyFill="1" applyBorder="1" applyAlignment="1" applyProtection="1">
      <alignment horizontal="center" vertical="center"/>
      <protection locked="0"/>
    </xf>
    <xf numFmtId="14" fontId="32" fillId="5" borderId="47" xfId="0" applyNumberFormat="1" applyFont="1" applyFill="1" applyBorder="1" applyAlignment="1" applyProtection="1">
      <alignment horizontal="center" vertical="center"/>
    </xf>
    <xf numFmtId="0" fontId="32" fillId="5" borderId="50" xfId="0" applyFont="1" applyFill="1" applyBorder="1" applyAlignment="1" applyProtection="1">
      <alignment horizontal="center" vertical="center"/>
    </xf>
    <xf numFmtId="167" fontId="32" fillId="5" borderId="50" xfId="0" applyNumberFormat="1" applyFont="1" applyFill="1" applyBorder="1" applyAlignment="1" applyProtection="1">
      <alignment horizontal="center" vertical="center"/>
    </xf>
    <xf numFmtId="167" fontId="32" fillId="6" borderId="32" xfId="0" applyNumberFormat="1" applyFont="1" applyFill="1" applyBorder="1" applyAlignment="1" applyProtection="1">
      <alignment horizontal="center" vertical="center"/>
    </xf>
    <xf numFmtId="0" fontId="1" fillId="0" borderId="0" xfId="8" applyAlignment="1">
      <alignment horizontal="center"/>
    </xf>
    <xf numFmtId="0" fontId="19" fillId="0" borderId="0" xfId="8" applyFont="1" applyBorder="1" applyAlignment="1">
      <alignment horizontal="center" wrapText="1"/>
    </xf>
    <xf numFmtId="0" fontId="20" fillId="0" borderId="10" xfId="8" applyFont="1" applyFill="1" applyBorder="1" applyAlignment="1">
      <alignment horizontal="center"/>
    </xf>
    <xf numFmtId="0" fontId="3" fillId="0" borderId="42" xfId="8" applyFont="1" applyBorder="1" applyAlignment="1">
      <alignment horizontal="center" wrapText="1"/>
    </xf>
    <xf numFmtId="0" fontId="1" fillId="0" borderId="11" xfId="8" applyBorder="1" applyAlignment="1">
      <alignment horizontal="center" vertical="center"/>
    </xf>
    <xf numFmtId="0" fontId="3" fillId="0" borderId="42" xfId="8" applyFont="1" applyBorder="1" applyAlignment="1">
      <alignment horizontal="center" vertical="center" wrapText="1"/>
    </xf>
    <xf numFmtId="0" fontId="18" fillId="0" borderId="0" xfId="8" applyFont="1" applyBorder="1" applyAlignment="1">
      <alignment horizontal="center" vertical="center"/>
    </xf>
    <xf numFmtId="166" fontId="20" fillId="8" borderId="11" xfId="8" applyNumberFormat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2" fillId="3" borderId="36" xfId="8" applyFont="1" applyFill="1" applyBorder="1" applyAlignment="1">
      <alignment horizontal="center" vertical="center"/>
    </xf>
    <xf numFmtId="0" fontId="2" fillId="3" borderId="37" xfId="8" applyFont="1" applyFill="1" applyBorder="1" applyAlignment="1">
      <alignment horizontal="center" vertical="center"/>
    </xf>
    <xf numFmtId="0" fontId="2" fillId="3" borderId="38" xfId="8" applyFont="1" applyFill="1" applyBorder="1" applyAlignment="1">
      <alignment horizontal="center" vertical="center"/>
    </xf>
    <xf numFmtId="0" fontId="24" fillId="0" borderId="57" xfId="9" applyBorder="1" applyAlignment="1">
      <alignment horizontal="left" vertical="center" inden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 indent="1"/>
    </xf>
    <xf numFmtId="0" fontId="0" fillId="0" borderId="59" xfId="0" applyFont="1" applyBorder="1" applyAlignment="1">
      <alignment horizontal="left" vertical="center" indent="1"/>
    </xf>
    <xf numFmtId="0" fontId="0" fillId="0" borderId="60" xfId="0" applyFont="1" applyBorder="1" applyAlignment="1">
      <alignment horizontal="left" vertical="center" indent="1"/>
    </xf>
    <xf numFmtId="0" fontId="26" fillId="0" borderId="62" xfId="0" applyFont="1" applyBorder="1" applyAlignment="1">
      <alignment horizontal="left" vertical="center" indent="1"/>
    </xf>
    <xf numFmtId="0" fontId="25" fillId="0" borderId="57" xfId="0" applyFont="1" applyBorder="1" applyAlignment="1">
      <alignment horizontal="left" vertical="center" indent="1"/>
    </xf>
    <xf numFmtId="0" fontId="26" fillId="0" borderId="57" xfId="0" applyFont="1" applyBorder="1" applyAlignment="1">
      <alignment horizontal="left" vertical="center" indent="1"/>
    </xf>
    <xf numFmtId="0" fontId="10" fillId="0" borderId="6" xfId="7" applyFont="1" applyBorder="1" applyAlignment="1" applyProtection="1">
      <alignment horizontal="center" vertical="center"/>
      <protection locked="0"/>
    </xf>
    <xf numFmtId="0" fontId="8" fillId="3" borderId="0" xfId="7" applyFont="1" applyFill="1" applyBorder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9" fillId="0" borderId="0" xfId="7" applyFont="1" applyBorder="1" applyAlignment="1" applyProtection="1">
      <alignment horizontal="center" vertical="center"/>
      <protection locked="0"/>
    </xf>
    <xf numFmtId="0" fontId="10" fillId="0" borderId="9" xfId="7" applyFont="1" applyBorder="1" applyAlignment="1" applyProtection="1">
      <alignment horizontal="center" vertical="center"/>
      <protection locked="0"/>
    </xf>
    <xf numFmtId="0" fontId="10" fillId="0" borderId="10" xfId="7" applyFont="1" applyBorder="1" applyAlignment="1" applyProtection="1">
      <alignment horizontal="center" vertical="center"/>
      <protection locked="0"/>
    </xf>
    <xf numFmtId="0" fontId="10" fillId="0" borderId="11" xfId="7" applyFont="1" applyBorder="1" applyAlignment="1" applyProtection="1">
      <alignment horizontal="center" vertical="center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0" fontId="14" fillId="0" borderId="7" xfId="7" applyFont="1" applyBorder="1" applyAlignment="1" applyProtection="1">
      <alignment horizontal="center" vertical="center"/>
      <protection locked="0"/>
    </xf>
    <xf numFmtId="0" fontId="15" fillId="2" borderId="0" xfId="7" applyFont="1" applyFill="1" applyBorder="1" applyAlignment="1" applyProtection="1">
      <alignment horizontal="center" vertical="center"/>
      <protection locked="0"/>
    </xf>
    <xf numFmtId="0" fontId="10" fillId="0" borderId="7" xfId="7" applyFont="1" applyBorder="1" applyAlignment="1" applyProtection="1">
      <alignment horizontal="center" vertical="center"/>
      <protection locked="0"/>
    </xf>
    <xf numFmtId="0" fontId="16" fillId="2" borderId="8" xfId="7" applyFont="1" applyFill="1" applyBorder="1" applyAlignment="1" applyProtection="1">
      <alignment horizontal="center" vertical="center"/>
      <protection locked="0"/>
    </xf>
    <xf numFmtId="0" fontId="8" fillId="0" borderId="9" xfId="7" applyFont="1" applyFill="1" applyBorder="1" applyAlignment="1" applyProtection="1">
      <alignment horizontal="center" vertical="top" wrapText="1"/>
      <protection locked="0"/>
    </xf>
    <xf numFmtId="0" fontId="8" fillId="0" borderId="10" xfId="7" applyFont="1" applyFill="1" applyBorder="1" applyAlignment="1" applyProtection="1">
      <alignment horizontal="center" vertical="top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14" fontId="8" fillId="0" borderId="11" xfId="7" applyNumberFormat="1" applyFont="1" applyFill="1" applyBorder="1" applyAlignment="1" applyProtection="1">
      <alignment horizontal="center" vertical="top" wrapText="1"/>
      <protection locked="0"/>
    </xf>
    <xf numFmtId="14" fontId="8" fillId="0" borderId="9" xfId="7" applyNumberFormat="1" applyFont="1" applyFill="1" applyBorder="1" applyAlignment="1" applyProtection="1">
      <alignment horizontal="center" vertical="top" wrapText="1"/>
      <protection locked="0"/>
    </xf>
    <xf numFmtId="0" fontId="8" fillId="0" borderId="6" xfId="7" applyFont="1" applyFill="1" applyBorder="1" applyAlignment="1" applyProtection="1">
      <alignment horizontal="center" vertical="center" wrapText="1"/>
    </xf>
    <xf numFmtId="0" fontId="8" fillId="0" borderId="9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center" wrapText="1"/>
    </xf>
    <xf numFmtId="14" fontId="8" fillId="0" borderId="11" xfId="7" applyNumberFormat="1" applyFont="1" applyFill="1" applyBorder="1" applyAlignment="1" applyProtection="1">
      <alignment horizontal="center" vertical="center" wrapText="1"/>
      <protection locked="0"/>
    </xf>
    <xf numFmtId="14" fontId="8" fillId="0" borderId="9" xfId="7" applyNumberFormat="1" applyFont="1" applyFill="1" applyBorder="1" applyAlignment="1" applyProtection="1">
      <alignment horizontal="center" vertical="center" wrapText="1"/>
      <protection locked="0"/>
    </xf>
    <xf numFmtId="14" fontId="8" fillId="0" borderId="10" xfId="7" applyNumberFormat="1" applyFont="1" applyFill="1" applyBorder="1" applyAlignment="1" applyProtection="1">
      <alignment horizontal="center" vertical="top"/>
      <protection locked="0"/>
    </xf>
    <xf numFmtId="0" fontId="29" fillId="6" borderId="31" xfId="0" applyFont="1" applyFill="1" applyBorder="1" applyAlignment="1" applyProtection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</xf>
    <xf numFmtId="0" fontId="23" fillId="4" borderId="0" xfId="0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27" fillId="0" borderId="28" xfId="0" applyFont="1" applyBorder="1" applyAlignment="1" applyProtection="1">
      <alignment horizontal="right" vertical="center" indent="1"/>
      <protection locked="0"/>
    </xf>
    <xf numFmtId="0" fontId="27" fillId="0" borderId="29" xfId="0" applyFont="1" applyBorder="1" applyAlignment="1" applyProtection="1">
      <alignment horizontal="right" vertical="center" indent="1"/>
      <protection locked="0"/>
    </xf>
    <xf numFmtId="0" fontId="3" fillId="0" borderId="29" xfId="8" applyFont="1" applyBorder="1" applyAlignment="1" applyProtection="1">
      <alignment horizontal="center"/>
      <protection locked="0"/>
    </xf>
    <xf numFmtId="0" fontId="3" fillId="0" borderId="30" xfId="8" applyFont="1" applyBorder="1" applyAlignment="1" applyProtection="1">
      <alignment horizontal="center"/>
      <protection locked="0"/>
    </xf>
    <xf numFmtId="0" fontId="27" fillId="0" borderId="33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left" vertical="center" indent="1"/>
      <protection locked="0"/>
    </xf>
    <xf numFmtId="0" fontId="27" fillId="0" borderId="22" xfId="0" applyFont="1" applyBorder="1" applyAlignment="1" applyProtection="1">
      <alignment horizontal="left" vertical="center" indent="1"/>
      <protection locked="0"/>
    </xf>
    <xf numFmtId="0" fontId="29" fillId="6" borderId="28" xfId="0" applyFont="1" applyFill="1" applyBorder="1" applyAlignment="1" applyProtection="1">
      <alignment horizontal="center" vertical="center"/>
    </xf>
    <xf numFmtId="0" fontId="29" fillId="6" borderId="29" xfId="0" applyFont="1" applyFill="1" applyBorder="1" applyAlignment="1" applyProtection="1">
      <alignment horizontal="center" vertical="center"/>
    </xf>
    <xf numFmtId="0" fontId="27" fillId="0" borderId="29" xfId="0" applyFont="1" applyBorder="1" applyAlignment="1" applyProtection="1">
      <alignment horizontal="left" vertical="center" indent="1"/>
      <protection locked="0"/>
    </xf>
    <xf numFmtId="0" fontId="27" fillId="0" borderId="65" xfId="0" applyFont="1" applyBorder="1" applyAlignment="1" applyProtection="1">
      <alignment horizontal="left" vertical="center" indent="1"/>
      <protection locked="0"/>
    </xf>
    <xf numFmtId="0" fontId="29" fillId="6" borderId="9" xfId="0" applyFont="1" applyFill="1" applyBorder="1" applyAlignment="1" applyProtection="1">
      <alignment horizontal="center" vertical="center"/>
    </xf>
    <xf numFmtId="0" fontId="27" fillId="0" borderId="33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left" vertical="center" indent="1"/>
    </xf>
    <xf numFmtId="0" fontId="27" fillId="0" borderId="35" xfId="0" applyFont="1" applyBorder="1" applyAlignment="1">
      <alignment horizontal="left" vertical="center" indent="1"/>
    </xf>
    <xf numFmtId="0" fontId="29" fillId="5" borderId="67" xfId="0" applyFont="1" applyFill="1" applyBorder="1" applyAlignment="1">
      <alignment horizontal="center" vertical="center"/>
    </xf>
    <xf numFmtId="0" fontId="29" fillId="5" borderId="37" xfId="0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/>
    </xf>
    <xf numFmtId="0" fontId="29" fillId="5" borderId="67" xfId="0" applyFont="1" applyFill="1" applyBorder="1" applyAlignment="1">
      <alignment horizontal="center" vertical="center" wrapText="1"/>
    </xf>
    <xf numFmtId="0" fontId="29" fillId="5" borderId="37" xfId="0" applyFont="1" applyFill="1" applyBorder="1" applyAlignment="1">
      <alignment horizontal="center" vertical="center" wrapText="1"/>
    </xf>
    <xf numFmtId="0" fontId="29" fillId="5" borderId="68" xfId="0" applyFont="1" applyFill="1" applyBorder="1" applyAlignment="1">
      <alignment horizontal="center" vertical="center" wrapText="1"/>
    </xf>
    <xf numFmtId="14" fontId="29" fillId="5" borderId="67" xfId="0" applyNumberFormat="1" applyFont="1" applyFill="1" applyBorder="1" applyAlignment="1">
      <alignment horizontal="center" vertical="center"/>
    </xf>
    <xf numFmtId="14" fontId="29" fillId="5" borderId="37" xfId="0" applyNumberFormat="1" applyFont="1" applyFill="1" applyBorder="1" applyAlignment="1">
      <alignment horizontal="center" vertical="center"/>
    </xf>
    <xf numFmtId="14" fontId="29" fillId="5" borderId="68" xfId="0" applyNumberFormat="1" applyFont="1" applyFill="1" applyBorder="1" applyAlignment="1">
      <alignment horizontal="center" vertical="center"/>
    </xf>
    <xf numFmtId="0" fontId="29" fillId="5" borderId="38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7" fillId="0" borderId="28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14" fontId="27" fillId="0" borderId="29" xfId="0" applyNumberFormat="1" applyFont="1" applyBorder="1" applyAlignment="1">
      <alignment horizontal="right" vertical="center"/>
    </xf>
    <xf numFmtId="0" fontId="28" fillId="0" borderId="29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9" fillId="6" borderId="28" xfId="0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14" fontId="26" fillId="5" borderId="11" xfId="0" applyNumberFormat="1" applyFont="1" applyFill="1" applyBorder="1" applyAlignment="1">
      <alignment horizontal="center" vertical="center"/>
    </xf>
    <xf numFmtId="14" fontId="26" fillId="5" borderId="6" xfId="0" applyNumberFormat="1" applyFont="1" applyFill="1" applyBorder="1" applyAlignment="1">
      <alignment horizontal="center" vertical="center"/>
    </xf>
    <xf numFmtId="14" fontId="26" fillId="5" borderId="9" xfId="0" applyNumberFormat="1" applyFont="1" applyFill="1" applyBorder="1" applyAlignment="1">
      <alignment horizontal="center" vertical="center"/>
    </xf>
    <xf numFmtId="167" fontId="32" fillId="5" borderId="11" xfId="0" applyNumberFormat="1" applyFont="1" applyFill="1" applyBorder="1" applyAlignment="1">
      <alignment horizontal="center" vertical="center"/>
    </xf>
    <xf numFmtId="167" fontId="32" fillId="5" borderId="6" xfId="0" applyNumberFormat="1" applyFont="1" applyFill="1" applyBorder="1" applyAlignment="1">
      <alignment horizontal="center" vertical="center"/>
    </xf>
    <xf numFmtId="167" fontId="32" fillId="5" borderId="3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9" fillId="6" borderId="31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29" fillId="6" borderId="3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29" fillId="5" borderId="6" xfId="0" applyFont="1" applyFill="1" applyBorder="1" applyAlignment="1">
      <alignment horizontal="right" vertical="center" wrapText="1" indent="1"/>
    </xf>
    <xf numFmtId="0" fontId="29" fillId="5" borderId="9" xfId="0" applyFont="1" applyFill="1" applyBorder="1" applyAlignment="1">
      <alignment horizontal="right" vertical="center" wrapText="1" indent="1"/>
    </xf>
    <xf numFmtId="0" fontId="34" fillId="0" borderId="1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6" fillId="0" borderId="11" xfId="0" quotePrefix="1" applyFont="1" applyFill="1" applyBorder="1" applyAlignment="1">
      <alignment horizontal="center" vertical="center"/>
    </xf>
    <xf numFmtId="0" fontId="26" fillId="0" borderId="6" xfId="0" quotePrefix="1" applyFont="1" applyFill="1" applyBorder="1" applyAlignment="1">
      <alignment horizontal="center" vertical="center"/>
    </xf>
    <xf numFmtId="0" fontId="26" fillId="0" borderId="9" xfId="0" quotePrefix="1" applyFont="1" applyFill="1" applyBorder="1" applyAlignment="1">
      <alignment horizontal="center" vertical="center"/>
    </xf>
    <xf numFmtId="0" fontId="26" fillId="0" borderId="32" xfId="0" quotePrefix="1" applyFont="1" applyFill="1" applyBorder="1" applyAlignment="1">
      <alignment horizontal="center" vertical="center"/>
    </xf>
    <xf numFmtId="165" fontId="35" fillId="0" borderId="11" xfId="0" applyNumberFormat="1" applyFont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35" fillId="0" borderId="9" xfId="0" applyNumberFormat="1" applyFont="1" applyBorder="1" applyAlignment="1">
      <alignment horizontal="center"/>
    </xf>
    <xf numFmtId="165" fontId="35" fillId="0" borderId="32" xfId="0" applyNumberFormat="1" applyFont="1" applyBorder="1" applyAlignment="1">
      <alignment horizont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6" xfId="0" applyNumberFormat="1" applyFont="1" applyFill="1" applyBorder="1" applyAlignment="1">
      <alignment horizontal="center" vertical="center"/>
    </xf>
    <xf numFmtId="14" fontId="26" fillId="0" borderId="9" xfId="0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14" fontId="32" fillId="0" borderId="11" xfId="0" applyNumberFormat="1" applyFont="1" applyFill="1" applyBorder="1" applyAlignment="1">
      <alignment horizontal="center" vertical="center"/>
    </xf>
    <xf numFmtId="14" fontId="32" fillId="0" borderId="6" xfId="0" applyNumberFormat="1" applyFont="1" applyFill="1" applyBorder="1" applyAlignment="1">
      <alignment horizontal="center" vertical="center"/>
    </xf>
    <xf numFmtId="14" fontId="32" fillId="0" borderId="32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/>
    </xf>
    <xf numFmtId="0" fontId="32" fillId="5" borderId="32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/>
    </xf>
    <xf numFmtId="0" fontId="26" fillId="5" borderId="34" xfId="0" applyFont="1" applyFill="1" applyBorder="1" applyAlignment="1">
      <alignment horizontal="left" vertical="center"/>
    </xf>
    <xf numFmtId="0" fontId="26" fillId="5" borderId="73" xfId="0" applyFont="1" applyFill="1" applyBorder="1" applyAlignment="1">
      <alignment horizontal="left" vertical="center"/>
    </xf>
    <xf numFmtId="0" fontId="26" fillId="5" borderId="48" xfId="0" applyFont="1" applyFill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5" borderId="73" xfId="0" applyFont="1" applyFill="1" applyBorder="1" applyAlignment="1">
      <alignment horizontal="center" vertical="center"/>
    </xf>
    <xf numFmtId="14" fontId="26" fillId="5" borderId="48" xfId="0" applyNumberFormat="1" applyFont="1" applyFill="1" applyBorder="1" applyAlignment="1">
      <alignment horizontal="center" vertical="center"/>
    </xf>
    <xf numFmtId="14" fontId="26" fillId="5" borderId="34" xfId="0" applyNumberFormat="1" applyFont="1" applyFill="1" applyBorder="1" applyAlignment="1">
      <alignment horizontal="center" vertical="center"/>
    </xf>
    <xf numFmtId="14" fontId="26" fillId="5" borderId="35" xfId="0" applyNumberFormat="1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14" fontId="26" fillId="5" borderId="8" xfId="0" applyNumberFormat="1" applyFont="1" applyFill="1" applyBorder="1" applyAlignment="1">
      <alignment horizontal="center" vertical="center"/>
    </xf>
    <xf numFmtId="14" fontId="26" fillId="5" borderId="71" xfId="0" applyNumberFormat="1" applyFont="1" applyFill="1" applyBorder="1" applyAlignment="1">
      <alignment horizontal="center" vertical="center"/>
    </xf>
    <xf numFmtId="0" fontId="37" fillId="7" borderId="21" xfId="0" applyFont="1" applyFill="1" applyBorder="1" applyAlignment="1">
      <alignment horizontal="left" vertical="center" indent="1"/>
    </xf>
    <xf numFmtId="0" fontId="37" fillId="7" borderId="23" xfId="0" applyFont="1" applyFill="1" applyBorder="1" applyAlignment="1">
      <alignment horizontal="left" vertical="center" indent="1"/>
    </xf>
    <xf numFmtId="14" fontId="38" fillId="7" borderId="23" xfId="0" applyNumberFormat="1" applyFont="1" applyFill="1" applyBorder="1" applyAlignment="1">
      <alignment horizontal="right" vertical="center" indent="1"/>
    </xf>
    <xf numFmtId="14" fontId="38" fillId="7" borderId="22" xfId="0" applyNumberFormat="1" applyFont="1" applyFill="1" applyBorder="1" applyAlignment="1">
      <alignment horizontal="right" vertical="center" indent="1"/>
    </xf>
    <xf numFmtId="0" fontId="29" fillId="5" borderId="43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27" xfId="0" applyFont="1" applyFill="1" applyBorder="1" applyAlignment="1">
      <alignment horizontal="left" vertical="center"/>
    </xf>
    <xf numFmtId="0" fontId="36" fillId="5" borderId="70" xfId="0" applyFont="1" applyFill="1" applyBorder="1" applyAlignment="1">
      <alignment horizontal="center" vertical="top"/>
    </xf>
    <xf numFmtId="0" fontId="36" fillId="5" borderId="8" xfId="0" applyFont="1" applyFill="1" applyBorder="1" applyAlignment="1">
      <alignment horizontal="center" vertical="top"/>
    </xf>
    <xf numFmtId="14" fontId="32" fillId="5" borderId="11" xfId="0" applyNumberFormat="1" applyFont="1" applyFill="1" applyBorder="1" applyAlignment="1">
      <alignment horizontal="center" vertical="center"/>
    </xf>
    <xf numFmtId="14" fontId="32" fillId="5" borderId="6" xfId="0" applyNumberFormat="1" applyFont="1" applyFill="1" applyBorder="1" applyAlignment="1">
      <alignment horizontal="center" vertical="center"/>
    </xf>
    <xf numFmtId="14" fontId="32" fillId="5" borderId="32" xfId="0" applyNumberFormat="1" applyFont="1" applyFill="1" applyBorder="1" applyAlignment="1">
      <alignment horizontal="center" vertical="center"/>
    </xf>
    <xf numFmtId="165" fontId="26" fillId="0" borderId="51" xfId="0" applyNumberFormat="1" applyFont="1" applyFill="1" applyBorder="1" applyAlignment="1">
      <alignment horizontal="center" vertical="center"/>
    </xf>
    <xf numFmtId="165" fontId="26" fillId="0" borderId="7" xfId="0" applyNumberFormat="1" applyFont="1" applyFill="1" applyBorder="1" applyAlignment="1">
      <alignment horizontal="center" vertical="center"/>
    </xf>
    <xf numFmtId="165" fontId="26" fillId="0" borderId="69" xfId="0" applyNumberFormat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69" xfId="0" applyFont="1" applyFill="1" applyBorder="1" applyAlignment="1">
      <alignment horizontal="center" vertical="center"/>
    </xf>
    <xf numFmtId="0" fontId="27" fillId="0" borderId="29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27" fillId="0" borderId="23" xfId="0" applyFont="1" applyBorder="1" applyAlignment="1">
      <alignment horizontal="left" vertical="center" indent="1"/>
    </xf>
    <xf numFmtId="0" fontId="27" fillId="0" borderId="22" xfId="0" applyFont="1" applyBorder="1" applyAlignment="1">
      <alignment horizontal="left" vertical="center" indent="1"/>
    </xf>
    <xf numFmtId="0" fontId="0" fillId="0" borderId="28" xfId="0" applyBorder="1" applyAlignment="1">
      <alignment horizontal="right" vertical="center"/>
    </xf>
    <xf numFmtId="0" fontId="0" fillId="0" borderId="65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9" xfId="0" applyFont="1" applyBorder="1" applyAlignment="1">
      <alignment horizontal="right" vertical="center"/>
    </xf>
    <xf numFmtId="0" fontId="0" fillId="0" borderId="33" xfId="0" applyFont="1" applyBorder="1" applyAlignment="1">
      <alignment horizontal="right" vertical="center"/>
    </xf>
    <xf numFmtId="0" fontId="0" fillId="0" borderId="73" xfId="0" applyFont="1" applyBorder="1" applyAlignment="1">
      <alignment horizontal="right" vertical="center"/>
    </xf>
    <xf numFmtId="0" fontId="26" fillId="5" borderId="46" xfId="0" applyFont="1" applyFill="1" applyBorder="1" applyAlignment="1">
      <alignment horizontal="center" vertical="center"/>
    </xf>
    <xf numFmtId="0" fontId="26" fillId="5" borderId="65" xfId="0" applyFont="1" applyFill="1" applyBorder="1" applyAlignment="1">
      <alignment horizontal="center" vertical="center"/>
    </xf>
    <xf numFmtId="14" fontId="26" fillId="5" borderId="46" xfId="0" applyNumberFormat="1" applyFont="1" applyFill="1" applyBorder="1" applyAlignment="1">
      <alignment horizontal="center" vertical="center"/>
    </xf>
    <xf numFmtId="14" fontId="26" fillId="5" borderId="65" xfId="0" applyNumberFormat="1" applyFont="1" applyFill="1" applyBorder="1" applyAlignment="1">
      <alignment horizontal="center" vertical="center"/>
    </xf>
    <xf numFmtId="14" fontId="26" fillId="5" borderId="30" xfId="0" applyNumberFormat="1" applyFont="1" applyFill="1" applyBorder="1" applyAlignment="1">
      <alignment horizontal="center" vertical="center"/>
    </xf>
    <xf numFmtId="0" fontId="26" fillId="5" borderId="44" xfId="0" applyFont="1" applyFill="1" applyBorder="1" applyAlignment="1">
      <alignment horizontal="center" vertical="center"/>
    </xf>
    <xf numFmtId="0" fontId="26" fillId="5" borderId="45" xfId="0" applyFont="1" applyFill="1" applyBorder="1" applyAlignment="1">
      <alignment horizontal="center" vertical="center"/>
    </xf>
    <xf numFmtId="14" fontId="26" fillId="5" borderId="44" xfId="0" applyNumberFormat="1" applyFont="1" applyFill="1" applyBorder="1" applyAlignment="1">
      <alignment horizontal="center" vertical="center"/>
    </xf>
    <xf numFmtId="14" fontId="26" fillId="5" borderId="45" xfId="0" applyNumberFormat="1" applyFont="1" applyFill="1" applyBorder="1" applyAlignment="1">
      <alignment horizontal="center" vertical="center"/>
    </xf>
    <xf numFmtId="14" fontId="26" fillId="5" borderId="22" xfId="0" applyNumberFormat="1" applyFont="1" applyFill="1" applyBorder="1" applyAlignment="1">
      <alignment horizontal="center" vertical="center"/>
    </xf>
    <xf numFmtId="0" fontId="29" fillId="6" borderId="9" xfId="0" applyFont="1" applyFill="1" applyBorder="1" applyAlignment="1" applyProtection="1">
      <alignment horizontal="center" vertical="center"/>
      <protection locked="0"/>
    </xf>
    <xf numFmtId="0" fontId="26" fillId="5" borderId="51" xfId="0" applyFont="1" applyFill="1" applyBorder="1" applyAlignment="1" applyProtection="1">
      <alignment horizontal="left" vertical="center" wrapText="1"/>
    </xf>
    <xf numFmtId="0" fontId="26" fillId="5" borderId="7" xfId="0" applyFont="1" applyFill="1" applyBorder="1" applyAlignment="1" applyProtection="1">
      <alignment horizontal="left" vertical="center" wrapText="1"/>
      <protection locked="0"/>
    </xf>
    <xf numFmtId="0" fontId="26" fillId="5" borderId="7" xfId="0" applyFont="1" applyFill="1" applyBorder="1" applyAlignment="1" applyProtection="1">
      <alignment horizontal="left" vertical="center" wrapText="1"/>
    </xf>
    <xf numFmtId="0" fontId="26" fillId="5" borderId="52" xfId="0" applyFont="1" applyFill="1" applyBorder="1" applyAlignment="1" applyProtection="1">
      <alignment horizontal="left" vertical="center" wrapText="1"/>
      <protection locked="0"/>
    </xf>
    <xf numFmtId="0" fontId="26" fillId="5" borderId="11" xfId="0" applyFont="1" applyFill="1" applyBorder="1" applyAlignment="1" applyProtection="1">
      <alignment horizontal="left" vertical="center" wrapText="1"/>
    </xf>
    <xf numFmtId="0" fontId="26" fillId="5" borderId="6" xfId="0" applyFont="1" applyFill="1" applyBorder="1" applyAlignment="1" applyProtection="1">
      <alignment horizontal="left" vertical="center" wrapText="1"/>
      <protection locked="0"/>
    </xf>
    <xf numFmtId="0" fontId="26" fillId="5" borderId="6" xfId="0" applyFont="1" applyFill="1" applyBorder="1" applyAlignment="1" applyProtection="1">
      <alignment horizontal="left" vertical="center" wrapText="1"/>
    </xf>
    <xf numFmtId="0" fontId="26" fillId="5" borderId="9" xfId="0" applyFont="1" applyFill="1" applyBorder="1" applyAlignment="1" applyProtection="1">
      <alignment horizontal="left" vertical="center" wrapText="1"/>
      <protection locked="0"/>
    </xf>
    <xf numFmtId="0" fontId="38" fillId="7" borderId="21" xfId="0" applyFont="1" applyFill="1" applyBorder="1" applyAlignment="1" applyProtection="1">
      <alignment horizontal="left" vertical="center"/>
    </xf>
    <xf numFmtId="0" fontId="38" fillId="7" borderId="23" xfId="0" applyFont="1" applyFill="1" applyBorder="1" applyAlignment="1" applyProtection="1">
      <alignment horizontal="left" vertical="center"/>
    </xf>
    <xf numFmtId="14" fontId="37" fillId="7" borderId="23" xfId="0" applyNumberFormat="1" applyFont="1" applyFill="1" applyBorder="1" applyAlignment="1" applyProtection="1">
      <alignment horizontal="right" vertical="center" indent="1"/>
      <protection locked="0"/>
    </xf>
    <xf numFmtId="14" fontId="37" fillId="7" borderId="22" xfId="0" applyNumberFormat="1" applyFont="1" applyFill="1" applyBorder="1" applyAlignment="1" applyProtection="1">
      <alignment horizontal="right" vertical="center" indent="1"/>
      <protection locked="0"/>
    </xf>
    <xf numFmtId="0" fontId="29" fillId="5" borderId="67" xfId="0" applyFont="1" applyFill="1" applyBorder="1" applyAlignment="1" applyProtection="1">
      <alignment horizontal="center" vertical="center"/>
    </xf>
    <xf numFmtId="0" fontId="29" fillId="5" borderId="37" xfId="0" applyFont="1" applyFill="1" applyBorder="1" applyAlignment="1" applyProtection="1">
      <alignment horizontal="center" vertical="center"/>
      <protection locked="0"/>
    </xf>
    <xf numFmtId="0" fontId="29" fillId="5" borderId="37" xfId="0" applyFont="1" applyFill="1" applyBorder="1" applyAlignment="1" applyProtection="1">
      <alignment horizontal="center" vertical="center"/>
    </xf>
    <xf numFmtId="0" fontId="29" fillId="5" borderId="68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3" fillId="0" borderId="0" xfId="8" applyFont="1" applyBorder="1" applyAlignment="1">
      <alignment horizontal="center"/>
    </xf>
    <xf numFmtId="0" fontId="3" fillId="0" borderId="29" xfId="8" applyFont="1" applyBorder="1" applyAlignment="1">
      <alignment vertical="center"/>
    </xf>
    <xf numFmtId="0" fontId="3" fillId="0" borderId="30" xfId="8" applyFont="1" applyBorder="1" applyAlignment="1">
      <alignment vertical="center"/>
    </xf>
    <xf numFmtId="0" fontId="3" fillId="0" borderId="6" xfId="8" applyFont="1" applyBorder="1" applyAlignment="1"/>
    <xf numFmtId="0" fontId="3" fillId="0" borderId="32" xfId="8" applyFont="1" applyBorder="1" applyAlignment="1"/>
    <xf numFmtId="0" fontId="3" fillId="0" borderId="34" xfId="8" applyFont="1" applyBorder="1" applyAlignment="1"/>
    <xf numFmtId="0" fontId="3" fillId="0" borderId="35" xfId="8" applyFont="1" applyBorder="1" applyAlignment="1"/>
    <xf numFmtId="0" fontId="18" fillId="0" borderId="12" xfId="8" applyFont="1" applyBorder="1" applyAlignment="1">
      <alignment vertical="center"/>
    </xf>
    <xf numFmtId="0" fontId="18" fillId="0" borderId="13" xfId="8" applyFont="1" applyBorder="1" applyAlignment="1">
      <alignment vertical="center"/>
    </xf>
    <xf numFmtId="0" fontId="18" fillId="0" borderId="14" xfId="8" applyFont="1" applyBorder="1" applyAlignment="1">
      <alignment vertical="center"/>
    </xf>
    <xf numFmtId="0" fontId="18" fillId="0" borderId="15" xfId="8" applyFont="1" applyBorder="1" applyAlignment="1">
      <alignment vertical="center"/>
    </xf>
    <xf numFmtId="0" fontId="18" fillId="0" borderId="0" xfId="8" applyFont="1" applyBorder="1" applyAlignment="1">
      <alignment vertical="center"/>
    </xf>
    <xf numFmtId="0" fontId="18" fillId="0" borderId="16" xfId="8" applyFont="1" applyBorder="1" applyAlignment="1">
      <alignment vertical="center"/>
    </xf>
    <xf numFmtId="0" fontId="18" fillId="0" borderId="21" xfId="8" applyFont="1" applyBorder="1" applyAlignment="1">
      <alignment vertical="center"/>
    </xf>
    <xf numFmtId="0" fontId="18" fillId="0" borderId="23" xfId="8" applyFont="1" applyBorder="1" applyAlignment="1">
      <alignment vertical="center"/>
    </xf>
    <xf numFmtId="0" fontId="18" fillId="0" borderId="22" xfId="8" applyFont="1" applyBorder="1" applyAlignment="1">
      <alignment vertical="center"/>
    </xf>
    <xf numFmtId="14" fontId="22" fillId="0" borderId="42" xfId="8" applyNumberFormat="1" applyFont="1" applyBorder="1" applyAlignment="1">
      <alignment horizontal="center" vertical="center"/>
    </xf>
    <xf numFmtId="0" fontId="19" fillId="0" borderId="28" xfId="8" applyFont="1" applyBorder="1" applyAlignment="1">
      <alignment horizontal="center" wrapText="1"/>
    </xf>
    <xf numFmtId="0" fontId="1" fillId="0" borderId="29" xfId="8" applyBorder="1"/>
    <xf numFmtId="0" fontId="19" fillId="0" borderId="31" xfId="8" applyFont="1" applyBorder="1" applyAlignment="1">
      <alignment horizontal="center" wrapText="1"/>
    </xf>
    <xf numFmtId="0" fontId="1" fillId="0" borderId="6" xfId="8" applyBorder="1"/>
    <xf numFmtId="0" fontId="19" fillId="0" borderId="33" xfId="8" applyFont="1" applyBorder="1" applyAlignment="1">
      <alignment horizontal="center" wrapText="1"/>
    </xf>
    <xf numFmtId="0" fontId="1" fillId="0" borderId="34" xfId="8" applyBorder="1"/>
    <xf numFmtId="0" fontId="3" fillId="0" borderId="41" xfId="8" applyFont="1" applyBorder="1" applyAlignment="1">
      <alignment horizontal="center" vertical="center"/>
    </xf>
    <xf numFmtId="0" fontId="3" fillId="0" borderId="75" xfId="8" applyFont="1" applyBorder="1" applyAlignment="1">
      <alignment horizontal="center" vertical="center"/>
    </xf>
    <xf numFmtId="0" fontId="20" fillId="0" borderId="41" xfId="8" applyNumberFormat="1" applyFont="1" applyBorder="1" applyAlignment="1">
      <alignment horizontal="center" vertical="center"/>
    </xf>
    <xf numFmtId="166" fontId="20" fillId="0" borderId="42" xfId="8" applyNumberFormat="1" applyFont="1" applyBorder="1" applyAlignment="1">
      <alignment horizontal="center" vertical="center"/>
    </xf>
    <xf numFmtId="0" fontId="20" fillId="0" borderId="42" xfId="8" applyFont="1" applyBorder="1" applyAlignment="1">
      <alignment horizontal="center" vertical="center"/>
    </xf>
    <xf numFmtId="0" fontId="20" fillId="0" borderId="42" xfId="8" applyFont="1" applyBorder="1" applyAlignment="1">
      <alignment horizontal="center"/>
    </xf>
    <xf numFmtId="0" fontId="22" fillId="0" borderId="75" xfId="8" applyFont="1" applyBorder="1" applyAlignment="1">
      <alignment horizontal="center" vertical="center"/>
    </xf>
  </cellXfs>
  <cellStyles count="18">
    <cellStyle name="Lien hypertexte" xfId="9" builtinId="8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28">
    <dxf>
      <alignment horizontal="center" textRotation="0" inden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/>
    </dxf>
    <dxf>
      <border outline="0">
        <left style="medium">
          <color auto="1"/>
        </left>
        <right style="medium">
          <color auto="1"/>
        </right>
        <bottom style="thin">
          <color auto="1"/>
        </bottom>
      </border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externalLink" Target="externalLinks/externalLink1.xml"/><Relationship Id="rId22" Type="http://schemas.openxmlformats.org/officeDocument/2006/relationships/externalLink" Target="externalLinks/externalLink2.xml"/><Relationship Id="rId23" Type="http://schemas.openxmlformats.org/officeDocument/2006/relationships/externalLink" Target="externalLinks/externalLink3.xml"/><Relationship Id="rId24" Type="http://schemas.openxmlformats.org/officeDocument/2006/relationships/theme" Target="theme/theme1.xml"/><Relationship Id="rId25" Type="http://schemas.openxmlformats.org/officeDocument/2006/relationships/styles" Target="styles.xml"/><Relationship Id="rId26" Type="http://schemas.openxmlformats.org/officeDocument/2006/relationships/sharedStrings" Target="sharedStrings.xml"/><Relationship Id="rId27" Type="http://schemas.openxmlformats.org/officeDocument/2006/relationships/calcChain" Target="calcChain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R&#233;pertoire!A1"/><Relationship Id="rId2" Type="http://schemas.openxmlformats.org/officeDocument/2006/relationships/hyperlink" Target="#R&#233;serv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391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8964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295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88695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767668"/>
          <a:ext cx="12248233" cy="595592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95250</xdr:colOff>
      <xdr:row>11</xdr:row>
      <xdr:rowOff>19050</xdr:rowOff>
    </xdr:from>
    <xdr:to>
      <xdr:col>29</xdr:col>
      <xdr:colOff>47625</xdr:colOff>
      <xdr:row>13</xdr:row>
      <xdr:rowOff>133350</xdr:rowOff>
    </xdr:to>
    <xdr:sp macro="" textlink="">
      <xdr:nvSpPr>
        <xdr:cNvPr id="36" name="Rectangle à coins arrondis 35">
          <a:hlinkClick xmlns:r="http://schemas.openxmlformats.org/officeDocument/2006/relationships" r:id="rId1"/>
        </xdr:cNvPr>
        <xdr:cNvSpPr/>
      </xdr:nvSpPr>
      <xdr:spPr>
        <a:xfrm>
          <a:off x="13173075" y="19812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29</xdr:col>
      <xdr:colOff>428625</xdr:colOff>
      <xdr:row>11</xdr:row>
      <xdr:rowOff>19050</xdr:rowOff>
    </xdr:from>
    <xdr:to>
      <xdr:col>31</xdr:col>
      <xdr:colOff>381000</xdr:colOff>
      <xdr:row>13</xdr:row>
      <xdr:rowOff>133350</xdr:rowOff>
    </xdr:to>
    <xdr:sp macro="" textlink="">
      <xdr:nvSpPr>
        <xdr:cNvPr id="37" name="Rectangle à coins arrondis 36">
          <a:hlinkClick xmlns:r="http://schemas.openxmlformats.org/officeDocument/2006/relationships" r:id="rId2"/>
        </xdr:cNvPr>
        <xdr:cNvSpPr/>
      </xdr:nvSpPr>
      <xdr:spPr>
        <a:xfrm>
          <a:off x="15030450" y="19812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8" name="Pentagone 37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9" name="Pentagone 38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40" name="Pentagone 39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41" name="Pentagone 40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2" name="Pentagone 41"/>
        <xdr:cNvSpPr/>
      </xdr:nvSpPr>
      <xdr:spPr>
        <a:xfrm rot="16200000">
          <a:off x="8102292" y="4885629"/>
          <a:ext cx="362415" cy="136323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3" name="Pentagone 42"/>
        <xdr:cNvSpPr/>
      </xdr:nvSpPr>
      <xdr:spPr>
        <a:xfrm rot="16200000">
          <a:off x="9456142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4" name="Pentagone 43"/>
        <xdr:cNvSpPr/>
      </xdr:nvSpPr>
      <xdr:spPr>
        <a:xfrm rot="16200000">
          <a:off x="10796683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95250</xdr:colOff>
      <xdr:row>11</xdr:row>
      <xdr:rowOff>19050</xdr:rowOff>
    </xdr:from>
    <xdr:to>
      <xdr:col>29</xdr:col>
      <xdr:colOff>47625</xdr:colOff>
      <xdr:row>13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3249275" y="19812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29</xdr:col>
      <xdr:colOff>428625</xdr:colOff>
      <xdr:row>11</xdr:row>
      <xdr:rowOff>19050</xdr:rowOff>
    </xdr:from>
    <xdr:to>
      <xdr:col>31</xdr:col>
      <xdr:colOff>381000</xdr:colOff>
      <xdr:row>13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5106650" y="19812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  <xdr:twoCellAnchor>
    <xdr:from>
      <xdr:col>1</xdr:col>
      <xdr:colOff>9819</xdr:colOff>
      <xdr:row>28</xdr:row>
      <xdr:rowOff>42437</xdr:rowOff>
    </xdr:from>
    <xdr:to>
      <xdr:col>1</xdr:col>
      <xdr:colOff>594307</xdr:colOff>
      <xdr:row>28</xdr:row>
      <xdr:rowOff>554154</xdr:rowOff>
    </xdr:to>
    <xdr:sp macro="" textlink="">
      <xdr:nvSpPr>
        <xdr:cNvPr id="4" name="Rectangle 3"/>
        <xdr:cNvSpPr/>
      </xdr:nvSpPr>
      <xdr:spPr>
        <a:xfrm>
          <a:off x="390819" y="5224037"/>
          <a:ext cx="58448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24</xdr:col>
      <xdr:colOff>54203</xdr:colOff>
      <xdr:row>28</xdr:row>
      <xdr:rowOff>44385</xdr:rowOff>
    </xdr:from>
    <xdr:to>
      <xdr:col>25</xdr:col>
      <xdr:colOff>59336</xdr:colOff>
      <xdr:row>28</xdr:row>
      <xdr:rowOff>556102</xdr:rowOff>
    </xdr:to>
    <xdr:sp macro="" textlink="">
      <xdr:nvSpPr>
        <xdr:cNvPr id="5" name="Rectangle 4"/>
        <xdr:cNvSpPr/>
      </xdr:nvSpPr>
      <xdr:spPr>
        <a:xfrm>
          <a:off x="11484203" y="5225985"/>
          <a:ext cx="58615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1</xdr:col>
      <xdr:colOff>594307</xdr:colOff>
      <xdr:row>28</xdr:row>
      <xdr:rowOff>298296</xdr:rowOff>
    </xdr:from>
    <xdr:to>
      <xdr:col>24</xdr:col>
      <xdr:colOff>54203</xdr:colOff>
      <xdr:row>28</xdr:row>
      <xdr:rowOff>300244</xdr:rowOff>
    </xdr:to>
    <xdr:cxnSp macro="">
      <xdr:nvCxnSpPr>
        <xdr:cNvPr id="6" name="Connecteur droit 5"/>
        <xdr:cNvCxnSpPr>
          <a:stCxn id="4" idx="3"/>
          <a:endCxn id="5" idx="1"/>
        </xdr:cNvCxnSpPr>
      </xdr:nvCxnSpPr>
      <xdr:spPr>
        <a:xfrm>
          <a:off x="975307" y="5479896"/>
          <a:ext cx="10508896" cy="1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10</xdr:row>
      <xdr:rowOff>19050</xdr:rowOff>
    </xdr:from>
    <xdr:to>
      <xdr:col>15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868275" y="1905000"/>
          <a:ext cx="1476375" cy="5048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15</xdr:col>
      <xdr:colOff>428625</xdr:colOff>
      <xdr:row>10</xdr:row>
      <xdr:rowOff>19050</xdr:rowOff>
    </xdr:from>
    <xdr:to>
      <xdr:col>17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4725650" y="1905000"/>
          <a:ext cx="1476375" cy="5048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7534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061085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11</xdr:row>
      <xdr:rowOff>19050</xdr:rowOff>
    </xdr:from>
    <xdr:to>
      <xdr:col>15</xdr:col>
      <xdr:colOff>47625</xdr:colOff>
      <xdr:row>13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3544550" y="2105025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15</xdr:col>
      <xdr:colOff>428625</xdr:colOff>
      <xdr:row>11</xdr:row>
      <xdr:rowOff>19050</xdr:rowOff>
    </xdr:from>
    <xdr:to>
      <xdr:col>17</xdr:col>
      <xdr:colOff>381000</xdr:colOff>
      <xdr:row>13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5401925" y="2105025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6488"/>
          <a:ext cx="962614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xdr:twoCellAnchor>
    <xdr:from>
      <xdr:col>10</xdr:col>
      <xdr:colOff>95250</xdr:colOff>
      <xdr:row>10</xdr:row>
      <xdr:rowOff>19050</xdr:rowOff>
    </xdr:from>
    <xdr:to>
      <xdr:col>12</xdr:col>
      <xdr:colOff>47625</xdr:colOff>
      <xdr:row>12</xdr:row>
      <xdr:rowOff>133350</xdr:rowOff>
    </xdr:to>
    <xdr:sp macro="" textlink="">
      <xdr:nvSpPr>
        <xdr:cNvPr id="27" name="Rectangle à coins arrondis 26">
          <a:hlinkClick xmlns:r="http://schemas.openxmlformats.org/officeDocument/2006/relationships" r:id="rId1"/>
        </xdr:cNvPr>
        <xdr:cNvSpPr/>
      </xdr:nvSpPr>
      <xdr:spPr>
        <a:xfrm>
          <a:off x="106203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12</xdr:col>
      <xdr:colOff>428625</xdr:colOff>
      <xdr:row>10</xdr:row>
      <xdr:rowOff>19050</xdr:rowOff>
    </xdr:from>
    <xdr:to>
      <xdr:col>14</xdr:col>
      <xdr:colOff>381000</xdr:colOff>
      <xdr:row>12</xdr:row>
      <xdr:rowOff>133350</xdr:rowOff>
    </xdr:to>
    <xdr:sp macro="" textlink="">
      <xdr:nvSpPr>
        <xdr:cNvPr id="28" name="Rectangle à coins arrondis 27">
          <a:hlinkClick xmlns:r="http://schemas.openxmlformats.org/officeDocument/2006/relationships" r:id="rId2"/>
        </xdr:cNvPr>
        <xdr:cNvSpPr/>
      </xdr:nvSpPr>
      <xdr:spPr>
        <a:xfrm>
          <a:off x="1247775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10</xdr:row>
      <xdr:rowOff>19050</xdr:rowOff>
    </xdr:from>
    <xdr:to>
      <xdr:col>9</xdr:col>
      <xdr:colOff>47625</xdr:colOff>
      <xdr:row>12</xdr:row>
      <xdr:rowOff>133350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810500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Répertoire</a:t>
          </a:r>
        </a:p>
      </xdr:txBody>
    </xdr:sp>
    <xdr:clientData/>
  </xdr:twoCellAnchor>
  <xdr:twoCellAnchor>
    <xdr:from>
      <xdr:col>9</xdr:col>
      <xdr:colOff>428625</xdr:colOff>
      <xdr:row>10</xdr:row>
      <xdr:rowOff>19050</xdr:rowOff>
    </xdr:from>
    <xdr:to>
      <xdr:col>11</xdr:col>
      <xdr:colOff>381000</xdr:colOff>
      <xdr:row>12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9667875" y="1790700"/>
          <a:ext cx="1476375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Réserves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42-00078%20Cahier%20de%20contr&#244;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SSIERS"/>
      <sheetName val="DOSSIERS.XLS"/>
    </sheetNames>
    <definedNames>
      <definedName name="ArchivageDossier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1"/>
      <sheetName val="Entête"/>
      <sheetName val="Doc Référence"/>
      <sheetName val="Doc Aide mémoire"/>
      <sheetName val="Répertoire"/>
      <sheetName val="Réserves"/>
      <sheetName val="REPERTOIRE"/>
      <sheetName val="AV-FK-005"/>
      <sheetName val="AV-FK-008,1BIS"/>
      <sheetName val="AV-FK-008,2BIS"/>
      <sheetName val="AV-FK-008,2BIS (2)"/>
      <sheetName val="AV-FK-015"/>
      <sheetName val="AV-FK-015 (2)"/>
      <sheetName val="AV-FK-015 (3)"/>
      <sheetName val="AV-FK-015 (4)"/>
      <sheetName val="AV-FK-015 (5)"/>
      <sheetName val="AV-FK-015 (6)"/>
      <sheetName val="AV-FK-015 (7)"/>
      <sheetName val="AV-FK-015 (8)"/>
      <sheetName val="AV-FK-015 (9)"/>
      <sheetName val="AV-FK-015 (10)"/>
      <sheetName val="AV-FK-017"/>
      <sheetName val="AV-FK-017 (2)"/>
      <sheetName val="AV-FK-017 (3)"/>
      <sheetName val="AV-FK-019"/>
      <sheetName val="AV-FK-022"/>
      <sheetName val="AV-FK-028"/>
      <sheetName val="AV-FK-039"/>
      <sheetName val="AV-FK-049"/>
      <sheetName val="AV-FK-052"/>
      <sheetName val="AV-FK-052 (2)"/>
      <sheetName val="AV-FK-052 (3)"/>
      <sheetName val="AV-FK-052 (4)"/>
      <sheetName val="AV-FK-052 (5)"/>
      <sheetName val="AV-FK-052 (6)"/>
      <sheetName val="AV-FK-054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">
          <cell r="B3" t="str">
            <v>C</v>
          </cell>
        </row>
        <row r="4">
          <cell r="B4" t="str">
            <v>*</v>
          </cell>
        </row>
        <row r="5">
          <cell r="B5" t="str">
            <v>NA</v>
          </cell>
        </row>
      </sheetData>
    </sheetDataSet>
  </externalBook>
</externalLink>
</file>

<file path=xl/tables/table1.xml><?xml version="1.0" encoding="utf-8"?>
<table xmlns="http://schemas.openxmlformats.org/spreadsheetml/2006/main" id="1" name="RepCahier" displayName="RepCahier" ref="A8:G309" totalsRowShown="0" headerRowDxfId="0" dataDxfId="9" tableBorderDxfId="8">
  <autoFilter ref="A8:G309"/>
  <tableColumns count="7">
    <tableColumn id="1" name="Fiche" dataDxfId="7" dataCellStyle="Normal 2 2">
      <calculatedColumnFormula>CONCATENATE(MENU1!$B$9,"-",TEXT(COUNTA($A$8:$A8),"000"))</calculatedColumnFormula>
    </tableColumn>
    <tableColumn id="2" name="Modèle" dataDxfId="6" dataCellStyle="Normal 2 2"/>
    <tableColumn id="3" name="Identification" dataDxfId="5" dataCellStyle="Normal 2 2"/>
    <tableColumn id="4" name="Destination_x000a_d'identification" dataDxfId="4" dataCellStyle="Normal 2 2">
      <calculatedColumnFormula>IF(B9="","",VLOOKUP(B9,'Répertoire fiche de contrôle'!A:F,6,FALSE))</calculatedColumnFormula>
    </tableColumn>
    <tableColumn id="5" name="Réalisation" dataDxfId="3" dataCellStyle="Normal 2 2"/>
    <tableColumn id="6" name="Remise" dataDxfId="2" dataCellStyle="Normal 2 2"/>
    <tableColumn id="7" name="Observation" dataDxfId="1" dataCellStyle="Normal 2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Relationship Id="rId3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0070C0"/>
  </sheetPr>
  <dimension ref="A1:L16"/>
  <sheetViews>
    <sheetView workbookViewId="0">
      <selection activeCell="B9" sqref="B9:B10"/>
    </sheetView>
  </sheetViews>
  <sheetFormatPr baseColWidth="10" defaultColWidth="11.5" defaultRowHeight="14" x14ac:dyDescent="0"/>
  <cols>
    <col min="1" max="1" width="28.1640625" style="1" customWidth="1"/>
    <col min="2" max="6" width="11.5" style="1" customWidth="1"/>
    <col min="7" max="7" width="11.5" style="1"/>
    <col min="8" max="8" width="22.5" style="1" bestFit="1" customWidth="1"/>
    <col min="9" max="10" width="20.33203125" style="1" bestFit="1" customWidth="1"/>
    <col min="11" max="16384" width="11.5" style="1"/>
  </cols>
  <sheetData>
    <row r="1" spans="1:12">
      <c r="A1" s="299" t="s">
        <v>0</v>
      </c>
      <c r="B1" s="299"/>
      <c r="C1" s="299"/>
      <c r="D1" s="299"/>
      <c r="E1" s="299"/>
    </row>
    <row r="2" spans="1:12" s="2" customFormat="1" ht="15" thickBot="1">
      <c r="B2" s="3" t="s">
        <v>1</v>
      </c>
      <c r="D2" s="3" t="s">
        <v>2</v>
      </c>
    </row>
    <row r="3" spans="1:12" ht="17" thickBot="1">
      <c r="B3" s="4" t="s">
        <v>3</v>
      </c>
      <c r="D3" s="1" t="s">
        <v>4</v>
      </c>
      <c r="F3" s="5"/>
      <c r="G3" s="6"/>
      <c r="H3" s="5" t="s">
        <v>406</v>
      </c>
      <c r="I3" s="5" t="s">
        <v>5</v>
      </c>
      <c r="J3" s="7" t="s">
        <v>410</v>
      </c>
    </row>
    <row r="4" spans="1:12" ht="16">
      <c r="B4" s="8" t="s">
        <v>6</v>
      </c>
      <c r="D4" s="1" t="s">
        <v>7</v>
      </c>
      <c r="G4" s="9"/>
      <c r="H4" s="5" t="s">
        <v>407</v>
      </c>
      <c r="I4" s="5" t="s">
        <v>5</v>
      </c>
      <c r="J4" s="7" t="s">
        <v>411</v>
      </c>
    </row>
    <row r="5" spans="1:12" ht="16">
      <c r="B5" s="8" t="s">
        <v>8</v>
      </c>
      <c r="G5" s="5"/>
      <c r="H5" s="5" t="s">
        <v>408</v>
      </c>
      <c r="I5" s="5" t="s">
        <v>9</v>
      </c>
      <c r="J5" s="7" t="s">
        <v>412</v>
      </c>
    </row>
    <row r="6" spans="1:12" ht="16">
      <c r="B6" s="10" t="s">
        <v>10</v>
      </c>
      <c r="G6" s="5"/>
      <c r="H6" s="5" t="s">
        <v>409</v>
      </c>
      <c r="I6" s="5" t="s">
        <v>11</v>
      </c>
      <c r="J6" s="7" t="s">
        <v>413</v>
      </c>
    </row>
    <row r="7" spans="1:12" ht="16">
      <c r="G7" s="5"/>
      <c r="J7" s="5"/>
      <c r="K7" s="11"/>
      <c r="L7" s="7"/>
    </row>
    <row r="8" spans="1:12" ht="17" thickBot="1">
      <c r="G8" s="11"/>
      <c r="J8" s="5"/>
      <c r="K8" s="11"/>
      <c r="L8" s="7"/>
    </row>
    <row r="9" spans="1:12" ht="16">
      <c r="A9" s="12" t="s">
        <v>12</v>
      </c>
      <c r="B9" s="300" t="s">
        <v>13</v>
      </c>
      <c r="F9" s="13"/>
      <c r="G9" s="14"/>
      <c r="H9" s="5" t="s">
        <v>14</v>
      </c>
      <c r="I9" s="5" t="s">
        <v>414</v>
      </c>
      <c r="J9" s="5"/>
      <c r="K9" s="11"/>
      <c r="L9" s="7"/>
    </row>
    <row r="10" spans="1:12" ht="17" thickBot="1">
      <c r="A10" s="15" t="s">
        <v>15</v>
      </c>
      <c r="B10" s="301"/>
      <c r="F10" s="14"/>
      <c r="G10" s="14"/>
      <c r="H10" s="5" t="s">
        <v>16</v>
      </c>
      <c r="I10" s="5" t="s">
        <v>415</v>
      </c>
      <c r="J10" s="5"/>
      <c r="K10" s="11"/>
      <c r="L10" s="7"/>
    </row>
    <row r="11" spans="1:12" ht="16">
      <c r="F11" s="14"/>
      <c r="G11" s="14"/>
      <c r="H11" s="5" t="s">
        <v>3</v>
      </c>
      <c r="I11" s="5" t="s">
        <v>416</v>
      </c>
      <c r="K11" s="11"/>
      <c r="L11" s="7"/>
    </row>
    <row r="12" spans="1:12">
      <c r="F12" s="14"/>
      <c r="G12" s="14"/>
      <c r="H12" s="5" t="s">
        <v>17</v>
      </c>
      <c r="I12" s="5" t="s">
        <v>417</v>
      </c>
    </row>
    <row r="13" spans="1:12">
      <c r="A13" s="4"/>
      <c r="B13" s="5"/>
      <c r="D13" s="5"/>
      <c r="H13" s="5" t="s">
        <v>189</v>
      </c>
      <c r="I13" s="5" t="s">
        <v>418</v>
      </c>
    </row>
    <row r="14" spans="1:12">
      <c r="A14" s="8"/>
      <c r="B14" s="5"/>
      <c r="D14" s="5"/>
      <c r="H14" s="5" t="s">
        <v>192</v>
      </c>
      <c r="I14" s="5" t="s">
        <v>419</v>
      </c>
    </row>
    <row r="15" spans="1:12">
      <c r="A15" s="8"/>
    </row>
    <row r="16" spans="1:12">
      <c r="A16" s="10"/>
    </row>
  </sheetData>
  <mergeCells count="2">
    <mergeCell ref="A1:E1"/>
    <mergeCell ref="B9:B10"/>
  </mergeCells>
  <dataValidations count="1">
    <dataValidation type="list" allowBlank="1" showInputMessage="1" showErrorMessage="1" sqref="G3">
      <formula1>$I$9:$I$14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rgb="FF7030A0"/>
  </sheetPr>
  <dimension ref="A1:G309"/>
  <sheetViews>
    <sheetView tabSelected="1" view="pageBreakPreview" zoomScale="88" zoomScaleNormal="85" zoomScaleSheetLayoutView="88" zoomScalePageLayoutView="85" workbookViewId="0">
      <selection activeCell="F14" sqref="F14"/>
    </sheetView>
  </sheetViews>
  <sheetFormatPr baseColWidth="10" defaultRowHeight="14" x14ac:dyDescent="0"/>
  <cols>
    <col min="1" max="1" width="10.1640625" style="44" customWidth="1"/>
    <col min="2" max="2" width="15" style="45" customWidth="1"/>
    <col min="3" max="3" width="28.83203125" style="42" customWidth="1"/>
    <col min="4" max="4" width="16" style="291" bestFit="1" customWidth="1"/>
    <col min="5" max="5" width="16.6640625" style="42" customWidth="1"/>
    <col min="6" max="6" width="14.83203125" style="42" customWidth="1"/>
    <col min="7" max="7" width="26.5" style="42" customWidth="1"/>
    <col min="8" max="254" width="10.83203125" style="42"/>
    <col min="255" max="255" width="6.6640625" style="42" customWidth="1"/>
    <col min="256" max="257" width="10.83203125" style="42"/>
    <col min="258" max="258" width="15.33203125" style="42" customWidth="1"/>
    <col min="259" max="259" width="10.5" style="42" customWidth="1"/>
    <col min="260" max="260" width="9.5" style="42" customWidth="1"/>
    <col min="261" max="261" width="22.5" style="42" customWidth="1"/>
    <col min="262" max="510" width="10.83203125" style="42"/>
    <col min="511" max="511" width="6.6640625" style="42" customWidth="1"/>
    <col min="512" max="513" width="10.83203125" style="42"/>
    <col min="514" max="514" width="15.33203125" style="42" customWidth="1"/>
    <col min="515" max="515" width="10.5" style="42" customWidth="1"/>
    <col min="516" max="516" width="9.5" style="42" customWidth="1"/>
    <col min="517" max="517" width="22.5" style="42" customWidth="1"/>
    <col min="518" max="766" width="10.83203125" style="42"/>
    <col min="767" max="767" width="6.6640625" style="42" customWidth="1"/>
    <col min="768" max="769" width="10.83203125" style="42"/>
    <col min="770" max="770" width="15.33203125" style="42" customWidth="1"/>
    <col min="771" max="771" width="10.5" style="42" customWidth="1"/>
    <col min="772" max="772" width="9.5" style="42" customWidth="1"/>
    <col min="773" max="773" width="22.5" style="42" customWidth="1"/>
    <col min="774" max="1022" width="10.83203125" style="42"/>
    <col min="1023" max="1023" width="6.6640625" style="42" customWidth="1"/>
    <col min="1024" max="1025" width="10.83203125" style="42"/>
    <col min="1026" max="1026" width="15.33203125" style="42" customWidth="1"/>
    <col min="1027" max="1027" width="10.5" style="42" customWidth="1"/>
    <col min="1028" max="1028" width="9.5" style="42" customWidth="1"/>
    <col min="1029" max="1029" width="22.5" style="42" customWidth="1"/>
    <col min="1030" max="1278" width="10.83203125" style="42"/>
    <col min="1279" max="1279" width="6.6640625" style="42" customWidth="1"/>
    <col min="1280" max="1281" width="10.83203125" style="42"/>
    <col min="1282" max="1282" width="15.33203125" style="42" customWidth="1"/>
    <col min="1283" max="1283" width="10.5" style="42" customWidth="1"/>
    <col min="1284" max="1284" width="9.5" style="42" customWidth="1"/>
    <col min="1285" max="1285" width="22.5" style="42" customWidth="1"/>
    <col min="1286" max="1534" width="10.83203125" style="42"/>
    <col min="1535" max="1535" width="6.6640625" style="42" customWidth="1"/>
    <col min="1536" max="1537" width="10.83203125" style="42"/>
    <col min="1538" max="1538" width="15.33203125" style="42" customWidth="1"/>
    <col min="1539" max="1539" width="10.5" style="42" customWidth="1"/>
    <col min="1540" max="1540" width="9.5" style="42" customWidth="1"/>
    <col min="1541" max="1541" width="22.5" style="42" customWidth="1"/>
    <col min="1542" max="1790" width="10.83203125" style="42"/>
    <col min="1791" max="1791" width="6.6640625" style="42" customWidth="1"/>
    <col min="1792" max="1793" width="10.83203125" style="42"/>
    <col min="1794" max="1794" width="15.33203125" style="42" customWidth="1"/>
    <col min="1795" max="1795" width="10.5" style="42" customWidth="1"/>
    <col min="1796" max="1796" width="9.5" style="42" customWidth="1"/>
    <col min="1797" max="1797" width="22.5" style="42" customWidth="1"/>
    <col min="1798" max="2046" width="10.83203125" style="42"/>
    <col min="2047" max="2047" width="6.6640625" style="42" customWidth="1"/>
    <col min="2048" max="2049" width="10.83203125" style="42"/>
    <col min="2050" max="2050" width="15.33203125" style="42" customWidth="1"/>
    <col min="2051" max="2051" width="10.5" style="42" customWidth="1"/>
    <col min="2052" max="2052" width="9.5" style="42" customWidth="1"/>
    <col min="2053" max="2053" width="22.5" style="42" customWidth="1"/>
    <col min="2054" max="2302" width="10.83203125" style="42"/>
    <col min="2303" max="2303" width="6.6640625" style="42" customWidth="1"/>
    <col min="2304" max="2305" width="10.83203125" style="42"/>
    <col min="2306" max="2306" width="15.33203125" style="42" customWidth="1"/>
    <col min="2307" max="2307" width="10.5" style="42" customWidth="1"/>
    <col min="2308" max="2308" width="9.5" style="42" customWidth="1"/>
    <col min="2309" max="2309" width="22.5" style="42" customWidth="1"/>
    <col min="2310" max="2558" width="10.83203125" style="42"/>
    <col min="2559" max="2559" width="6.6640625" style="42" customWidth="1"/>
    <col min="2560" max="2561" width="10.83203125" style="42"/>
    <col min="2562" max="2562" width="15.33203125" style="42" customWidth="1"/>
    <col min="2563" max="2563" width="10.5" style="42" customWidth="1"/>
    <col min="2564" max="2564" width="9.5" style="42" customWidth="1"/>
    <col min="2565" max="2565" width="22.5" style="42" customWidth="1"/>
    <col min="2566" max="2814" width="10.83203125" style="42"/>
    <col min="2815" max="2815" width="6.6640625" style="42" customWidth="1"/>
    <col min="2816" max="2817" width="10.83203125" style="42"/>
    <col min="2818" max="2818" width="15.33203125" style="42" customWidth="1"/>
    <col min="2819" max="2819" width="10.5" style="42" customWidth="1"/>
    <col min="2820" max="2820" width="9.5" style="42" customWidth="1"/>
    <col min="2821" max="2821" width="22.5" style="42" customWidth="1"/>
    <col min="2822" max="3070" width="10.83203125" style="42"/>
    <col min="3071" max="3071" width="6.6640625" style="42" customWidth="1"/>
    <col min="3072" max="3073" width="10.83203125" style="42"/>
    <col min="3074" max="3074" width="15.33203125" style="42" customWidth="1"/>
    <col min="3075" max="3075" width="10.5" style="42" customWidth="1"/>
    <col min="3076" max="3076" width="9.5" style="42" customWidth="1"/>
    <col min="3077" max="3077" width="22.5" style="42" customWidth="1"/>
    <col min="3078" max="3326" width="10.83203125" style="42"/>
    <col min="3327" max="3327" width="6.6640625" style="42" customWidth="1"/>
    <col min="3328" max="3329" width="10.83203125" style="42"/>
    <col min="3330" max="3330" width="15.33203125" style="42" customWidth="1"/>
    <col min="3331" max="3331" width="10.5" style="42" customWidth="1"/>
    <col min="3332" max="3332" width="9.5" style="42" customWidth="1"/>
    <col min="3333" max="3333" width="22.5" style="42" customWidth="1"/>
    <col min="3334" max="3582" width="10.83203125" style="42"/>
    <col min="3583" max="3583" width="6.6640625" style="42" customWidth="1"/>
    <col min="3584" max="3585" width="10.83203125" style="42"/>
    <col min="3586" max="3586" width="15.33203125" style="42" customWidth="1"/>
    <col min="3587" max="3587" width="10.5" style="42" customWidth="1"/>
    <col min="3588" max="3588" width="9.5" style="42" customWidth="1"/>
    <col min="3589" max="3589" width="22.5" style="42" customWidth="1"/>
    <col min="3590" max="3838" width="10.83203125" style="42"/>
    <col min="3839" max="3839" width="6.6640625" style="42" customWidth="1"/>
    <col min="3840" max="3841" width="10.83203125" style="42"/>
    <col min="3842" max="3842" width="15.33203125" style="42" customWidth="1"/>
    <col min="3843" max="3843" width="10.5" style="42" customWidth="1"/>
    <col min="3844" max="3844" width="9.5" style="42" customWidth="1"/>
    <col min="3845" max="3845" width="22.5" style="42" customWidth="1"/>
    <col min="3846" max="4094" width="10.83203125" style="42"/>
    <col min="4095" max="4095" width="6.6640625" style="42" customWidth="1"/>
    <col min="4096" max="4097" width="10.83203125" style="42"/>
    <col min="4098" max="4098" width="15.33203125" style="42" customWidth="1"/>
    <col min="4099" max="4099" width="10.5" style="42" customWidth="1"/>
    <col min="4100" max="4100" width="9.5" style="42" customWidth="1"/>
    <col min="4101" max="4101" width="22.5" style="42" customWidth="1"/>
    <col min="4102" max="4350" width="10.83203125" style="42"/>
    <col min="4351" max="4351" width="6.6640625" style="42" customWidth="1"/>
    <col min="4352" max="4353" width="10.83203125" style="42"/>
    <col min="4354" max="4354" width="15.33203125" style="42" customWidth="1"/>
    <col min="4355" max="4355" width="10.5" style="42" customWidth="1"/>
    <col min="4356" max="4356" width="9.5" style="42" customWidth="1"/>
    <col min="4357" max="4357" width="22.5" style="42" customWidth="1"/>
    <col min="4358" max="4606" width="10.83203125" style="42"/>
    <col min="4607" max="4607" width="6.6640625" style="42" customWidth="1"/>
    <col min="4608" max="4609" width="10.83203125" style="42"/>
    <col min="4610" max="4610" width="15.33203125" style="42" customWidth="1"/>
    <col min="4611" max="4611" width="10.5" style="42" customWidth="1"/>
    <col min="4612" max="4612" width="9.5" style="42" customWidth="1"/>
    <col min="4613" max="4613" width="22.5" style="42" customWidth="1"/>
    <col min="4614" max="4862" width="10.83203125" style="42"/>
    <col min="4863" max="4863" width="6.6640625" style="42" customWidth="1"/>
    <col min="4864" max="4865" width="10.83203125" style="42"/>
    <col min="4866" max="4866" width="15.33203125" style="42" customWidth="1"/>
    <col min="4867" max="4867" width="10.5" style="42" customWidth="1"/>
    <col min="4868" max="4868" width="9.5" style="42" customWidth="1"/>
    <col min="4869" max="4869" width="22.5" style="42" customWidth="1"/>
    <col min="4870" max="5118" width="10.83203125" style="42"/>
    <col min="5119" max="5119" width="6.6640625" style="42" customWidth="1"/>
    <col min="5120" max="5121" width="10.83203125" style="42"/>
    <col min="5122" max="5122" width="15.33203125" style="42" customWidth="1"/>
    <col min="5123" max="5123" width="10.5" style="42" customWidth="1"/>
    <col min="5124" max="5124" width="9.5" style="42" customWidth="1"/>
    <col min="5125" max="5125" width="22.5" style="42" customWidth="1"/>
    <col min="5126" max="5374" width="10.83203125" style="42"/>
    <col min="5375" max="5375" width="6.6640625" style="42" customWidth="1"/>
    <col min="5376" max="5377" width="10.83203125" style="42"/>
    <col min="5378" max="5378" width="15.33203125" style="42" customWidth="1"/>
    <col min="5379" max="5379" width="10.5" style="42" customWidth="1"/>
    <col min="5380" max="5380" width="9.5" style="42" customWidth="1"/>
    <col min="5381" max="5381" width="22.5" style="42" customWidth="1"/>
    <col min="5382" max="5630" width="10.83203125" style="42"/>
    <col min="5631" max="5631" width="6.6640625" style="42" customWidth="1"/>
    <col min="5632" max="5633" width="10.83203125" style="42"/>
    <col min="5634" max="5634" width="15.33203125" style="42" customWidth="1"/>
    <col min="5635" max="5635" width="10.5" style="42" customWidth="1"/>
    <col min="5636" max="5636" width="9.5" style="42" customWidth="1"/>
    <col min="5637" max="5637" width="22.5" style="42" customWidth="1"/>
    <col min="5638" max="5886" width="10.83203125" style="42"/>
    <col min="5887" max="5887" width="6.6640625" style="42" customWidth="1"/>
    <col min="5888" max="5889" width="10.83203125" style="42"/>
    <col min="5890" max="5890" width="15.33203125" style="42" customWidth="1"/>
    <col min="5891" max="5891" width="10.5" style="42" customWidth="1"/>
    <col min="5892" max="5892" width="9.5" style="42" customWidth="1"/>
    <col min="5893" max="5893" width="22.5" style="42" customWidth="1"/>
    <col min="5894" max="6142" width="10.83203125" style="42"/>
    <col min="6143" max="6143" width="6.6640625" style="42" customWidth="1"/>
    <col min="6144" max="6145" width="10.83203125" style="42"/>
    <col min="6146" max="6146" width="15.33203125" style="42" customWidth="1"/>
    <col min="6147" max="6147" width="10.5" style="42" customWidth="1"/>
    <col min="6148" max="6148" width="9.5" style="42" customWidth="1"/>
    <col min="6149" max="6149" width="22.5" style="42" customWidth="1"/>
    <col min="6150" max="6398" width="10.83203125" style="42"/>
    <col min="6399" max="6399" width="6.6640625" style="42" customWidth="1"/>
    <col min="6400" max="6401" width="10.83203125" style="42"/>
    <col min="6402" max="6402" width="15.33203125" style="42" customWidth="1"/>
    <col min="6403" max="6403" width="10.5" style="42" customWidth="1"/>
    <col min="6404" max="6404" width="9.5" style="42" customWidth="1"/>
    <col min="6405" max="6405" width="22.5" style="42" customWidth="1"/>
    <col min="6406" max="6654" width="10.83203125" style="42"/>
    <col min="6655" max="6655" width="6.6640625" style="42" customWidth="1"/>
    <col min="6656" max="6657" width="10.83203125" style="42"/>
    <col min="6658" max="6658" width="15.33203125" style="42" customWidth="1"/>
    <col min="6659" max="6659" width="10.5" style="42" customWidth="1"/>
    <col min="6660" max="6660" width="9.5" style="42" customWidth="1"/>
    <col min="6661" max="6661" width="22.5" style="42" customWidth="1"/>
    <col min="6662" max="6910" width="10.83203125" style="42"/>
    <col min="6911" max="6911" width="6.6640625" style="42" customWidth="1"/>
    <col min="6912" max="6913" width="10.83203125" style="42"/>
    <col min="6914" max="6914" width="15.33203125" style="42" customWidth="1"/>
    <col min="6915" max="6915" width="10.5" style="42" customWidth="1"/>
    <col min="6916" max="6916" width="9.5" style="42" customWidth="1"/>
    <col min="6917" max="6917" width="22.5" style="42" customWidth="1"/>
    <col min="6918" max="7166" width="10.83203125" style="42"/>
    <col min="7167" max="7167" width="6.6640625" style="42" customWidth="1"/>
    <col min="7168" max="7169" width="10.83203125" style="42"/>
    <col min="7170" max="7170" width="15.33203125" style="42" customWidth="1"/>
    <col min="7171" max="7171" width="10.5" style="42" customWidth="1"/>
    <col min="7172" max="7172" width="9.5" style="42" customWidth="1"/>
    <col min="7173" max="7173" width="22.5" style="42" customWidth="1"/>
    <col min="7174" max="7422" width="10.83203125" style="42"/>
    <col min="7423" max="7423" width="6.6640625" style="42" customWidth="1"/>
    <col min="7424" max="7425" width="10.83203125" style="42"/>
    <col min="7426" max="7426" width="15.33203125" style="42" customWidth="1"/>
    <col min="7427" max="7427" width="10.5" style="42" customWidth="1"/>
    <col min="7428" max="7428" width="9.5" style="42" customWidth="1"/>
    <col min="7429" max="7429" width="22.5" style="42" customWidth="1"/>
    <col min="7430" max="7678" width="10.83203125" style="42"/>
    <col min="7679" max="7679" width="6.6640625" style="42" customWidth="1"/>
    <col min="7680" max="7681" width="10.83203125" style="42"/>
    <col min="7682" max="7682" width="15.33203125" style="42" customWidth="1"/>
    <col min="7683" max="7683" width="10.5" style="42" customWidth="1"/>
    <col min="7684" max="7684" width="9.5" style="42" customWidth="1"/>
    <col min="7685" max="7685" width="22.5" style="42" customWidth="1"/>
    <col min="7686" max="7934" width="10.83203125" style="42"/>
    <col min="7935" max="7935" width="6.6640625" style="42" customWidth="1"/>
    <col min="7936" max="7937" width="10.83203125" style="42"/>
    <col min="7938" max="7938" width="15.33203125" style="42" customWidth="1"/>
    <col min="7939" max="7939" width="10.5" style="42" customWidth="1"/>
    <col min="7940" max="7940" width="9.5" style="42" customWidth="1"/>
    <col min="7941" max="7941" width="22.5" style="42" customWidth="1"/>
    <col min="7942" max="8190" width="10.83203125" style="42"/>
    <col min="8191" max="8191" width="6.6640625" style="42" customWidth="1"/>
    <col min="8192" max="8193" width="10.83203125" style="42"/>
    <col min="8194" max="8194" width="15.33203125" style="42" customWidth="1"/>
    <col min="8195" max="8195" width="10.5" style="42" customWidth="1"/>
    <col min="8196" max="8196" width="9.5" style="42" customWidth="1"/>
    <col min="8197" max="8197" width="22.5" style="42" customWidth="1"/>
    <col min="8198" max="8446" width="10.83203125" style="42"/>
    <col min="8447" max="8447" width="6.6640625" style="42" customWidth="1"/>
    <col min="8448" max="8449" width="10.83203125" style="42"/>
    <col min="8450" max="8450" width="15.33203125" style="42" customWidth="1"/>
    <col min="8451" max="8451" width="10.5" style="42" customWidth="1"/>
    <col min="8452" max="8452" width="9.5" style="42" customWidth="1"/>
    <col min="8453" max="8453" width="22.5" style="42" customWidth="1"/>
    <col min="8454" max="8702" width="10.83203125" style="42"/>
    <col min="8703" max="8703" width="6.6640625" style="42" customWidth="1"/>
    <col min="8704" max="8705" width="10.83203125" style="42"/>
    <col min="8706" max="8706" width="15.33203125" style="42" customWidth="1"/>
    <col min="8707" max="8707" width="10.5" style="42" customWidth="1"/>
    <col min="8708" max="8708" width="9.5" style="42" customWidth="1"/>
    <col min="8709" max="8709" width="22.5" style="42" customWidth="1"/>
    <col min="8710" max="8958" width="10.83203125" style="42"/>
    <col min="8959" max="8959" width="6.6640625" style="42" customWidth="1"/>
    <col min="8960" max="8961" width="10.83203125" style="42"/>
    <col min="8962" max="8962" width="15.33203125" style="42" customWidth="1"/>
    <col min="8963" max="8963" width="10.5" style="42" customWidth="1"/>
    <col min="8964" max="8964" width="9.5" style="42" customWidth="1"/>
    <col min="8965" max="8965" width="22.5" style="42" customWidth="1"/>
    <col min="8966" max="9214" width="10.83203125" style="42"/>
    <col min="9215" max="9215" width="6.6640625" style="42" customWidth="1"/>
    <col min="9216" max="9217" width="10.83203125" style="42"/>
    <col min="9218" max="9218" width="15.33203125" style="42" customWidth="1"/>
    <col min="9219" max="9219" width="10.5" style="42" customWidth="1"/>
    <col min="9220" max="9220" width="9.5" style="42" customWidth="1"/>
    <col min="9221" max="9221" width="22.5" style="42" customWidth="1"/>
    <col min="9222" max="9470" width="10.83203125" style="42"/>
    <col min="9471" max="9471" width="6.6640625" style="42" customWidth="1"/>
    <col min="9472" max="9473" width="10.83203125" style="42"/>
    <col min="9474" max="9474" width="15.33203125" style="42" customWidth="1"/>
    <col min="9475" max="9475" width="10.5" style="42" customWidth="1"/>
    <col min="9476" max="9476" width="9.5" style="42" customWidth="1"/>
    <col min="9477" max="9477" width="22.5" style="42" customWidth="1"/>
    <col min="9478" max="9726" width="10.83203125" style="42"/>
    <col min="9727" max="9727" width="6.6640625" style="42" customWidth="1"/>
    <col min="9728" max="9729" width="10.83203125" style="42"/>
    <col min="9730" max="9730" width="15.33203125" style="42" customWidth="1"/>
    <col min="9731" max="9731" width="10.5" style="42" customWidth="1"/>
    <col min="9732" max="9732" width="9.5" style="42" customWidth="1"/>
    <col min="9733" max="9733" width="22.5" style="42" customWidth="1"/>
    <col min="9734" max="9982" width="10.83203125" style="42"/>
    <col min="9983" max="9983" width="6.6640625" style="42" customWidth="1"/>
    <col min="9984" max="9985" width="10.83203125" style="42"/>
    <col min="9986" max="9986" width="15.33203125" style="42" customWidth="1"/>
    <col min="9987" max="9987" width="10.5" style="42" customWidth="1"/>
    <col min="9988" max="9988" width="9.5" style="42" customWidth="1"/>
    <col min="9989" max="9989" width="22.5" style="42" customWidth="1"/>
    <col min="9990" max="10238" width="10.83203125" style="42"/>
    <col min="10239" max="10239" width="6.6640625" style="42" customWidth="1"/>
    <col min="10240" max="10241" width="10.83203125" style="42"/>
    <col min="10242" max="10242" width="15.33203125" style="42" customWidth="1"/>
    <col min="10243" max="10243" width="10.5" style="42" customWidth="1"/>
    <col min="10244" max="10244" width="9.5" style="42" customWidth="1"/>
    <col min="10245" max="10245" width="22.5" style="42" customWidth="1"/>
    <col min="10246" max="10494" width="10.83203125" style="42"/>
    <col min="10495" max="10495" width="6.6640625" style="42" customWidth="1"/>
    <col min="10496" max="10497" width="10.83203125" style="42"/>
    <col min="10498" max="10498" width="15.33203125" style="42" customWidth="1"/>
    <col min="10499" max="10499" width="10.5" style="42" customWidth="1"/>
    <col min="10500" max="10500" width="9.5" style="42" customWidth="1"/>
    <col min="10501" max="10501" width="22.5" style="42" customWidth="1"/>
    <col min="10502" max="10750" width="10.83203125" style="42"/>
    <col min="10751" max="10751" width="6.6640625" style="42" customWidth="1"/>
    <col min="10752" max="10753" width="10.83203125" style="42"/>
    <col min="10754" max="10754" width="15.33203125" style="42" customWidth="1"/>
    <col min="10755" max="10755" width="10.5" style="42" customWidth="1"/>
    <col min="10756" max="10756" width="9.5" style="42" customWidth="1"/>
    <col min="10757" max="10757" width="22.5" style="42" customWidth="1"/>
    <col min="10758" max="11006" width="10.83203125" style="42"/>
    <col min="11007" max="11007" width="6.6640625" style="42" customWidth="1"/>
    <col min="11008" max="11009" width="10.83203125" style="42"/>
    <col min="11010" max="11010" width="15.33203125" style="42" customWidth="1"/>
    <col min="11011" max="11011" width="10.5" style="42" customWidth="1"/>
    <col min="11012" max="11012" width="9.5" style="42" customWidth="1"/>
    <col min="11013" max="11013" width="22.5" style="42" customWidth="1"/>
    <col min="11014" max="11262" width="10.83203125" style="42"/>
    <col min="11263" max="11263" width="6.6640625" style="42" customWidth="1"/>
    <col min="11264" max="11265" width="10.83203125" style="42"/>
    <col min="11266" max="11266" width="15.33203125" style="42" customWidth="1"/>
    <col min="11267" max="11267" width="10.5" style="42" customWidth="1"/>
    <col min="11268" max="11268" width="9.5" style="42" customWidth="1"/>
    <col min="11269" max="11269" width="22.5" style="42" customWidth="1"/>
    <col min="11270" max="11518" width="10.83203125" style="42"/>
    <col min="11519" max="11519" width="6.6640625" style="42" customWidth="1"/>
    <col min="11520" max="11521" width="10.83203125" style="42"/>
    <col min="11522" max="11522" width="15.33203125" style="42" customWidth="1"/>
    <col min="11523" max="11523" width="10.5" style="42" customWidth="1"/>
    <col min="11524" max="11524" width="9.5" style="42" customWidth="1"/>
    <col min="11525" max="11525" width="22.5" style="42" customWidth="1"/>
    <col min="11526" max="11774" width="10.83203125" style="42"/>
    <col min="11775" max="11775" width="6.6640625" style="42" customWidth="1"/>
    <col min="11776" max="11777" width="10.83203125" style="42"/>
    <col min="11778" max="11778" width="15.33203125" style="42" customWidth="1"/>
    <col min="11779" max="11779" width="10.5" style="42" customWidth="1"/>
    <col min="11780" max="11780" width="9.5" style="42" customWidth="1"/>
    <col min="11781" max="11781" width="22.5" style="42" customWidth="1"/>
    <col min="11782" max="12030" width="10.83203125" style="42"/>
    <col min="12031" max="12031" width="6.6640625" style="42" customWidth="1"/>
    <col min="12032" max="12033" width="10.83203125" style="42"/>
    <col min="12034" max="12034" width="15.33203125" style="42" customWidth="1"/>
    <col min="12035" max="12035" width="10.5" style="42" customWidth="1"/>
    <col min="12036" max="12036" width="9.5" style="42" customWidth="1"/>
    <col min="12037" max="12037" width="22.5" style="42" customWidth="1"/>
    <col min="12038" max="12286" width="10.83203125" style="42"/>
    <col min="12287" max="12287" width="6.6640625" style="42" customWidth="1"/>
    <col min="12288" max="12289" width="10.83203125" style="42"/>
    <col min="12290" max="12290" width="15.33203125" style="42" customWidth="1"/>
    <col min="12291" max="12291" width="10.5" style="42" customWidth="1"/>
    <col min="12292" max="12292" width="9.5" style="42" customWidth="1"/>
    <col min="12293" max="12293" width="22.5" style="42" customWidth="1"/>
    <col min="12294" max="12542" width="10.83203125" style="42"/>
    <col min="12543" max="12543" width="6.6640625" style="42" customWidth="1"/>
    <col min="12544" max="12545" width="10.83203125" style="42"/>
    <col min="12546" max="12546" width="15.33203125" style="42" customWidth="1"/>
    <col min="12547" max="12547" width="10.5" style="42" customWidth="1"/>
    <col min="12548" max="12548" width="9.5" style="42" customWidth="1"/>
    <col min="12549" max="12549" width="22.5" style="42" customWidth="1"/>
    <col min="12550" max="12798" width="10.83203125" style="42"/>
    <col min="12799" max="12799" width="6.6640625" style="42" customWidth="1"/>
    <col min="12800" max="12801" width="10.83203125" style="42"/>
    <col min="12802" max="12802" width="15.33203125" style="42" customWidth="1"/>
    <col min="12803" max="12803" width="10.5" style="42" customWidth="1"/>
    <col min="12804" max="12804" width="9.5" style="42" customWidth="1"/>
    <col min="12805" max="12805" width="22.5" style="42" customWidth="1"/>
    <col min="12806" max="13054" width="10.83203125" style="42"/>
    <col min="13055" max="13055" width="6.6640625" style="42" customWidth="1"/>
    <col min="13056" max="13057" width="10.83203125" style="42"/>
    <col min="13058" max="13058" width="15.33203125" style="42" customWidth="1"/>
    <col min="13059" max="13059" width="10.5" style="42" customWidth="1"/>
    <col min="13060" max="13060" width="9.5" style="42" customWidth="1"/>
    <col min="13061" max="13061" width="22.5" style="42" customWidth="1"/>
    <col min="13062" max="13310" width="10.83203125" style="42"/>
    <col min="13311" max="13311" width="6.6640625" style="42" customWidth="1"/>
    <col min="13312" max="13313" width="10.83203125" style="42"/>
    <col min="13314" max="13314" width="15.33203125" style="42" customWidth="1"/>
    <col min="13315" max="13315" width="10.5" style="42" customWidth="1"/>
    <col min="13316" max="13316" width="9.5" style="42" customWidth="1"/>
    <col min="13317" max="13317" width="22.5" style="42" customWidth="1"/>
    <col min="13318" max="13566" width="10.83203125" style="42"/>
    <col min="13567" max="13567" width="6.6640625" style="42" customWidth="1"/>
    <col min="13568" max="13569" width="10.83203125" style="42"/>
    <col min="13570" max="13570" width="15.33203125" style="42" customWidth="1"/>
    <col min="13571" max="13571" width="10.5" style="42" customWidth="1"/>
    <col min="13572" max="13572" width="9.5" style="42" customWidth="1"/>
    <col min="13573" max="13573" width="22.5" style="42" customWidth="1"/>
    <col min="13574" max="13822" width="10.83203125" style="42"/>
    <col min="13823" max="13823" width="6.6640625" style="42" customWidth="1"/>
    <col min="13824" max="13825" width="10.83203125" style="42"/>
    <col min="13826" max="13826" width="15.33203125" style="42" customWidth="1"/>
    <col min="13827" max="13827" width="10.5" style="42" customWidth="1"/>
    <col min="13828" max="13828" width="9.5" style="42" customWidth="1"/>
    <col min="13829" max="13829" width="22.5" style="42" customWidth="1"/>
    <col min="13830" max="14078" width="10.83203125" style="42"/>
    <col min="14079" max="14079" width="6.6640625" style="42" customWidth="1"/>
    <col min="14080" max="14081" width="10.83203125" style="42"/>
    <col min="14082" max="14082" width="15.33203125" style="42" customWidth="1"/>
    <col min="14083" max="14083" width="10.5" style="42" customWidth="1"/>
    <col min="14084" max="14084" width="9.5" style="42" customWidth="1"/>
    <col min="14085" max="14085" width="22.5" style="42" customWidth="1"/>
    <col min="14086" max="14334" width="10.83203125" style="42"/>
    <col min="14335" max="14335" width="6.6640625" style="42" customWidth="1"/>
    <col min="14336" max="14337" width="10.83203125" style="42"/>
    <col min="14338" max="14338" width="15.33203125" style="42" customWidth="1"/>
    <col min="14339" max="14339" width="10.5" style="42" customWidth="1"/>
    <col min="14340" max="14340" width="9.5" style="42" customWidth="1"/>
    <col min="14341" max="14341" width="22.5" style="42" customWidth="1"/>
    <col min="14342" max="14590" width="10.83203125" style="42"/>
    <col min="14591" max="14591" width="6.6640625" style="42" customWidth="1"/>
    <col min="14592" max="14593" width="10.83203125" style="42"/>
    <col min="14594" max="14594" width="15.33203125" style="42" customWidth="1"/>
    <col min="14595" max="14595" width="10.5" style="42" customWidth="1"/>
    <col min="14596" max="14596" width="9.5" style="42" customWidth="1"/>
    <col min="14597" max="14597" width="22.5" style="42" customWidth="1"/>
    <col min="14598" max="14846" width="10.83203125" style="42"/>
    <col min="14847" max="14847" width="6.6640625" style="42" customWidth="1"/>
    <col min="14848" max="14849" width="10.83203125" style="42"/>
    <col min="14850" max="14850" width="15.33203125" style="42" customWidth="1"/>
    <col min="14851" max="14851" width="10.5" style="42" customWidth="1"/>
    <col min="14852" max="14852" width="9.5" style="42" customWidth="1"/>
    <col min="14853" max="14853" width="22.5" style="42" customWidth="1"/>
    <col min="14854" max="15102" width="10.83203125" style="42"/>
    <col min="15103" max="15103" width="6.6640625" style="42" customWidth="1"/>
    <col min="15104" max="15105" width="10.83203125" style="42"/>
    <col min="15106" max="15106" width="15.33203125" style="42" customWidth="1"/>
    <col min="15107" max="15107" width="10.5" style="42" customWidth="1"/>
    <col min="15108" max="15108" width="9.5" style="42" customWidth="1"/>
    <col min="15109" max="15109" width="22.5" style="42" customWidth="1"/>
    <col min="15110" max="15358" width="10.83203125" style="42"/>
    <col min="15359" max="15359" width="6.6640625" style="42" customWidth="1"/>
    <col min="15360" max="15361" width="10.83203125" style="42"/>
    <col min="15362" max="15362" width="15.33203125" style="42" customWidth="1"/>
    <col min="15363" max="15363" width="10.5" style="42" customWidth="1"/>
    <col min="15364" max="15364" width="9.5" style="42" customWidth="1"/>
    <col min="15365" max="15365" width="22.5" style="42" customWidth="1"/>
    <col min="15366" max="15614" width="10.83203125" style="42"/>
    <col min="15615" max="15615" width="6.6640625" style="42" customWidth="1"/>
    <col min="15616" max="15617" width="10.83203125" style="42"/>
    <col min="15618" max="15618" width="15.33203125" style="42" customWidth="1"/>
    <col min="15619" max="15619" width="10.5" style="42" customWidth="1"/>
    <col min="15620" max="15620" width="9.5" style="42" customWidth="1"/>
    <col min="15621" max="15621" width="22.5" style="42" customWidth="1"/>
    <col min="15622" max="15870" width="10.83203125" style="42"/>
    <col min="15871" max="15871" width="6.6640625" style="42" customWidth="1"/>
    <col min="15872" max="15873" width="10.83203125" style="42"/>
    <col min="15874" max="15874" width="15.33203125" style="42" customWidth="1"/>
    <col min="15875" max="15875" width="10.5" style="42" customWidth="1"/>
    <col min="15876" max="15876" width="9.5" style="42" customWidth="1"/>
    <col min="15877" max="15877" width="22.5" style="42" customWidth="1"/>
    <col min="15878" max="16126" width="10.83203125" style="42"/>
    <col min="16127" max="16127" width="6.6640625" style="42" customWidth="1"/>
    <col min="16128" max="16129" width="10.83203125" style="42"/>
    <col min="16130" max="16130" width="15.33203125" style="42" customWidth="1"/>
    <col min="16131" max="16131" width="10.5" style="42" customWidth="1"/>
    <col min="16132" max="16132" width="9.5" style="42" customWidth="1"/>
    <col min="16133" max="16133" width="22.5" style="42" customWidth="1"/>
    <col min="16134" max="16384" width="10.83203125" style="42"/>
  </cols>
  <sheetData>
    <row r="1" spans="1:7" s="43" customFormat="1" ht="15.75" customHeight="1" thickBot="1">
      <c r="A1" s="302" t="s">
        <v>39</v>
      </c>
      <c r="B1" s="303"/>
      <c r="C1" s="303"/>
      <c r="D1" s="303"/>
      <c r="E1" s="303"/>
      <c r="F1" s="303"/>
      <c r="G1" s="304"/>
    </row>
    <row r="2" spans="1:7" ht="17" customHeight="1">
      <c r="A2" s="516"/>
      <c r="B2" s="517"/>
      <c r="C2" s="518"/>
      <c r="D2" s="526"/>
      <c r="E2" s="527"/>
      <c r="F2" s="510" t="str">
        <f>CONCATENATE(Entête!A7,Entête!B7)</f>
        <v>N°PEK :12-596-2569</v>
      </c>
      <c r="G2" s="511"/>
    </row>
    <row r="3" spans="1:7" ht="17" customHeight="1">
      <c r="A3" s="519"/>
      <c r="B3" s="520"/>
      <c r="C3" s="521"/>
      <c r="D3" s="528"/>
      <c r="E3" s="529"/>
      <c r="F3" s="512" t="str">
        <f>Entête!A11</f>
        <v>….Description travaux...</v>
      </c>
      <c r="G3" s="513"/>
    </row>
    <row r="4" spans="1:7" ht="17" customHeight="1" thickBot="1">
      <c r="A4" s="522"/>
      <c r="B4" s="523"/>
      <c r="C4" s="524"/>
      <c r="D4" s="530"/>
      <c r="E4" s="531"/>
      <c r="F4" s="514" t="str">
        <f>Entête!A14</f>
        <v>Centre ou Poste……</v>
      </c>
      <c r="G4" s="515"/>
    </row>
    <row r="5" spans="1:7" ht="17" customHeight="1">
      <c r="A5" s="297"/>
      <c r="B5" s="297"/>
      <c r="C5" s="297"/>
      <c r="D5" s="292"/>
      <c r="E5" s="509"/>
      <c r="F5" s="509"/>
      <c r="G5" s="509"/>
    </row>
    <row r="6" spans="1:7" s="46" customFormat="1" ht="15" customHeight="1">
      <c r="A6" s="295"/>
      <c r="B6" s="48"/>
      <c r="C6" s="298" t="s">
        <v>40</v>
      </c>
      <c r="D6" s="293"/>
      <c r="E6" s="49"/>
      <c r="F6" s="49"/>
      <c r="G6" s="50"/>
    </row>
    <row r="8" spans="1:7" s="46" customFormat="1" ht="28">
      <c r="A8" s="532" t="s">
        <v>444</v>
      </c>
      <c r="B8" s="296" t="s">
        <v>441</v>
      </c>
      <c r="C8" s="47" t="s">
        <v>442</v>
      </c>
      <c r="D8" s="294" t="s">
        <v>443</v>
      </c>
      <c r="E8" s="47" t="s">
        <v>438</v>
      </c>
      <c r="F8" s="47" t="s">
        <v>439</v>
      </c>
      <c r="G8" s="533" t="s">
        <v>440</v>
      </c>
    </row>
    <row r="9" spans="1:7" s="46" customFormat="1" ht="15" customHeight="1">
      <c r="A9" s="534" t="str">
        <f>CONCATENATE(MENU1!$B$9,"-",TEXT(COUNTA($A$8:$A8),"000"))</f>
        <v>AV-001</v>
      </c>
      <c r="B9" s="535" t="s">
        <v>41</v>
      </c>
      <c r="C9" s="536" t="s">
        <v>423</v>
      </c>
      <c r="D9" s="537" t="str">
        <f>IF(B9="","",VLOOKUP(B9,'Répertoire fiche de contrôle'!A:F,6,FALSE))</f>
        <v>O7</v>
      </c>
      <c r="E9" s="525"/>
      <c r="F9" s="525"/>
      <c r="G9" s="538"/>
    </row>
    <row r="10" spans="1:7" s="46" customFormat="1" ht="15" customHeight="1">
      <c r="A10" s="534" t="str">
        <f>CONCATENATE(MENU1!$B$9,"-",TEXT(COUNTA($A$8:$A9),"000"))</f>
        <v>AV-002</v>
      </c>
      <c r="B10" s="535" t="s">
        <v>41</v>
      </c>
      <c r="C10" s="536" t="s">
        <v>424</v>
      </c>
      <c r="D10" s="537" t="str">
        <f>IF(B10="","",VLOOKUP(B10,'Répertoire fiche de contrôle'!A:F,6,FALSE))</f>
        <v>O7</v>
      </c>
      <c r="E10" s="525"/>
      <c r="F10" s="525"/>
      <c r="G10" s="538"/>
    </row>
    <row r="11" spans="1:7" s="46" customFormat="1" ht="15" customHeight="1">
      <c r="A11" s="534" t="str">
        <f>CONCATENATE(MENU1!$B$9,"-",TEXT(COUNTA($A$8:$A10),"000"))</f>
        <v>AV-003</v>
      </c>
      <c r="B11" s="535" t="s">
        <v>42</v>
      </c>
      <c r="C11" s="536" t="s">
        <v>425</v>
      </c>
      <c r="D11" s="537" t="str">
        <f>IF(B11="","",VLOOKUP(B11,'Répertoire fiche de contrôle'!A:F,6,FALSE))</f>
        <v>C7</v>
      </c>
      <c r="E11" s="525"/>
      <c r="F11" s="525"/>
      <c r="G11" s="538"/>
    </row>
    <row r="12" spans="1:7" s="46" customFormat="1" ht="15" customHeight="1">
      <c r="A12" s="534" t="str">
        <f>CONCATENATE(MENU1!$B$9,"-",TEXT(COUNTA($A$8:$A11),"000"))</f>
        <v>AV-004</v>
      </c>
      <c r="B12" s="535" t="s">
        <v>54</v>
      </c>
      <c r="C12" s="536" t="s">
        <v>426</v>
      </c>
      <c r="D12" s="537" t="str">
        <f>IF(B12="","",VLOOKUP(B12,'Répertoire fiche de contrôle'!A:F,6,FALSE))</f>
        <v>C7</v>
      </c>
      <c r="E12" s="525"/>
      <c r="F12" s="525"/>
      <c r="G12" s="538"/>
    </row>
    <row r="13" spans="1:7" s="46" customFormat="1" ht="15" customHeight="1">
      <c r="A13" s="534" t="str">
        <f>CONCATENATE(MENU1!$B$9,"-",TEXT(COUNTA($A$8:$A12),"000"))</f>
        <v>AV-005</v>
      </c>
      <c r="B13" s="535" t="s">
        <v>78</v>
      </c>
      <c r="C13" s="536" t="s">
        <v>421</v>
      </c>
      <c r="D13" s="537" t="str">
        <f>IF(B13="","",VLOOKUP(B13,'Répertoire fiche de contrôle'!A:F,6,FALSE))</f>
        <v>C7</v>
      </c>
      <c r="E13" s="525"/>
      <c r="F13" s="525"/>
      <c r="G13" s="538"/>
    </row>
    <row r="14" spans="1:7" s="46" customFormat="1" ht="15" customHeight="1">
      <c r="A14" s="534" t="str">
        <f>CONCATENATE(MENU1!$B$9,"-",TEXT(COUNTA($A$8:$A13),"000"))</f>
        <v>AV-006</v>
      </c>
      <c r="B14" s="535" t="s">
        <v>78</v>
      </c>
      <c r="C14" s="536" t="s">
        <v>422</v>
      </c>
      <c r="D14" s="537" t="str">
        <f>IF(B14="","",VLOOKUP(B14,'Répertoire fiche de contrôle'!A:F,6,FALSE))</f>
        <v>C7</v>
      </c>
      <c r="E14" s="525"/>
      <c r="F14" s="525"/>
      <c r="G14" s="538"/>
    </row>
    <row r="15" spans="1:7" s="46" customFormat="1" ht="15" customHeight="1">
      <c r="A15" s="534" t="str">
        <f>CONCATENATE(MENU1!$B$9,"-",TEXT(COUNTA($A$8:$A14),"000"))</f>
        <v>AV-007</v>
      </c>
      <c r="B15" s="535" t="s">
        <v>78</v>
      </c>
      <c r="C15" s="536" t="s">
        <v>427</v>
      </c>
      <c r="D15" s="537" t="str">
        <f>IF(B15="","",VLOOKUP(B15,'Répertoire fiche de contrôle'!A:F,6,FALSE))</f>
        <v>C7</v>
      </c>
      <c r="E15" s="525"/>
      <c r="F15" s="525"/>
      <c r="G15" s="538"/>
    </row>
    <row r="16" spans="1:7" s="46" customFormat="1" ht="15" customHeight="1">
      <c r="A16" s="534" t="str">
        <f>CONCATENATE(MENU1!$B$9,"-",TEXT(COUNTA($A$8:$A15),"000"))</f>
        <v>AV-008</v>
      </c>
      <c r="B16" s="535" t="s">
        <v>58</v>
      </c>
      <c r="C16" s="536" t="s">
        <v>420</v>
      </c>
      <c r="D16" s="537" t="str">
        <f>IF(B16="","",VLOOKUP(B16,'Répertoire fiche de contrôle'!A:F,6,FALSE))</f>
        <v>C7</v>
      </c>
      <c r="E16" s="525"/>
      <c r="F16" s="525"/>
      <c r="G16" s="538"/>
    </row>
    <row r="17" spans="1:7" s="46" customFormat="1" ht="15" customHeight="1">
      <c r="A17" s="534" t="str">
        <f>CONCATENATE(MENU1!$B$9,"-",TEXT(COUNTA($A$8:$A16),"000"))</f>
        <v>AV-009</v>
      </c>
      <c r="B17" s="535" t="s">
        <v>54</v>
      </c>
      <c r="C17" s="536" t="s">
        <v>428</v>
      </c>
      <c r="D17" s="537" t="str">
        <f>IF(B17="","",VLOOKUP(B17,'Répertoire fiche de contrôle'!A:F,6,FALSE))</f>
        <v>C7</v>
      </c>
      <c r="E17" s="525"/>
      <c r="F17" s="525"/>
      <c r="G17" s="538"/>
    </row>
    <row r="18" spans="1:7" s="46" customFormat="1" ht="15" customHeight="1">
      <c r="A18" s="534" t="str">
        <f>CONCATENATE(MENU1!$B$9,"-",TEXT(COUNTA($A$8:$A17),"000"))</f>
        <v>AV-010</v>
      </c>
      <c r="B18" s="535" t="s">
        <v>54</v>
      </c>
      <c r="C18" s="536" t="s">
        <v>429</v>
      </c>
      <c r="D18" s="537" t="str">
        <f>IF(B18="","",VLOOKUP(B18,'Répertoire fiche de contrôle'!A:F,6,FALSE))</f>
        <v>C7</v>
      </c>
      <c r="E18" s="525"/>
      <c r="F18" s="525"/>
      <c r="G18" s="538"/>
    </row>
    <row r="19" spans="1:7" s="46" customFormat="1" ht="15" customHeight="1">
      <c r="A19" s="534" t="str">
        <f>CONCATENATE(MENU1!$B$9,"-",TEXT(COUNTA($A$8:$A18),"000"))</f>
        <v>AV-011</v>
      </c>
      <c r="B19" s="535" t="s">
        <v>58</v>
      </c>
      <c r="C19" s="536" t="s">
        <v>430</v>
      </c>
      <c r="D19" s="537" t="str">
        <f>IF(B19="","",VLOOKUP(B19,'Répertoire fiche de contrôle'!A:F,6,FALSE))</f>
        <v>C7</v>
      </c>
      <c r="E19" s="525"/>
      <c r="F19" s="525"/>
      <c r="G19" s="538"/>
    </row>
    <row r="20" spans="1:7" s="46" customFormat="1" ht="15" customHeight="1">
      <c r="A20" s="534" t="str">
        <f>CONCATENATE(MENU1!$B$9,"-",TEXT(COUNTA($A$8:$A19),"000"))</f>
        <v>AV-012</v>
      </c>
      <c r="B20" s="535" t="s">
        <v>58</v>
      </c>
      <c r="C20" s="536" t="s">
        <v>431</v>
      </c>
      <c r="D20" s="537" t="str">
        <f>IF(B20="","",VLOOKUP(B20,'Répertoire fiche de contrôle'!A:F,6,FALSE))</f>
        <v>C7</v>
      </c>
      <c r="E20" s="525"/>
      <c r="F20" s="525"/>
      <c r="G20" s="538"/>
    </row>
    <row r="21" spans="1:7" s="46" customFormat="1" ht="15" customHeight="1">
      <c r="A21" s="534" t="str">
        <f>CONCATENATE(MENU1!$B$9,"-",TEXT(COUNTA($A$8:$A20),"000"))</f>
        <v>AV-013</v>
      </c>
      <c r="B21" s="535" t="s">
        <v>58</v>
      </c>
      <c r="C21" s="536" t="s">
        <v>420</v>
      </c>
      <c r="D21" s="537" t="str">
        <f>IF(B21="","",VLOOKUP(B21,'Répertoire fiche de contrôle'!A:F,6,FALSE))</f>
        <v>C7</v>
      </c>
      <c r="E21" s="525"/>
      <c r="F21" s="525"/>
      <c r="G21" s="538"/>
    </row>
    <row r="22" spans="1:7" s="46" customFormat="1" ht="15" customHeight="1">
      <c r="A22" s="534" t="str">
        <f>CONCATENATE(MENU1!$B$9,"-",TEXT(COUNTA($A$8:$A21),"000"))</f>
        <v>AV-014</v>
      </c>
      <c r="B22" s="535" t="s">
        <v>67</v>
      </c>
      <c r="C22" s="536"/>
      <c r="D22" s="537" t="str">
        <f>IF(B22="","",VLOOKUP(B22,'Répertoire fiche de contrôle'!A:F,6,FALSE))</f>
        <v>D7</v>
      </c>
      <c r="E22" s="525"/>
      <c r="F22" s="525"/>
      <c r="G22" s="538"/>
    </row>
    <row r="23" spans="1:7" s="46" customFormat="1" ht="15" customHeight="1">
      <c r="A23" s="534" t="str">
        <f>CONCATENATE(MENU1!$B$9,"-",TEXT(COUNTA($A$8:$A22),"000"))</f>
        <v>AV-015</v>
      </c>
      <c r="B23" s="535"/>
      <c r="C23" s="536"/>
      <c r="D23" s="537" t="str">
        <f>IF(B23="","",VLOOKUP(B23,'Répertoire fiche de contrôle'!A:F,6,FALSE))</f>
        <v/>
      </c>
      <c r="E23" s="525"/>
      <c r="F23" s="525"/>
      <c r="G23" s="538"/>
    </row>
    <row r="24" spans="1:7" s="46" customFormat="1" ht="15" customHeight="1">
      <c r="A24" s="534" t="str">
        <f>CONCATENATE(MENU1!$B$9,"-",TEXT(COUNTA($A$8:$A23),"000"))</f>
        <v>AV-016</v>
      </c>
      <c r="B24" s="535"/>
      <c r="C24" s="536"/>
      <c r="D24" s="537" t="str">
        <f>IF(B24="","",VLOOKUP(B24,'Répertoire fiche de contrôle'!A:F,6,FALSE))</f>
        <v/>
      </c>
      <c r="E24" s="525"/>
      <c r="F24" s="525"/>
      <c r="G24" s="538"/>
    </row>
    <row r="25" spans="1:7" s="46" customFormat="1" ht="15" customHeight="1">
      <c r="A25" s="534" t="str">
        <f>CONCATENATE(MENU1!$B$9,"-",TEXT(COUNTA($A$8:$A24),"000"))</f>
        <v>AV-017</v>
      </c>
      <c r="B25" s="535"/>
      <c r="C25" s="536"/>
      <c r="D25" s="537" t="str">
        <f>IF(B25="","",VLOOKUP(B25,'Répertoire fiche de contrôle'!A:F,6,FALSE))</f>
        <v/>
      </c>
      <c r="E25" s="525"/>
      <c r="F25" s="525"/>
      <c r="G25" s="538"/>
    </row>
    <row r="26" spans="1:7" s="46" customFormat="1" ht="15" customHeight="1">
      <c r="A26" s="534" t="str">
        <f>CONCATENATE(MENU1!$B$9,"-",TEXT(COUNTA($A$8:$A25),"000"))</f>
        <v>AV-018</v>
      </c>
      <c r="B26" s="535"/>
      <c r="C26" s="536"/>
      <c r="D26" s="537" t="str">
        <f>IF(B26="","",VLOOKUP(B26,'Répertoire fiche de contrôle'!A:F,6,FALSE))</f>
        <v/>
      </c>
      <c r="E26" s="525"/>
      <c r="F26" s="525"/>
      <c r="G26" s="538"/>
    </row>
    <row r="27" spans="1:7" s="46" customFormat="1" ht="15" customHeight="1">
      <c r="A27" s="534" t="str">
        <f>CONCATENATE(MENU1!$B$9,"-",TEXT(COUNTA($A$8:$A26),"000"))</f>
        <v>AV-019</v>
      </c>
      <c r="B27" s="535"/>
      <c r="C27" s="536"/>
      <c r="D27" s="537" t="str">
        <f>IF(B27="","",VLOOKUP(B27,'Répertoire fiche de contrôle'!A:F,6,FALSE))</f>
        <v/>
      </c>
      <c r="E27" s="525"/>
      <c r="F27" s="525"/>
      <c r="G27" s="538"/>
    </row>
    <row r="28" spans="1:7" s="46" customFormat="1" ht="15" customHeight="1">
      <c r="A28" s="534" t="str">
        <f>CONCATENATE(MENU1!$B$9,"-",TEXT(COUNTA($A$8:$A27),"000"))</f>
        <v>AV-020</v>
      </c>
      <c r="B28" s="535"/>
      <c r="C28" s="536"/>
      <c r="D28" s="537" t="str">
        <f>IF(B28="","",VLOOKUP(B28,'Répertoire fiche de contrôle'!A:F,6,FALSE))</f>
        <v/>
      </c>
      <c r="E28" s="525"/>
      <c r="F28" s="525"/>
      <c r="G28" s="538"/>
    </row>
    <row r="29" spans="1:7" s="46" customFormat="1" ht="15" customHeight="1">
      <c r="A29" s="534" t="str">
        <f>CONCATENATE(MENU1!$B$9,"-",TEXT(COUNTA($A$8:$A28),"000"))</f>
        <v>AV-021</v>
      </c>
      <c r="B29" s="535"/>
      <c r="C29" s="536"/>
      <c r="D29" s="537" t="str">
        <f>IF(B29="","",VLOOKUP(B29,'Répertoire fiche de contrôle'!A:F,6,FALSE))</f>
        <v/>
      </c>
      <c r="E29" s="525"/>
      <c r="F29" s="525"/>
      <c r="G29" s="538"/>
    </row>
    <row r="30" spans="1:7" s="46" customFormat="1" ht="15" customHeight="1">
      <c r="A30" s="534" t="str">
        <f>CONCATENATE(MENU1!$B$9,"-",TEXT(COUNTA($A$8:$A29),"000"))</f>
        <v>AV-022</v>
      </c>
      <c r="B30" s="535"/>
      <c r="C30" s="536"/>
      <c r="D30" s="537" t="str">
        <f>IF(B30="","",VLOOKUP(B30,'Répertoire fiche de contrôle'!A:F,6,FALSE))</f>
        <v/>
      </c>
      <c r="E30" s="525"/>
      <c r="F30" s="525"/>
      <c r="G30" s="538"/>
    </row>
    <row r="31" spans="1:7" s="46" customFormat="1" ht="15" customHeight="1">
      <c r="A31" s="534" t="str">
        <f>CONCATENATE(MENU1!$B$9,"-",TEXT(COUNTA($A$8:$A30),"000"))</f>
        <v>AV-023</v>
      </c>
      <c r="B31" s="535"/>
      <c r="C31" s="536"/>
      <c r="D31" s="537" t="str">
        <f>IF(B31="","",VLOOKUP(B31,'Répertoire fiche de contrôle'!A:F,6,FALSE))</f>
        <v/>
      </c>
      <c r="E31" s="525"/>
      <c r="F31" s="525"/>
      <c r="G31" s="538"/>
    </row>
    <row r="32" spans="1:7" s="46" customFormat="1" ht="15" customHeight="1">
      <c r="A32" s="534" t="str">
        <f>CONCATENATE(MENU1!$B$9,"-",TEXT(COUNTA($A$8:$A31),"000"))</f>
        <v>AV-024</v>
      </c>
      <c r="B32" s="535"/>
      <c r="C32" s="536"/>
      <c r="D32" s="537" t="str">
        <f>IF(B32="","",VLOOKUP(B32,'Répertoire fiche de contrôle'!A:F,6,FALSE))</f>
        <v/>
      </c>
      <c r="E32" s="525"/>
      <c r="F32" s="525"/>
      <c r="G32" s="538"/>
    </row>
    <row r="33" spans="1:7" s="46" customFormat="1" ht="15" customHeight="1">
      <c r="A33" s="534" t="str">
        <f>CONCATENATE(MENU1!$B$9,"-",TEXT(COUNTA($A$8:$A32),"000"))</f>
        <v>AV-025</v>
      </c>
      <c r="B33" s="535"/>
      <c r="C33" s="536"/>
      <c r="D33" s="537" t="str">
        <f>IF(B33="","",VLOOKUP(B33,'Répertoire fiche de contrôle'!A:F,6,FALSE))</f>
        <v/>
      </c>
      <c r="E33" s="525"/>
      <c r="F33" s="525"/>
      <c r="G33" s="538"/>
    </row>
    <row r="34" spans="1:7" s="46" customFormat="1" ht="15" customHeight="1">
      <c r="A34" s="534" t="str">
        <f>CONCATENATE(MENU1!$B$9,"-",TEXT(COUNTA($A$8:$A33),"000"))</f>
        <v>AV-026</v>
      </c>
      <c r="B34" s="535"/>
      <c r="C34" s="536"/>
      <c r="D34" s="537" t="str">
        <f>IF(B34="","",VLOOKUP(B34,'Répertoire fiche de contrôle'!A:F,6,FALSE))</f>
        <v/>
      </c>
      <c r="E34" s="525"/>
      <c r="F34" s="525"/>
      <c r="G34" s="538"/>
    </row>
    <row r="35" spans="1:7" s="46" customFormat="1" ht="15" customHeight="1">
      <c r="A35" s="534" t="str">
        <f>CONCATENATE(MENU1!$B$9,"-",TEXT(COUNTA($A$8:$A34),"000"))</f>
        <v>AV-027</v>
      </c>
      <c r="B35" s="535"/>
      <c r="C35" s="536"/>
      <c r="D35" s="537" t="str">
        <f>IF(B35="","",VLOOKUP(B35,'Répertoire fiche de contrôle'!A:F,6,FALSE))</f>
        <v/>
      </c>
      <c r="E35" s="525"/>
      <c r="F35" s="525"/>
      <c r="G35" s="538"/>
    </row>
    <row r="36" spans="1:7" s="46" customFormat="1" ht="15" customHeight="1">
      <c r="A36" s="534" t="str">
        <f>CONCATENATE(MENU1!$B$9,"-",TEXT(COUNTA($A$8:$A35),"000"))</f>
        <v>AV-028</v>
      </c>
      <c r="B36" s="535"/>
      <c r="C36" s="536"/>
      <c r="D36" s="537" t="str">
        <f>IF(B36="","",VLOOKUP(B36,'Répertoire fiche de contrôle'!A:F,6,FALSE))</f>
        <v/>
      </c>
      <c r="E36" s="525"/>
      <c r="F36" s="525"/>
      <c r="G36" s="538"/>
    </row>
    <row r="37" spans="1:7" s="46" customFormat="1" ht="15" customHeight="1">
      <c r="A37" s="534" t="str">
        <f>CONCATENATE(MENU1!$B$9,"-",TEXT(COUNTA($A$8:$A36),"000"))</f>
        <v>AV-029</v>
      </c>
      <c r="B37" s="535"/>
      <c r="C37" s="536"/>
      <c r="D37" s="537" t="str">
        <f>IF(B37="","",VLOOKUP(B37,'Répertoire fiche de contrôle'!A:F,6,FALSE))</f>
        <v/>
      </c>
      <c r="E37" s="525"/>
      <c r="F37" s="525"/>
      <c r="G37" s="538"/>
    </row>
    <row r="38" spans="1:7" s="46" customFormat="1" ht="15" customHeight="1">
      <c r="A38" s="534" t="str">
        <f>CONCATENATE(MENU1!$B$9,"-",TEXT(COUNTA($A$8:$A37),"000"))</f>
        <v>AV-030</v>
      </c>
      <c r="B38" s="535"/>
      <c r="C38" s="536"/>
      <c r="D38" s="537" t="str">
        <f>IF(B38="","",VLOOKUP(B38,'Répertoire fiche de contrôle'!A:F,6,FALSE))</f>
        <v/>
      </c>
      <c r="E38" s="525"/>
      <c r="F38" s="525"/>
      <c r="G38" s="538"/>
    </row>
    <row r="39" spans="1:7" s="46" customFormat="1" ht="15" customHeight="1">
      <c r="A39" s="534" t="str">
        <f>CONCATENATE(MENU1!$B$9,"-",TEXT(COUNTA($A$8:$A38),"000"))</f>
        <v>AV-031</v>
      </c>
      <c r="B39" s="535"/>
      <c r="C39" s="536"/>
      <c r="D39" s="537" t="str">
        <f>IF(B39="","",VLOOKUP(B39,'Répertoire fiche de contrôle'!A:F,6,FALSE))</f>
        <v/>
      </c>
      <c r="E39" s="525"/>
      <c r="F39" s="525"/>
      <c r="G39" s="538"/>
    </row>
    <row r="40" spans="1:7" s="46" customFormat="1" ht="15" customHeight="1">
      <c r="A40" s="534" t="str">
        <f>CONCATENATE(MENU1!$B$9,"-",TEXT(COUNTA($A$8:$A39),"000"))</f>
        <v>AV-032</v>
      </c>
      <c r="B40" s="535"/>
      <c r="C40" s="536"/>
      <c r="D40" s="537" t="str">
        <f>IF(B40="","",VLOOKUP(B40,'Répertoire fiche de contrôle'!A:F,6,FALSE))</f>
        <v/>
      </c>
      <c r="E40" s="525"/>
      <c r="F40" s="525"/>
      <c r="G40" s="538"/>
    </row>
    <row r="41" spans="1:7" s="46" customFormat="1" ht="15" customHeight="1">
      <c r="A41" s="534" t="str">
        <f>CONCATENATE(MENU1!$B$9,"-",TEXT(COUNTA($A$8:$A40),"000"))</f>
        <v>AV-033</v>
      </c>
      <c r="B41" s="535"/>
      <c r="C41" s="536"/>
      <c r="D41" s="537" t="str">
        <f>IF(B41="","",VLOOKUP(B41,'Répertoire fiche de contrôle'!A:F,6,FALSE))</f>
        <v/>
      </c>
      <c r="E41" s="525"/>
      <c r="F41" s="525"/>
      <c r="G41" s="538"/>
    </row>
    <row r="42" spans="1:7" s="46" customFormat="1" ht="15" customHeight="1">
      <c r="A42" s="534" t="str">
        <f>CONCATENATE(MENU1!$B$9,"-",TEXT(COUNTA($A$8:$A41),"000"))</f>
        <v>AV-034</v>
      </c>
      <c r="B42" s="535"/>
      <c r="C42" s="536"/>
      <c r="D42" s="537" t="str">
        <f>IF(B42="","",VLOOKUP(B42,'Répertoire fiche de contrôle'!A:F,6,FALSE))</f>
        <v/>
      </c>
      <c r="E42" s="525"/>
      <c r="F42" s="525"/>
      <c r="G42" s="538"/>
    </row>
    <row r="43" spans="1:7" s="46" customFormat="1" ht="15" customHeight="1">
      <c r="A43" s="534" t="str">
        <f>CONCATENATE(MENU1!$B$9,"-",TEXT(COUNTA($A$8:$A42),"000"))</f>
        <v>AV-035</v>
      </c>
      <c r="B43" s="535"/>
      <c r="C43" s="536"/>
      <c r="D43" s="537" t="str">
        <f>IF(B43="","",VLOOKUP(B43,'Répertoire fiche de contrôle'!A:F,6,FALSE))</f>
        <v/>
      </c>
      <c r="E43" s="525"/>
      <c r="F43" s="525"/>
      <c r="G43" s="538"/>
    </row>
    <row r="44" spans="1:7" s="46" customFormat="1" ht="15" customHeight="1">
      <c r="A44" s="534" t="str">
        <f>CONCATENATE(MENU1!$B$9,"-",TEXT(COUNTA($A$8:$A43),"000"))</f>
        <v>AV-036</v>
      </c>
      <c r="B44" s="535"/>
      <c r="C44" s="536"/>
      <c r="D44" s="537" t="str">
        <f>IF(B44="","",VLOOKUP(B44,'Répertoire fiche de contrôle'!A:F,6,FALSE))</f>
        <v/>
      </c>
      <c r="E44" s="525"/>
      <c r="F44" s="525"/>
      <c r="G44" s="538"/>
    </row>
    <row r="45" spans="1:7" s="46" customFormat="1" ht="15" customHeight="1">
      <c r="A45" s="534" t="str">
        <f>CONCATENATE(MENU1!$B$9,"-",TEXT(COUNTA($A$8:$A44),"000"))</f>
        <v>AV-037</v>
      </c>
      <c r="B45" s="535"/>
      <c r="C45" s="536"/>
      <c r="D45" s="537" t="str">
        <f>IF(B45="","",VLOOKUP(B45,'Répertoire fiche de contrôle'!A:F,6,FALSE))</f>
        <v/>
      </c>
      <c r="E45" s="525"/>
      <c r="F45" s="525"/>
      <c r="G45" s="538"/>
    </row>
    <row r="46" spans="1:7" s="46" customFormat="1" ht="15" customHeight="1">
      <c r="A46" s="534" t="str">
        <f>CONCATENATE(MENU1!$B$9,"-",TEXT(COUNTA($A$8:$A45),"000"))</f>
        <v>AV-038</v>
      </c>
      <c r="B46" s="535"/>
      <c r="C46" s="536"/>
      <c r="D46" s="537" t="str">
        <f>IF(B46="","",VLOOKUP(B46,'Répertoire fiche de contrôle'!A:F,6,FALSE))</f>
        <v/>
      </c>
      <c r="E46" s="525"/>
      <c r="F46" s="525"/>
      <c r="G46" s="538"/>
    </row>
    <row r="47" spans="1:7" s="46" customFormat="1" ht="15" customHeight="1">
      <c r="A47" s="534" t="str">
        <f>CONCATENATE(MENU1!$B$9,"-",TEXT(COUNTA($A$8:$A46),"000"))</f>
        <v>AV-039</v>
      </c>
      <c r="B47" s="535"/>
      <c r="C47" s="536"/>
      <c r="D47" s="537" t="str">
        <f>IF(B47="","",VLOOKUP(B47,'Répertoire fiche de contrôle'!A:F,6,FALSE))</f>
        <v/>
      </c>
      <c r="E47" s="525"/>
      <c r="F47" s="525"/>
      <c r="G47" s="538"/>
    </row>
    <row r="48" spans="1:7" s="46" customFormat="1" ht="15" customHeight="1">
      <c r="A48" s="534" t="str">
        <f>CONCATENATE(MENU1!$B$9,"-",TEXT(COUNTA($A$8:$A47),"000"))</f>
        <v>AV-040</v>
      </c>
      <c r="B48" s="535"/>
      <c r="C48" s="536"/>
      <c r="D48" s="537" t="str">
        <f>IF(B48="","",VLOOKUP(B48,'Répertoire fiche de contrôle'!A:F,6,FALSE))</f>
        <v/>
      </c>
      <c r="E48" s="525"/>
      <c r="F48" s="525"/>
      <c r="G48" s="538"/>
    </row>
    <row r="49" spans="1:7" s="46" customFormat="1" ht="15" customHeight="1">
      <c r="A49" s="534" t="str">
        <f>CONCATENATE(MENU1!$B$9,"-",TEXT(COUNTA($A$8:$A48),"000"))</f>
        <v>AV-041</v>
      </c>
      <c r="B49" s="535"/>
      <c r="C49" s="536"/>
      <c r="D49" s="537" t="str">
        <f>IF(B49="","",VLOOKUP(B49,'Répertoire fiche de contrôle'!A:F,6,FALSE))</f>
        <v/>
      </c>
      <c r="E49" s="525"/>
      <c r="F49" s="525"/>
      <c r="G49" s="538"/>
    </row>
    <row r="50" spans="1:7" s="46" customFormat="1" ht="15" customHeight="1">
      <c r="A50" s="534" t="str">
        <f>CONCATENATE(MENU1!$B$9,"-",TEXT(COUNTA($A$8:$A49),"000"))</f>
        <v>AV-042</v>
      </c>
      <c r="B50" s="535"/>
      <c r="C50" s="536"/>
      <c r="D50" s="537" t="str">
        <f>IF(B50="","",VLOOKUP(B50,'Répertoire fiche de contrôle'!A:F,6,FALSE))</f>
        <v/>
      </c>
      <c r="E50" s="525"/>
      <c r="F50" s="525"/>
      <c r="G50" s="538"/>
    </row>
    <row r="51" spans="1:7" s="46" customFormat="1" ht="15" customHeight="1">
      <c r="A51" s="534" t="str">
        <f>CONCATENATE(MENU1!$B$9,"-",TEXT(COUNTA($A$8:$A50),"000"))</f>
        <v>AV-043</v>
      </c>
      <c r="B51" s="535"/>
      <c r="C51" s="536"/>
      <c r="D51" s="537" t="str">
        <f>IF(B51="","",VLOOKUP(B51,'Répertoire fiche de contrôle'!A:F,6,FALSE))</f>
        <v/>
      </c>
      <c r="E51" s="525"/>
      <c r="F51" s="525"/>
      <c r="G51" s="538"/>
    </row>
    <row r="52" spans="1:7" s="46" customFormat="1" ht="15" customHeight="1">
      <c r="A52" s="534" t="str">
        <f>CONCATENATE(MENU1!$B$9,"-",TEXT(COUNTA($A$8:$A51),"000"))</f>
        <v>AV-044</v>
      </c>
      <c r="B52" s="535"/>
      <c r="C52" s="536"/>
      <c r="D52" s="537" t="str">
        <f>IF(B52="","",VLOOKUP(B52,'Répertoire fiche de contrôle'!A:F,6,FALSE))</f>
        <v/>
      </c>
      <c r="E52" s="525"/>
      <c r="F52" s="525"/>
      <c r="G52" s="538"/>
    </row>
    <row r="53" spans="1:7" s="46" customFormat="1" ht="15" customHeight="1">
      <c r="A53" s="534" t="str">
        <f>CONCATENATE(MENU1!$B$9,"-",TEXT(COUNTA($A$8:$A52),"000"))</f>
        <v>AV-045</v>
      </c>
      <c r="B53" s="535"/>
      <c r="C53" s="536"/>
      <c r="D53" s="537" t="str">
        <f>IF(B53="","",VLOOKUP(B53,'Répertoire fiche de contrôle'!A:F,6,FALSE))</f>
        <v/>
      </c>
      <c r="E53" s="525"/>
      <c r="F53" s="525"/>
      <c r="G53" s="538"/>
    </row>
    <row r="54" spans="1:7" s="46" customFormat="1" ht="15" customHeight="1">
      <c r="A54" s="534" t="str">
        <f>CONCATENATE(MENU1!$B$9,"-",TEXT(COUNTA($A$8:$A53),"000"))</f>
        <v>AV-046</v>
      </c>
      <c r="B54" s="535"/>
      <c r="C54" s="536"/>
      <c r="D54" s="537" t="str">
        <f>IF(B54="","",VLOOKUP(B54,'Répertoire fiche de contrôle'!A:F,6,FALSE))</f>
        <v/>
      </c>
      <c r="E54" s="525"/>
      <c r="F54" s="525"/>
      <c r="G54" s="538"/>
    </row>
    <row r="55" spans="1:7" s="46" customFormat="1" ht="15" customHeight="1">
      <c r="A55" s="534" t="str">
        <f>CONCATENATE(MENU1!$B$9,"-",TEXT(COUNTA($A$8:$A54),"000"))</f>
        <v>AV-047</v>
      </c>
      <c r="B55" s="535"/>
      <c r="C55" s="536"/>
      <c r="D55" s="537" t="str">
        <f>IF(B55="","",VLOOKUP(B55,'Répertoire fiche de contrôle'!A:F,6,FALSE))</f>
        <v/>
      </c>
      <c r="E55" s="525"/>
      <c r="F55" s="525"/>
      <c r="G55" s="538"/>
    </row>
    <row r="56" spans="1:7" s="46" customFormat="1" ht="15" customHeight="1">
      <c r="A56" s="534" t="str">
        <f>CONCATENATE(MENU1!$B$9,"-",TEXT(COUNTA($A$8:$A55),"000"))</f>
        <v>AV-048</v>
      </c>
      <c r="B56" s="535"/>
      <c r="C56" s="536"/>
      <c r="D56" s="537" t="str">
        <f>IF(B56="","",VLOOKUP(B56,'Répertoire fiche de contrôle'!A:F,6,FALSE))</f>
        <v/>
      </c>
      <c r="E56" s="525"/>
      <c r="F56" s="525"/>
      <c r="G56" s="538"/>
    </row>
    <row r="57" spans="1:7" s="46" customFormat="1" ht="15" customHeight="1">
      <c r="A57" s="534" t="str">
        <f>CONCATENATE(MENU1!$B$9,"-",TEXT(COUNTA($A$8:$A56),"000"))</f>
        <v>AV-049</v>
      </c>
      <c r="B57" s="535"/>
      <c r="C57" s="536"/>
      <c r="D57" s="537" t="str">
        <f>IF(B57="","",VLOOKUP(B57,'Répertoire fiche de contrôle'!A:F,6,FALSE))</f>
        <v/>
      </c>
      <c r="E57" s="525"/>
      <c r="F57" s="525"/>
      <c r="G57" s="538"/>
    </row>
    <row r="58" spans="1:7">
      <c r="A58" s="534" t="str">
        <f>CONCATENATE(MENU1!$B$9,"-",TEXT(COUNTA($A$8:$A57),"000"))</f>
        <v>AV-050</v>
      </c>
      <c r="B58" s="535"/>
      <c r="C58" s="536"/>
      <c r="D58" s="537" t="str">
        <f>IF(B58="","",VLOOKUP(B58,'Répertoire fiche de contrôle'!A:F,6,FALSE))</f>
        <v/>
      </c>
      <c r="E58" s="525"/>
      <c r="F58" s="525"/>
      <c r="G58" s="538"/>
    </row>
    <row r="59" spans="1:7">
      <c r="A59" s="534" t="str">
        <f>CONCATENATE(MENU1!$B$9,"-",TEXT(COUNTA($A$8:$A58),"000"))</f>
        <v>AV-051</v>
      </c>
      <c r="B59" s="535"/>
      <c r="C59" s="536"/>
      <c r="D59" s="537" t="str">
        <f>IF(B59="","",VLOOKUP(B59,'Répertoire fiche de contrôle'!A:F,6,FALSE))</f>
        <v/>
      </c>
      <c r="E59" s="525"/>
      <c r="F59" s="525"/>
      <c r="G59" s="538"/>
    </row>
    <row r="60" spans="1:7">
      <c r="A60" s="534" t="str">
        <f>CONCATENATE(MENU1!$B$9,"-",TEXT(COUNTA($A$8:$A59),"000"))</f>
        <v>AV-052</v>
      </c>
      <c r="B60" s="535"/>
      <c r="C60" s="536"/>
      <c r="D60" s="537" t="str">
        <f>IF(B60="","",VLOOKUP(B60,'Répertoire fiche de contrôle'!A:F,6,FALSE))</f>
        <v/>
      </c>
      <c r="E60" s="525"/>
      <c r="F60" s="525"/>
      <c r="G60" s="538"/>
    </row>
    <row r="61" spans="1:7">
      <c r="A61" s="534" t="str">
        <f>CONCATENATE(MENU1!$B$9,"-",TEXT(COUNTA($A$8:$A60),"000"))</f>
        <v>AV-053</v>
      </c>
      <c r="B61" s="535"/>
      <c r="C61" s="536"/>
      <c r="D61" s="537" t="str">
        <f>IF(B61="","",VLOOKUP(B61,'Répertoire fiche de contrôle'!A:F,6,FALSE))</f>
        <v/>
      </c>
      <c r="E61" s="525"/>
      <c r="F61" s="525"/>
      <c r="G61" s="538"/>
    </row>
    <row r="62" spans="1:7">
      <c r="A62" s="534" t="str">
        <f>CONCATENATE(MENU1!$B$9,"-",TEXT(COUNTA($A$8:$A61),"000"))</f>
        <v>AV-054</v>
      </c>
      <c r="B62" s="535"/>
      <c r="C62" s="536"/>
      <c r="D62" s="537" t="str">
        <f>IF(B62="","",VLOOKUP(B62,'Répertoire fiche de contrôle'!A:F,6,FALSE))</f>
        <v/>
      </c>
      <c r="E62" s="525"/>
      <c r="F62" s="525"/>
      <c r="G62" s="538"/>
    </row>
    <row r="63" spans="1:7">
      <c r="A63" s="534" t="str">
        <f>CONCATENATE(MENU1!$B$9,"-",TEXT(COUNTA($A$8:$A62),"000"))</f>
        <v>AV-055</v>
      </c>
      <c r="B63" s="535"/>
      <c r="C63" s="536"/>
      <c r="D63" s="537" t="str">
        <f>IF(B63="","",VLOOKUP(B63,'Répertoire fiche de contrôle'!A:F,6,FALSE))</f>
        <v/>
      </c>
      <c r="E63" s="525"/>
      <c r="F63" s="525"/>
      <c r="G63" s="538"/>
    </row>
    <row r="64" spans="1:7">
      <c r="A64" s="534" t="str">
        <f>CONCATENATE(MENU1!$B$9,"-",TEXT(COUNTA($A$8:$A63),"000"))</f>
        <v>AV-056</v>
      </c>
      <c r="B64" s="535"/>
      <c r="C64" s="536"/>
      <c r="D64" s="537" t="str">
        <f>IF(B64="","",VLOOKUP(B64,'Répertoire fiche de contrôle'!A:F,6,FALSE))</f>
        <v/>
      </c>
      <c r="E64" s="525"/>
      <c r="F64" s="525"/>
      <c r="G64" s="538"/>
    </row>
    <row r="65" spans="1:7">
      <c r="A65" s="534" t="str">
        <f>CONCATENATE(MENU1!$B$9,"-",TEXT(COUNTA($A$8:$A64),"000"))</f>
        <v>AV-057</v>
      </c>
      <c r="B65" s="535"/>
      <c r="C65" s="536"/>
      <c r="D65" s="537" t="str">
        <f>IF(B65="","",VLOOKUP(B65,'Répertoire fiche de contrôle'!A:F,6,FALSE))</f>
        <v/>
      </c>
      <c r="E65" s="525"/>
      <c r="F65" s="525"/>
      <c r="G65" s="538"/>
    </row>
    <row r="66" spans="1:7">
      <c r="A66" s="534" t="str">
        <f>CONCATENATE(MENU1!$B$9,"-",TEXT(COUNTA($A$8:$A65),"000"))</f>
        <v>AV-058</v>
      </c>
      <c r="B66" s="535"/>
      <c r="C66" s="536"/>
      <c r="D66" s="537" t="str">
        <f>IF(B66="","",VLOOKUP(B66,'Répertoire fiche de contrôle'!A:F,6,FALSE))</f>
        <v/>
      </c>
      <c r="E66" s="525"/>
      <c r="F66" s="525"/>
      <c r="G66" s="538"/>
    </row>
    <row r="67" spans="1:7">
      <c r="A67" s="534" t="str">
        <f>CONCATENATE(MENU1!$B$9,"-",TEXT(COUNTA($A$8:$A66),"000"))</f>
        <v>AV-059</v>
      </c>
      <c r="B67" s="535"/>
      <c r="C67" s="536"/>
      <c r="D67" s="537" t="str">
        <f>IF(B67="","",VLOOKUP(B67,'Répertoire fiche de contrôle'!A:F,6,FALSE))</f>
        <v/>
      </c>
      <c r="E67" s="525"/>
      <c r="F67" s="525"/>
      <c r="G67" s="538"/>
    </row>
    <row r="68" spans="1:7">
      <c r="A68" s="534" t="str">
        <f>CONCATENATE(MENU1!$B$9,"-",TEXT(COUNTA($A$8:$A67),"000"))</f>
        <v>AV-060</v>
      </c>
      <c r="B68" s="535"/>
      <c r="C68" s="536"/>
      <c r="D68" s="537" t="str">
        <f>IF(B68="","",VLOOKUP(B68,'Répertoire fiche de contrôle'!A:F,6,FALSE))</f>
        <v/>
      </c>
      <c r="E68" s="525"/>
      <c r="F68" s="525"/>
      <c r="G68" s="538"/>
    </row>
    <row r="69" spans="1:7">
      <c r="A69" s="534" t="str">
        <f>CONCATENATE(MENU1!$B$9,"-",TEXT(COUNTA($A$8:$A68),"000"))</f>
        <v>AV-061</v>
      </c>
      <c r="B69" s="535"/>
      <c r="C69" s="536"/>
      <c r="D69" s="537" t="str">
        <f>IF(B69="","",VLOOKUP(B69,'Répertoire fiche de contrôle'!A:F,6,FALSE))</f>
        <v/>
      </c>
      <c r="E69" s="525"/>
      <c r="F69" s="525"/>
      <c r="G69" s="538"/>
    </row>
    <row r="70" spans="1:7">
      <c r="A70" s="534" t="str">
        <f>CONCATENATE(MENU1!$B$9,"-",TEXT(COUNTA($A$8:$A69),"000"))</f>
        <v>AV-062</v>
      </c>
      <c r="B70" s="535"/>
      <c r="C70" s="536"/>
      <c r="D70" s="537" t="str">
        <f>IF(B70="","",VLOOKUP(B70,'Répertoire fiche de contrôle'!A:F,6,FALSE))</f>
        <v/>
      </c>
      <c r="E70" s="525"/>
      <c r="F70" s="525"/>
      <c r="G70" s="538"/>
    </row>
    <row r="71" spans="1:7">
      <c r="A71" s="534" t="str">
        <f>CONCATENATE(MENU1!$B$9,"-",TEXT(COUNTA($A$8:$A70),"000"))</f>
        <v>AV-063</v>
      </c>
      <c r="B71" s="535"/>
      <c r="C71" s="536"/>
      <c r="D71" s="537" t="str">
        <f>IF(B71="","",VLOOKUP(B71,'Répertoire fiche de contrôle'!A:F,6,FALSE))</f>
        <v/>
      </c>
      <c r="E71" s="525"/>
      <c r="F71" s="525"/>
      <c r="G71" s="538"/>
    </row>
    <row r="72" spans="1:7">
      <c r="A72" s="534" t="str">
        <f>CONCATENATE(MENU1!$B$9,"-",TEXT(COUNTA($A$8:$A71),"000"))</f>
        <v>AV-064</v>
      </c>
      <c r="B72" s="535"/>
      <c r="C72" s="536"/>
      <c r="D72" s="537" t="str">
        <f>IF(B72="","",VLOOKUP(B72,'Répertoire fiche de contrôle'!A:F,6,FALSE))</f>
        <v/>
      </c>
      <c r="E72" s="525"/>
      <c r="F72" s="525"/>
      <c r="G72" s="538"/>
    </row>
    <row r="73" spans="1:7">
      <c r="A73" s="534" t="str">
        <f>CONCATENATE(MENU1!$B$9,"-",TEXT(COUNTA($A$8:$A72),"000"))</f>
        <v>AV-065</v>
      </c>
      <c r="B73" s="535"/>
      <c r="C73" s="536"/>
      <c r="D73" s="537" t="str">
        <f>IF(B73="","",VLOOKUP(B73,'Répertoire fiche de contrôle'!A:F,6,FALSE))</f>
        <v/>
      </c>
      <c r="E73" s="525"/>
      <c r="F73" s="525"/>
      <c r="G73" s="538"/>
    </row>
    <row r="74" spans="1:7">
      <c r="A74" s="534" t="str">
        <f>CONCATENATE(MENU1!$B$9,"-",TEXT(COUNTA($A$8:$A73),"000"))</f>
        <v>AV-066</v>
      </c>
      <c r="B74" s="535"/>
      <c r="C74" s="536"/>
      <c r="D74" s="537" t="str">
        <f>IF(B74="","",VLOOKUP(B74,'Répertoire fiche de contrôle'!A:F,6,FALSE))</f>
        <v/>
      </c>
      <c r="E74" s="525"/>
      <c r="F74" s="525"/>
      <c r="G74" s="538"/>
    </row>
    <row r="75" spans="1:7">
      <c r="A75" s="534" t="str">
        <f>CONCATENATE(MENU1!$B$9,"-",TEXT(COUNTA($A$8:$A74),"000"))</f>
        <v>AV-067</v>
      </c>
      <c r="B75" s="535"/>
      <c r="C75" s="536"/>
      <c r="D75" s="537" t="str">
        <f>IF(B75="","",VLOOKUP(B75,'Répertoire fiche de contrôle'!A:F,6,FALSE))</f>
        <v/>
      </c>
      <c r="E75" s="525"/>
      <c r="F75" s="525"/>
      <c r="G75" s="538"/>
    </row>
    <row r="76" spans="1:7">
      <c r="A76" s="534" t="str">
        <f>CONCATENATE(MENU1!$B$9,"-",TEXT(COUNTA($A$8:$A75),"000"))</f>
        <v>AV-068</v>
      </c>
      <c r="B76" s="535"/>
      <c r="C76" s="536"/>
      <c r="D76" s="537" t="str">
        <f>IF(B76="","",VLOOKUP(B76,'Répertoire fiche de contrôle'!A:F,6,FALSE))</f>
        <v/>
      </c>
      <c r="E76" s="525"/>
      <c r="F76" s="525"/>
      <c r="G76" s="538"/>
    </row>
    <row r="77" spans="1:7">
      <c r="A77" s="534" t="str">
        <f>CONCATENATE(MENU1!$B$9,"-",TEXT(COUNTA($A$8:$A76),"000"))</f>
        <v>AV-069</v>
      </c>
      <c r="B77" s="535"/>
      <c r="C77" s="536"/>
      <c r="D77" s="537" t="str">
        <f>IF(B77="","",VLOOKUP(B77,'Répertoire fiche de contrôle'!A:F,6,FALSE))</f>
        <v/>
      </c>
      <c r="E77" s="525"/>
      <c r="F77" s="525"/>
      <c r="G77" s="538"/>
    </row>
    <row r="78" spans="1:7">
      <c r="A78" s="534" t="str">
        <f>CONCATENATE(MENU1!$B$9,"-",TEXT(COUNTA($A$8:$A77),"000"))</f>
        <v>AV-070</v>
      </c>
      <c r="B78" s="535"/>
      <c r="C78" s="536"/>
      <c r="D78" s="537" t="str">
        <f>IF(B78="","",VLOOKUP(B78,'Répertoire fiche de contrôle'!A:F,6,FALSE))</f>
        <v/>
      </c>
      <c r="E78" s="525"/>
      <c r="F78" s="525"/>
      <c r="G78" s="538"/>
    </row>
    <row r="79" spans="1:7">
      <c r="A79" s="534" t="str">
        <f>CONCATENATE(MENU1!$B$9,"-",TEXT(COUNTA($A$8:$A78),"000"))</f>
        <v>AV-071</v>
      </c>
      <c r="B79" s="535"/>
      <c r="C79" s="536"/>
      <c r="D79" s="537" t="str">
        <f>IF(B79="","",VLOOKUP(B79,'Répertoire fiche de contrôle'!A:F,6,FALSE))</f>
        <v/>
      </c>
      <c r="E79" s="525"/>
      <c r="F79" s="525"/>
      <c r="G79" s="538"/>
    </row>
    <row r="80" spans="1:7">
      <c r="A80" s="534" t="str">
        <f>CONCATENATE(MENU1!$B$9,"-",TEXT(COUNTA($A$8:$A79),"000"))</f>
        <v>AV-072</v>
      </c>
      <c r="B80" s="535"/>
      <c r="C80" s="536"/>
      <c r="D80" s="537" t="str">
        <f>IF(B80="","",VLOOKUP(B80,'Répertoire fiche de contrôle'!A:F,6,FALSE))</f>
        <v/>
      </c>
      <c r="E80" s="525"/>
      <c r="F80" s="525"/>
      <c r="G80" s="538"/>
    </row>
    <row r="81" spans="1:7">
      <c r="A81" s="534" t="str">
        <f>CONCATENATE(MENU1!$B$9,"-",TEXT(COUNTA($A$8:$A80),"000"))</f>
        <v>AV-073</v>
      </c>
      <c r="B81" s="535"/>
      <c r="C81" s="536"/>
      <c r="D81" s="537" t="str">
        <f>IF(B81="","",VLOOKUP(B81,'Répertoire fiche de contrôle'!A:F,6,FALSE))</f>
        <v/>
      </c>
      <c r="E81" s="525"/>
      <c r="F81" s="525"/>
      <c r="G81" s="538"/>
    </row>
    <row r="82" spans="1:7">
      <c r="A82" s="534" t="str">
        <f>CONCATENATE(MENU1!$B$9,"-",TEXT(COUNTA($A$8:$A81),"000"))</f>
        <v>AV-074</v>
      </c>
      <c r="B82" s="535"/>
      <c r="C82" s="536"/>
      <c r="D82" s="537" t="str">
        <f>IF(B82="","",VLOOKUP(B82,'Répertoire fiche de contrôle'!A:F,6,FALSE))</f>
        <v/>
      </c>
      <c r="E82" s="525"/>
      <c r="F82" s="525"/>
      <c r="G82" s="538"/>
    </row>
    <row r="83" spans="1:7">
      <c r="A83" s="534" t="str">
        <f>CONCATENATE(MENU1!$B$9,"-",TEXT(COUNTA($A$8:$A82),"000"))</f>
        <v>AV-075</v>
      </c>
      <c r="B83" s="535"/>
      <c r="C83" s="536"/>
      <c r="D83" s="537" t="str">
        <f>IF(B83="","",VLOOKUP(B83,'Répertoire fiche de contrôle'!A:F,6,FALSE))</f>
        <v/>
      </c>
      <c r="E83" s="525"/>
      <c r="F83" s="525"/>
      <c r="G83" s="538"/>
    </row>
    <row r="84" spans="1:7">
      <c r="A84" s="534" t="str">
        <f>CONCATENATE(MENU1!$B$9,"-",TEXT(COUNTA($A$8:$A83),"000"))</f>
        <v>AV-076</v>
      </c>
      <c r="B84" s="535"/>
      <c r="C84" s="536"/>
      <c r="D84" s="537" t="str">
        <f>IF(B84="","",VLOOKUP(B84,'Répertoire fiche de contrôle'!A:F,6,FALSE))</f>
        <v/>
      </c>
      <c r="E84" s="525"/>
      <c r="F84" s="525"/>
      <c r="G84" s="538"/>
    </row>
    <row r="85" spans="1:7">
      <c r="A85" s="534" t="str">
        <f>CONCATENATE(MENU1!$B$9,"-",TEXT(COUNTA($A$8:$A84),"000"))</f>
        <v>AV-077</v>
      </c>
      <c r="B85" s="535"/>
      <c r="C85" s="536"/>
      <c r="D85" s="537" t="str">
        <f>IF(B85="","",VLOOKUP(B85,'Répertoire fiche de contrôle'!A:F,6,FALSE))</f>
        <v/>
      </c>
      <c r="E85" s="525"/>
      <c r="F85" s="525"/>
      <c r="G85" s="538"/>
    </row>
    <row r="86" spans="1:7">
      <c r="A86" s="534" t="str">
        <f>CONCATENATE(MENU1!$B$9,"-",TEXT(COUNTA($A$8:$A85),"000"))</f>
        <v>AV-078</v>
      </c>
      <c r="B86" s="535"/>
      <c r="C86" s="536"/>
      <c r="D86" s="537" t="str">
        <f>IF(B86="","",VLOOKUP(B86,'Répertoire fiche de contrôle'!A:F,6,FALSE))</f>
        <v/>
      </c>
      <c r="E86" s="525"/>
      <c r="F86" s="525"/>
      <c r="G86" s="538"/>
    </row>
    <row r="87" spans="1:7">
      <c r="A87" s="534" t="str">
        <f>CONCATENATE(MENU1!$B$9,"-",TEXT(COUNTA($A$8:$A86),"000"))</f>
        <v>AV-079</v>
      </c>
      <c r="B87" s="535"/>
      <c r="C87" s="536"/>
      <c r="D87" s="537" t="str">
        <f>IF(B87="","",VLOOKUP(B87,'Répertoire fiche de contrôle'!A:F,6,FALSE))</f>
        <v/>
      </c>
      <c r="E87" s="525"/>
      <c r="F87" s="525"/>
      <c r="G87" s="538"/>
    </row>
    <row r="88" spans="1:7">
      <c r="A88" s="534" t="str">
        <f>CONCATENATE(MENU1!$B$9,"-",TEXT(COUNTA($A$8:$A87),"000"))</f>
        <v>AV-080</v>
      </c>
      <c r="B88" s="535"/>
      <c r="C88" s="536"/>
      <c r="D88" s="537" t="str">
        <f>IF(B88="","",VLOOKUP(B88,'Répertoire fiche de contrôle'!A:F,6,FALSE))</f>
        <v/>
      </c>
      <c r="E88" s="525"/>
      <c r="F88" s="525"/>
      <c r="G88" s="538"/>
    </row>
    <row r="89" spans="1:7">
      <c r="A89" s="534" t="str">
        <f>CONCATENATE(MENU1!$B$9,"-",TEXT(COUNTA($A$8:$A88),"000"))</f>
        <v>AV-081</v>
      </c>
      <c r="B89" s="535"/>
      <c r="C89" s="536"/>
      <c r="D89" s="537" t="str">
        <f>IF(B89="","",VLOOKUP(B89,'Répertoire fiche de contrôle'!A:F,6,FALSE))</f>
        <v/>
      </c>
      <c r="E89" s="525"/>
      <c r="F89" s="525"/>
      <c r="G89" s="538"/>
    </row>
    <row r="90" spans="1:7">
      <c r="A90" s="534" t="str">
        <f>CONCATENATE(MENU1!$B$9,"-",TEXT(COUNTA($A$8:$A89),"000"))</f>
        <v>AV-082</v>
      </c>
      <c r="B90" s="535"/>
      <c r="C90" s="536"/>
      <c r="D90" s="537" t="str">
        <f>IF(B90="","",VLOOKUP(B90,'Répertoire fiche de contrôle'!A:F,6,FALSE))</f>
        <v/>
      </c>
      <c r="E90" s="525"/>
      <c r="F90" s="525"/>
      <c r="G90" s="538"/>
    </row>
    <row r="91" spans="1:7">
      <c r="A91" s="534" t="str">
        <f>CONCATENATE(MENU1!$B$9,"-",TEXT(COUNTA($A$8:$A90),"000"))</f>
        <v>AV-083</v>
      </c>
      <c r="B91" s="535"/>
      <c r="C91" s="536"/>
      <c r="D91" s="537" t="str">
        <f>IF(B91="","",VLOOKUP(B91,'Répertoire fiche de contrôle'!A:F,6,FALSE))</f>
        <v/>
      </c>
      <c r="E91" s="525"/>
      <c r="F91" s="525"/>
      <c r="G91" s="538"/>
    </row>
    <row r="92" spans="1:7">
      <c r="A92" s="534" t="str">
        <f>CONCATENATE(MENU1!$B$9,"-",TEXT(COUNTA($A$8:$A91),"000"))</f>
        <v>AV-084</v>
      </c>
      <c r="B92" s="535"/>
      <c r="C92" s="536"/>
      <c r="D92" s="537" t="str">
        <f>IF(B92="","",VLOOKUP(B92,'Répertoire fiche de contrôle'!A:F,6,FALSE))</f>
        <v/>
      </c>
      <c r="E92" s="525"/>
      <c r="F92" s="525"/>
      <c r="G92" s="538"/>
    </row>
    <row r="93" spans="1:7">
      <c r="A93" s="534" t="str">
        <f>CONCATENATE(MENU1!$B$9,"-",TEXT(COUNTA($A$8:$A92),"000"))</f>
        <v>AV-085</v>
      </c>
      <c r="B93" s="535"/>
      <c r="C93" s="536"/>
      <c r="D93" s="537" t="str">
        <f>IF(B93="","",VLOOKUP(B93,'Répertoire fiche de contrôle'!A:F,6,FALSE))</f>
        <v/>
      </c>
      <c r="E93" s="525"/>
      <c r="F93" s="525"/>
      <c r="G93" s="538"/>
    </row>
    <row r="94" spans="1:7">
      <c r="A94" s="534" t="str">
        <f>CONCATENATE(MENU1!$B$9,"-",TEXT(COUNTA($A$8:$A93),"000"))</f>
        <v>AV-086</v>
      </c>
      <c r="B94" s="535"/>
      <c r="C94" s="536"/>
      <c r="D94" s="537" t="str">
        <f>IF(B94="","",VLOOKUP(B94,'Répertoire fiche de contrôle'!A:F,6,FALSE))</f>
        <v/>
      </c>
      <c r="E94" s="525"/>
      <c r="F94" s="525"/>
      <c r="G94" s="538"/>
    </row>
    <row r="95" spans="1:7">
      <c r="A95" s="534" t="str">
        <f>CONCATENATE(MENU1!$B$9,"-",TEXT(COUNTA($A$8:$A94),"000"))</f>
        <v>AV-087</v>
      </c>
      <c r="B95" s="535"/>
      <c r="C95" s="536"/>
      <c r="D95" s="537" t="str">
        <f>IF(B95="","",VLOOKUP(B95,'Répertoire fiche de contrôle'!A:F,6,FALSE))</f>
        <v/>
      </c>
      <c r="E95" s="525"/>
      <c r="F95" s="525"/>
      <c r="G95" s="538"/>
    </row>
    <row r="96" spans="1:7">
      <c r="A96" s="534" t="str">
        <f>CONCATENATE(MENU1!$B$9,"-",TEXT(COUNTA($A$8:$A95),"000"))</f>
        <v>AV-088</v>
      </c>
      <c r="B96" s="535"/>
      <c r="C96" s="536"/>
      <c r="D96" s="537" t="str">
        <f>IF(B96="","",VLOOKUP(B96,'Répertoire fiche de contrôle'!A:F,6,FALSE))</f>
        <v/>
      </c>
      <c r="E96" s="525"/>
      <c r="F96" s="525"/>
      <c r="G96" s="538"/>
    </row>
    <row r="97" spans="1:7">
      <c r="A97" s="534" t="str">
        <f>CONCATENATE(MENU1!$B$9,"-",TEXT(COUNTA($A$8:$A96),"000"))</f>
        <v>AV-089</v>
      </c>
      <c r="B97" s="535"/>
      <c r="C97" s="536"/>
      <c r="D97" s="537" t="str">
        <f>IF(B97="","",VLOOKUP(B97,'Répertoire fiche de contrôle'!A:F,6,FALSE))</f>
        <v/>
      </c>
      <c r="E97" s="525"/>
      <c r="F97" s="525"/>
      <c r="G97" s="538"/>
    </row>
    <row r="98" spans="1:7">
      <c r="A98" s="534" t="str">
        <f>CONCATENATE(MENU1!$B$9,"-",TEXT(COUNTA($A$8:$A97),"000"))</f>
        <v>AV-090</v>
      </c>
      <c r="B98" s="535"/>
      <c r="C98" s="536"/>
      <c r="D98" s="537" t="str">
        <f>IF(B98="","",VLOOKUP(B98,'Répertoire fiche de contrôle'!A:F,6,FALSE))</f>
        <v/>
      </c>
      <c r="E98" s="525"/>
      <c r="F98" s="525"/>
      <c r="G98" s="538"/>
    </row>
    <row r="99" spans="1:7">
      <c r="A99" s="534" t="str">
        <f>CONCATENATE(MENU1!$B$9,"-",TEXT(COUNTA($A$8:$A98),"000"))</f>
        <v>AV-091</v>
      </c>
      <c r="B99" s="535"/>
      <c r="C99" s="536"/>
      <c r="D99" s="537" t="str">
        <f>IF(B99="","",VLOOKUP(B99,'Répertoire fiche de contrôle'!A:F,6,FALSE))</f>
        <v/>
      </c>
      <c r="E99" s="525"/>
      <c r="F99" s="525"/>
      <c r="G99" s="538"/>
    </row>
    <row r="100" spans="1:7">
      <c r="A100" s="534" t="str">
        <f>CONCATENATE(MENU1!$B$9,"-",TEXT(COUNTA($A$8:$A99),"000"))</f>
        <v>AV-092</v>
      </c>
      <c r="B100" s="535"/>
      <c r="C100" s="536"/>
      <c r="D100" s="537" t="str">
        <f>IF(B100="","",VLOOKUP(B100,'Répertoire fiche de contrôle'!A:F,6,FALSE))</f>
        <v/>
      </c>
      <c r="E100" s="525"/>
      <c r="F100" s="525"/>
      <c r="G100" s="538"/>
    </row>
    <row r="101" spans="1:7">
      <c r="A101" s="534" t="str">
        <f>CONCATENATE(MENU1!$B$9,"-",TEXT(COUNTA($A$8:$A100),"000"))</f>
        <v>AV-093</v>
      </c>
      <c r="B101" s="535"/>
      <c r="C101" s="536"/>
      <c r="D101" s="537" t="str">
        <f>IF(B101="","",VLOOKUP(B101,'Répertoire fiche de contrôle'!A:F,6,FALSE))</f>
        <v/>
      </c>
      <c r="E101" s="525"/>
      <c r="F101" s="525"/>
      <c r="G101" s="538"/>
    </row>
    <row r="102" spans="1:7">
      <c r="A102" s="534" t="str">
        <f>CONCATENATE(MENU1!$B$9,"-",TEXT(COUNTA($A$8:$A101),"000"))</f>
        <v>AV-094</v>
      </c>
      <c r="B102" s="535"/>
      <c r="C102" s="536"/>
      <c r="D102" s="537" t="str">
        <f>IF(B102="","",VLOOKUP(B102,'Répertoire fiche de contrôle'!A:F,6,FALSE))</f>
        <v/>
      </c>
      <c r="E102" s="525"/>
      <c r="F102" s="525"/>
      <c r="G102" s="538"/>
    </row>
    <row r="103" spans="1:7">
      <c r="A103" s="534" t="str">
        <f>CONCATENATE(MENU1!$B$9,"-",TEXT(COUNTA($A$8:$A102),"000"))</f>
        <v>AV-095</v>
      </c>
      <c r="B103" s="535"/>
      <c r="C103" s="536"/>
      <c r="D103" s="537" t="str">
        <f>IF(B103="","",VLOOKUP(B103,'Répertoire fiche de contrôle'!A:F,6,FALSE))</f>
        <v/>
      </c>
      <c r="E103" s="525"/>
      <c r="F103" s="525"/>
      <c r="G103" s="538"/>
    </row>
    <row r="104" spans="1:7">
      <c r="A104" s="534" t="str">
        <f>CONCATENATE(MENU1!$B$9,"-",TEXT(COUNTA($A$8:$A103),"000"))</f>
        <v>AV-096</v>
      </c>
      <c r="B104" s="535"/>
      <c r="C104" s="536"/>
      <c r="D104" s="537" t="str">
        <f>IF(B104="","",VLOOKUP(B104,'Répertoire fiche de contrôle'!A:F,6,FALSE))</f>
        <v/>
      </c>
      <c r="E104" s="525"/>
      <c r="F104" s="525"/>
      <c r="G104" s="538"/>
    </row>
    <row r="105" spans="1:7">
      <c r="A105" s="534" t="str">
        <f>CONCATENATE(MENU1!$B$9,"-",TEXT(COUNTA($A$8:$A104),"000"))</f>
        <v>AV-097</v>
      </c>
      <c r="B105" s="535"/>
      <c r="C105" s="536"/>
      <c r="D105" s="537" t="str">
        <f>IF(B105="","",VLOOKUP(B105,'Répertoire fiche de contrôle'!A:F,6,FALSE))</f>
        <v/>
      </c>
      <c r="E105" s="525"/>
      <c r="F105" s="525"/>
      <c r="G105" s="538"/>
    </row>
    <row r="106" spans="1:7">
      <c r="A106" s="534" t="str">
        <f>CONCATENATE(MENU1!$B$9,"-",TEXT(COUNTA($A$8:$A105),"000"))</f>
        <v>AV-098</v>
      </c>
      <c r="B106" s="535"/>
      <c r="C106" s="536"/>
      <c r="D106" s="537" t="str">
        <f>IF(B106="","",VLOOKUP(B106,'Répertoire fiche de contrôle'!A:F,6,FALSE))</f>
        <v/>
      </c>
      <c r="E106" s="525"/>
      <c r="F106" s="525"/>
      <c r="G106" s="538"/>
    </row>
    <row r="107" spans="1:7">
      <c r="A107" s="534" t="str">
        <f>CONCATENATE(MENU1!$B$9,"-",TEXT(COUNTA($A$8:$A106),"000"))</f>
        <v>AV-099</v>
      </c>
      <c r="B107" s="535"/>
      <c r="C107" s="536"/>
      <c r="D107" s="537" t="str">
        <f>IF(B107="","",VLOOKUP(B107,'Répertoire fiche de contrôle'!A:F,6,FALSE))</f>
        <v/>
      </c>
      <c r="E107" s="525"/>
      <c r="F107" s="525"/>
      <c r="G107" s="538"/>
    </row>
    <row r="108" spans="1:7">
      <c r="A108" s="534" t="str">
        <f>CONCATENATE(MENU1!$B$9,"-",TEXT(COUNTA($A$8:$A107),"000"))</f>
        <v>AV-100</v>
      </c>
      <c r="B108" s="535"/>
      <c r="C108" s="536"/>
      <c r="D108" s="537" t="str">
        <f>IF(B108="","",VLOOKUP(B108,'Répertoire fiche de contrôle'!A:F,6,FALSE))</f>
        <v/>
      </c>
      <c r="E108" s="525"/>
      <c r="F108" s="525"/>
      <c r="G108" s="538"/>
    </row>
    <row r="109" spans="1:7">
      <c r="A109" s="534" t="str">
        <f>CONCATENATE(MENU1!$B$9,"-",TEXT(COUNTA($A$8:$A108),"000"))</f>
        <v>AV-101</v>
      </c>
      <c r="B109" s="535"/>
      <c r="C109" s="536"/>
      <c r="D109" s="537" t="str">
        <f>IF(B109="","",VLOOKUP(B109,'Répertoire fiche de contrôle'!A:F,6,FALSE))</f>
        <v/>
      </c>
      <c r="E109" s="525"/>
      <c r="F109" s="525"/>
      <c r="G109" s="538"/>
    </row>
    <row r="110" spans="1:7">
      <c r="A110" s="534" t="str">
        <f>CONCATENATE(MENU1!$B$9,"-",TEXT(COUNTA($A$8:$A109),"000"))</f>
        <v>AV-102</v>
      </c>
      <c r="B110" s="535"/>
      <c r="C110" s="536"/>
      <c r="D110" s="537" t="str">
        <f>IF(B110="","",VLOOKUP(B110,'Répertoire fiche de contrôle'!A:F,6,FALSE))</f>
        <v/>
      </c>
      <c r="E110" s="525"/>
      <c r="F110" s="525"/>
      <c r="G110" s="538"/>
    </row>
    <row r="111" spans="1:7">
      <c r="A111" s="534" t="str">
        <f>CONCATENATE(MENU1!$B$9,"-",TEXT(COUNTA($A$8:$A110),"000"))</f>
        <v>AV-103</v>
      </c>
      <c r="B111" s="535"/>
      <c r="C111" s="536"/>
      <c r="D111" s="537" t="str">
        <f>IF(B111="","",VLOOKUP(B111,'Répertoire fiche de contrôle'!A:F,6,FALSE))</f>
        <v/>
      </c>
      <c r="E111" s="525"/>
      <c r="F111" s="525"/>
      <c r="G111" s="538"/>
    </row>
    <row r="112" spans="1:7">
      <c r="A112" s="534" t="str">
        <f>CONCATENATE(MENU1!$B$9,"-",TEXT(COUNTA($A$8:$A111),"000"))</f>
        <v>AV-104</v>
      </c>
      <c r="B112" s="535"/>
      <c r="C112" s="536"/>
      <c r="D112" s="537" t="str">
        <f>IF(B112="","",VLOOKUP(B112,'Répertoire fiche de contrôle'!A:F,6,FALSE))</f>
        <v/>
      </c>
      <c r="E112" s="525"/>
      <c r="F112" s="525"/>
      <c r="G112" s="538"/>
    </row>
    <row r="113" spans="1:7">
      <c r="A113" s="534" t="str">
        <f>CONCATENATE(MENU1!$B$9,"-",TEXT(COUNTA($A$8:$A112),"000"))</f>
        <v>AV-105</v>
      </c>
      <c r="B113" s="535"/>
      <c r="C113" s="536"/>
      <c r="D113" s="537" t="str">
        <f>IF(B113="","",VLOOKUP(B113,'Répertoire fiche de contrôle'!A:F,6,FALSE))</f>
        <v/>
      </c>
      <c r="E113" s="525"/>
      <c r="F113" s="525"/>
      <c r="G113" s="538"/>
    </row>
    <row r="114" spans="1:7">
      <c r="A114" s="534" t="str">
        <f>CONCATENATE(MENU1!$B$9,"-",TEXT(COUNTA($A$8:$A113),"000"))</f>
        <v>AV-106</v>
      </c>
      <c r="B114" s="535"/>
      <c r="C114" s="536"/>
      <c r="D114" s="537" t="str">
        <f>IF(B114="","",VLOOKUP(B114,'Répertoire fiche de contrôle'!A:F,6,FALSE))</f>
        <v/>
      </c>
      <c r="E114" s="525"/>
      <c r="F114" s="525"/>
      <c r="G114" s="538"/>
    </row>
    <row r="115" spans="1:7">
      <c r="A115" s="534" t="str">
        <f>CONCATENATE(MENU1!$B$9,"-",TEXT(COUNTA($A$8:$A114),"000"))</f>
        <v>AV-107</v>
      </c>
      <c r="B115" s="535"/>
      <c r="C115" s="536"/>
      <c r="D115" s="537" t="str">
        <f>IF(B115="","",VLOOKUP(B115,'Répertoire fiche de contrôle'!A:F,6,FALSE))</f>
        <v/>
      </c>
      <c r="E115" s="525"/>
      <c r="F115" s="525"/>
      <c r="G115" s="538"/>
    </row>
    <row r="116" spans="1:7">
      <c r="A116" s="534" t="str">
        <f>CONCATENATE(MENU1!$B$9,"-",TEXT(COUNTA($A$8:$A115),"000"))</f>
        <v>AV-108</v>
      </c>
      <c r="B116" s="535"/>
      <c r="C116" s="536"/>
      <c r="D116" s="537" t="str">
        <f>IF(B116="","",VLOOKUP(B116,'Répertoire fiche de contrôle'!A:F,6,FALSE))</f>
        <v/>
      </c>
      <c r="E116" s="525"/>
      <c r="F116" s="525"/>
      <c r="G116" s="538"/>
    </row>
    <row r="117" spans="1:7">
      <c r="A117" s="534" t="str">
        <f>CONCATENATE(MENU1!$B$9,"-",TEXT(COUNTA($A$8:$A116),"000"))</f>
        <v>AV-109</v>
      </c>
      <c r="B117" s="535"/>
      <c r="C117" s="536"/>
      <c r="D117" s="537" t="str">
        <f>IF(B117="","",VLOOKUP(B117,'Répertoire fiche de contrôle'!A:F,6,FALSE))</f>
        <v/>
      </c>
      <c r="E117" s="525"/>
      <c r="F117" s="525"/>
      <c r="G117" s="538"/>
    </row>
    <row r="118" spans="1:7">
      <c r="A118" s="534" t="str">
        <f>CONCATENATE(MENU1!$B$9,"-",TEXT(COUNTA($A$8:$A117),"000"))</f>
        <v>AV-110</v>
      </c>
      <c r="B118" s="535"/>
      <c r="C118" s="536"/>
      <c r="D118" s="537" t="str">
        <f>IF(B118="","",VLOOKUP(B118,'Répertoire fiche de contrôle'!A:F,6,FALSE))</f>
        <v/>
      </c>
      <c r="E118" s="525"/>
      <c r="F118" s="525"/>
      <c r="G118" s="538"/>
    </row>
    <row r="119" spans="1:7">
      <c r="A119" s="534" t="str">
        <f>CONCATENATE(MENU1!$B$9,"-",TEXT(COUNTA($A$8:$A118),"000"))</f>
        <v>AV-111</v>
      </c>
      <c r="B119" s="535"/>
      <c r="C119" s="536"/>
      <c r="D119" s="537" t="str">
        <f>IF(B119="","",VLOOKUP(B119,'Répertoire fiche de contrôle'!A:F,6,FALSE))</f>
        <v/>
      </c>
      <c r="E119" s="525"/>
      <c r="F119" s="525"/>
      <c r="G119" s="538"/>
    </row>
    <row r="120" spans="1:7">
      <c r="A120" s="534" t="str">
        <f>CONCATENATE(MENU1!$B$9,"-",TEXT(COUNTA($A$8:$A119),"000"))</f>
        <v>AV-112</v>
      </c>
      <c r="B120" s="535"/>
      <c r="C120" s="536"/>
      <c r="D120" s="537" t="str">
        <f>IF(B120="","",VLOOKUP(B120,'Répertoire fiche de contrôle'!A:F,6,FALSE))</f>
        <v/>
      </c>
      <c r="E120" s="525"/>
      <c r="F120" s="525"/>
      <c r="G120" s="538"/>
    </row>
    <row r="121" spans="1:7">
      <c r="A121" s="534" t="str">
        <f>CONCATENATE(MENU1!$B$9,"-",TEXT(COUNTA($A$8:$A120),"000"))</f>
        <v>AV-113</v>
      </c>
      <c r="B121" s="535"/>
      <c r="C121" s="536"/>
      <c r="D121" s="537" t="str">
        <f>IF(B121="","",VLOOKUP(B121,'Répertoire fiche de contrôle'!A:F,6,FALSE))</f>
        <v/>
      </c>
      <c r="E121" s="525"/>
      <c r="F121" s="525"/>
      <c r="G121" s="538"/>
    </row>
    <row r="122" spans="1:7">
      <c r="A122" s="534" t="str">
        <f>CONCATENATE(MENU1!$B$9,"-",TEXT(COUNTA($A$8:$A121),"000"))</f>
        <v>AV-114</v>
      </c>
      <c r="B122" s="535"/>
      <c r="C122" s="536"/>
      <c r="D122" s="537" t="str">
        <f>IF(B122="","",VLOOKUP(B122,'Répertoire fiche de contrôle'!A:F,6,FALSE))</f>
        <v/>
      </c>
      <c r="E122" s="525"/>
      <c r="F122" s="525"/>
      <c r="G122" s="538"/>
    </row>
    <row r="123" spans="1:7">
      <c r="A123" s="534" t="str">
        <f>CONCATENATE(MENU1!$B$9,"-",TEXT(COUNTA($A$8:$A122),"000"))</f>
        <v>AV-115</v>
      </c>
      <c r="B123" s="535"/>
      <c r="C123" s="536"/>
      <c r="D123" s="537" t="str">
        <f>IF(B123="","",VLOOKUP(B123,'Répertoire fiche de contrôle'!A:F,6,FALSE))</f>
        <v/>
      </c>
      <c r="E123" s="525"/>
      <c r="F123" s="525"/>
      <c r="G123" s="538"/>
    </row>
    <row r="124" spans="1:7">
      <c r="A124" s="534" t="str">
        <f>CONCATENATE(MENU1!$B$9,"-",TEXT(COUNTA($A$8:$A123),"000"))</f>
        <v>AV-116</v>
      </c>
      <c r="B124" s="535"/>
      <c r="C124" s="536"/>
      <c r="D124" s="537" t="str">
        <f>IF(B124="","",VLOOKUP(B124,'Répertoire fiche de contrôle'!A:F,6,FALSE))</f>
        <v/>
      </c>
      <c r="E124" s="525"/>
      <c r="F124" s="525"/>
      <c r="G124" s="538"/>
    </row>
    <row r="125" spans="1:7">
      <c r="A125" s="534" t="str">
        <f>CONCATENATE(MENU1!$B$9,"-",TEXT(COUNTA($A$8:$A124),"000"))</f>
        <v>AV-117</v>
      </c>
      <c r="B125" s="535"/>
      <c r="C125" s="536"/>
      <c r="D125" s="537" t="str">
        <f>IF(B125="","",VLOOKUP(B125,'Répertoire fiche de contrôle'!A:F,6,FALSE))</f>
        <v/>
      </c>
      <c r="E125" s="525"/>
      <c r="F125" s="525"/>
      <c r="G125" s="538"/>
    </row>
    <row r="126" spans="1:7">
      <c r="A126" s="534" t="str">
        <f>CONCATENATE(MENU1!$B$9,"-",TEXT(COUNTA($A$8:$A125),"000"))</f>
        <v>AV-118</v>
      </c>
      <c r="B126" s="535"/>
      <c r="C126" s="536"/>
      <c r="D126" s="537" t="str">
        <f>IF(B126="","",VLOOKUP(B126,'Répertoire fiche de contrôle'!A:F,6,FALSE))</f>
        <v/>
      </c>
      <c r="E126" s="525"/>
      <c r="F126" s="525"/>
      <c r="G126" s="538"/>
    </row>
    <row r="127" spans="1:7">
      <c r="A127" s="534" t="str">
        <f>CONCATENATE(MENU1!$B$9,"-",TEXT(COUNTA($A$8:$A126),"000"))</f>
        <v>AV-119</v>
      </c>
      <c r="B127" s="535"/>
      <c r="C127" s="536"/>
      <c r="D127" s="537" t="str">
        <f>IF(B127="","",VLOOKUP(B127,'Répertoire fiche de contrôle'!A:F,6,FALSE))</f>
        <v/>
      </c>
      <c r="E127" s="525"/>
      <c r="F127" s="525"/>
      <c r="G127" s="538"/>
    </row>
    <row r="128" spans="1:7">
      <c r="A128" s="534" t="str">
        <f>CONCATENATE(MENU1!$B$9,"-",TEXT(COUNTA($A$8:$A127),"000"))</f>
        <v>AV-120</v>
      </c>
      <c r="B128" s="535"/>
      <c r="C128" s="536"/>
      <c r="D128" s="537" t="str">
        <f>IF(B128="","",VLOOKUP(B128,'Répertoire fiche de contrôle'!A:F,6,FALSE))</f>
        <v/>
      </c>
      <c r="E128" s="525"/>
      <c r="F128" s="525"/>
      <c r="G128" s="538"/>
    </row>
    <row r="129" spans="1:7">
      <c r="A129" s="534" t="str">
        <f>CONCATENATE(MENU1!$B$9,"-",TEXT(COUNTA($A$8:$A128),"000"))</f>
        <v>AV-121</v>
      </c>
      <c r="B129" s="535"/>
      <c r="C129" s="536"/>
      <c r="D129" s="537" t="str">
        <f>IF(B129="","",VLOOKUP(B129,'Répertoire fiche de contrôle'!A:F,6,FALSE))</f>
        <v/>
      </c>
      <c r="E129" s="525"/>
      <c r="F129" s="525"/>
      <c r="G129" s="538"/>
    </row>
    <row r="130" spans="1:7">
      <c r="A130" s="534" t="str">
        <f>CONCATENATE(MENU1!$B$9,"-",TEXT(COUNTA($A$8:$A129),"000"))</f>
        <v>AV-122</v>
      </c>
      <c r="B130" s="535"/>
      <c r="C130" s="536"/>
      <c r="D130" s="537" t="str">
        <f>IF(B130="","",VLOOKUP(B130,'Répertoire fiche de contrôle'!A:F,6,FALSE))</f>
        <v/>
      </c>
      <c r="E130" s="525"/>
      <c r="F130" s="525"/>
      <c r="G130" s="538"/>
    </row>
    <row r="131" spans="1:7">
      <c r="A131" s="534" t="str">
        <f>CONCATENATE(MENU1!$B$9,"-",TEXT(COUNTA($A$8:$A130),"000"))</f>
        <v>AV-123</v>
      </c>
      <c r="B131" s="535"/>
      <c r="C131" s="536"/>
      <c r="D131" s="537" t="str">
        <f>IF(B131="","",VLOOKUP(B131,'Répertoire fiche de contrôle'!A:F,6,FALSE))</f>
        <v/>
      </c>
      <c r="E131" s="525"/>
      <c r="F131" s="525"/>
      <c r="G131" s="538"/>
    </row>
    <row r="132" spans="1:7">
      <c r="A132" s="534" t="str">
        <f>CONCATENATE(MENU1!$B$9,"-",TEXT(COUNTA($A$8:$A131),"000"))</f>
        <v>AV-124</v>
      </c>
      <c r="B132" s="535"/>
      <c r="C132" s="536"/>
      <c r="D132" s="537" t="str">
        <f>IF(B132="","",VLOOKUP(B132,'Répertoire fiche de contrôle'!A:F,6,FALSE))</f>
        <v/>
      </c>
      <c r="E132" s="525"/>
      <c r="F132" s="525"/>
      <c r="G132" s="538"/>
    </row>
    <row r="133" spans="1:7">
      <c r="A133" s="534" t="str">
        <f>CONCATENATE(MENU1!$B$9,"-",TEXT(COUNTA($A$8:$A132),"000"))</f>
        <v>AV-125</v>
      </c>
      <c r="B133" s="535"/>
      <c r="C133" s="536"/>
      <c r="D133" s="537" t="str">
        <f>IF(B133="","",VLOOKUP(B133,'Répertoire fiche de contrôle'!A:F,6,FALSE))</f>
        <v/>
      </c>
      <c r="E133" s="525"/>
      <c r="F133" s="525"/>
      <c r="G133" s="538"/>
    </row>
    <row r="134" spans="1:7">
      <c r="A134" s="534" t="str">
        <f>CONCATENATE(MENU1!$B$9,"-",TEXT(COUNTA($A$8:$A133),"000"))</f>
        <v>AV-126</v>
      </c>
      <c r="B134" s="535"/>
      <c r="C134" s="536"/>
      <c r="D134" s="537" t="str">
        <f>IF(B134="","",VLOOKUP(B134,'Répertoire fiche de contrôle'!A:F,6,FALSE))</f>
        <v/>
      </c>
      <c r="E134" s="525"/>
      <c r="F134" s="525"/>
      <c r="G134" s="538"/>
    </row>
    <row r="135" spans="1:7">
      <c r="A135" s="534" t="str">
        <f>CONCATENATE(MENU1!$B$9,"-",TEXT(COUNTA($A$8:$A134),"000"))</f>
        <v>AV-127</v>
      </c>
      <c r="B135" s="535"/>
      <c r="C135" s="536"/>
      <c r="D135" s="537" t="str">
        <f>IF(B135="","",VLOOKUP(B135,'Répertoire fiche de contrôle'!A:F,6,FALSE))</f>
        <v/>
      </c>
      <c r="E135" s="525"/>
      <c r="F135" s="525"/>
      <c r="G135" s="538"/>
    </row>
    <row r="136" spans="1:7">
      <c r="A136" s="534" t="str">
        <f>CONCATENATE(MENU1!$B$9,"-",TEXT(COUNTA($A$8:$A135),"000"))</f>
        <v>AV-128</v>
      </c>
      <c r="B136" s="535"/>
      <c r="C136" s="536"/>
      <c r="D136" s="537" t="str">
        <f>IF(B136="","",VLOOKUP(B136,'Répertoire fiche de contrôle'!A:F,6,FALSE))</f>
        <v/>
      </c>
      <c r="E136" s="525"/>
      <c r="F136" s="525"/>
      <c r="G136" s="538"/>
    </row>
    <row r="137" spans="1:7">
      <c r="A137" s="534" t="str">
        <f>CONCATENATE(MENU1!$B$9,"-",TEXT(COUNTA($A$8:$A136),"000"))</f>
        <v>AV-129</v>
      </c>
      <c r="B137" s="535"/>
      <c r="C137" s="536"/>
      <c r="D137" s="537" t="str">
        <f>IF(B137="","",VLOOKUP(B137,'Répertoire fiche de contrôle'!A:F,6,FALSE))</f>
        <v/>
      </c>
      <c r="E137" s="525"/>
      <c r="F137" s="525"/>
      <c r="G137" s="538"/>
    </row>
    <row r="138" spans="1:7">
      <c r="A138" s="534" t="str">
        <f>CONCATENATE(MENU1!$B$9,"-",TEXT(COUNTA($A$8:$A137),"000"))</f>
        <v>AV-130</v>
      </c>
      <c r="B138" s="535"/>
      <c r="C138" s="536"/>
      <c r="D138" s="537" t="str">
        <f>IF(B138="","",VLOOKUP(B138,'Répertoire fiche de contrôle'!A:F,6,FALSE))</f>
        <v/>
      </c>
      <c r="E138" s="525"/>
      <c r="F138" s="525"/>
      <c r="G138" s="538"/>
    </row>
    <row r="139" spans="1:7">
      <c r="A139" s="534" t="str">
        <f>CONCATENATE(MENU1!$B$9,"-",TEXT(COUNTA($A$8:$A138),"000"))</f>
        <v>AV-131</v>
      </c>
      <c r="B139" s="535"/>
      <c r="C139" s="536"/>
      <c r="D139" s="537" t="str">
        <f>IF(B139="","",VLOOKUP(B139,'Répertoire fiche de contrôle'!A:F,6,FALSE))</f>
        <v/>
      </c>
      <c r="E139" s="525"/>
      <c r="F139" s="525"/>
      <c r="G139" s="538"/>
    </row>
    <row r="140" spans="1:7">
      <c r="A140" s="534" t="str">
        <f>CONCATENATE(MENU1!$B$9,"-",TEXT(COUNTA($A$8:$A139),"000"))</f>
        <v>AV-132</v>
      </c>
      <c r="B140" s="535"/>
      <c r="C140" s="536"/>
      <c r="D140" s="537" t="str">
        <f>IF(B140="","",VLOOKUP(B140,'Répertoire fiche de contrôle'!A:F,6,FALSE))</f>
        <v/>
      </c>
      <c r="E140" s="525"/>
      <c r="F140" s="525"/>
      <c r="G140" s="538"/>
    </row>
    <row r="141" spans="1:7">
      <c r="A141" s="534" t="str">
        <f>CONCATENATE(MENU1!$B$9,"-",TEXT(COUNTA($A$8:$A140),"000"))</f>
        <v>AV-133</v>
      </c>
      <c r="B141" s="535"/>
      <c r="C141" s="536"/>
      <c r="D141" s="537" t="str">
        <f>IF(B141="","",VLOOKUP(B141,'Répertoire fiche de contrôle'!A:F,6,FALSE))</f>
        <v/>
      </c>
      <c r="E141" s="525"/>
      <c r="F141" s="525"/>
      <c r="G141" s="538"/>
    </row>
    <row r="142" spans="1:7">
      <c r="A142" s="534" t="str">
        <f>CONCATENATE(MENU1!$B$9,"-",TEXT(COUNTA($A$8:$A141),"000"))</f>
        <v>AV-134</v>
      </c>
      <c r="B142" s="535"/>
      <c r="C142" s="536"/>
      <c r="D142" s="537" t="str">
        <f>IF(B142="","",VLOOKUP(B142,'Répertoire fiche de contrôle'!A:F,6,FALSE))</f>
        <v/>
      </c>
      <c r="E142" s="525"/>
      <c r="F142" s="525"/>
      <c r="G142" s="538"/>
    </row>
    <row r="143" spans="1:7">
      <c r="A143" s="534" t="str">
        <f>CONCATENATE(MENU1!$B$9,"-",TEXT(COUNTA($A$8:$A142),"000"))</f>
        <v>AV-135</v>
      </c>
      <c r="B143" s="535"/>
      <c r="C143" s="536"/>
      <c r="D143" s="537" t="str">
        <f>IF(B143="","",VLOOKUP(B143,'Répertoire fiche de contrôle'!A:F,6,FALSE))</f>
        <v/>
      </c>
      <c r="E143" s="525"/>
      <c r="F143" s="525"/>
      <c r="G143" s="538"/>
    </row>
    <row r="144" spans="1:7">
      <c r="A144" s="534" t="str">
        <f>CONCATENATE(MENU1!$B$9,"-",TEXT(COUNTA($A$8:$A143),"000"))</f>
        <v>AV-136</v>
      </c>
      <c r="B144" s="535"/>
      <c r="C144" s="536"/>
      <c r="D144" s="537" t="str">
        <f>IF(B144="","",VLOOKUP(B144,'Répertoire fiche de contrôle'!A:F,6,FALSE))</f>
        <v/>
      </c>
      <c r="E144" s="525"/>
      <c r="F144" s="525"/>
      <c r="G144" s="538"/>
    </row>
    <row r="145" spans="1:7">
      <c r="A145" s="534" t="str">
        <f>CONCATENATE(MENU1!$B$9,"-",TEXT(COUNTA($A$8:$A144),"000"))</f>
        <v>AV-137</v>
      </c>
      <c r="B145" s="535"/>
      <c r="C145" s="536"/>
      <c r="D145" s="537" t="str">
        <f>IF(B145="","",VLOOKUP(B145,'Répertoire fiche de contrôle'!A:F,6,FALSE))</f>
        <v/>
      </c>
      <c r="E145" s="525"/>
      <c r="F145" s="525"/>
      <c r="G145" s="538"/>
    </row>
    <row r="146" spans="1:7">
      <c r="A146" s="534" t="str">
        <f>CONCATENATE(MENU1!$B$9,"-",TEXT(COUNTA($A$8:$A145),"000"))</f>
        <v>AV-138</v>
      </c>
      <c r="B146" s="535"/>
      <c r="C146" s="536"/>
      <c r="D146" s="537" t="str">
        <f>IF(B146="","",VLOOKUP(B146,'Répertoire fiche de contrôle'!A:F,6,FALSE))</f>
        <v/>
      </c>
      <c r="E146" s="525"/>
      <c r="F146" s="525"/>
      <c r="G146" s="538"/>
    </row>
    <row r="147" spans="1:7">
      <c r="A147" s="534" t="str">
        <f>CONCATENATE(MENU1!$B$9,"-",TEXT(COUNTA($A$8:$A146),"000"))</f>
        <v>AV-139</v>
      </c>
      <c r="B147" s="535"/>
      <c r="C147" s="536"/>
      <c r="D147" s="537" t="str">
        <f>IF(B147="","",VLOOKUP(B147,'Répertoire fiche de contrôle'!A:F,6,FALSE))</f>
        <v/>
      </c>
      <c r="E147" s="525"/>
      <c r="F147" s="525"/>
      <c r="G147" s="538"/>
    </row>
    <row r="148" spans="1:7">
      <c r="A148" s="534" t="str">
        <f>CONCATENATE(MENU1!$B$9,"-",TEXT(COUNTA($A$8:$A147),"000"))</f>
        <v>AV-140</v>
      </c>
      <c r="B148" s="535"/>
      <c r="C148" s="536"/>
      <c r="D148" s="537" t="str">
        <f>IF(B148="","",VLOOKUP(B148,'Répertoire fiche de contrôle'!A:F,6,FALSE))</f>
        <v/>
      </c>
      <c r="E148" s="525"/>
      <c r="F148" s="525"/>
      <c r="G148" s="538"/>
    </row>
    <row r="149" spans="1:7">
      <c r="A149" s="534" t="str">
        <f>CONCATENATE(MENU1!$B$9,"-",TEXT(COUNTA($A$8:$A148),"000"))</f>
        <v>AV-141</v>
      </c>
      <c r="B149" s="535"/>
      <c r="C149" s="536"/>
      <c r="D149" s="537" t="str">
        <f>IF(B149="","",VLOOKUP(B149,'Répertoire fiche de contrôle'!A:F,6,FALSE))</f>
        <v/>
      </c>
      <c r="E149" s="525"/>
      <c r="F149" s="525"/>
      <c r="G149" s="538"/>
    </row>
    <row r="150" spans="1:7">
      <c r="A150" s="534" t="str">
        <f>CONCATENATE(MENU1!$B$9,"-",TEXT(COUNTA($A$8:$A149),"000"))</f>
        <v>AV-142</v>
      </c>
      <c r="B150" s="535"/>
      <c r="C150" s="536"/>
      <c r="D150" s="537" t="str">
        <f>IF(B150="","",VLOOKUP(B150,'Répertoire fiche de contrôle'!A:F,6,FALSE))</f>
        <v/>
      </c>
      <c r="E150" s="525"/>
      <c r="F150" s="525"/>
      <c r="G150" s="538"/>
    </row>
    <row r="151" spans="1:7">
      <c r="A151" s="534" t="str">
        <f>CONCATENATE(MENU1!$B$9,"-",TEXT(COUNTA($A$8:$A150),"000"))</f>
        <v>AV-143</v>
      </c>
      <c r="B151" s="535"/>
      <c r="C151" s="536"/>
      <c r="D151" s="537" t="str">
        <f>IF(B151="","",VLOOKUP(B151,'Répertoire fiche de contrôle'!A:F,6,FALSE))</f>
        <v/>
      </c>
      <c r="E151" s="525"/>
      <c r="F151" s="525"/>
      <c r="G151" s="538"/>
    </row>
    <row r="152" spans="1:7">
      <c r="A152" s="534" t="str">
        <f>CONCATENATE(MENU1!$B$9,"-",TEXT(COUNTA($A$8:$A151),"000"))</f>
        <v>AV-144</v>
      </c>
      <c r="B152" s="535"/>
      <c r="C152" s="536"/>
      <c r="D152" s="537" t="str">
        <f>IF(B152="","",VLOOKUP(B152,'Répertoire fiche de contrôle'!A:F,6,FALSE))</f>
        <v/>
      </c>
      <c r="E152" s="525"/>
      <c r="F152" s="525"/>
      <c r="G152" s="538"/>
    </row>
    <row r="153" spans="1:7">
      <c r="A153" s="534" t="str">
        <f>CONCATENATE(MENU1!$B$9,"-",TEXT(COUNTA($A$8:$A152),"000"))</f>
        <v>AV-145</v>
      </c>
      <c r="B153" s="535"/>
      <c r="C153" s="536"/>
      <c r="D153" s="537" t="str">
        <f>IF(B153="","",VLOOKUP(B153,'Répertoire fiche de contrôle'!A:F,6,FALSE))</f>
        <v/>
      </c>
      <c r="E153" s="525"/>
      <c r="F153" s="525"/>
      <c r="G153" s="538"/>
    </row>
    <row r="154" spans="1:7">
      <c r="A154" s="534" t="str">
        <f>CONCATENATE(MENU1!$B$9,"-",TEXT(COUNTA($A$8:$A153),"000"))</f>
        <v>AV-146</v>
      </c>
      <c r="B154" s="535"/>
      <c r="C154" s="536"/>
      <c r="D154" s="537" t="str">
        <f>IF(B154="","",VLOOKUP(B154,'Répertoire fiche de contrôle'!A:F,6,FALSE))</f>
        <v/>
      </c>
      <c r="E154" s="525"/>
      <c r="F154" s="525"/>
      <c r="G154" s="538"/>
    </row>
    <row r="155" spans="1:7">
      <c r="A155" s="534" t="str">
        <f>CONCATENATE(MENU1!$B$9,"-",TEXT(COUNTA($A$8:$A154),"000"))</f>
        <v>AV-147</v>
      </c>
      <c r="B155" s="535"/>
      <c r="C155" s="536"/>
      <c r="D155" s="537" t="str">
        <f>IF(B155="","",VLOOKUP(B155,'Répertoire fiche de contrôle'!A:F,6,FALSE))</f>
        <v/>
      </c>
      <c r="E155" s="525"/>
      <c r="F155" s="525"/>
      <c r="G155" s="538"/>
    </row>
    <row r="156" spans="1:7">
      <c r="A156" s="534" t="str">
        <f>CONCATENATE(MENU1!$B$9,"-",TEXT(COUNTA($A$8:$A155),"000"))</f>
        <v>AV-148</v>
      </c>
      <c r="B156" s="535"/>
      <c r="C156" s="536"/>
      <c r="D156" s="537" t="str">
        <f>IF(B156="","",VLOOKUP(B156,'Répertoire fiche de contrôle'!A:F,6,FALSE))</f>
        <v/>
      </c>
      <c r="E156" s="525"/>
      <c r="F156" s="525"/>
      <c r="G156" s="538"/>
    </row>
    <row r="157" spans="1:7">
      <c r="A157" s="534" t="str">
        <f>CONCATENATE(MENU1!$B$9,"-",TEXT(COUNTA($A$8:$A156),"000"))</f>
        <v>AV-149</v>
      </c>
      <c r="B157" s="535"/>
      <c r="C157" s="536"/>
      <c r="D157" s="537" t="str">
        <f>IF(B157="","",VLOOKUP(B157,'Répertoire fiche de contrôle'!A:F,6,FALSE))</f>
        <v/>
      </c>
      <c r="E157" s="525"/>
      <c r="F157" s="525"/>
      <c r="G157" s="538"/>
    </row>
    <row r="158" spans="1:7">
      <c r="A158" s="534" t="str">
        <f>CONCATENATE(MENU1!$B$9,"-",TEXT(COUNTA($A$8:$A157),"000"))</f>
        <v>AV-150</v>
      </c>
      <c r="B158" s="535"/>
      <c r="C158" s="536"/>
      <c r="D158" s="537" t="str">
        <f>IF(B158="","",VLOOKUP(B158,'Répertoire fiche de contrôle'!A:F,6,FALSE))</f>
        <v/>
      </c>
      <c r="E158" s="525"/>
      <c r="F158" s="525"/>
      <c r="G158" s="538"/>
    </row>
    <row r="159" spans="1:7">
      <c r="A159" s="534" t="str">
        <f>CONCATENATE(MENU1!$B$9,"-",TEXT(COUNTA($A$8:$A158),"000"))</f>
        <v>AV-151</v>
      </c>
      <c r="B159" s="535"/>
      <c r="C159" s="536"/>
      <c r="D159" s="537" t="str">
        <f>IF(B159="","",VLOOKUP(B159,'Répertoire fiche de contrôle'!A:F,6,FALSE))</f>
        <v/>
      </c>
      <c r="E159" s="525"/>
      <c r="F159" s="525"/>
      <c r="G159" s="538"/>
    </row>
    <row r="160" spans="1:7">
      <c r="A160" s="534" t="str">
        <f>CONCATENATE(MENU1!$B$9,"-",TEXT(COUNTA($A$8:$A159),"000"))</f>
        <v>AV-152</v>
      </c>
      <c r="B160" s="535"/>
      <c r="C160" s="536"/>
      <c r="D160" s="537" t="str">
        <f>IF(B160="","",VLOOKUP(B160,'Répertoire fiche de contrôle'!A:F,6,FALSE))</f>
        <v/>
      </c>
      <c r="E160" s="525"/>
      <c r="F160" s="525"/>
      <c r="G160" s="538"/>
    </row>
    <row r="161" spans="1:7">
      <c r="A161" s="534" t="str">
        <f>CONCATENATE(MENU1!$B$9,"-",TEXT(COUNTA($A$8:$A160),"000"))</f>
        <v>AV-153</v>
      </c>
      <c r="B161" s="535"/>
      <c r="C161" s="536"/>
      <c r="D161" s="537" t="str">
        <f>IF(B161="","",VLOOKUP(B161,'Répertoire fiche de contrôle'!A:F,6,FALSE))</f>
        <v/>
      </c>
      <c r="E161" s="525"/>
      <c r="F161" s="525"/>
      <c r="G161" s="538"/>
    </row>
    <row r="162" spans="1:7">
      <c r="A162" s="534" t="str">
        <f>CONCATENATE(MENU1!$B$9,"-",TEXT(COUNTA($A$8:$A161),"000"))</f>
        <v>AV-154</v>
      </c>
      <c r="B162" s="535"/>
      <c r="C162" s="536"/>
      <c r="D162" s="537" t="str">
        <f>IF(B162="","",VLOOKUP(B162,'Répertoire fiche de contrôle'!A:F,6,FALSE))</f>
        <v/>
      </c>
      <c r="E162" s="525"/>
      <c r="F162" s="525"/>
      <c r="G162" s="538"/>
    </row>
    <row r="163" spans="1:7">
      <c r="A163" s="534" t="str">
        <f>CONCATENATE(MENU1!$B$9,"-",TEXT(COUNTA($A$8:$A162),"000"))</f>
        <v>AV-155</v>
      </c>
      <c r="B163" s="535"/>
      <c r="C163" s="536"/>
      <c r="D163" s="537" t="str">
        <f>IF(B163="","",VLOOKUP(B163,'Répertoire fiche de contrôle'!A:F,6,FALSE))</f>
        <v/>
      </c>
      <c r="E163" s="525"/>
      <c r="F163" s="525"/>
      <c r="G163" s="538"/>
    </row>
    <row r="164" spans="1:7">
      <c r="A164" s="534" t="str">
        <f>CONCATENATE(MENU1!$B$9,"-",TEXT(COUNTA($A$8:$A163),"000"))</f>
        <v>AV-156</v>
      </c>
      <c r="B164" s="535"/>
      <c r="C164" s="536"/>
      <c r="D164" s="537" t="str">
        <f>IF(B164="","",VLOOKUP(B164,'Répertoire fiche de contrôle'!A:F,6,FALSE))</f>
        <v/>
      </c>
      <c r="E164" s="525"/>
      <c r="F164" s="525"/>
      <c r="G164" s="538"/>
    </row>
    <row r="165" spans="1:7">
      <c r="A165" s="534" t="str">
        <f>CONCATENATE(MENU1!$B$9,"-",TEXT(COUNTA($A$8:$A164),"000"))</f>
        <v>AV-157</v>
      </c>
      <c r="B165" s="535"/>
      <c r="C165" s="536"/>
      <c r="D165" s="537" t="str">
        <f>IF(B165="","",VLOOKUP(B165,'Répertoire fiche de contrôle'!A:F,6,FALSE))</f>
        <v/>
      </c>
      <c r="E165" s="525"/>
      <c r="F165" s="525"/>
      <c r="G165" s="538"/>
    </row>
    <row r="166" spans="1:7">
      <c r="A166" s="534" t="str">
        <f>CONCATENATE(MENU1!$B$9,"-",TEXT(COUNTA($A$8:$A165),"000"))</f>
        <v>AV-158</v>
      </c>
      <c r="B166" s="535"/>
      <c r="C166" s="536"/>
      <c r="D166" s="537" t="str">
        <f>IF(B166="","",VLOOKUP(B166,'Répertoire fiche de contrôle'!A:F,6,FALSE))</f>
        <v/>
      </c>
      <c r="E166" s="525"/>
      <c r="F166" s="525"/>
      <c r="G166" s="538"/>
    </row>
    <row r="167" spans="1:7">
      <c r="A167" s="534" t="str">
        <f>CONCATENATE(MENU1!$B$9,"-",TEXT(COUNTA($A$8:$A166),"000"))</f>
        <v>AV-159</v>
      </c>
      <c r="B167" s="535"/>
      <c r="C167" s="536"/>
      <c r="D167" s="537" t="str">
        <f>IF(B167="","",VLOOKUP(B167,'Répertoire fiche de contrôle'!A:F,6,FALSE))</f>
        <v/>
      </c>
      <c r="E167" s="525"/>
      <c r="F167" s="525"/>
      <c r="G167" s="538"/>
    </row>
    <row r="168" spans="1:7">
      <c r="A168" s="534" t="str">
        <f>CONCATENATE(MENU1!$B$9,"-",TEXT(COUNTA($A$8:$A167),"000"))</f>
        <v>AV-160</v>
      </c>
      <c r="B168" s="535"/>
      <c r="C168" s="536"/>
      <c r="D168" s="537" t="str">
        <f>IF(B168="","",VLOOKUP(B168,'Répertoire fiche de contrôle'!A:F,6,FALSE))</f>
        <v/>
      </c>
      <c r="E168" s="525"/>
      <c r="F168" s="525"/>
      <c r="G168" s="538"/>
    </row>
    <row r="169" spans="1:7">
      <c r="A169" s="534" t="str">
        <f>CONCATENATE(MENU1!$B$9,"-",TEXT(COUNTA($A$8:$A168),"000"))</f>
        <v>AV-161</v>
      </c>
      <c r="B169" s="535"/>
      <c r="C169" s="536"/>
      <c r="D169" s="537" t="str">
        <f>IF(B169="","",VLOOKUP(B169,'Répertoire fiche de contrôle'!A:F,6,FALSE))</f>
        <v/>
      </c>
      <c r="E169" s="525"/>
      <c r="F169" s="525"/>
      <c r="G169" s="538"/>
    </row>
    <row r="170" spans="1:7">
      <c r="A170" s="534" t="str">
        <f>CONCATENATE(MENU1!$B$9,"-",TEXT(COUNTA($A$8:$A169),"000"))</f>
        <v>AV-162</v>
      </c>
      <c r="B170" s="535"/>
      <c r="C170" s="536"/>
      <c r="D170" s="537" t="str">
        <f>IF(B170="","",VLOOKUP(B170,'Répertoire fiche de contrôle'!A:F,6,FALSE))</f>
        <v/>
      </c>
      <c r="E170" s="525"/>
      <c r="F170" s="525"/>
      <c r="G170" s="538"/>
    </row>
    <row r="171" spans="1:7">
      <c r="A171" s="534" t="str">
        <f>CONCATENATE(MENU1!$B$9,"-",TEXT(COUNTA($A$8:$A170),"000"))</f>
        <v>AV-163</v>
      </c>
      <c r="B171" s="535"/>
      <c r="C171" s="536"/>
      <c r="D171" s="537" t="str">
        <f>IF(B171="","",VLOOKUP(B171,'Répertoire fiche de contrôle'!A:F,6,FALSE))</f>
        <v/>
      </c>
      <c r="E171" s="525"/>
      <c r="F171" s="525"/>
      <c r="G171" s="538"/>
    </row>
    <row r="172" spans="1:7">
      <c r="A172" s="534" t="str">
        <f>CONCATENATE(MENU1!$B$9,"-",TEXT(COUNTA($A$8:$A171),"000"))</f>
        <v>AV-164</v>
      </c>
      <c r="B172" s="535"/>
      <c r="C172" s="536"/>
      <c r="D172" s="537" t="str">
        <f>IF(B172="","",VLOOKUP(B172,'Répertoire fiche de contrôle'!A:F,6,FALSE))</f>
        <v/>
      </c>
      <c r="E172" s="525"/>
      <c r="F172" s="525"/>
      <c r="G172" s="538"/>
    </row>
    <row r="173" spans="1:7">
      <c r="A173" s="534" t="str">
        <f>CONCATENATE(MENU1!$B$9,"-",TEXT(COUNTA($A$8:$A172),"000"))</f>
        <v>AV-165</v>
      </c>
      <c r="B173" s="535"/>
      <c r="C173" s="536"/>
      <c r="D173" s="537" t="str">
        <f>IF(B173="","",VLOOKUP(B173,'Répertoire fiche de contrôle'!A:F,6,FALSE))</f>
        <v/>
      </c>
      <c r="E173" s="525"/>
      <c r="F173" s="525"/>
      <c r="G173" s="538"/>
    </row>
    <row r="174" spans="1:7">
      <c r="A174" s="534" t="str">
        <f>CONCATENATE(MENU1!$B$9,"-",TEXT(COUNTA($A$8:$A173),"000"))</f>
        <v>AV-166</v>
      </c>
      <c r="B174" s="535"/>
      <c r="C174" s="536"/>
      <c r="D174" s="537" t="str">
        <f>IF(B174="","",VLOOKUP(B174,'Répertoire fiche de contrôle'!A:F,6,FALSE))</f>
        <v/>
      </c>
      <c r="E174" s="525"/>
      <c r="F174" s="525"/>
      <c r="G174" s="538"/>
    </row>
    <row r="175" spans="1:7">
      <c r="A175" s="534" t="str">
        <f>CONCATENATE(MENU1!$B$9,"-",TEXT(COUNTA($A$8:$A174),"000"))</f>
        <v>AV-167</v>
      </c>
      <c r="B175" s="535"/>
      <c r="C175" s="536"/>
      <c r="D175" s="537" t="str">
        <f>IF(B175="","",VLOOKUP(B175,'Répertoire fiche de contrôle'!A:F,6,FALSE))</f>
        <v/>
      </c>
      <c r="E175" s="525"/>
      <c r="F175" s="525"/>
      <c r="G175" s="538"/>
    </row>
    <row r="176" spans="1:7">
      <c r="A176" s="534" t="str">
        <f>CONCATENATE(MENU1!$B$9,"-",TEXT(COUNTA($A$8:$A175),"000"))</f>
        <v>AV-168</v>
      </c>
      <c r="B176" s="535"/>
      <c r="C176" s="536"/>
      <c r="D176" s="537" t="str">
        <f>IF(B176="","",VLOOKUP(B176,'Répertoire fiche de contrôle'!A:F,6,FALSE))</f>
        <v/>
      </c>
      <c r="E176" s="525"/>
      <c r="F176" s="525"/>
      <c r="G176" s="538"/>
    </row>
    <row r="177" spans="1:7">
      <c r="A177" s="534" t="str">
        <f>CONCATENATE(MENU1!$B$9,"-",TEXT(COUNTA($A$8:$A176),"000"))</f>
        <v>AV-169</v>
      </c>
      <c r="B177" s="535"/>
      <c r="C177" s="536"/>
      <c r="D177" s="537" t="str">
        <f>IF(B177="","",VLOOKUP(B177,'Répertoire fiche de contrôle'!A:F,6,FALSE))</f>
        <v/>
      </c>
      <c r="E177" s="525"/>
      <c r="F177" s="525"/>
      <c r="G177" s="538"/>
    </row>
    <row r="178" spans="1:7">
      <c r="A178" s="534" t="str">
        <f>CONCATENATE(MENU1!$B$9,"-",TEXT(COUNTA($A$8:$A177),"000"))</f>
        <v>AV-170</v>
      </c>
      <c r="B178" s="535"/>
      <c r="C178" s="536"/>
      <c r="D178" s="537" t="str">
        <f>IF(B178="","",VLOOKUP(B178,'Répertoire fiche de contrôle'!A:F,6,FALSE))</f>
        <v/>
      </c>
      <c r="E178" s="525"/>
      <c r="F178" s="525"/>
      <c r="G178" s="538"/>
    </row>
    <row r="179" spans="1:7">
      <c r="A179" s="534" t="str">
        <f>CONCATENATE(MENU1!$B$9,"-",TEXT(COUNTA($A$8:$A178),"000"))</f>
        <v>AV-171</v>
      </c>
      <c r="B179" s="535"/>
      <c r="C179" s="536"/>
      <c r="D179" s="537" t="str">
        <f>IF(B179="","",VLOOKUP(B179,'Répertoire fiche de contrôle'!A:F,6,FALSE))</f>
        <v/>
      </c>
      <c r="E179" s="525"/>
      <c r="F179" s="525"/>
      <c r="G179" s="538"/>
    </row>
    <row r="180" spans="1:7">
      <c r="A180" s="534" t="str">
        <f>CONCATENATE(MENU1!$B$9,"-",TEXT(COUNTA($A$8:$A179),"000"))</f>
        <v>AV-172</v>
      </c>
      <c r="B180" s="535"/>
      <c r="C180" s="536"/>
      <c r="D180" s="537" t="str">
        <f>IF(B180="","",VLOOKUP(B180,'Répertoire fiche de contrôle'!A:F,6,FALSE))</f>
        <v/>
      </c>
      <c r="E180" s="525"/>
      <c r="F180" s="525"/>
      <c r="G180" s="538"/>
    </row>
    <row r="181" spans="1:7">
      <c r="A181" s="534" t="str">
        <f>CONCATENATE(MENU1!$B$9,"-",TEXT(COUNTA($A$8:$A180),"000"))</f>
        <v>AV-173</v>
      </c>
      <c r="B181" s="535"/>
      <c r="C181" s="536"/>
      <c r="D181" s="537" t="str">
        <f>IF(B181="","",VLOOKUP(B181,'Répertoire fiche de contrôle'!A:F,6,FALSE))</f>
        <v/>
      </c>
      <c r="E181" s="525"/>
      <c r="F181" s="525"/>
      <c r="G181" s="538"/>
    </row>
    <row r="182" spans="1:7">
      <c r="A182" s="534" t="str">
        <f>CONCATENATE(MENU1!$B$9,"-",TEXT(COUNTA($A$8:$A181),"000"))</f>
        <v>AV-174</v>
      </c>
      <c r="B182" s="535"/>
      <c r="C182" s="536"/>
      <c r="D182" s="537" t="str">
        <f>IF(B182="","",VLOOKUP(B182,'Répertoire fiche de contrôle'!A:F,6,FALSE))</f>
        <v/>
      </c>
      <c r="E182" s="525"/>
      <c r="F182" s="525"/>
      <c r="G182" s="538"/>
    </row>
    <row r="183" spans="1:7">
      <c r="A183" s="534" t="str">
        <f>CONCATENATE(MENU1!$B$9,"-",TEXT(COUNTA($A$8:$A182),"000"))</f>
        <v>AV-175</v>
      </c>
      <c r="B183" s="535"/>
      <c r="C183" s="536"/>
      <c r="D183" s="537" t="str">
        <f>IF(B183="","",VLOOKUP(B183,'Répertoire fiche de contrôle'!A:F,6,FALSE))</f>
        <v/>
      </c>
      <c r="E183" s="525"/>
      <c r="F183" s="525"/>
      <c r="G183" s="538"/>
    </row>
    <row r="184" spans="1:7">
      <c r="A184" s="534" t="str">
        <f>CONCATENATE(MENU1!$B$9,"-",TEXT(COUNTA($A$8:$A183),"000"))</f>
        <v>AV-176</v>
      </c>
      <c r="B184" s="535"/>
      <c r="C184" s="536"/>
      <c r="D184" s="537" t="str">
        <f>IF(B184="","",VLOOKUP(B184,'Répertoire fiche de contrôle'!A:F,6,FALSE))</f>
        <v/>
      </c>
      <c r="E184" s="525"/>
      <c r="F184" s="525"/>
      <c r="G184" s="538"/>
    </row>
    <row r="185" spans="1:7">
      <c r="A185" s="534" t="str">
        <f>CONCATENATE(MENU1!$B$9,"-",TEXT(COUNTA($A$8:$A184),"000"))</f>
        <v>AV-177</v>
      </c>
      <c r="B185" s="535"/>
      <c r="C185" s="536"/>
      <c r="D185" s="537" t="str">
        <f>IF(B185="","",VLOOKUP(B185,'Répertoire fiche de contrôle'!A:F,6,FALSE))</f>
        <v/>
      </c>
      <c r="E185" s="525"/>
      <c r="F185" s="525"/>
      <c r="G185" s="538"/>
    </row>
    <row r="186" spans="1:7">
      <c r="A186" s="534" t="str">
        <f>CONCATENATE(MENU1!$B$9,"-",TEXT(COUNTA($A$8:$A185),"000"))</f>
        <v>AV-178</v>
      </c>
      <c r="B186" s="535"/>
      <c r="C186" s="536"/>
      <c r="D186" s="537" t="str">
        <f>IF(B186="","",VLOOKUP(B186,'Répertoire fiche de contrôle'!A:F,6,FALSE))</f>
        <v/>
      </c>
      <c r="E186" s="525"/>
      <c r="F186" s="525"/>
      <c r="G186" s="538"/>
    </row>
    <row r="187" spans="1:7">
      <c r="A187" s="534" t="str">
        <f>CONCATENATE(MENU1!$B$9,"-",TEXT(COUNTA($A$8:$A186),"000"))</f>
        <v>AV-179</v>
      </c>
      <c r="B187" s="535"/>
      <c r="C187" s="536"/>
      <c r="D187" s="537" t="str">
        <f>IF(B187="","",VLOOKUP(B187,'Répertoire fiche de contrôle'!A:F,6,FALSE))</f>
        <v/>
      </c>
      <c r="E187" s="525"/>
      <c r="F187" s="525"/>
      <c r="G187" s="538"/>
    </row>
    <row r="188" spans="1:7">
      <c r="A188" s="534" t="str">
        <f>CONCATENATE(MENU1!$B$9,"-",TEXT(COUNTA($A$8:$A187),"000"))</f>
        <v>AV-180</v>
      </c>
      <c r="B188" s="535"/>
      <c r="C188" s="536"/>
      <c r="D188" s="537" t="str">
        <f>IF(B188="","",VLOOKUP(B188,'Répertoire fiche de contrôle'!A:F,6,FALSE))</f>
        <v/>
      </c>
      <c r="E188" s="525"/>
      <c r="F188" s="525"/>
      <c r="G188" s="538"/>
    </row>
    <row r="189" spans="1:7">
      <c r="A189" s="534" t="str">
        <f>CONCATENATE(MENU1!$B$9,"-",TEXT(COUNTA($A$8:$A188),"000"))</f>
        <v>AV-181</v>
      </c>
      <c r="B189" s="535"/>
      <c r="C189" s="536"/>
      <c r="D189" s="537" t="str">
        <f>IF(B189="","",VLOOKUP(B189,'Répertoire fiche de contrôle'!A:F,6,FALSE))</f>
        <v/>
      </c>
      <c r="E189" s="525"/>
      <c r="F189" s="525"/>
      <c r="G189" s="538"/>
    </row>
    <row r="190" spans="1:7">
      <c r="A190" s="534" t="str">
        <f>CONCATENATE(MENU1!$B$9,"-",TEXT(COUNTA($A$8:$A189),"000"))</f>
        <v>AV-182</v>
      </c>
      <c r="B190" s="535"/>
      <c r="C190" s="536"/>
      <c r="D190" s="537" t="str">
        <f>IF(B190="","",VLOOKUP(B190,'Répertoire fiche de contrôle'!A:F,6,FALSE))</f>
        <v/>
      </c>
      <c r="E190" s="525"/>
      <c r="F190" s="525"/>
      <c r="G190" s="538"/>
    </row>
    <row r="191" spans="1:7">
      <c r="A191" s="534" t="str">
        <f>CONCATENATE(MENU1!$B$9,"-",TEXT(COUNTA($A$8:$A190),"000"))</f>
        <v>AV-183</v>
      </c>
      <c r="B191" s="535"/>
      <c r="C191" s="536"/>
      <c r="D191" s="537" t="str">
        <f>IF(B191="","",VLOOKUP(B191,'Répertoire fiche de contrôle'!A:F,6,FALSE))</f>
        <v/>
      </c>
      <c r="E191" s="525"/>
      <c r="F191" s="525"/>
      <c r="G191" s="538"/>
    </row>
    <row r="192" spans="1:7">
      <c r="A192" s="534" t="str">
        <f>CONCATENATE(MENU1!$B$9,"-",TEXT(COUNTA($A$8:$A191),"000"))</f>
        <v>AV-184</v>
      </c>
      <c r="B192" s="535"/>
      <c r="C192" s="536"/>
      <c r="D192" s="537" t="str">
        <f>IF(B192="","",VLOOKUP(B192,'Répertoire fiche de contrôle'!A:F,6,FALSE))</f>
        <v/>
      </c>
      <c r="E192" s="525"/>
      <c r="F192" s="525"/>
      <c r="G192" s="538"/>
    </row>
    <row r="193" spans="1:7">
      <c r="A193" s="534" t="str">
        <f>CONCATENATE(MENU1!$B$9,"-",TEXT(COUNTA($A$8:$A192),"000"))</f>
        <v>AV-185</v>
      </c>
      <c r="B193" s="535"/>
      <c r="C193" s="536"/>
      <c r="D193" s="537" t="str">
        <f>IF(B193="","",VLOOKUP(B193,'Répertoire fiche de contrôle'!A:F,6,FALSE))</f>
        <v/>
      </c>
      <c r="E193" s="525"/>
      <c r="F193" s="525"/>
      <c r="G193" s="538"/>
    </row>
    <row r="194" spans="1:7">
      <c r="A194" s="534" t="str">
        <f>CONCATENATE(MENU1!$B$9,"-",TEXT(COUNTA($A$8:$A193),"000"))</f>
        <v>AV-186</v>
      </c>
      <c r="B194" s="535"/>
      <c r="C194" s="536"/>
      <c r="D194" s="537" t="str">
        <f>IF(B194="","",VLOOKUP(B194,'Répertoire fiche de contrôle'!A:F,6,FALSE))</f>
        <v/>
      </c>
      <c r="E194" s="525"/>
      <c r="F194" s="525"/>
      <c r="G194" s="538"/>
    </row>
    <row r="195" spans="1:7">
      <c r="A195" s="534" t="str">
        <f>CONCATENATE(MENU1!$B$9,"-",TEXT(COUNTA($A$8:$A194),"000"))</f>
        <v>AV-187</v>
      </c>
      <c r="B195" s="535"/>
      <c r="C195" s="536"/>
      <c r="D195" s="537" t="str">
        <f>IF(B195="","",VLOOKUP(B195,'Répertoire fiche de contrôle'!A:F,6,FALSE))</f>
        <v/>
      </c>
      <c r="E195" s="525"/>
      <c r="F195" s="525"/>
      <c r="G195" s="538"/>
    </row>
    <row r="196" spans="1:7">
      <c r="A196" s="534" t="str">
        <f>CONCATENATE(MENU1!$B$9,"-",TEXT(COUNTA($A$8:$A195),"000"))</f>
        <v>AV-188</v>
      </c>
      <c r="B196" s="535"/>
      <c r="C196" s="536"/>
      <c r="D196" s="537" t="str">
        <f>IF(B196="","",VLOOKUP(B196,'Répertoire fiche de contrôle'!A:F,6,FALSE))</f>
        <v/>
      </c>
      <c r="E196" s="525"/>
      <c r="F196" s="525"/>
      <c r="G196" s="538"/>
    </row>
    <row r="197" spans="1:7">
      <c r="A197" s="534" t="str">
        <f>CONCATENATE(MENU1!$B$9,"-",TEXT(COUNTA($A$8:$A196),"000"))</f>
        <v>AV-189</v>
      </c>
      <c r="B197" s="535"/>
      <c r="C197" s="536"/>
      <c r="D197" s="537" t="str">
        <f>IF(B197="","",VLOOKUP(B197,'Répertoire fiche de contrôle'!A:F,6,FALSE))</f>
        <v/>
      </c>
      <c r="E197" s="525"/>
      <c r="F197" s="525"/>
      <c r="G197" s="538"/>
    </row>
    <row r="198" spans="1:7">
      <c r="A198" s="534" t="str">
        <f>CONCATENATE(MENU1!$B$9,"-",TEXT(COUNTA($A$8:$A197),"000"))</f>
        <v>AV-190</v>
      </c>
      <c r="B198" s="535"/>
      <c r="C198" s="536"/>
      <c r="D198" s="537" t="str">
        <f>IF(B198="","",VLOOKUP(B198,'Répertoire fiche de contrôle'!A:F,6,FALSE))</f>
        <v/>
      </c>
      <c r="E198" s="525"/>
      <c r="F198" s="525"/>
      <c r="G198" s="538"/>
    </row>
    <row r="199" spans="1:7">
      <c r="A199" s="534" t="str">
        <f>CONCATENATE(MENU1!$B$9,"-",TEXT(COUNTA($A$8:$A198),"000"))</f>
        <v>AV-191</v>
      </c>
      <c r="B199" s="535"/>
      <c r="C199" s="536"/>
      <c r="D199" s="537" t="str">
        <f>IF(B199="","",VLOOKUP(B199,'Répertoire fiche de contrôle'!A:F,6,FALSE))</f>
        <v/>
      </c>
      <c r="E199" s="525"/>
      <c r="F199" s="525"/>
      <c r="G199" s="538"/>
    </row>
    <row r="200" spans="1:7">
      <c r="A200" s="534" t="str">
        <f>CONCATENATE(MENU1!$B$9,"-",TEXT(COUNTA($A$8:$A199),"000"))</f>
        <v>AV-192</v>
      </c>
      <c r="B200" s="535"/>
      <c r="C200" s="536"/>
      <c r="D200" s="537" t="str">
        <f>IF(B200="","",VLOOKUP(B200,'Répertoire fiche de contrôle'!A:F,6,FALSE))</f>
        <v/>
      </c>
      <c r="E200" s="525"/>
      <c r="F200" s="525"/>
      <c r="G200" s="538"/>
    </row>
    <row r="201" spans="1:7">
      <c r="A201" s="534" t="str">
        <f>CONCATENATE(MENU1!$B$9,"-",TEXT(COUNTA($A$8:$A200),"000"))</f>
        <v>AV-193</v>
      </c>
      <c r="B201" s="535"/>
      <c r="C201" s="536"/>
      <c r="D201" s="537" t="str">
        <f>IF(B201="","",VLOOKUP(B201,'Répertoire fiche de contrôle'!A:F,6,FALSE))</f>
        <v/>
      </c>
      <c r="E201" s="525"/>
      <c r="F201" s="525"/>
      <c r="G201" s="538"/>
    </row>
    <row r="202" spans="1:7">
      <c r="A202" s="534" t="str">
        <f>CONCATENATE(MENU1!$B$9,"-",TEXT(COUNTA($A$8:$A201),"000"))</f>
        <v>AV-194</v>
      </c>
      <c r="B202" s="535"/>
      <c r="C202" s="536"/>
      <c r="D202" s="537" t="str">
        <f>IF(B202="","",VLOOKUP(B202,'Répertoire fiche de contrôle'!A:F,6,FALSE))</f>
        <v/>
      </c>
      <c r="E202" s="525"/>
      <c r="F202" s="525"/>
      <c r="G202" s="538"/>
    </row>
    <row r="203" spans="1:7">
      <c r="A203" s="534" t="str">
        <f>CONCATENATE(MENU1!$B$9,"-",TEXT(COUNTA($A$8:$A202),"000"))</f>
        <v>AV-195</v>
      </c>
      <c r="B203" s="535"/>
      <c r="C203" s="536"/>
      <c r="D203" s="537" t="str">
        <f>IF(B203="","",VLOOKUP(B203,'Répertoire fiche de contrôle'!A:F,6,FALSE))</f>
        <v/>
      </c>
      <c r="E203" s="525"/>
      <c r="F203" s="525"/>
      <c r="G203" s="538"/>
    </row>
    <row r="204" spans="1:7">
      <c r="A204" s="534" t="str">
        <f>CONCATENATE(MENU1!$B$9,"-",TEXT(COUNTA($A$8:$A203),"000"))</f>
        <v>AV-196</v>
      </c>
      <c r="B204" s="535"/>
      <c r="C204" s="536"/>
      <c r="D204" s="537" t="str">
        <f>IF(B204="","",VLOOKUP(B204,'Répertoire fiche de contrôle'!A:F,6,FALSE))</f>
        <v/>
      </c>
      <c r="E204" s="525"/>
      <c r="F204" s="525"/>
      <c r="G204" s="538"/>
    </row>
    <row r="205" spans="1:7">
      <c r="A205" s="534" t="str">
        <f>CONCATENATE(MENU1!$B$9,"-",TEXT(COUNTA($A$8:$A204),"000"))</f>
        <v>AV-197</v>
      </c>
      <c r="B205" s="535"/>
      <c r="C205" s="536"/>
      <c r="D205" s="537" t="str">
        <f>IF(B205="","",VLOOKUP(B205,'Répertoire fiche de contrôle'!A:F,6,FALSE))</f>
        <v/>
      </c>
      <c r="E205" s="525"/>
      <c r="F205" s="525"/>
      <c r="G205" s="538"/>
    </row>
    <row r="206" spans="1:7">
      <c r="A206" s="534" t="str">
        <f>CONCATENATE(MENU1!$B$9,"-",TEXT(COUNTA($A$8:$A205),"000"))</f>
        <v>AV-198</v>
      </c>
      <c r="B206" s="535"/>
      <c r="C206" s="536"/>
      <c r="D206" s="537" t="str">
        <f>IF(B206="","",VLOOKUP(B206,'Répertoire fiche de contrôle'!A:F,6,FALSE))</f>
        <v/>
      </c>
      <c r="E206" s="525"/>
      <c r="F206" s="525"/>
      <c r="G206" s="538"/>
    </row>
    <row r="207" spans="1:7">
      <c r="A207" s="534" t="str">
        <f>CONCATENATE(MENU1!$B$9,"-",TEXT(COUNTA($A$8:$A206),"000"))</f>
        <v>AV-199</v>
      </c>
      <c r="B207" s="535"/>
      <c r="C207" s="536"/>
      <c r="D207" s="537" t="str">
        <f>IF(B207="","",VLOOKUP(B207,'Répertoire fiche de contrôle'!A:F,6,FALSE))</f>
        <v/>
      </c>
      <c r="E207" s="525"/>
      <c r="F207" s="525"/>
      <c r="G207" s="538"/>
    </row>
    <row r="208" spans="1:7">
      <c r="A208" s="534" t="str">
        <f>CONCATENATE(MENU1!$B$9,"-",TEXT(COUNTA($A$8:$A207),"000"))</f>
        <v>AV-200</v>
      </c>
      <c r="B208" s="535"/>
      <c r="C208" s="536"/>
      <c r="D208" s="537" t="str">
        <f>IF(B208="","",VLOOKUP(B208,'Répertoire fiche de contrôle'!A:F,6,FALSE))</f>
        <v/>
      </c>
      <c r="E208" s="525"/>
      <c r="F208" s="525"/>
      <c r="G208" s="538"/>
    </row>
    <row r="209" spans="1:7">
      <c r="A209" s="534" t="str">
        <f>CONCATENATE(MENU1!$B$9,"-",TEXT(COUNTA($A$8:$A208),"000"))</f>
        <v>AV-201</v>
      </c>
      <c r="B209" s="535"/>
      <c r="C209" s="536"/>
      <c r="D209" s="537" t="str">
        <f>IF(B209="","",VLOOKUP(B209,'Répertoire fiche de contrôle'!A:F,6,FALSE))</f>
        <v/>
      </c>
      <c r="E209" s="525"/>
      <c r="F209" s="525"/>
      <c r="G209" s="538"/>
    </row>
    <row r="210" spans="1:7">
      <c r="A210" s="534" t="str">
        <f>CONCATENATE(MENU1!$B$9,"-",TEXT(COUNTA($A$8:$A209),"000"))</f>
        <v>AV-202</v>
      </c>
      <c r="B210" s="535"/>
      <c r="C210" s="536"/>
      <c r="D210" s="537" t="str">
        <f>IF(B210="","",VLOOKUP(B210,'Répertoire fiche de contrôle'!A:F,6,FALSE))</f>
        <v/>
      </c>
      <c r="E210" s="525"/>
      <c r="F210" s="525"/>
      <c r="G210" s="538"/>
    </row>
    <row r="211" spans="1:7">
      <c r="A211" s="534" t="str">
        <f>CONCATENATE(MENU1!$B$9,"-",TEXT(COUNTA($A$8:$A210),"000"))</f>
        <v>AV-203</v>
      </c>
      <c r="B211" s="535"/>
      <c r="C211" s="536"/>
      <c r="D211" s="537" t="str">
        <f>IF(B211="","",VLOOKUP(B211,'Répertoire fiche de contrôle'!A:F,6,FALSE))</f>
        <v/>
      </c>
      <c r="E211" s="525"/>
      <c r="F211" s="525"/>
      <c r="G211" s="538"/>
    </row>
    <row r="212" spans="1:7">
      <c r="A212" s="534" t="str">
        <f>CONCATENATE(MENU1!$B$9,"-",TEXT(COUNTA($A$8:$A211),"000"))</f>
        <v>AV-204</v>
      </c>
      <c r="B212" s="535"/>
      <c r="C212" s="536"/>
      <c r="D212" s="537" t="str">
        <f>IF(B212="","",VLOOKUP(B212,'Répertoire fiche de contrôle'!A:F,6,FALSE))</f>
        <v/>
      </c>
      <c r="E212" s="525"/>
      <c r="F212" s="525"/>
      <c r="G212" s="538"/>
    </row>
    <row r="213" spans="1:7">
      <c r="A213" s="534" t="str">
        <f>CONCATENATE(MENU1!$B$9,"-",TEXT(COUNTA($A$8:$A212),"000"))</f>
        <v>AV-205</v>
      </c>
      <c r="B213" s="535"/>
      <c r="C213" s="536"/>
      <c r="D213" s="537" t="str">
        <f>IF(B213="","",VLOOKUP(B213,'Répertoire fiche de contrôle'!A:F,6,FALSE))</f>
        <v/>
      </c>
      <c r="E213" s="525"/>
      <c r="F213" s="525"/>
      <c r="G213" s="538"/>
    </row>
    <row r="214" spans="1:7">
      <c r="A214" s="534" t="str">
        <f>CONCATENATE(MENU1!$B$9,"-",TEXT(COUNTA($A$8:$A213),"000"))</f>
        <v>AV-206</v>
      </c>
      <c r="B214" s="535"/>
      <c r="C214" s="536"/>
      <c r="D214" s="537" t="str">
        <f>IF(B214="","",VLOOKUP(B214,'Répertoire fiche de contrôle'!A:F,6,FALSE))</f>
        <v/>
      </c>
      <c r="E214" s="525"/>
      <c r="F214" s="525"/>
      <c r="G214" s="538"/>
    </row>
    <row r="215" spans="1:7">
      <c r="A215" s="534" t="str">
        <f>CONCATENATE(MENU1!$B$9,"-",TEXT(COUNTA($A$8:$A214),"000"))</f>
        <v>AV-207</v>
      </c>
      <c r="B215" s="535"/>
      <c r="C215" s="536"/>
      <c r="D215" s="537" t="str">
        <f>IF(B215="","",VLOOKUP(B215,'Répertoire fiche de contrôle'!A:F,6,FALSE))</f>
        <v/>
      </c>
      <c r="E215" s="525"/>
      <c r="F215" s="525"/>
      <c r="G215" s="538"/>
    </row>
    <row r="216" spans="1:7">
      <c r="A216" s="534" t="str">
        <f>CONCATENATE(MENU1!$B$9,"-",TEXT(COUNTA($A$8:$A215),"000"))</f>
        <v>AV-208</v>
      </c>
      <c r="B216" s="535"/>
      <c r="C216" s="536"/>
      <c r="D216" s="537" t="str">
        <f>IF(B216="","",VLOOKUP(B216,'Répertoire fiche de contrôle'!A:F,6,FALSE))</f>
        <v/>
      </c>
      <c r="E216" s="525"/>
      <c r="F216" s="525"/>
      <c r="G216" s="538"/>
    </row>
    <row r="217" spans="1:7">
      <c r="A217" s="534" t="str">
        <f>CONCATENATE(MENU1!$B$9,"-",TEXT(COUNTA($A$8:$A216),"000"))</f>
        <v>AV-209</v>
      </c>
      <c r="B217" s="535"/>
      <c r="C217" s="536"/>
      <c r="D217" s="537" t="str">
        <f>IF(B217="","",VLOOKUP(B217,'Répertoire fiche de contrôle'!A:F,6,FALSE))</f>
        <v/>
      </c>
      <c r="E217" s="525"/>
      <c r="F217" s="525"/>
      <c r="G217" s="538"/>
    </row>
    <row r="218" spans="1:7">
      <c r="A218" s="534" t="str">
        <f>CONCATENATE(MENU1!$B$9,"-",TEXT(COUNTA($A$8:$A217),"000"))</f>
        <v>AV-210</v>
      </c>
      <c r="B218" s="535"/>
      <c r="C218" s="536"/>
      <c r="D218" s="537" t="str">
        <f>IF(B218="","",VLOOKUP(B218,'Répertoire fiche de contrôle'!A:F,6,FALSE))</f>
        <v/>
      </c>
      <c r="E218" s="525"/>
      <c r="F218" s="525"/>
      <c r="G218" s="538"/>
    </row>
    <row r="219" spans="1:7">
      <c r="A219" s="534" t="str">
        <f>CONCATENATE(MENU1!$B$9,"-",TEXT(COUNTA($A$8:$A218),"000"))</f>
        <v>AV-211</v>
      </c>
      <c r="B219" s="535"/>
      <c r="C219" s="536"/>
      <c r="D219" s="537" t="str">
        <f>IF(B219="","",VLOOKUP(B219,'Répertoire fiche de contrôle'!A:F,6,FALSE))</f>
        <v/>
      </c>
      <c r="E219" s="525"/>
      <c r="F219" s="525"/>
      <c r="G219" s="538"/>
    </row>
    <row r="220" spans="1:7">
      <c r="A220" s="534" t="str">
        <f>CONCATENATE(MENU1!$B$9,"-",TEXT(COUNTA($A$8:$A219),"000"))</f>
        <v>AV-212</v>
      </c>
      <c r="B220" s="535"/>
      <c r="C220" s="536"/>
      <c r="D220" s="537" t="str">
        <f>IF(B220="","",VLOOKUP(B220,'Répertoire fiche de contrôle'!A:F,6,FALSE))</f>
        <v/>
      </c>
      <c r="E220" s="525"/>
      <c r="F220" s="525"/>
      <c r="G220" s="538"/>
    </row>
    <row r="221" spans="1:7">
      <c r="A221" s="534" t="str">
        <f>CONCATENATE(MENU1!$B$9,"-",TEXT(COUNTA($A$8:$A220),"000"))</f>
        <v>AV-213</v>
      </c>
      <c r="B221" s="535"/>
      <c r="C221" s="536"/>
      <c r="D221" s="537" t="str">
        <f>IF(B221="","",VLOOKUP(B221,'Répertoire fiche de contrôle'!A:F,6,FALSE))</f>
        <v/>
      </c>
      <c r="E221" s="525"/>
      <c r="F221" s="525"/>
      <c r="G221" s="538"/>
    </row>
    <row r="222" spans="1:7">
      <c r="A222" s="534" t="str">
        <f>CONCATENATE(MENU1!$B$9,"-",TEXT(COUNTA($A$8:$A221),"000"))</f>
        <v>AV-214</v>
      </c>
      <c r="B222" s="535"/>
      <c r="C222" s="536"/>
      <c r="D222" s="537" t="str">
        <f>IF(B222="","",VLOOKUP(B222,'Répertoire fiche de contrôle'!A:F,6,FALSE))</f>
        <v/>
      </c>
      <c r="E222" s="525"/>
      <c r="F222" s="525"/>
      <c r="G222" s="538"/>
    </row>
    <row r="223" spans="1:7">
      <c r="A223" s="534" t="str">
        <f>CONCATENATE(MENU1!$B$9,"-",TEXT(COUNTA($A$8:$A222),"000"))</f>
        <v>AV-215</v>
      </c>
      <c r="B223" s="535"/>
      <c r="C223" s="536"/>
      <c r="D223" s="537" t="str">
        <f>IF(B223="","",VLOOKUP(B223,'Répertoire fiche de contrôle'!A:F,6,FALSE))</f>
        <v/>
      </c>
      <c r="E223" s="525"/>
      <c r="F223" s="525"/>
      <c r="G223" s="538"/>
    </row>
    <row r="224" spans="1:7">
      <c r="A224" s="534" t="str">
        <f>CONCATENATE(MENU1!$B$9,"-",TEXT(COUNTA($A$8:$A223),"000"))</f>
        <v>AV-216</v>
      </c>
      <c r="B224" s="535"/>
      <c r="C224" s="536"/>
      <c r="D224" s="537" t="str">
        <f>IF(B224="","",VLOOKUP(B224,'Répertoire fiche de contrôle'!A:F,6,FALSE))</f>
        <v/>
      </c>
      <c r="E224" s="525"/>
      <c r="F224" s="525"/>
      <c r="G224" s="538"/>
    </row>
    <row r="225" spans="1:7">
      <c r="A225" s="534" t="str">
        <f>CONCATENATE(MENU1!$B$9,"-",TEXT(COUNTA($A$8:$A224),"000"))</f>
        <v>AV-217</v>
      </c>
      <c r="B225" s="535"/>
      <c r="C225" s="536"/>
      <c r="D225" s="537" t="str">
        <f>IF(B225="","",VLOOKUP(B225,'Répertoire fiche de contrôle'!A:F,6,FALSE))</f>
        <v/>
      </c>
      <c r="E225" s="525"/>
      <c r="F225" s="525"/>
      <c r="G225" s="538"/>
    </row>
    <row r="226" spans="1:7">
      <c r="A226" s="534" t="str">
        <f>CONCATENATE(MENU1!$B$9,"-",TEXT(COUNTA($A$8:$A225),"000"))</f>
        <v>AV-218</v>
      </c>
      <c r="B226" s="535"/>
      <c r="C226" s="536"/>
      <c r="D226" s="537" t="str">
        <f>IF(B226="","",VLOOKUP(B226,'Répertoire fiche de contrôle'!A:F,6,FALSE))</f>
        <v/>
      </c>
      <c r="E226" s="525"/>
      <c r="F226" s="525"/>
      <c r="G226" s="538"/>
    </row>
    <row r="227" spans="1:7">
      <c r="A227" s="534" t="str">
        <f>CONCATENATE(MENU1!$B$9,"-",TEXT(COUNTA($A$8:$A226),"000"))</f>
        <v>AV-219</v>
      </c>
      <c r="B227" s="535"/>
      <c r="C227" s="536"/>
      <c r="D227" s="537" t="str">
        <f>IF(B227="","",VLOOKUP(B227,'Répertoire fiche de contrôle'!A:F,6,FALSE))</f>
        <v/>
      </c>
      <c r="E227" s="525"/>
      <c r="F227" s="525"/>
      <c r="G227" s="538"/>
    </row>
    <row r="228" spans="1:7">
      <c r="A228" s="534" t="str">
        <f>CONCATENATE(MENU1!$B$9,"-",TEXT(COUNTA($A$8:$A227),"000"))</f>
        <v>AV-220</v>
      </c>
      <c r="B228" s="535"/>
      <c r="C228" s="536"/>
      <c r="D228" s="537" t="str">
        <f>IF(B228="","",VLOOKUP(B228,'Répertoire fiche de contrôle'!A:F,6,FALSE))</f>
        <v/>
      </c>
      <c r="E228" s="525"/>
      <c r="F228" s="525"/>
      <c r="G228" s="538"/>
    </row>
    <row r="229" spans="1:7">
      <c r="A229" s="534" t="str">
        <f>CONCATENATE(MENU1!$B$9,"-",TEXT(COUNTA($A$8:$A228),"000"))</f>
        <v>AV-221</v>
      </c>
      <c r="B229" s="535"/>
      <c r="C229" s="536"/>
      <c r="D229" s="537" t="str">
        <f>IF(B229="","",VLOOKUP(B229,'Répertoire fiche de contrôle'!A:F,6,FALSE))</f>
        <v/>
      </c>
      <c r="E229" s="525"/>
      <c r="F229" s="525"/>
      <c r="G229" s="538"/>
    </row>
    <row r="230" spans="1:7">
      <c r="A230" s="534" t="str">
        <f>CONCATENATE(MENU1!$B$9,"-",TEXT(COUNTA($A$8:$A229),"000"))</f>
        <v>AV-222</v>
      </c>
      <c r="B230" s="535"/>
      <c r="C230" s="536"/>
      <c r="D230" s="537" t="str">
        <f>IF(B230="","",VLOOKUP(B230,'Répertoire fiche de contrôle'!A:F,6,FALSE))</f>
        <v/>
      </c>
      <c r="E230" s="525"/>
      <c r="F230" s="525"/>
      <c r="G230" s="538"/>
    </row>
    <row r="231" spans="1:7">
      <c r="A231" s="534" t="str">
        <f>CONCATENATE(MENU1!$B$9,"-",TEXT(COUNTA($A$8:$A230),"000"))</f>
        <v>AV-223</v>
      </c>
      <c r="B231" s="535"/>
      <c r="C231" s="536"/>
      <c r="D231" s="537" t="str">
        <f>IF(B231="","",VLOOKUP(B231,'Répertoire fiche de contrôle'!A:F,6,FALSE))</f>
        <v/>
      </c>
      <c r="E231" s="525"/>
      <c r="F231" s="525"/>
      <c r="G231" s="538"/>
    </row>
    <row r="232" spans="1:7">
      <c r="A232" s="534" t="str">
        <f>CONCATENATE(MENU1!$B$9,"-",TEXT(COUNTA($A$8:$A231),"000"))</f>
        <v>AV-224</v>
      </c>
      <c r="B232" s="535"/>
      <c r="C232" s="536"/>
      <c r="D232" s="537" t="str">
        <f>IF(B232="","",VLOOKUP(B232,'Répertoire fiche de contrôle'!A:F,6,FALSE))</f>
        <v/>
      </c>
      <c r="E232" s="525"/>
      <c r="F232" s="525"/>
      <c r="G232" s="538"/>
    </row>
    <row r="233" spans="1:7">
      <c r="A233" s="534" t="str">
        <f>CONCATENATE(MENU1!$B$9,"-",TEXT(COUNTA($A$8:$A232),"000"))</f>
        <v>AV-225</v>
      </c>
      <c r="B233" s="535"/>
      <c r="C233" s="536"/>
      <c r="D233" s="537" t="str">
        <f>IF(B233="","",VLOOKUP(B233,'Répertoire fiche de contrôle'!A:F,6,FALSE))</f>
        <v/>
      </c>
      <c r="E233" s="525"/>
      <c r="F233" s="525"/>
      <c r="G233" s="538"/>
    </row>
    <row r="234" spans="1:7">
      <c r="A234" s="534" t="str">
        <f>CONCATENATE(MENU1!$B$9,"-",TEXT(COUNTA($A$8:$A233),"000"))</f>
        <v>AV-226</v>
      </c>
      <c r="B234" s="535"/>
      <c r="C234" s="536"/>
      <c r="D234" s="537" t="str">
        <f>IF(B234="","",VLOOKUP(B234,'Répertoire fiche de contrôle'!A:F,6,FALSE))</f>
        <v/>
      </c>
      <c r="E234" s="525"/>
      <c r="F234" s="525"/>
      <c r="G234" s="538"/>
    </row>
    <row r="235" spans="1:7">
      <c r="A235" s="534" t="str">
        <f>CONCATENATE(MENU1!$B$9,"-",TEXT(COUNTA($A$8:$A234),"000"))</f>
        <v>AV-227</v>
      </c>
      <c r="B235" s="535"/>
      <c r="C235" s="536"/>
      <c r="D235" s="537" t="str">
        <f>IF(B235="","",VLOOKUP(B235,'Répertoire fiche de contrôle'!A:F,6,FALSE))</f>
        <v/>
      </c>
      <c r="E235" s="525"/>
      <c r="F235" s="525"/>
      <c r="G235" s="538"/>
    </row>
    <row r="236" spans="1:7">
      <c r="A236" s="534" t="str">
        <f>CONCATENATE(MENU1!$B$9,"-",TEXT(COUNTA($A$8:$A235),"000"))</f>
        <v>AV-228</v>
      </c>
      <c r="B236" s="535"/>
      <c r="C236" s="536"/>
      <c r="D236" s="537" t="str">
        <f>IF(B236="","",VLOOKUP(B236,'Répertoire fiche de contrôle'!A:F,6,FALSE))</f>
        <v/>
      </c>
      <c r="E236" s="525"/>
      <c r="F236" s="525"/>
      <c r="G236" s="538"/>
    </row>
    <row r="237" spans="1:7">
      <c r="A237" s="534" t="str">
        <f>CONCATENATE(MENU1!$B$9,"-",TEXT(COUNTA($A$8:$A236),"000"))</f>
        <v>AV-229</v>
      </c>
      <c r="B237" s="535"/>
      <c r="C237" s="536"/>
      <c r="D237" s="537" t="str">
        <f>IF(B237="","",VLOOKUP(B237,'Répertoire fiche de contrôle'!A:F,6,FALSE))</f>
        <v/>
      </c>
      <c r="E237" s="525"/>
      <c r="F237" s="525"/>
      <c r="G237" s="538"/>
    </row>
    <row r="238" spans="1:7">
      <c r="A238" s="534" t="str">
        <f>CONCATENATE(MENU1!$B$9,"-",TEXT(COUNTA($A$8:$A237),"000"))</f>
        <v>AV-230</v>
      </c>
      <c r="B238" s="535"/>
      <c r="C238" s="536"/>
      <c r="D238" s="537" t="str">
        <f>IF(B238="","",VLOOKUP(B238,'Répertoire fiche de contrôle'!A:F,6,FALSE))</f>
        <v/>
      </c>
      <c r="E238" s="525"/>
      <c r="F238" s="525"/>
      <c r="G238" s="538"/>
    </row>
    <row r="239" spans="1:7">
      <c r="A239" s="534" t="str">
        <f>CONCATENATE(MENU1!$B$9,"-",TEXT(COUNTA($A$8:$A238),"000"))</f>
        <v>AV-231</v>
      </c>
      <c r="B239" s="535"/>
      <c r="C239" s="536"/>
      <c r="D239" s="537" t="str">
        <f>IF(B239="","",VLOOKUP(B239,'Répertoire fiche de contrôle'!A:F,6,FALSE))</f>
        <v/>
      </c>
      <c r="E239" s="525"/>
      <c r="F239" s="525"/>
      <c r="G239" s="538"/>
    </row>
    <row r="240" spans="1:7">
      <c r="A240" s="534" t="str">
        <f>CONCATENATE(MENU1!$B$9,"-",TEXT(COUNTA($A$8:$A239),"000"))</f>
        <v>AV-232</v>
      </c>
      <c r="B240" s="535"/>
      <c r="C240" s="536"/>
      <c r="D240" s="537" t="str">
        <f>IF(B240="","",VLOOKUP(B240,'Répertoire fiche de contrôle'!A:F,6,FALSE))</f>
        <v/>
      </c>
      <c r="E240" s="525"/>
      <c r="F240" s="525"/>
      <c r="G240" s="538"/>
    </row>
    <row r="241" spans="1:7">
      <c r="A241" s="534" t="str">
        <f>CONCATENATE(MENU1!$B$9,"-",TEXT(COUNTA($A$8:$A240),"000"))</f>
        <v>AV-233</v>
      </c>
      <c r="B241" s="535"/>
      <c r="C241" s="536"/>
      <c r="D241" s="537" t="str">
        <f>IF(B241="","",VLOOKUP(B241,'Répertoire fiche de contrôle'!A:F,6,FALSE))</f>
        <v/>
      </c>
      <c r="E241" s="525"/>
      <c r="F241" s="525"/>
      <c r="G241" s="538"/>
    </row>
    <row r="242" spans="1:7">
      <c r="A242" s="534" t="str">
        <f>CONCATENATE(MENU1!$B$9,"-",TEXT(COUNTA($A$8:$A241),"000"))</f>
        <v>AV-234</v>
      </c>
      <c r="B242" s="535"/>
      <c r="C242" s="536"/>
      <c r="D242" s="537" t="str">
        <f>IF(B242="","",VLOOKUP(B242,'Répertoire fiche de contrôle'!A:F,6,FALSE))</f>
        <v/>
      </c>
      <c r="E242" s="525"/>
      <c r="F242" s="525"/>
      <c r="G242" s="538"/>
    </row>
    <row r="243" spans="1:7">
      <c r="A243" s="534" t="str">
        <f>CONCATENATE(MENU1!$B$9,"-",TEXT(COUNTA($A$8:$A242),"000"))</f>
        <v>AV-235</v>
      </c>
      <c r="B243" s="535"/>
      <c r="C243" s="536"/>
      <c r="D243" s="537" t="str">
        <f>IF(B243="","",VLOOKUP(B243,'Répertoire fiche de contrôle'!A:F,6,FALSE))</f>
        <v/>
      </c>
      <c r="E243" s="525"/>
      <c r="F243" s="525"/>
      <c r="G243" s="538"/>
    </row>
    <row r="244" spans="1:7">
      <c r="A244" s="534" t="str">
        <f>CONCATENATE(MENU1!$B$9,"-",TEXT(COUNTA($A$8:$A243),"000"))</f>
        <v>AV-236</v>
      </c>
      <c r="B244" s="535"/>
      <c r="C244" s="536"/>
      <c r="D244" s="537" t="str">
        <f>IF(B244="","",VLOOKUP(B244,'Répertoire fiche de contrôle'!A:F,6,FALSE))</f>
        <v/>
      </c>
      <c r="E244" s="525"/>
      <c r="F244" s="525"/>
      <c r="G244" s="538"/>
    </row>
    <row r="245" spans="1:7">
      <c r="A245" s="534" t="str">
        <f>CONCATENATE(MENU1!$B$9,"-",TEXT(COUNTA($A$8:$A244),"000"))</f>
        <v>AV-237</v>
      </c>
      <c r="B245" s="535"/>
      <c r="C245" s="536"/>
      <c r="D245" s="537" t="str">
        <f>IF(B245="","",VLOOKUP(B245,'Répertoire fiche de contrôle'!A:F,6,FALSE))</f>
        <v/>
      </c>
      <c r="E245" s="525"/>
      <c r="F245" s="525"/>
      <c r="G245" s="538"/>
    </row>
    <row r="246" spans="1:7">
      <c r="A246" s="534" t="str">
        <f>CONCATENATE(MENU1!$B$9,"-",TEXT(COUNTA($A$8:$A245),"000"))</f>
        <v>AV-238</v>
      </c>
      <c r="B246" s="535"/>
      <c r="C246" s="536"/>
      <c r="D246" s="537" t="str">
        <f>IF(B246="","",VLOOKUP(B246,'Répertoire fiche de contrôle'!A:F,6,FALSE))</f>
        <v/>
      </c>
      <c r="E246" s="525"/>
      <c r="F246" s="525"/>
      <c r="G246" s="538"/>
    </row>
    <row r="247" spans="1:7">
      <c r="A247" s="534" t="str">
        <f>CONCATENATE(MENU1!$B$9,"-",TEXT(COUNTA($A$8:$A246),"000"))</f>
        <v>AV-239</v>
      </c>
      <c r="B247" s="535"/>
      <c r="C247" s="536"/>
      <c r="D247" s="537" t="str">
        <f>IF(B247="","",VLOOKUP(B247,'Répertoire fiche de contrôle'!A:F,6,FALSE))</f>
        <v/>
      </c>
      <c r="E247" s="525"/>
      <c r="F247" s="525"/>
      <c r="G247" s="538"/>
    </row>
    <row r="248" spans="1:7">
      <c r="A248" s="534" t="str">
        <f>CONCATENATE(MENU1!$B$9,"-",TEXT(COUNTA($A$8:$A247),"000"))</f>
        <v>AV-240</v>
      </c>
      <c r="B248" s="535"/>
      <c r="C248" s="536"/>
      <c r="D248" s="537" t="str">
        <f>IF(B248="","",VLOOKUP(B248,'Répertoire fiche de contrôle'!A:F,6,FALSE))</f>
        <v/>
      </c>
      <c r="E248" s="525"/>
      <c r="F248" s="525"/>
      <c r="G248" s="538"/>
    </row>
    <row r="249" spans="1:7">
      <c r="A249" s="534" t="str">
        <f>CONCATENATE(MENU1!$B$9,"-",TEXT(COUNTA($A$8:$A248),"000"))</f>
        <v>AV-241</v>
      </c>
      <c r="B249" s="535"/>
      <c r="C249" s="536"/>
      <c r="D249" s="537" t="str">
        <f>IF(B249="","",VLOOKUP(B249,'Répertoire fiche de contrôle'!A:F,6,FALSE))</f>
        <v/>
      </c>
      <c r="E249" s="525"/>
      <c r="F249" s="525"/>
      <c r="G249" s="538"/>
    </row>
    <row r="250" spans="1:7">
      <c r="A250" s="534" t="str">
        <f>CONCATENATE(MENU1!$B$9,"-",TEXT(COUNTA($A$8:$A249),"000"))</f>
        <v>AV-242</v>
      </c>
      <c r="B250" s="535"/>
      <c r="C250" s="536"/>
      <c r="D250" s="537" t="str">
        <f>IF(B250="","",VLOOKUP(B250,'Répertoire fiche de contrôle'!A:F,6,FALSE))</f>
        <v/>
      </c>
      <c r="E250" s="525"/>
      <c r="F250" s="525"/>
      <c r="G250" s="538"/>
    </row>
    <row r="251" spans="1:7">
      <c r="A251" s="534" t="str">
        <f>CONCATENATE(MENU1!$B$9,"-",TEXT(COUNTA($A$8:$A250),"000"))</f>
        <v>AV-243</v>
      </c>
      <c r="B251" s="535"/>
      <c r="C251" s="536"/>
      <c r="D251" s="537" t="str">
        <f>IF(B251="","",VLOOKUP(B251,'Répertoire fiche de contrôle'!A:F,6,FALSE))</f>
        <v/>
      </c>
      <c r="E251" s="525"/>
      <c r="F251" s="525"/>
      <c r="G251" s="538"/>
    </row>
    <row r="252" spans="1:7">
      <c r="A252" s="534" t="str">
        <f>CONCATENATE(MENU1!$B$9,"-",TEXT(COUNTA($A$8:$A251),"000"))</f>
        <v>AV-244</v>
      </c>
      <c r="B252" s="535"/>
      <c r="C252" s="536"/>
      <c r="D252" s="537" t="str">
        <f>IF(B252="","",VLOOKUP(B252,'Répertoire fiche de contrôle'!A:F,6,FALSE))</f>
        <v/>
      </c>
      <c r="E252" s="525"/>
      <c r="F252" s="525"/>
      <c r="G252" s="538"/>
    </row>
    <row r="253" spans="1:7">
      <c r="A253" s="534" t="str">
        <f>CONCATENATE(MENU1!$B$9,"-",TEXT(COUNTA($A$8:$A252),"000"))</f>
        <v>AV-245</v>
      </c>
      <c r="B253" s="535"/>
      <c r="C253" s="536"/>
      <c r="D253" s="537" t="str">
        <f>IF(B253="","",VLOOKUP(B253,'Répertoire fiche de contrôle'!A:F,6,FALSE))</f>
        <v/>
      </c>
      <c r="E253" s="525"/>
      <c r="F253" s="525"/>
      <c r="G253" s="538"/>
    </row>
    <row r="254" spans="1:7">
      <c r="A254" s="534" t="str">
        <f>CONCATENATE(MENU1!$B$9,"-",TEXT(COUNTA($A$8:$A253),"000"))</f>
        <v>AV-246</v>
      </c>
      <c r="B254" s="535"/>
      <c r="C254" s="536"/>
      <c r="D254" s="537" t="str">
        <f>IF(B254="","",VLOOKUP(B254,'Répertoire fiche de contrôle'!A:F,6,FALSE))</f>
        <v/>
      </c>
      <c r="E254" s="525"/>
      <c r="F254" s="525"/>
      <c r="G254" s="538"/>
    </row>
    <row r="255" spans="1:7">
      <c r="A255" s="534" t="str">
        <f>CONCATENATE(MENU1!$B$9,"-",TEXT(COUNTA($A$8:$A254),"000"))</f>
        <v>AV-247</v>
      </c>
      <c r="B255" s="535"/>
      <c r="C255" s="536"/>
      <c r="D255" s="537" t="str">
        <f>IF(B255="","",VLOOKUP(B255,'Répertoire fiche de contrôle'!A:F,6,FALSE))</f>
        <v/>
      </c>
      <c r="E255" s="525"/>
      <c r="F255" s="525"/>
      <c r="G255" s="538"/>
    </row>
    <row r="256" spans="1:7">
      <c r="A256" s="534" t="str">
        <f>CONCATENATE(MENU1!$B$9,"-",TEXT(COUNTA($A$8:$A255),"000"))</f>
        <v>AV-248</v>
      </c>
      <c r="B256" s="535"/>
      <c r="C256" s="536"/>
      <c r="D256" s="537" t="str">
        <f>IF(B256="","",VLOOKUP(B256,'Répertoire fiche de contrôle'!A:F,6,FALSE))</f>
        <v/>
      </c>
      <c r="E256" s="525"/>
      <c r="F256" s="525"/>
      <c r="G256" s="538"/>
    </row>
    <row r="257" spans="1:7">
      <c r="A257" s="534" t="str">
        <f>CONCATENATE(MENU1!$B$9,"-",TEXT(COUNTA($A$8:$A256),"000"))</f>
        <v>AV-249</v>
      </c>
      <c r="B257" s="535"/>
      <c r="C257" s="536"/>
      <c r="D257" s="537" t="str">
        <f>IF(B257="","",VLOOKUP(B257,'Répertoire fiche de contrôle'!A:F,6,FALSE))</f>
        <v/>
      </c>
      <c r="E257" s="525"/>
      <c r="F257" s="525"/>
      <c r="G257" s="538"/>
    </row>
    <row r="258" spans="1:7">
      <c r="A258" s="534" t="str">
        <f>CONCATENATE(MENU1!$B$9,"-",TEXT(COUNTA($A$8:$A257),"000"))</f>
        <v>AV-250</v>
      </c>
      <c r="B258" s="535"/>
      <c r="C258" s="536"/>
      <c r="D258" s="537" t="str">
        <f>IF(B258="","",VLOOKUP(B258,'Répertoire fiche de contrôle'!A:F,6,FALSE))</f>
        <v/>
      </c>
      <c r="E258" s="525"/>
      <c r="F258" s="525"/>
      <c r="G258" s="538"/>
    </row>
    <row r="259" spans="1:7">
      <c r="A259" s="534" t="str">
        <f>CONCATENATE(MENU1!$B$9,"-",TEXT(COUNTA($A$8:$A258),"000"))</f>
        <v>AV-251</v>
      </c>
      <c r="B259" s="535"/>
      <c r="C259" s="536"/>
      <c r="D259" s="537" t="str">
        <f>IF(B259="","",VLOOKUP(B259,'Répertoire fiche de contrôle'!A:F,6,FALSE))</f>
        <v/>
      </c>
      <c r="E259" s="525"/>
      <c r="F259" s="525"/>
      <c r="G259" s="538"/>
    </row>
    <row r="260" spans="1:7">
      <c r="A260" s="534" t="str">
        <f>CONCATENATE(MENU1!$B$9,"-",TEXT(COUNTA($A$8:$A259),"000"))</f>
        <v>AV-252</v>
      </c>
      <c r="B260" s="535"/>
      <c r="C260" s="536"/>
      <c r="D260" s="537" t="str">
        <f>IF(B260="","",VLOOKUP(B260,'Répertoire fiche de contrôle'!A:F,6,FALSE))</f>
        <v/>
      </c>
      <c r="E260" s="525"/>
      <c r="F260" s="525"/>
      <c r="G260" s="538"/>
    </row>
    <row r="261" spans="1:7">
      <c r="A261" s="534" t="str">
        <f>CONCATENATE(MENU1!$B$9,"-",TEXT(COUNTA($A$8:$A260),"000"))</f>
        <v>AV-253</v>
      </c>
      <c r="B261" s="535"/>
      <c r="C261" s="536"/>
      <c r="D261" s="537" t="str">
        <f>IF(B261="","",VLOOKUP(B261,'Répertoire fiche de contrôle'!A:F,6,FALSE))</f>
        <v/>
      </c>
      <c r="E261" s="525"/>
      <c r="F261" s="525"/>
      <c r="G261" s="538"/>
    </row>
    <row r="262" spans="1:7">
      <c r="A262" s="534" t="str">
        <f>CONCATENATE(MENU1!$B$9,"-",TEXT(COUNTA($A$8:$A261),"000"))</f>
        <v>AV-254</v>
      </c>
      <c r="B262" s="535"/>
      <c r="C262" s="536"/>
      <c r="D262" s="537" t="str">
        <f>IF(B262="","",VLOOKUP(B262,'Répertoire fiche de contrôle'!A:F,6,FALSE))</f>
        <v/>
      </c>
      <c r="E262" s="525"/>
      <c r="F262" s="525"/>
      <c r="G262" s="538"/>
    </row>
    <row r="263" spans="1:7">
      <c r="A263" s="534" t="str">
        <f>CONCATENATE(MENU1!$B$9,"-",TEXT(COUNTA($A$8:$A262),"000"))</f>
        <v>AV-255</v>
      </c>
      <c r="B263" s="535"/>
      <c r="C263" s="536"/>
      <c r="D263" s="537" t="str">
        <f>IF(B263="","",VLOOKUP(B263,'Répertoire fiche de contrôle'!A:F,6,FALSE))</f>
        <v/>
      </c>
      <c r="E263" s="525"/>
      <c r="F263" s="525"/>
      <c r="G263" s="538"/>
    </row>
    <row r="264" spans="1:7">
      <c r="A264" s="534" t="str">
        <f>CONCATENATE(MENU1!$B$9,"-",TEXT(COUNTA($A$8:$A263),"000"))</f>
        <v>AV-256</v>
      </c>
      <c r="B264" s="535"/>
      <c r="C264" s="536"/>
      <c r="D264" s="537" t="str">
        <f>IF(B264="","",VLOOKUP(B264,'Répertoire fiche de contrôle'!A:F,6,FALSE))</f>
        <v/>
      </c>
      <c r="E264" s="525"/>
      <c r="F264" s="525"/>
      <c r="G264" s="538"/>
    </row>
    <row r="265" spans="1:7">
      <c r="A265" s="534" t="str">
        <f>CONCATENATE(MENU1!$B$9,"-",TEXT(COUNTA($A$8:$A264),"000"))</f>
        <v>AV-257</v>
      </c>
      <c r="B265" s="535"/>
      <c r="C265" s="536"/>
      <c r="D265" s="537" t="str">
        <f>IF(B265="","",VLOOKUP(B265,'Répertoire fiche de contrôle'!A:F,6,FALSE))</f>
        <v/>
      </c>
      <c r="E265" s="525"/>
      <c r="F265" s="525"/>
      <c r="G265" s="538"/>
    </row>
    <row r="266" spans="1:7">
      <c r="A266" s="534" t="str">
        <f>CONCATENATE(MENU1!$B$9,"-",TEXT(COUNTA($A$8:$A265),"000"))</f>
        <v>AV-258</v>
      </c>
      <c r="B266" s="535"/>
      <c r="C266" s="536"/>
      <c r="D266" s="537" t="str">
        <f>IF(B266="","",VLOOKUP(B266,'Répertoire fiche de contrôle'!A:F,6,FALSE))</f>
        <v/>
      </c>
      <c r="E266" s="525"/>
      <c r="F266" s="525"/>
      <c r="G266" s="538"/>
    </row>
    <row r="267" spans="1:7">
      <c r="A267" s="534" t="str">
        <f>CONCATENATE(MENU1!$B$9,"-",TEXT(COUNTA($A$8:$A266),"000"))</f>
        <v>AV-259</v>
      </c>
      <c r="B267" s="535"/>
      <c r="C267" s="536"/>
      <c r="D267" s="537" t="str">
        <f>IF(B267="","",VLOOKUP(B267,'Répertoire fiche de contrôle'!A:F,6,FALSE))</f>
        <v/>
      </c>
      <c r="E267" s="525"/>
      <c r="F267" s="525"/>
      <c r="G267" s="538"/>
    </row>
    <row r="268" spans="1:7">
      <c r="A268" s="534" t="str">
        <f>CONCATENATE(MENU1!$B$9,"-",TEXT(COUNTA($A$8:$A267),"000"))</f>
        <v>AV-260</v>
      </c>
      <c r="B268" s="535"/>
      <c r="C268" s="536"/>
      <c r="D268" s="537" t="str">
        <f>IF(B268="","",VLOOKUP(B268,'Répertoire fiche de contrôle'!A:F,6,FALSE))</f>
        <v/>
      </c>
      <c r="E268" s="525"/>
      <c r="F268" s="525"/>
      <c r="G268" s="538"/>
    </row>
    <row r="269" spans="1:7">
      <c r="A269" s="534" t="str">
        <f>CONCATENATE(MENU1!$B$9,"-",TEXT(COUNTA($A$8:$A268),"000"))</f>
        <v>AV-261</v>
      </c>
      <c r="B269" s="535"/>
      <c r="C269" s="536"/>
      <c r="D269" s="537" t="str">
        <f>IF(B269="","",VLOOKUP(B269,'Répertoire fiche de contrôle'!A:F,6,FALSE))</f>
        <v/>
      </c>
      <c r="E269" s="525"/>
      <c r="F269" s="525"/>
      <c r="G269" s="538"/>
    </row>
    <row r="270" spans="1:7">
      <c r="A270" s="534" t="str">
        <f>CONCATENATE(MENU1!$B$9,"-",TEXT(COUNTA($A$8:$A269),"000"))</f>
        <v>AV-262</v>
      </c>
      <c r="B270" s="535"/>
      <c r="C270" s="536"/>
      <c r="D270" s="537" t="str">
        <f>IF(B270="","",VLOOKUP(B270,'Répertoire fiche de contrôle'!A:F,6,FALSE))</f>
        <v/>
      </c>
      <c r="E270" s="525"/>
      <c r="F270" s="525"/>
      <c r="G270" s="538"/>
    </row>
    <row r="271" spans="1:7">
      <c r="A271" s="534" t="str">
        <f>CONCATENATE(MENU1!$B$9,"-",TEXT(COUNTA($A$8:$A270),"000"))</f>
        <v>AV-263</v>
      </c>
      <c r="B271" s="535"/>
      <c r="C271" s="536"/>
      <c r="D271" s="537" t="str">
        <f>IF(B271="","",VLOOKUP(B271,'Répertoire fiche de contrôle'!A:F,6,FALSE))</f>
        <v/>
      </c>
      <c r="E271" s="525"/>
      <c r="F271" s="525"/>
      <c r="G271" s="538"/>
    </row>
    <row r="272" spans="1:7">
      <c r="A272" s="534" t="str">
        <f>CONCATENATE(MENU1!$B$9,"-",TEXT(COUNTA($A$8:$A271),"000"))</f>
        <v>AV-264</v>
      </c>
      <c r="B272" s="535"/>
      <c r="C272" s="536"/>
      <c r="D272" s="537" t="str">
        <f>IF(B272="","",VLOOKUP(B272,'Répertoire fiche de contrôle'!A:F,6,FALSE))</f>
        <v/>
      </c>
      <c r="E272" s="525"/>
      <c r="F272" s="525"/>
      <c r="G272" s="538"/>
    </row>
    <row r="273" spans="1:7">
      <c r="A273" s="534" t="str">
        <f>CONCATENATE(MENU1!$B$9,"-",TEXT(COUNTA($A$8:$A272),"000"))</f>
        <v>AV-265</v>
      </c>
      <c r="B273" s="535"/>
      <c r="C273" s="536"/>
      <c r="D273" s="537" t="str">
        <f>IF(B273="","",VLOOKUP(B273,'Répertoire fiche de contrôle'!A:F,6,FALSE))</f>
        <v/>
      </c>
      <c r="E273" s="525"/>
      <c r="F273" s="525"/>
      <c r="G273" s="538"/>
    </row>
    <row r="274" spans="1:7">
      <c r="A274" s="534" t="str">
        <f>CONCATENATE(MENU1!$B$9,"-",TEXT(COUNTA($A$8:$A273),"000"))</f>
        <v>AV-266</v>
      </c>
      <c r="B274" s="535"/>
      <c r="C274" s="536"/>
      <c r="D274" s="537" t="str">
        <f>IF(B274="","",VLOOKUP(B274,'Répertoire fiche de contrôle'!A:F,6,FALSE))</f>
        <v/>
      </c>
      <c r="E274" s="525"/>
      <c r="F274" s="525"/>
      <c r="G274" s="538"/>
    </row>
    <row r="275" spans="1:7">
      <c r="A275" s="534" t="str">
        <f>CONCATENATE(MENU1!$B$9,"-",TEXT(COUNTA($A$8:$A274),"000"))</f>
        <v>AV-267</v>
      </c>
      <c r="B275" s="535"/>
      <c r="C275" s="536"/>
      <c r="D275" s="537" t="str">
        <f>IF(B275="","",VLOOKUP(B275,'Répertoire fiche de contrôle'!A:F,6,FALSE))</f>
        <v/>
      </c>
      <c r="E275" s="525"/>
      <c r="F275" s="525"/>
      <c r="G275" s="538"/>
    </row>
    <row r="276" spans="1:7">
      <c r="A276" s="534" t="str">
        <f>CONCATENATE(MENU1!$B$9,"-",TEXT(COUNTA($A$8:$A275),"000"))</f>
        <v>AV-268</v>
      </c>
      <c r="B276" s="535"/>
      <c r="C276" s="536"/>
      <c r="D276" s="537" t="str">
        <f>IF(B276="","",VLOOKUP(B276,'Répertoire fiche de contrôle'!A:F,6,FALSE))</f>
        <v/>
      </c>
      <c r="E276" s="525"/>
      <c r="F276" s="525"/>
      <c r="G276" s="538"/>
    </row>
    <row r="277" spans="1:7">
      <c r="A277" s="534" t="str">
        <f>CONCATENATE(MENU1!$B$9,"-",TEXT(COUNTA($A$8:$A276),"000"))</f>
        <v>AV-269</v>
      </c>
      <c r="B277" s="535"/>
      <c r="C277" s="536"/>
      <c r="D277" s="537" t="str">
        <f>IF(B277="","",VLOOKUP(B277,'Répertoire fiche de contrôle'!A:F,6,FALSE))</f>
        <v/>
      </c>
      <c r="E277" s="525"/>
      <c r="F277" s="525"/>
      <c r="G277" s="538"/>
    </row>
    <row r="278" spans="1:7">
      <c r="A278" s="534" t="str">
        <f>CONCATENATE(MENU1!$B$9,"-",TEXT(COUNTA($A$8:$A277),"000"))</f>
        <v>AV-270</v>
      </c>
      <c r="B278" s="535"/>
      <c r="C278" s="536"/>
      <c r="D278" s="537" t="str">
        <f>IF(B278="","",VLOOKUP(B278,'Répertoire fiche de contrôle'!A:F,6,FALSE))</f>
        <v/>
      </c>
      <c r="E278" s="525"/>
      <c r="F278" s="525"/>
      <c r="G278" s="538"/>
    </row>
    <row r="279" spans="1:7">
      <c r="A279" s="534" t="str">
        <f>CONCATENATE(MENU1!$B$9,"-",TEXT(COUNTA($A$8:$A278),"000"))</f>
        <v>AV-271</v>
      </c>
      <c r="B279" s="535"/>
      <c r="C279" s="536"/>
      <c r="D279" s="537" t="str">
        <f>IF(B279="","",VLOOKUP(B279,'Répertoire fiche de contrôle'!A:F,6,FALSE))</f>
        <v/>
      </c>
      <c r="E279" s="525"/>
      <c r="F279" s="525"/>
      <c r="G279" s="538"/>
    </row>
    <row r="280" spans="1:7">
      <c r="A280" s="534" t="str">
        <f>CONCATENATE(MENU1!$B$9,"-",TEXT(COUNTA($A$8:$A279),"000"))</f>
        <v>AV-272</v>
      </c>
      <c r="B280" s="535"/>
      <c r="C280" s="536"/>
      <c r="D280" s="537" t="str">
        <f>IF(B280="","",VLOOKUP(B280,'Répertoire fiche de contrôle'!A:F,6,FALSE))</f>
        <v/>
      </c>
      <c r="E280" s="525"/>
      <c r="F280" s="525"/>
      <c r="G280" s="538"/>
    </row>
    <row r="281" spans="1:7">
      <c r="A281" s="534" t="str">
        <f>CONCATENATE(MENU1!$B$9,"-",TEXT(COUNTA($A$8:$A280),"000"))</f>
        <v>AV-273</v>
      </c>
      <c r="B281" s="535"/>
      <c r="C281" s="536"/>
      <c r="D281" s="537" t="str">
        <f>IF(B281="","",VLOOKUP(B281,'Répertoire fiche de contrôle'!A:F,6,FALSE))</f>
        <v/>
      </c>
      <c r="E281" s="525"/>
      <c r="F281" s="525"/>
      <c r="G281" s="538"/>
    </row>
    <row r="282" spans="1:7">
      <c r="A282" s="534" t="str">
        <f>CONCATENATE(MENU1!$B$9,"-",TEXT(COUNTA($A$8:$A281),"000"))</f>
        <v>AV-274</v>
      </c>
      <c r="B282" s="535"/>
      <c r="C282" s="536"/>
      <c r="D282" s="537" t="str">
        <f>IF(B282="","",VLOOKUP(B282,'Répertoire fiche de contrôle'!A:F,6,FALSE))</f>
        <v/>
      </c>
      <c r="E282" s="525"/>
      <c r="F282" s="525"/>
      <c r="G282" s="538"/>
    </row>
    <row r="283" spans="1:7">
      <c r="A283" s="534" t="str">
        <f>CONCATENATE(MENU1!$B$9,"-",TEXT(COUNTA($A$8:$A282),"000"))</f>
        <v>AV-275</v>
      </c>
      <c r="B283" s="535"/>
      <c r="C283" s="536"/>
      <c r="D283" s="537" t="str">
        <f>IF(B283="","",VLOOKUP(B283,'Répertoire fiche de contrôle'!A:F,6,FALSE))</f>
        <v/>
      </c>
      <c r="E283" s="525"/>
      <c r="F283" s="525"/>
      <c r="G283" s="538"/>
    </row>
    <row r="284" spans="1:7">
      <c r="A284" s="534" t="str">
        <f>CONCATENATE(MENU1!$B$9,"-",TEXT(COUNTA($A$8:$A283),"000"))</f>
        <v>AV-276</v>
      </c>
      <c r="B284" s="535"/>
      <c r="C284" s="536"/>
      <c r="D284" s="537" t="str">
        <f>IF(B284="","",VLOOKUP(B284,'Répertoire fiche de contrôle'!A:F,6,FALSE))</f>
        <v/>
      </c>
      <c r="E284" s="525"/>
      <c r="F284" s="525"/>
      <c r="G284" s="538"/>
    </row>
    <row r="285" spans="1:7">
      <c r="A285" s="534" t="str">
        <f>CONCATENATE(MENU1!$B$9,"-",TEXT(COUNTA($A$8:$A284),"000"))</f>
        <v>AV-277</v>
      </c>
      <c r="B285" s="535"/>
      <c r="C285" s="536"/>
      <c r="D285" s="537" t="str">
        <f>IF(B285="","",VLOOKUP(B285,'Répertoire fiche de contrôle'!A:F,6,FALSE))</f>
        <v/>
      </c>
      <c r="E285" s="525"/>
      <c r="F285" s="525"/>
      <c r="G285" s="538"/>
    </row>
    <row r="286" spans="1:7">
      <c r="A286" s="534" t="str">
        <f>CONCATENATE(MENU1!$B$9,"-",TEXT(COUNTA($A$8:$A285),"000"))</f>
        <v>AV-278</v>
      </c>
      <c r="B286" s="535"/>
      <c r="C286" s="536"/>
      <c r="D286" s="537" t="str">
        <f>IF(B286="","",VLOOKUP(B286,'Répertoire fiche de contrôle'!A:F,6,FALSE))</f>
        <v/>
      </c>
      <c r="E286" s="525"/>
      <c r="F286" s="525"/>
      <c r="G286" s="538"/>
    </row>
    <row r="287" spans="1:7">
      <c r="A287" s="534" t="str">
        <f>CONCATENATE(MENU1!$B$9,"-",TEXT(COUNTA($A$8:$A286),"000"))</f>
        <v>AV-279</v>
      </c>
      <c r="B287" s="535"/>
      <c r="C287" s="536"/>
      <c r="D287" s="537" t="str">
        <f>IF(B287="","",VLOOKUP(B287,'Répertoire fiche de contrôle'!A:F,6,FALSE))</f>
        <v/>
      </c>
      <c r="E287" s="525"/>
      <c r="F287" s="525"/>
      <c r="G287" s="538"/>
    </row>
    <row r="288" spans="1:7">
      <c r="A288" s="534" t="str">
        <f>CONCATENATE(MENU1!$B$9,"-",TEXT(COUNTA($A$8:$A287),"000"))</f>
        <v>AV-280</v>
      </c>
      <c r="B288" s="535"/>
      <c r="C288" s="536"/>
      <c r="D288" s="537" t="str">
        <f>IF(B288="","",VLOOKUP(B288,'Répertoire fiche de contrôle'!A:F,6,FALSE))</f>
        <v/>
      </c>
      <c r="E288" s="525"/>
      <c r="F288" s="525"/>
      <c r="G288" s="538"/>
    </row>
    <row r="289" spans="1:7">
      <c r="A289" s="534" t="str">
        <f>CONCATENATE(MENU1!$B$9,"-",TEXT(COUNTA($A$8:$A288),"000"))</f>
        <v>AV-281</v>
      </c>
      <c r="B289" s="535"/>
      <c r="C289" s="536"/>
      <c r="D289" s="537" t="str">
        <f>IF(B289="","",VLOOKUP(B289,'Répertoire fiche de contrôle'!A:F,6,FALSE))</f>
        <v/>
      </c>
      <c r="E289" s="525"/>
      <c r="F289" s="525"/>
      <c r="G289" s="538"/>
    </row>
    <row r="290" spans="1:7">
      <c r="A290" s="534" t="str">
        <f>CONCATENATE(MENU1!$B$9,"-",TEXT(COUNTA($A$8:$A289),"000"))</f>
        <v>AV-282</v>
      </c>
      <c r="B290" s="535"/>
      <c r="C290" s="536"/>
      <c r="D290" s="537" t="str">
        <f>IF(B290="","",VLOOKUP(B290,'Répertoire fiche de contrôle'!A:F,6,FALSE))</f>
        <v/>
      </c>
      <c r="E290" s="525"/>
      <c r="F290" s="525"/>
      <c r="G290" s="538"/>
    </row>
    <row r="291" spans="1:7">
      <c r="A291" s="534" t="str">
        <f>CONCATENATE(MENU1!$B$9,"-",TEXT(COUNTA($A$8:$A290),"000"))</f>
        <v>AV-283</v>
      </c>
      <c r="B291" s="535"/>
      <c r="C291" s="536"/>
      <c r="D291" s="537" t="str">
        <f>IF(B291="","",VLOOKUP(B291,'Répertoire fiche de contrôle'!A:F,6,FALSE))</f>
        <v/>
      </c>
      <c r="E291" s="525"/>
      <c r="F291" s="525"/>
      <c r="G291" s="538"/>
    </row>
    <row r="292" spans="1:7">
      <c r="A292" s="534" t="str">
        <f>CONCATENATE(MENU1!$B$9,"-",TEXT(COUNTA($A$8:$A291),"000"))</f>
        <v>AV-284</v>
      </c>
      <c r="B292" s="535"/>
      <c r="C292" s="536"/>
      <c r="D292" s="537" t="str">
        <f>IF(B292="","",VLOOKUP(B292,'Répertoire fiche de contrôle'!A:F,6,FALSE))</f>
        <v/>
      </c>
      <c r="E292" s="525"/>
      <c r="F292" s="525"/>
      <c r="G292" s="538"/>
    </row>
    <row r="293" spans="1:7">
      <c r="A293" s="534" t="str">
        <f>CONCATENATE(MENU1!$B$9,"-",TEXT(COUNTA($A$8:$A292),"000"))</f>
        <v>AV-285</v>
      </c>
      <c r="B293" s="535"/>
      <c r="C293" s="536"/>
      <c r="D293" s="537" t="str">
        <f>IF(B293="","",VLOOKUP(B293,'Répertoire fiche de contrôle'!A:F,6,FALSE))</f>
        <v/>
      </c>
      <c r="E293" s="525"/>
      <c r="F293" s="525"/>
      <c r="G293" s="538"/>
    </row>
    <row r="294" spans="1:7">
      <c r="A294" s="534" t="str">
        <f>CONCATENATE(MENU1!$B$9,"-",TEXT(COUNTA($A$8:$A293),"000"))</f>
        <v>AV-286</v>
      </c>
      <c r="B294" s="535"/>
      <c r="C294" s="536"/>
      <c r="D294" s="537" t="str">
        <f>IF(B294="","",VLOOKUP(B294,'Répertoire fiche de contrôle'!A:F,6,FALSE))</f>
        <v/>
      </c>
      <c r="E294" s="525"/>
      <c r="F294" s="525"/>
      <c r="G294" s="538"/>
    </row>
    <row r="295" spans="1:7">
      <c r="A295" s="534" t="str">
        <f>CONCATENATE(MENU1!$B$9,"-",TEXT(COUNTA($A$8:$A294),"000"))</f>
        <v>AV-287</v>
      </c>
      <c r="B295" s="535"/>
      <c r="C295" s="536"/>
      <c r="D295" s="537" t="str">
        <f>IF(B295="","",VLOOKUP(B295,'Répertoire fiche de contrôle'!A:F,6,FALSE))</f>
        <v/>
      </c>
      <c r="E295" s="525"/>
      <c r="F295" s="525"/>
      <c r="G295" s="538"/>
    </row>
    <row r="296" spans="1:7">
      <c r="A296" s="534" t="str">
        <f>CONCATENATE(MENU1!$B$9,"-",TEXT(COUNTA($A$8:$A295),"000"))</f>
        <v>AV-288</v>
      </c>
      <c r="B296" s="535"/>
      <c r="C296" s="536"/>
      <c r="D296" s="537" t="str">
        <f>IF(B296="","",VLOOKUP(B296,'Répertoire fiche de contrôle'!A:F,6,FALSE))</f>
        <v/>
      </c>
      <c r="E296" s="525"/>
      <c r="F296" s="525"/>
      <c r="G296" s="538"/>
    </row>
    <row r="297" spans="1:7">
      <c r="A297" s="534" t="str">
        <f>CONCATENATE(MENU1!$B$9,"-",TEXT(COUNTA($A$8:$A296),"000"))</f>
        <v>AV-289</v>
      </c>
      <c r="B297" s="535"/>
      <c r="C297" s="536"/>
      <c r="D297" s="537" t="str">
        <f>IF(B297="","",VLOOKUP(B297,'Répertoire fiche de contrôle'!A:F,6,FALSE))</f>
        <v/>
      </c>
      <c r="E297" s="525"/>
      <c r="F297" s="525"/>
      <c r="G297" s="538"/>
    </row>
    <row r="298" spans="1:7">
      <c r="A298" s="534" t="str">
        <f>CONCATENATE(MENU1!$B$9,"-",TEXT(COUNTA($A$8:$A297),"000"))</f>
        <v>AV-290</v>
      </c>
      <c r="B298" s="535"/>
      <c r="C298" s="536"/>
      <c r="D298" s="537" t="str">
        <f>IF(B298="","",VLOOKUP(B298,'Répertoire fiche de contrôle'!A:F,6,FALSE))</f>
        <v/>
      </c>
      <c r="E298" s="525"/>
      <c r="F298" s="525"/>
      <c r="G298" s="538"/>
    </row>
    <row r="299" spans="1:7">
      <c r="A299" s="534" t="str">
        <f>CONCATENATE(MENU1!$B$9,"-",TEXT(COUNTA($A$8:$A298),"000"))</f>
        <v>AV-291</v>
      </c>
      <c r="B299" s="535"/>
      <c r="C299" s="536"/>
      <c r="D299" s="537" t="str">
        <f>IF(B299="","",VLOOKUP(B299,'Répertoire fiche de contrôle'!A:F,6,FALSE))</f>
        <v/>
      </c>
      <c r="E299" s="525"/>
      <c r="F299" s="525"/>
      <c r="G299" s="538"/>
    </row>
    <row r="300" spans="1:7">
      <c r="A300" s="534" t="str">
        <f>CONCATENATE(MENU1!$B$9,"-",TEXT(COUNTA($A$8:$A299),"000"))</f>
        <v>AV-292</v>
      </c>
      <c r="B300" s="535"/>
      <c r="C300" s="536"/>
      <c r="D300" s="537" t="str">
        <f>IF(B300="","",VLOOKUP(B300,'Répertoire fiche de contrôle'!A:F,6,FALSE))</f>
        <v/>
      </c>
      <c r="E300" s="525"/>
      <c r="F300" s="525"/>
      <c r="G300" s="538"/>
    </row>
    <row r="301" spans="1:7">
      <c r="A301" s="534" t="str">
        <f>CONCATENATE(MENU1!$B$9,"-",TEXT(COUNTA($A$8:$A300),"000"))</f>
        <v>AV-293</v>
      </c>
      <c r="B301" s="535"/>
      <c r="C301" s="536"/>
      <c r="D301" s="537" t="str">
        <f>IF(B301="","",VLOOKUP(B301,'Répertoire fiche de contrôle'!A:F,6,FALSE))</f>
        <v/>
      </c>
      <c r="E301" s="525"/>
      <c r="F301" s="525"/>
      <c r="G301" s="538"/>
    </row>
    <row r="302" spans="1:7">
      <c r="A302" s="534" t="str">
        <f>CONCATENATE(MENU1!$B$9,"-",TEXT(COUNTA($A$8:$A301),"000"))</f>
        <v>AV-294</v>
      </c>
      <c r="B302" s="535"/>
      <c r="C302" s="536"/>
      <c r="D302" s="537" t="str">
        <f>IF(B302="","",VLOOKUP(B302,'Répertoire fiche de contrôle'!A:F,6,FALSE))</f>
        <v/>
      </c>
      <c r="E302" s="525"/>
      <c r="F302" s="525"/>
      <c r="G302" s="538"/>
    </row>
    <row r="303" spans="1:7">
      <c r="A303" s="534" t="str">
        <f>CONCATENATE(MENU1!$B$9,"-",TEXT(COUNTA($A$8:$A302),"000"))</f>
        <v>AV-295</v>
      </c>
      <c r="B303" s="535"/>
      <c r="C303" s="536"/>
      <c r="D303" s="537" t="str">
        <f>IF(B303="","",VLOOKUP(B303,'Répertoire fiche de contrôle'!A:F,6,FALSE))</f>
        <v/>
      </c>
      <c r="E303" s="525"/>
      <c r="F303" s="525"/>
      <c r="G303" s="538"/>
    </row>
    <row r="304" spans="1:7">
      <c r="A304" s="534" t="str">
        <f>CONCATENATE(MENU1!$B$9,"-",TEXT(COUNTA($A$8:$A303),"000"))</f>
        <v>AV-296</v>
      </c>
      <c r="B304" s="535"/>
      <c r="C304" s="536"/>
      <c r="D304" s="537" t="str">
        <f>IF(B304="","",VLOOKUP(B304,'Répertoire fiche de contrôle'!A:F,6,FALSE))</f>
        <v/>
      </c>
      <c r="E304" s="525"/>
      <c r="F304" s="525"/>
      <c r="G304" s="538"/>
    </row>
    <row r="305" spans="1:7">
      <c r="A305" s="534" t="str">
        <f>CONCATENATE(MENU1!$B$9,"-",TEXT(COUNTA($A$8:$A304),"000"))</f>
        <v>AV-297</v>
      </c>
      <c r="B305" s="535"/>
      <c r="C305" s="536"/>
      <c r="D305" s="537" t="str">
        <f>IF(B305="","",VLOOKUP(B305,'Répertoire fiche de contrôle'!A:F,6,FALSE))</f>
        <v/>
      </c>
      <c r="E305" s="525"/>
      <c r="F305" s="525"/>
      <c r="G305" s="538"/>
    </row>
    <row r="306" spans="1:7">
      <c r="A306" s="534" t="str">
        <f>CONCATENATE(MENU1!$B$9,"-",TEXT(COUNTA($A$8:$A305),"000"))</f>
        <v>AV-298</v>
      </c>
      <c r="B306" s="535"/>
      <c r="C306" s="536"/>
      <c r="D306" s="537" t="str">
        <f>IF(B306="","",VLOOKUP(B306,'Répertoire fiche de contrôle'!A:F,6,FALSE))</f>
        <v/>
      </c>
      <c r="E306" s="525"/>
      <c r="F306" s="525"/>
      <c r="G306" s="538"/>
    </row>
    <row r="307" spans="1:7">
      <c r="A307" s="534" t="str">
        <f>CONCATENATE(MENU1!$B$9,"-",TEXT(COUNTA($A$8:$A306),"000"))</f>
        <v>AV-299</v>
      </c>
      <c r="B307" s="535"/>
      <c r="C307" s="536"/>
      <c r="D307" s="537" t="str">
        <f>IF(B307="","",VLOOKUP(B307,'Répertoire fiche de contrôle'!A:F,6,FALSE))</f>
        <v/>
      </c>
      <c r="E307" s="525"/>
      <c r="F307" s="525"/>
      <c r="G307" s="538"/>
    </row>
    <row r="308" spans="1:7">
      <c r="A308" s="534" t="str">
        <f>CONCATENATE(MENU1!$B$9,"-",TEXT(COUNTA($A$8:$A307),"000"))</f>
        <v>AV-300</v>
      </c>
      <c r="B308" s="535"/>
      <c r="C308" s="536"/>
      <c r="D308" s="537" t="str">
        <f>IF(B308="","",VLOOKUP(B308,'Répertoire fiche de contrôle'!A:F,6,FALSE))</f>
        <v/>
      </c>
      <c r="E308" s="525"/>
      <c r="F308" s="525"/>
      <c r="G308" s="538"/>
    </row>
    <row r="309" spans="1:7">
      <c r="A309" s="534" t="str">
        <f>CONCATENATE(MENU1!$B$9,"-",TEXT(COUNTA($A$8:$A308),"000"))</f>
        <v>AV-301</v>
      </c>
      <c r="B309" s="535"/>
      <c r="C309" s="536"/>
      <c r="D309" s="537" t="str">
        <f>IF(B309="","",VLOOKUP(B309,'Répertoire fiche de contrôle'!A:F,6,FALSE))</f>
        <v/>
      </c>
      <c r="E309" s="525"/>
      <c r="F309" s="525"/>
      <c r="G309" s="538"/>
    </row>
  </sheetData>
  <mergeCells count="1">
    <mergeCell ref="A1:G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0" fitToWidth="0" fitToHeight="0" orientation="portrait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'Répertoire fiche de contrôle'!$A$7:$A$69</xm:f>
          </x14:formula1>
          <xm:sqref>B9:B207 B6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B050"/>
    <pageSetUpPr fitToPage="1"/>
  </sheetPr>
  <dimension ref="A1:F69"/>
  <sheetViews>
    <sheetView workbookViewId="0">
      <selection activeCell="F9" sqref="F9"/>
    </sheetView>
  </sheetViews>
  <sheetFormatPr baseColWidth="10" defaultColWidth="11.5" defaultRowHeight="14" x14ac:dyDescent="0"/>
  <cols>
    <col min="1" max="1" width="15.33203125" style="51" customWidth="1"/>
    <col min="2" max="2" width="49" style="51" customWidth="1"/>
    <col min="3" max="3" width="29.6640625" style="51" customWidth="1"/>
    <col min="4" max="4" width="10.6640625" style="66" customWidth="1"/>
    <col min="5" max="5" width="15.6640625" style="67" customWidth="1"/>
    <col min="6" max="16384" width="11.5" style="51"/>
  </cols>
  <sheetData>
    <row r="1" spans="1:6" ht="15" customHeight="1">
      <c r="A1" s="306"/>
      <c r="B1" s="307"/>
      <c r="C1" s="307" t="s">
        <v>45</v>
      </c>
      <c r="D1" s="307"/>
      <c r="E1" s="310"/>
    </row>
    <row r="2" spans="1:6" ht="15" customHeight="1">
      <c r="A2" s="308"/>
      <c r="B2" s="309"/>
      <c r="C2" s="309"/>
      <c r="D2" s="309"/>
      <c r="E2" s="311"/>
    </row>
    <row r="3" spans="1:6" ht="15" customHeight="1">
      <c r="A3" s="308"/>
      <c r="B3" s="309"/>
      <c r="C3" s="309" t="s">
        <v>46</v>
      </c>
      <c r="D3" s="309"/>
      <c r="E3" s="311"/>
    </row>
    <row r="4" spans="1:6" ht="15" customHeight="1">
      <c r="A4" s="308"/>
      <c r="B4" s="309"/>
      <c r="C4" s="309"/>
      <c r="D4" s="309"/>
      <c r="E4" s="311"/>
    </row>
    <row r="5" spans="1:6" ht="10" customHeight="1" thickBot="1">
      <c r="A5" s="52"/>
      <c r="B5" s="53"/>
      <c r="C5" s="53"/>
      <c r="D5" s="54"/>
      <c r="E5" s="55"/>
    </row>
    <row r="6" spans="1:6" s="59" customFormat="1">
      <c r="A6" s="56" t="s">
        <v>38</v>
      </c>
      <c r="B6" s="312" t="s">
        <v>47</v>
      </c>
      <c r="C6" s="312"/>
      <c r="D6" s="57" t="s">
        <v>48</v>
      </c>
      <c r="E6" s="58" t="s">
        <v>49</v>
      </c>
    </row>
    <row r="7" spans="1:6">
      <c r="A7" s="60" t="s">
        <v>50</v>
      </c>
      <c r="B7" s="305" t="s">
        <v>51</v>
      </c>
      <c r="C7" s="305"/>
      <c r="D7" s="61" t="s">
        <v>16</v>
      </c>
      <c r="E7" s="62">
        <v>43191</v>
      </c>
      <c r="F7" s="51" t="s">
        <v>432</v>
      </c>
    </row>
    <row r="8" spans="1:6">
      <c r="A8" s="60" t="s">
        <v>52</v>
      </c>
      <c r="B8" s="305" t="s">
        <v>53</v>
      </c>
      <c r="C8" s="305"/>
      <c r="D8" s="61" t="s">
        <v>14</v>
      </c>
      <c r="E8" s="62">
        <v>42789</v>
      </c>
      <c r="F8" s="51" t="s">
        <v>432</v>
      </c>
    </row>
    <row r="9" spans="1:6">
      <c r="A9" s="60" t="s">
        <v>54</v>
      </c>
      <c r="B9" s="305" t="s">
        <v>55</v>
      </c>
      <c r="C9" s="305"/>
      <c r="D9" s="61" t="s">
        <v>14</v>
      </c>
      <c r="E9" s="62">
        <v>42789</v>
      </c>
      <c r="F9" s="51" t="s">
        <v>432</v>
      </c>
    </row>
    <row r="10" spans="1:6">
      <c r="A10" s="60" t="s">
        <v>56</v>
      </c>
      <c r="B10" s="305" t="s">
        <v>57</v>
      </c>
      <c r="C10" s="305"/>
      <c r="D10" s="61" t="s">
        <v>16</v>
      </c>
      <c r="E10" s="62">
        <v>43191</v>
      </c>
      <c r="F10" s="51" t="s">
        <v>432</v>
      </c>
    </row>
    <row r="11" spans="1:6">
      <c r="A11" s="60" t="s">
        <v>58</v>
      </c>
      <c r="B11" s="305" t="s">
        <v>59</v>
      </c>
      <c r="C11" s="305"/>
      <c r="D11" s="61" t="s">
        <v>14</v>
      </c>
      <c r="E11" s="62">
        <v>42789</v>
      </c>
      <c r="F11" s="51" t="s">
        <v>432</v>
      </c>
    </row>
    <row r="12" spans="1:6">
      <c r="A12" s="60" t="s">
        <v>60</v>
      </c>
      <c r="B12" s="313" t="s">
        <v>61</v>
      </c>
      <c r="C12" s="313"/>
      <c r="D12" s="61" t="s">
        <v>16</v>
      </c>
      <c r="E12" s="62">
        <v>43191</v>
      </c>
      <c r="F12" s="51" t="s">
        <v>432</v>
      </c>
    </row>
    <row r="13" spans="1:6">
      <c r="A13" s="60" t="s">
        <v>62</v>
      </c>
      <c r="B13" s="313" t="s">
        <v>63</v>
      </c>
      <c r="C13" s="313"/>
      <c r="D13" s="61" t="s">
        <v>14</v>
      </c>
      <c r="E13" s="62">
        <v>42789</v>
      </c>
      <c r="F13" s="51" t="s">
        <v>432</v>
      </c>
    </row>
    <row r="14" spans="1:6">
      <c r="A14" s="60" t="s">
        <v>41</v>
      </c>
      <c r="B14" s="305" t="s">
        <v>64</v>
      </c>
      <c r="C14" s="305"/>
      <c r="D14" s="61" t="s">
        <v>14</v>
      </c>
      <c r="E14" s="62">
        <v>42789</v>
      </c>
      <c r="F14" s="51" t="s">
        <v>433</v>
      </c>
    </row>
    <row r="15" spans="1:6">
      <c r="A15" s="60" t="s">
        <v>65</v>
      </c>
      <c r="B15" s="313" t="s">
        <v>66</v>
      </c>
      <c r="C15" s="313"/>
      <c r="D15" s="61" t="s">
        <v>14</v>
      </c>
      <c r="E15" s="62">
        <v>43668</v>
      </c>
      <c r="F15" s="51" t="s">
        <v>432</v>
      </c>
    </row>
    <row r="16" spans="1:6">
      <c r="A16" s="60" t="s">
        <v>67</v>
      </c>
      <c r="B16" s="313" t="s">
        <v>68</v>
      </c>
      <c r="C16" s="313"/>
      <c r="D16" s="61" t="s">
        <v>14</v>
      </c>
      <c r="E16" s="62">
        <v>43679</v>
      </c>
      <c r="F16" s="51" t="s">
        <v>434</v>
      </c>
    </row>
    <row r="17" spans="1:6">
      <c r="A17" s="60" t="s">
        <v>42</v>
      </c>
      <c r="B17" s="305" t="s">
        <v>69</v>
      </c>
      <c r="C17" s="305"/>
      <c r="D17" s="61" t="s">
        <v>16</v>
      </c>
      <c r="E17" s="62">
        <v>43191</v>
      </c>
      <c r="F17" s="51" t="s">
        <v>432</v>
      </c>
    </row>
    <row r="18" spans="1:6">
      <c r="A18" s="60" t="s">
        <v>70</v>
      </c>
      <c r="B18" s="313" t="s">
        <v>71</v>
      </c>
      <c r="C18" s="313"/>
      <c r="D18" s="61" t="s">
        <v>16</v>
      </c>
      <c r="E18" s="62">
        <v>43191</v>
      </c>
      <c r="F18" s="51" t="s">
        <v>433</v>
      </c>
    </row>
    <row r="19" spans="1:6">
      <c r="A19" s="60" t="s">
        <v>72</v>
      </c>
      <c r="B19" s="313" t="s">
        <v>73</v>
      </c>
      <c r="C19" s="313"/>
      <c r="D19" s="61" t="s">
        <v>14</v>
      </c>
      <c r="E19" s="62">
        <v>42789</v>
      </c>
      <c r="F19" s="51" t="s">
        <v>435</v>
      </c>
    </row>
    <row r="20" spans="1:6">
      <c r="A20" s="60" t="s">
        <v>74</v>
      </c>
      <c r="B20" s="313" t="s">
        <v>75</v>
      </c>
      <c r="C20" s="313"/>
      <c r="D20" s="61" t="s">
        <v>14</v>
      </c>
      <c r="E20" s="62">
        <v>42789</v>
      </c>
      <c r="F20" s="51" t="s">
        <v>432</v>
      </c>
    </row>
    <row r="21" spans="1:6">
      <c r="A21" s="60" t="s">
        <v>76</v>
      </c>
      <c r="B21" s="313" t="s">
        <v>77</v>
      </c>
      <c r="C21" s="313"/>
      <c r="D21" s="61" t="s">
        <v>16</v>
      </c>
      <c r="E21" s="62">
        <v>43191</v>
      </c>
      <c r="F21" s="51" t="s">
        <v>432</v>
      </c>
    </row>
    <row r="22" spans="1:6">
      <c r="A22" s="60" t="s">
        <v>78</v>
      </c>
      <c r="B22" s="313" t="s">
        <v>79</v>
      </c>
      <c r="C22" s="313"/>
      <c r="D22" s="61" t="s">
        <v>14</v>
      </c>
      <c r="E22" s="62">
        <v>42789</v>
      </c>
      <c r="F22" s="51" t="s">
        <v>432</v>
      </c>
    </row>
    <row r="23" spans="1:6">
      <c r="A23" s="60" t="s">
        <v>80</v>
      </c>
      <c r="B23" s="313" t="s">
        <v>81</v>
      </c>
      <c r="C23" s="313"/>
      <c r="D23" s="61" t="s">
        <v>14</v>
      </c>
      <c r="E23" s="62">
        <v>42789</v>
      </c>
      <c r="F23" s="51" t="s">
        <v>432</v>
      </c>
    </row>
    <row r="24" spans="1:6">
      <c r="A24" s="60" t="s">
        <v>82</v>
      </c>
      <c r="B24" s="313" t="s">
        <v>83</v>
      </c>
      <c r="C24" s="313"/>
      <c r="D24" s="61" t="s">
        <v>14</v>
      </c>
      <c r="E24" s="62">
        <v>42789</v>
      </c>
      <c r="F24" s="51" t="s">
        <v>432</v>
      </c>
    </row>
    <row r="25" spans="1:6">
      <c r="A25" s="60" t="s">
        <v>84</v>
      </c>
      <c r="B25" s="313" t="s">
        <v>85</v>
      </c>
      <c r="C25" s="313"/>
      <c r="D25" s="61" t="s">
        <v>14</v>
      </c>
      <c r="E25" s="62">
        <v>42789</v>
      </c>
      <c r="F25" s="51" t="s">
        <v>432</v>
      </c>
    </row>
    <row r="26" spans="1:6">
      <c r="A26" s="60" t="s">
        <v>86</v>
      </c>
      <c r="B26" s="313" t="s">
        <v>87</v>
      </c>
      <c r="C26" s="313"/>
      <c r="D26" s="61" t="s">
        <v>16</v>
      </c>
      <c r="E26" s="62">
        <v>43191</v>
      </c>
      <c r="F26" s="51" t="s">
        <v>432</v>
      </c>
    </row>
    <row r="27" spans="1:6">
      <c r="A27" s="60" t="s">
        <v>88</v>
      </c>
      <c r="B27" s="313" t="s">
        <v>89</v>
      </c>
      <c r="C27" s="313"/>
      <c r="D27" s="61" t="s">
        <v>14</v>
      </c>
      <c r="E27" s="62">
        <v>42789</v>
      </c>
      <c r="F27" s="51" t="s">
        <v>432</v>
      </c>
    </row>
    <row r="28" spans="1:6">
      <c r="A28" s="60" t="s">
        <v>90</v>
      </c>
      <c r="B28" s="313" t="s">
        <v>91</v>
      </c>
      <c r="C28" s="313"/>
      <c r="D28" s="61" t="s">
        <v>14</v>
      </c>
      <c r="E28" s="62">
        <v>42789</v>
      </c>
      <c r="F28" s="51" t="s">
        <v>432</v>
      </c>
    </row>
    <row r="29" spans="1:6">
      <c r="A29" s="60" t="s">
        <v>92</v>
      </c>
      <c r="B29" s="313" t="s">
        <v>93</v>
      </c>
      <c r="C29" s="313"/>
      <c r="D29" s="61" t="s">
        <v>14</v>
      </c>
      <c r="E29" s="62">
        <v>42789</v>
      </c>
      <c r="F29" s="51" t="s">
        <v>432</v>
      </c>
    </row>
    <row r="30" spans="1:6">
      <c r="A30" s="60" t="s">
        <v>94</v>
      </c>
      <c r="B30" s="313" t="s">
        <v>95</v>
      </c>
      <c r="C30" s="313"/>
      <c r="D30" s="61" t="s">
        <v>16</v>
      </c>
      <c r="E30" s="62">
        <v>43191</v>
      </c>
      <c r="F30" s="51" t="s">
        <v>432</v>
      </c>
    </row>
    <row r="31" spans="1:6">
      <c r="A31" s="60" t="s">
        <v>96</v>
      </c>
      <c r="B31" s="313" t="s">
        <v>97</v>
      </c>
      <c r="C31" s="313"/>
      <c r="D31" s="61" t="s">
        <v>14</v>
      </c>
      <c r="E31" s="62">
        <v>42789</v>
      </c>
      <c r="F31" s="51" t="s">
        <v>432</v>
      </c>
    </row>
    <row r="32" spans="1:6">
      <c r="A32" s="60" t="s">
        <v>98</v>
      </c>
      <c r="B32" s="313" t="s">
        <v>99</v>
      </c>
      <c r="C32" s="313"/>
      <c r="D32" s="61" t="s">
        <v>14</v>
      </c>
      <c r="E32" s="62">
        <v>42789</v>
      </c>
      <c r="F32" s="51" t="s">
        <v>432</v>
      </c>
    </row>
    <row r="33" spans="1:6">
      <c r="A33" s="60" t="s">
        <v>100</v>
      </c>
      <c r="B33" s="313" t="s">
        <v>101</v>
      </c>
      <c r="C33" s="313"/>
      <c r="D33" s="61" t="s">
        <v>14</v>
      </c>
      <c r="E33" s="62">
        <v>42789</v>
      </c>
      <c r="F33" s="51" t="s">
        <v>432</v>
      </c>
    </row>
    <row r="34" spans="1:6">
      <c r="A34" s="60" t="s">
        <v>102</v>
      </c>
      <c r="B34" s="313" t="s">
        <v>103</v>
      </c>
      <c r="C34" s="313"/>
      <c r="D34" s="61" t="s">
        <v>14</v>
      </c>
      <c r="E34" s="62">
        <v>42789</v>
      </c>
      <c r="F34" s="51" t="s">
        <v>432</v>
      </c>
    </row>
    <row r="35" spans="1:6">
      <c r="A35" s="60" t="s">
        <v>104</v>
      </c>
      <c r="B35" s="313" t="s">
        <v>105</v>
      </c>
      <c r="C35" s="313"/>
      <c r="D35" s="61" t="s">
        <v>14</v>
      </c>
      <c r="E35" s="62">
        <v>42789</v>
      </c>
      <c r="F35" s="51" t="s">
        <v>432</v>
      </c>
    </row>
    <row r="36" spans="1:6">
      <c r="A36" s="60" t="s">
        <v>106</v>
      </c>
      <c r="B36" s="313" t="s">
        <v>107</v>
      </c>
      <c r="C36" s="313"/>
      <c r="D36" s="61" t="s">
        <v>14</v>
      </c>
      <c r="E36" s="62">
        <v>42789</v>
      </c>
      <c r="F36" s="51" t="s">
        <v>432</v>
      </c>
    </row>
    <row r="37" spans="1:6">
      <c r="A37" s="60" t="s">
        <v>108</v>
      </c>
      <c r="B37" s="313" t="s">
        <v>109</v>
      </c>
      <c r="C37" s="313"/>
      <c r="D37" s="61" t="s">
        <v>14</v>
      </c>
      <c r="E37" s="62">
        <v>42789</v>
      </c>
      <c r="F37" s="51" t="s">
        <v>432</v>
      </c>
    </row>
    <row r="38" spans="1:6">
      <c r="A38" s="60" t="s">
        <v>110</v>
      </c>
      <c r="B38" s="313" t="s">
        <v>111</v>
      </c>
      <c r="C38" s="313"/>
      <c r="D38" s="61" t="s">
        <v>16</v>
      </c>
      <c r="E38" s="62">
        <v>43191</v>
      </c>
      <c r="F38" s="51" t="s">
        <v>432</v>
      </c>
    </row>
    <row r="39" spans="1:6">
      <c r="A39" s="60" t="s">
        <v>112</v>
      </c>
      <c r="B39" s="313" t="s">
        <v>113</v>
      </c>
      <c r="C39" s="313"/>
      <c r="D39" s="61" t="s">
        <v>14</v>
      </c>
      <c r="E39" s="62">
        <v>42789</v>
      </c>
      <c r="F39" s="51" t="s">
        <v>432</v>
      </c>
    </row>
    <row r="40" spans="1:6">
      <c r="A40" s="60" t="s">
        <v>114</v>
      </c>
      <c r="B40" s="313" t="s">
        <v>115</v>
      </c>
      <c r="C40" s="313"/>
      <c r="D40" s="61" t="s">
        <v>14</v>
      </c>
      <c r="E40" s="62">
        <v>42789</v>
      </c>
      <c r="F40" s="51" t="s">
        <v>432</v>
      </c>
    </row>
    <row r="41" spans="1:6">
      <c r="A41" s="60" t="s">
        <v>116</v>
      </c>
      <c r="B41" s="313" t="s">
        <v>117</v>
      </c>
      <c r="C41" s="313"/>
      <c r="D41" s="61" t="s">
        <v>14</v>
      </c>
      <c r="E41" s="62">
        <v>42789</v>
      </c>
      <c r="F41" s="51" t="s">
        <v>432</v>
      </c>
    </row>
    <row r="42" spans="1:6">
      <c r="A42" s="60" t="s">
        <v>118</v>
      </c>
      <c r="B42" s="313" t="s">
        <v>119</v>
      </c>
      <c r="C42" s="313"/>
      <c r="D42" s="61" t="s">
        <v>16</v>
      </c>
      <c r="E42" s="62">
        <v>43191</v>
      </c>
      <c r="F42" s="51" t="s">
        <v>432</v>
      </c>
    </row>
    <row r="43" spans="1:6">
      <c r="A43" s="60" t="s">
        <v>120</v>
      </c>
      <c r="B43" s="313" t="s">
        <v>121</v>
      </c>
      <c r="C43" s="313"/>
      <c r="D43" s="61" t="s">
        <v>14</v>
      </c>
      <c r="E43" s="62">
        <v>42789</v>
      </c>
      <c r="F43" s="51" t="s">
        <v>432</v>
      </c>
    </row>
    <row r="44" spans="1:6">
      <c r="A44" s="60" t="s">
        <v>122</v>
      </c>
      <c r="B44" s="313" t="s">
        <v>123</v>
      </c>
      <c r="C44" s="313"/>
      <c r="D44" s="61" t="s">
        <v>14</v>
      </c>
      <c r="E44" s="62">
        <v>42789</v>
      </c>
      <c r="F44" s="51" t="s">
        <v>432</v>
      </c>
    </row>
    <row r="45" spans="1:6">
      <c r="A45" s="60" t="s">
        <v>124</v>
      </c>
      <c r="B45" s="313" t="s">
        <v>125</v>
      </c>
      <c r="C45" s="313"/>
      <c r="D45" s="61" t="s">
        <v>14</v>
      </c>
      <c r="E45" s="62">
        <v>42789</v>
      </c>
      <c r="F45" s="51" t="s">
        <v>432</v>
      </c>
    </row>
    <row r="46" spans="1:6">
      <c r="A46" s="60" t="s">
        <v>126</v>
      </c>
      <c r="B46" s="313" t="s">
        <v>127</v>
      </c>
      <c r="C46" s="313"/>
      <c r="D46" s="61" t="s">
        <v>14</v>
      </c>
      <c r="E46" s="62">
        <v>42789</v>
      </c>
      <c r="F46" s="51" t="s">
        <v>432</v>
      </c>
    </row>
    <row r="47" spans="1:6">
      <c r="A47" s="60" t="s">
        <v>128</v>
      </c>
      <c r="B47" s="313" t="s">
        <v>129</v>
      </c>
      <c r="C47" s="313"/>
      <c r="D47" s="61" t="s">
        <v>14</v>
      </c>
      <c r="E47" s="62">
        <v>42789</v>
      </c>
      <c r="F47" s="51" t="s">
        <v>432</v>
      </c>
    </row>
    <row r="48" spans="1:6">
      <c r="A48" s="60" t="s">
        <v>130</v>
      </c>
      <c r="B48" s="313" t="s">
        <v>131</v>
      </c>
      <c r="C48" s="313"/>
      <c r="D48" s="61" t="s">
        <v>16</v>
      </c>
      <c r="E48" s="62">
        <v>43191</v>
      </c>
      <c r="F48" s="51" t="s">
        <v>432</v>
      </c>
    </row>
    <row r="49" spans="1:6">
      <c r="A49" s="60" t="s">
        <v>132</v>
      </c>
      <c r="B49" s="313" t="s">
        <v>133</v>
      </c>
      <c r="C49" s="313"/>
      <c r="D49" s="61" t="s">
        <v>14</v>
      </c>
      <c r="E49" s="62">
        <v>42789</v>
      </c>
      <c r="F49" s="51" t="s">
        <v>432</v>
      </c>
    </row>
    <row r="50" spans="1:6">
      <c r="A50" s="60" t="s">
        <v>134</v>
      </c>
      <c r="B50" s="313" t="s">
        <v>135</v>
      </c>
      <c r="C50" s="313"/>
      <c r="D50" s="61" t="s">
        <v>14</v>
      </c>
      <c r="E50" s="62">
        <v>42789</v>
      </c>
      <c r="F50" s="51" t="s">
        <v>432</v>
      </c>
    </row>
    <row r="51" spans="1:6">
      <c r="A51" s="60" t="s">
        <v>136</v>
      </c>
      <c r="B51" s="313" t="s">
        <v>137</v>
      </c>
      <c r="C51" s="313"/>
      <c r="D51" s="61" t="s">
        <v>16</v>
      </c>
      <c r="E51" s="62">
        <v>43191</v>
      </c>
      <c r="F51" s="51" t="s">
        <v>432</v>
      </c>
    </row>
    <row r="52" spans="1:6">
      <c r="A52" s="60" t="s">
        <v>138</v>
      </c>
      <c r="B52" s="313" t="s">
        <v>139</v>
      </c>
      <c r="C52" s="313"/>
      <c r="D52" s="61" t="s">
        <v>14</v>
      </c>
      <c r="E52" s="62">
        <v>42789</v>
      </c>
      <c r="F52" s="51" t="s">
        <v>432</v>
      </c>
    </row>
    <row r="53" spans="1:6">
      <c r="A53" s="60" t="s">
        <v>140</v>
      </c>
      <c r="B53" s="313" t="s">
        <v>141</v>
      </c>
      <c r="C53" s="313"/>
      <c r="D53" s="61" t="s">
        <v>14</v>
      </c>
      <c r="E53" s="62">
        <v>42789</v>
      </c>
      <c r="F53" s="51" t="s">
        <v>432</v>
      </c>
    </row>
    <row r="54" spans="1:6">
      <c r="A54" s="60" t="s">
        <v>142</v>
      </c>
      <c r="B54" s="314" t="s">
        <v>143</v>
      </c>
      <c r="C54" s="315"/>
      <c r="D54" s="61" t="s">
        <v>14</v>
      </c>
      <c r="E54" s="62">
        <v>42789</v>
      </c>
      <c r="F54" s="51" t="s">
        <v>432</v>
      </c>
    </row>
    <row r="55" spans="1:6">
      <c r="A55" s="60" t="s">
        <v>144</v>
      </c>
      <c r="B55" s="314" t="s">
        <v>145</v>
      </c>
      <c r="C55" s="315"/>
      <c r="D55" s="61" t="s">
        <v>14</v>
      </c>
      <c r="E55" s="62">
        <v>42789</v>
      </c>
      <c r="F55" s="51" t="s">
        <v>432</v>
      </c>
    </row>
    <row r="56" spans="1:6">
      <c r="A56" s="60" t="s">
        <v>146</v>
      </c>
      <c r="B56" s="314" t="s">
        <v>147</v>
      </c>
      <c r="C56" s="315"/>
      <c r="D56" s="61" t="s">
        <v>14</v>
      </c>
      <c r="E56" s="62">
        <v>42789</v>
      </c>
      <c r="F56" s="51" t="s">
        <v>432</v>
      </c>
    </row>
    <row r="57" spans="1:6">
      <c r="A57" s="60" t="s">
        <v>148</v>
      </c>
      <c r="B57" s="314" t="s">
        <v>149</v>
      </c>
      <c r="C57" s="315"/>
      <c r="D57" s="61" t="s">
        <v>14</v>
      </c>
      <c r="E57" s="62">
        <v>42789</v>
      </c>
      <c r="F57" s="51" t="s">
        <v>432</v>
      </c>
    </row>
    <row r="58" spans="1:6">
      <c r="A58" s="60" t="s">
        <v>150</v>
      </c>
      <c r="B58" s="314" t="s">
        <v>151</v>
      </c>
      <c r="C58" s="315"/>
      <c r="D58" s="61" t="s">
        <v>14</v>
      </c>
      <c r="E58" s="62">
        <v>42789</v>
      </c>
      <c r="F58" s="51" t="s">
        <v>432</v>
      </c>
    </row>
    <row r="59" spans="1:6">
      <c r="A59" s="60" t="s">
        <v>152</v>
      </c>
      <c r="B59" s="314" t="s">
        <v>153</v>
      </c>
      <c r="C59" s="315"/>
      <c r="D59" s="61" t="s">
        <v>14</v>
      </c>
      <c r="E59" s="62">
        <v>42789</v>
      </c>
      <c r="F59" s="51" t="s">
        <v>432</v>
      </c>
    </row>
    <row r="60" spans="1:6">
      <c r="A60" s="60" t="s">
        <v>154</v>
      </c>
      <c r="B60" s="314" t="s">
        <v>155</v>
      </c>
      <c r="C60" s="315"/>
      <c r="D60" s="61" t="s">
        <v>16</v>
      </c>
      <c r="E60" s="62">
        <v>43191</v>
      </c>
      <c r="F60" s="51" t="s">
        <v>432</v>
      </c>
    </row>
    <row r="61" spans="1:6">
      <c r="A61" s="60" t="s">
        <v>156</v>
      </c>
      <c r="B61" s="313" t="s">
        <v>157</v>
      </c>
      <c r="C61" s="313"/>
      <c r="D61" s="61" t="s">
        <v>14</v>
      </c>
      <c r="E61" s="62">
        <v>42789</v>
      </c>
      <c r="F61" s="51" t="s">
        <v>432</v>
      </c>
    </row>
    <row r="62" spans="1:6">
      <c r="A62" s="60" t="s">
        <v>158</v>
      </c>
      <c r="B62" s="313" t="s">
        <v>159</v>
      </c>
      <c r="C62" s="313"/>
      <c r="D62" s="61" t="s">
        <v>14</v>
      </c>
      <c r="E62" s="62">
        <v>42789</v>
      </c>
      <c r="F62" s="51" t="s">
        <v>432</v>
      </c>
    </row>
    <row r="63" spans="1:6">
      <c r="A63" s="60" t="s">
        <v>160</v>
      </c>
      <c r="B63" s="313" t="s">
        <v>161</v>
      </c>
      <c r="C63" s="313"/>
      <c r="D63" s="61" t="s">
        <v>14</v>
      </c>
      <c r="E63" s="62">
        <v>42789</v>
      </c>
      <c r="F63" s="51" t="s">
        <v>432</v>
      </c>
    </row>
    <row r="64" spans="1:6">
      <c r="A64" s="60" t="s">
        <v>162</v>
      </c>
      <c r="B64" s="313" t="s">
        <v>163</v>
      </c>
      <c r="C64" s="313"/>
      <c r="D64" s="61" t="s">
        <v>14</v>
      </c>
      <c r="E64" s="62">
        <v>42789</v>
      </c>
      <c r="F64" s="51" t="s">
        <v>432</v>
      </c>
    </row>
    <row r="65" spans="1:6">
      <c r="A65" s="60" t="s">
        <v>164</v>
      </c>
      <c r="B65" s="313" t="s">
        <v>165</v>
      </c>
      <c r="C65" s="313"/>
      <c r="D65" s="61" t="s">
        <v>14</v>
      </c>
      <c r="E65" s="62">
        <v>42789</v>
      </c>
      <c r="F65" s="51" t="s">
        <v>432</v>
      </c>
    </row>
    <row r="66" spans="1:6">
      <c r="A66" s="60" t="s">
        <v>166</v>
      </c>
      <c r="B66" s="317" t="s">
        <v>167</v>
      </c>
      <c r="C66" s="317"/>
      <c r="D66" s="61"/>
      <c r="E66" s="62"/>
    </row>
    <row r="67" spans="1:6">
      <c r="A67" s="60" t="s">
        <v>168</v>
      </c>
      <c r="B67" s="317" t="s">
        <v>167</v>
      </c>
      <c r="C67" s="317"/>
      <c r="D67" s="61"/>
      <c r="E67" s="62"/>
    </row>
    <row r="68" spans="1:6">
      <c r="A68" s="60" t="s">
        <v>169</v>
      </c>
      <c r="B68" s="318" t="s">
        <v>170</v>
      </c>
      <c r="C68" s="318"/>
      <c r="D68" s="61" t="s">
        <v>14</v>
      </c>
      <c r="E68" s="62">
        <v>43191</v>
      </c>
    </row>
    <row r="69" spans="1:6" ht="15" thickBot="1">
      <c r="A69" s="63" t="s">
        <v>171</v>
      </c>
      <c r="B69" s="316" t="s">
        <v>172</v>
      </c>
      <c r="C69" s="316"/>
      <c r="D69" s="64" t="s">
        <v>14</v>
      </c>
      <c r="E69" s="65">
        <v>43191</v>
      </c>
    </row>
  </sheetData>
  <mergeCells count="67">
    <mergeCell ref="B69:C69"/>
    <mergeCell ref="B63:C63"/>
    <mergeCell ref="B64:C64"/>
    <mergeCell ref="B65:C65"/>
    <mergeCell ref="B66:C66"/>
    <mergeCell ref="B67:C67"/>
    <mergeCell ref="B68:C68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4:C14"/>
    <mergeCell ref="A1:B4"/>
    <mergeCell ref="C1:E2"/>
    <mergeCell ref="C3:E4"/>
    <mergeCell ref="B6:C6"/>
    <mergeCell ref="B7:C7"/>
    <mergeCell ref="B8:C8"/>
    <mergeCell ref="B9:C9"/>
    <mergeCell ref="B10:C10"/>
    <mergeCell ref="B11:C11"/>
    <mergeCell ref="B12:C12"/>
    <mergeCell ref="B13:C13"/>
  </mergeCells>
  <hyperlinks>
    <hyperlink ref="B7:C7" location="'AV-FK-001'!A1" display="Mécanisme d'Aiguille"/>
    <hyperlink ref="B8:C8" location="'AV-FK-002'!A1" display="Contrôleur Conduit"/>
    <hyperlink ref="B9:C9" location="'AV-FK-003'!A1" display="Contrôleur VCC"/>
    <hyperlink ref="B10:C10" location="'AV-FK-004'!A1" display="Centre à Accumulateurs"/>
    <hyperlink ref="B14:C14" location="'AV-FK-008,1'!A1" display="Déroulage des Câbles en Extérieur avec jonction"/>
    <hyperlink ref="B17:C17" location="'AV-FK-008,2'!A1" display="Raccordement des Câbles"/>
    <hyperlink ref="B11:C11" location="'AV-FK-005'!A1" display="Armoire Extérieur"/>
  </hyperlinks>
  <printOptions horizontalCentered="1"/>
  <pageMargins left="0.19685039370078741" right="0.19685039370078741" top="0.19685039370078741" bottom="0.19685039370078741" header="0.31496062992125984" footer="0.31496062992125984"/>
  <pageSetup paperSize="9" scale="95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7030A0"/>
    <pageSetUpPr fitToPage="1"/>
  </sheetPr>
  <dimension ref="A1:N25"/>
  <sheetViews>
    <sheetView topLeftCell="A8" workbookViewId="0">
      <selection activeCell="K14" sqref="K14"/>
    </sheetView>
  </sheetViews>
  <sheetFormatPr baseColWidth="10" defaultColWidth="11.5" defaultRowHeight="15" x14ac:dyDescent="0"/>
  <cols>
    <col min="1" max="3" width="10.6640625" style="29" customWidth="1"/>
    <col min="4" max="4" width="8.6640625" style="29" customWidth="1"/>
    <col min="5" max="6" width="10.6640625" style="29" customWidth="1"/>
    <col min="7" max="7" width="5.6640625" style="29" customWidth="1"/>
    <col min="8" max="8" width="17.6640625" style="29" customWidth="1"/>
    <col min="9" max="14" width="12.6640625" style="29" customWidth="1"/>
    <col min="15" max="16384" width="11.5" style="29"/>
  </cols>
  <sheetData>
    <row r="1" spans="1:14" ht="80" customHeight="1" thickBot="1">
      <c r="A1" s="320"/>
      <c r="B1" s="320"/>
      <c r="C1" s="320"/>
      <c r="D1" s="320"/>
      <c r="E1" s="320"/>
      <c r="F1" s="320"/>
      <c r="G1" s="320"/>
      <c r="H1" s="320"/>
      <c r="K1" s="30"/>
      <c r="L1" s="321" t="s">
        <v>18</v>
      </c>
      <c r="M1" s="321"/>
      <c r="N1" s="31"/>
    </row>
    <row r="2" spans="1:14">
      <c r="A2" s="322"/>
      <c r="B2" s="322"/>
      <c r="C2" s="322"/>
      <c r="D2" s="322"/>
      <c r="E2" s="322"/>
      <c r="F2" s="322"/>
      <c r="G2" s="322"/>
      <c r="H2" s="322"/>
    </row>
    <row r="3" spans="1:14">
      <c r="A3" s="322"/>
      <c r="B3" s="322"/>
      <c r="C3" s="322"/>
      <c r="D3" s="322"/>
      <c r="E3" s="322"/>
      <c r="F3" s="322"/>
      <c r="G3" s="322"/>
      <c r="H3" s="322"/>
    </row>
    <row r="4" spans="1:14">
      <c r="A4" s="322"/>
      <c r="B4" s="322"/>
      <c r="C4" s="322"/>
      <c r="D4" s="322"/>
      <c r="E4" s="322"/>
      <c r="F4" s="322"/>
      <c r="G4" s="322"/>
      <c r="H4" s="322"/>
    </row>
    <row r="5" spans="1:14">
      <c r="A5" s="32"/>
      <c r="B5" s="32"/>
      <c r="C5" s="32"/>
      <c r="D5" s="32"/>
      <c r="E5" s="32"/>
      <c r="F5" s="32"/>
      <c r="G5" s="32"/>
      <c r="H5" s="32"/>
    </row>
    <row r="6" spans="1:14" s="33" customFormat="1" ht="30" customHeight="1">
      <c r="A6" s="319" t="s">
        <v>19</v>
      </c>
      <c r="B6" s="319"/>
      <c r="C6" s="319"/>
      <c r="D6" s="319"/>
      <c r="E6" s="319"/>
      <c r="F6" s="319"/>
      <c r="G6" s="319"/>
      <c r="H6" s="319"/>
    </row>
    <row r="7" spans="1:14" s="38" customFormat="1" ht="30" customHeight="1">
      <c r="A7" s="34" t="s">
        <v>20</v>
      </c>
      <c r="B7" s="326" t="s">
        <v>437</v>
      </c>
      <c r="C7" s="327"/>
      <c r="D7" s="327"/>
      <c r="E7" s="35" t="s">
        <v>21</v>
      </c>
      <c r="F7" s="36" t="s">
        <v>14</v>
      </c>
      <c r="G7" s="35" t="s">
        <v>22</v>
      </c>
      <c r="H7" s="37" t="s">
        <v>436</v>
      </c>
    </row>
    <row r="8" spans="1:14" ht="30" customHeight="1">
      <c r="A8" s="328" t="s">
        <v>23</v>
      </c>
      <c r="B8" s="328"/>
      <c r="C8" s="328"/>
      <c r="D8" s="328"/>
      <c r="E8" s="328"/>
      <c r="F8" s="328"/>
      <c r="G8" s="328"/>
      <c r="H8" s="328"/>
    </row>
    <row r="9" spans="1:14" ht="23">
      <c r="A9" s="329"/>
      <c r="B9" s="329"/>
      <c r="C9" s="329"/>
      <c r="D9" s="329"/>
      <c r="E9" s="329"/>
      <c r="F9" s="329"/>
      <c r="G9" s="329"/>
      <c r="H9" s="329"/>
    </row>
    <row r="10" spans="1:14" ht="23">
      <c r="A10" s="329" t="s">
        <v>24</v>
      </c>
      <c r="B10" s="329"/>
      <c r="C10" s="329"/>
      <c r="D10" s="329"/>
      <c r="E10" s="329"/>
      <c r="F10" s="329"/>
      <c r="G10" s="329"/>
      <c r="H10" s="329"/>
    </row>
    <row r="11" spans="1:14" ht="23">
      <c r="A11" s="329" t="s">
        <v>25</v>
      </c>
      <c r="B11" s="329"/>
      <c r="C11" s="329"/>
      <c r="D11" s="329"/>
      <c r="E11" s="329"/>
      <c r="F11" s="329"/>
      <c r="G11" s="329"/>
      <c r="H11" s="329"/>
    </row>
    <row r="12" spans="1:14" ht="23">
      <c r="A12" s="329"/>
      <c r="B12" s="329"/>
      <c r="C12" s="329"/>
      <c r="D12" s="329"/>
      <c r="E12" s="329"/>
      <c r="F12" s="329"/>
      <c r="G12" s="329"/>
      <c r="H12" s="329"/>
    </row>
    <row r="13" spans="1:14" ht="23">
      <c r="A13" s="329"/>
      <c r="B13" s="329"/>
      <c r="C13" s="329"/>
      <c r="D13" s="329"/>
      <c r="E13" s="329"/>
      <c r="F13" s="329"/>
      <c r="G13" s="329"/>
      <c r="H13" s="329"/>
    </row>
    <row r="14" spans="1:14" ht="23">
      <c r="A14" s="329" t="s">
        <v>26</v>
      </c>
      <c r="B14" s="329"/>
      <c r="C14" s="329"/>
      <c r="D14" s="329"/>
      <c r="E14" s="329"/>
      <c r="F14" s="329"/>
      <c r="G14" s="329"/>
      <c r="H14" s="329"/>
    </row>
    <row r="15" spans="1:14" ht="23">
      <c r="A15" s="329"/>
      <c r="B15" s="329"/>
      <c r="C15" s="329"/>
      <c r="D15" s="329"/>
      <c r="E15" s="329"/>
      <c r="F15" s="329"/>
      <c r="G15" s="329"/>
      <c r="H15" s="329"/>
    </row>
    <row r="16" spans="1:14" s="33" customFormat="1" ht="25">
      <c r="A16" s="330" t="s">
        <v>27</v>
      </c>
      <c r="B16" s="330"/>
      <c r="C16" s="330"/>
      <c r="D16" s="330"/>
      <c r="E16" s="330"/>
      <c r="F16" s="330"/>
      <c r="G16" s="330"/>
      <c r="H16" s="330"/>
    </row>
    <row r="17" spans="1:8" ht="20">
      <c r="A17" s="331" t="s">
        <v>28</v>
      </c>
      <c r="B17" s="331"/>
      <c r="C17" s="331"/>
      <c r="D17" s="331"/>
      <c r="E17" s="331"/>
      <c r="F17" s="331"/>
      <c r="G17" s="331"/>
      <c r="H17" s="331"/>
    </row>
    <row r="18" spans="1:8" ht="30" customHeight="1">
      <c r="A18" s="323" t="s">
        <v>29</v>
      </c>
      <c r="B18" s="324"/>
      <c r="C18" s="324"/>
      <c r="D18" s="324"/>
      <c r="E18" s="324"/>
      <c r="F18" s="324"/>
      <c r="G18" s="324"/>
      <c r="H18" s="325"/>
    </row>
    <row r="19" spans="1:8">
      <c r="A19" s="332" t="s">
        <v>30</v>
      </c>
      <c r="B19" s="333"/>
      <c r="C19" s="333"/>
      <c r="D19" s="334" t="s">
        <v>31</v>
      </c>
      <c r="E19" s="332"/>
      <c r="F19" s="335" t="s">
        <v>32</v>
      </c>
      <c r="G19" s="336"/>
      <c r="H19" s="39" t="s">
        <v>33</v>
      </c>
    </row>
    <row r="20" spans="1:8" ht="55" customHeight="1">
      <c r="A20" s="337" t="str">
        <f>IF(N1="","",IF(N1="A",MENU1!H3,IF(N1="B",MENU1!H4,IF(N1="C",MENU1!H5,IF(N1="D",MENU1!H6,)))))</f>
        <v/>
      </c>
      <c r="B20" s="337"/>
      <c r="C20" s="338"/>
      <c r="D20" s="339" t="str">
        <f>IF(N1="","",IF(N1="A",MENU1!I3,IF(N1="B",MENU1!I4,IF(N1="C",MENU1!I5,IF(N1="D",MENU1!I6,)))))</f>
        <v/>
      </c>
      <c r="E20" s="338"/>
      <c r="F20" s="340"/>
      <c r="G20" s="341"/>
      <c r="H20" s="40" t="str">
        <f>IF(N1="","",IF(N1="A",MENU1!J3,IF(N1="B",MENU1!J4,IF(N1="C",MENU1!J5,IF(N1="D",MENU1!J6,)))))</f>
        <v/>
      </c>
    </row>
    <row r="21" spans="1:8" ht="30" customHeight="1">
      <c r="A21" s="323" t="s">
        <v>34</v>
      </c>
      <c r="B21" s="324"/>
      <c r="C21" s="324"/>
      <c r="D21" s="324"/>
      <c r="E21" s="324"/>
      <c r="F21" s="324"/>
      <c r="G21" s="324"/>
      <c r="H21" s="325"/>
    </row>
    <row r="22" spans="1:8">
      <c r="A22" s="332" t="s">
        <v>30</v>
      </c>
      <c r="B22" s="333"/>
      <c r="C22" s="333"/>
      <c r="D22" s="334" t="s">
        <v>31</v>
      </c>
      <c r="E22" s="332"/>
      <c r="F22" s="335" t="s">
        <v>32</v>
      </c>
      <c r="G22" s="336"/>
      <c r="H22" s="39" t="s">
        <v>33</v>
      </c>
    </row>
    <row r="23" spans="1:8" ht="55" customHeight="1">
      <c r="A23" s="337" t="str">
        <f>IF(N4="","",IF(N4="A",MENU1!H6,IF(N4="B",MENU1!H7,IF(N4="C",MENU1!H8,IF(N4="D",MENU1!H9,)))))</f>
        <v/>
      </c>
      <c r="B23" s="337"/>
      <c r="C23" s="338"/>
      <c r="D23" s="339" t="str">
        <f>IF(N4="","",IF(N4="A",MENU1!I6,IF(N4="B",MENU1!I7,IF(N4="C",MENU1!I8,IF(N4="D",MENU1!I9,)))))</f>
        <v/>
      </c>
      <c r="E23" s="338"/>
      <c r="F23" s="340"/>
      <c r="G23" s="341"/>
      <c r="H23" s="40" t="str">
        <f>IF(N4="","",IF(N4="A",MENU1!J6,IF(N4="B",MENU1!J7,IF(N4="C",MENU1!J8,IF(N4="D",MENU1!J9,)))))</f>
        <v/>
      </c>
    </row>
    <row r="24" spans="1:8" ht="30" customHeight="1">
      <c r="A24" s="323" t="s">
        <v>35</v>
      </c>
      <c r="B24" s="324"/>
      <c r="C24" s="324"/>
      <c r="D24" s="324"/>
      <c r="E24" s="324"/>
      <c r="F24" s="324"/>
      <c r="G24" s="324"/>
      <c r="H24" s="325"/>
    </row>
    <row r="25" spans="1:8" ht="55" customHeight="1">
      <c r="A25" s="332" t="s">
        <v>36</v>
      </c>
      <c r="B25" s="333"/>
      <c r="C25" s="333"/>
      <c r="D25" s="334" t="s">
        <v>31</v>
      </c>
      <c r="E25" s="332"/>
      <c r="F25" s="342" t="s">
        <v>37</v>
      </c>
      <c r="G25" s="333"/>
      <c r="H25" s="41" t="s">
        <v>33</v>
      </c>
    </row>
  </sheetData>
  <mergeCells count="35">
    <mergeCell ref="A24:H24"/>
    <mergeCell ref="A25:C25"/>
    <mergeCell ref="D25:E25"/>
    <mergeCell ref="F25:G25"/>
    <mergeCell ref="A21:H21"/>
    <mergeCell ref="A22:C22"/>
    <mergeCell ref="D22:E22"/>
    <mergeCell ref="F22:G22"/>
    <mergeCell ref="A23:C23"/>
    <mergeCell ref="D23:E23"/>
    <mergeCell ref="F23:G23"/>
    <mergeCell ref="A19:C19"/>
    <mergeCell ref="D19:E19"/>
    <mergeCell ref="F19:G19"/>
    <mergeCell ref="A20:C20"/>
    <mergeCell ref="D20:E20"/>
    <mergeCell ref="F20:G20"/>
    <mergeCell ref="A18:H18"/>
    <mergeCell ref="B7:D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H6"/>
    <mergeCell ref="A1:H1"/>
    <mergeCell ref="L1:M1"/>
    <mergeCell ref="A2:H2"/>
    <mergeCell ref="A3:H3"/>
    <mergeCell ref="A4:H4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33CC"/>
    <pageSetUpPr fitToPage="1"/>
  </sheetPr>
  <dimension ref="A1:N93"/>
  <sheetViews>
    <sheetView zoomScaleSheetLayoutView="115" workbookViewId="0">
      <selection activeCell="C7" sqref="C7:F7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1.83203125" style="70" bestFit="1" customWidth="1"/>
    <col min="6" max="6" width="15.6640625" style="68" customWidth="1"/>
    <col min="7" max="7" width="13.6640625" style="68" bestFit="1" customWidth="1"/>
    <col min="8" max="11" width="11.5" style="68"/>
    <col min="12" max="12" width="14.5" style="68" customWidth="1"/>
    <col min="13" max="16384" width="11.5" style="68"/>
  </cols>
  <sheetData>
    <row r="1" spans="1:14" ht="15" customHeight="1" thickBot="1">
      <c r="A1" s="345"/>
      <c r="B1" s="346"/>
      <c r="C1" s="346" t="s">
        <v>173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51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1" t="str">
        <f>Entête!B7</f>
        <v>12-596-2569</v>
      </c>
      <c r="D6" s="352"/>
      <c r="E6" s="71" t="s">
        <v>177</v>
      </c>
      <c r="F6" s="72" t="str">
        <f ca="1">MID(CELL("nomfichier",B3),FIND("]",CELL("nomfichier",B3))+1,32)</f>
        <v>AV-FK-001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184</v>
      </c>
      <c r="C11" s="85"/>
      <c r="D11" s="86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88" t="str">
        <f>D11</f>
        <v/>
      </c>
      <c r="H11" s="347"/>
      <c r="I11" s="347"/>
      <c r="J11" s="347"/>
      <c r="K11" s="347"/>
      <c r="L11" s="347"/>
    </row>
    <row r="12" spans="1:14" ht="15" customHeight="1">
      <c r="A12" s="83" t="s">
        <v>16</v>
      </c>
      <c r="B12" s="84" t="s">
        <v>185</v>
      </c>
      <c r="C12" s="85"/>
      <c r="D12" s="86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7"/>
      <c r="F12" s="88" t="str">
        <f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92"/>
      <c r="H13" s="347"/>
      <c r="I13" s="347"/>
      <c r="J13" s="347"/>
      <c r="K13" s="347"/>
      <c r="L13" s="347"/>
    </row>
    <row r="14" spans="1:14" ht="15" customHeight="1">
      <c r="A14" s="83" t="s">
        <v>3</v>
      </c>
      <c r="B14" s="84" t="s">
        <v>187</v>
      </c>
      <c r="C14" s="93"/>
      <c r="D14" s="86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7"/>
      <c r="F14" s="88" t="str">
        <f t="shared" ref="F14:F16" si="0">D14</f>
        <v/>
      </c>
      <c r="H14" s="347"/>
      <c r="I14" s="347"/>
      <c r="J14" s="347"/>
      <c r="K14" s="347"/>
      <c r="L14" s="347"/>
    </row>
    <row r="15" spans="1:14" ht="15" customHeight="1">
      <c r="A15" s="83" t="s">
        <v>17</v>
      </c>
      <c r="B15" s="84" t="s">
        <v>188</v>
      </c>
      <c r="C15" s="93"/>
      <c r="D15" s="86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7"/>
      <c r="F15" s="88" t="str">
        <f t="shared" si="0"/>
        <v/>
      </c>
      <c r="H15" s="347"/>
      <c r="I15" s="347"/>
      <c r="J15" s="347"/>
      <c r="K15" s="347"/>
      <c r="L15" s="347"/>
    </row>
    <row r="16" spans="1:14" ht="15" customHeight="1">
      <c r="A16" s="83" t="s">
        <v>189</v>
      </c>
      <c r="B16" s="84" t="s">
        <v>190</v>
      </c>
      <c r="C16" s="94"/>
      <c r="D16" s="86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7"/>
      <c r="F16" s="88" t="str">
        <f t="shared" si="0"/>
        <v/>
      </c>
    </row>
    <row r="17" spans="1:6" ht="15" customHeight="1">
      <c r="A17" s="343" t="s">
        <v>191</v>
      </c>
      <c r="B17" s="344"/>
      <c r="C17" s="89"/>
      <c r="D17" s="90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91"/>
      <c r="F17" s="92"/>
    </row>
    <row r="18" spans="1:6" ht="15" customHeight="1">
      <c r="A18" s="83" t="s">
        <v>192</v>
      </c>
      <c r="B18" s="84" t="s">
        <v>193</v>
      </c>
      <c r="C18" s="93"/>
      <c r="D18" s="86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7"/>
      <c r="F18" s="88" t="str">
        <f t="shared" ref="F18:F19" si="1">D18</f>
        <v/>
      </c>
    </row>
    <row r="19" spans="1:6" ht="15" customHeight="1">
      <c r="A19" s="83" t="s">
        <v>194</v>
      </c>
      <c r="B19" s="84" t="s">
        <v>195</v>
      </c>
      <c r="C19" s="94"/>
      <c r="D19" s="86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7"/>
      <c r="F19" s="88" t="str">
        <f t="shared" si="1"/>
        <v/>
      </c>
    </row>
    <row r="20" spans="1:6" ht="15" customHeight="1">
      <c r="A20" s="343" t="s">
        <v>196</v>
      </c>
      <c r="B20" s="344"/>
      <c r="C20" s="89"/>
      <c r="D20" s="90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91"/>
      <c r="F20" s="92"/>
    </row>
    <row r="21" spans="1:6" ht="15" customHeight="1">
      <c r="A21" s="83" t="s">
        <v>197</v>
      </c>
      <c r="B21" s="84" t="s">
        <v>198</v>
      </c>
      <c r="C21" s="93"/>
      <c r="D21" s="86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7"/>
      <c r="F21" s="88" t="str">
        <f t="shared" ref="F21:F33" si="2">D21</f>
        <v/>
      </c>
    </row>
    <row r="22" spans="1:6" ht="15" customHeight="1">
      <c r="A22" s="83" t="s">
        <v>199</v>
      </c>
      <c r="B22" s="84" t="s">
        <v>200</v>
      </c>
      <c r="C22" s="93"/>
      <c r="D22" s="86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7"/>
      <c r="F22" s="88" t="str">
        <f t="shared" si="2"/>
        <v/>
      </c>
    </row>
    <row r="23" spans="1:6" ht="15" customHeight="1">
      <c r="A23" s="83" t="s">
        <v>201</v>
      </c>
      <c r="B23" s="84" t="s">
        <v>202</v>
      </c>
      <c r="C23" s="93"/>
      <c r="D23" s="86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7"/>
      <c r="F23" s="88" t="str">
        <f t="shared" si="2"/>
        <v/>
      </c>
    </row>
    <row r="24" spans="1:6" ht="15" customHeight="1">
      <c r="A24" s="83" t="s">
        <v>203</v>
      </c>
      <c r="B24" s="84" t="s">
        <v>204</v>
      </c>
      <c r="C24" s="93"/>
      <c r="D24" s="86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7"/>
      <c r="F24" s="88" t="str">
        <f t="shared" si="2"/>
        <v/>
      </c>
    </row>
    <row r="25" spans="1:6" ht="15" customHeight="1">
      <c r="A25" s="83" t="s">
        <v>205</v>
      </c>
      <c r="B25" s="84" t="s">
        <v>206</v>
      </c>
      <c r="C25" s="93"/>
      <c r="D25" s="86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7"/>
      <c r="F25" s="88" t="str">
        <f t="shared" si="2"/>
        <v/>
      </c>
    </row>
    <row r="26" spans="1:6" ht="15" customHeight="1">
      <c r="A26" s="83" t="s">
        <v>207</v>
      </c>
      <c r="B26" s="84" t="s">
        <v>208</v>
      </c>
      <c r="C26" s="93"/>
      <c r="D26" s="86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7"/>
      <c r="F26" s="88" t="str">
        <f t="shared" si="2"/>
        <v/>
      </c>
    </row>
    <row r="27" spans="1:6" ht="15" customHeight="1">
      <c r="A27" s="83" t="s">
        <v>209</v>
      </c>
      <c r="B27" s="84" t="s">
        <v>210</v>
      </c>
      <c r="C27" s="93"/>
      <c r="D27" s="86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7"/>
      <c r="F27" s="88" t="str">
        <f t="shared" si="2"/>
        <v/>
      </c>
    </row>
    <row r="28" spans="1:6" ht="15" customHeight="1">
      <c r="A28" s="83" t="s">
        <v>211</v>
      </c>
      <c r="B28" s="84" t="s">
        <v>212</v>
      </c>
      <c r="C28" s="93"/>
      <c r="D28" s="86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7"/>
      <c r="F28" s="88" t="str">
        <f t="shared" si="2"/>
        <v/>
      </c>
    </row>
    <row r="29" spans="1:6" ht="15" customHeight="1">
      <c r="A29" s="83" t="s">
        <v>213</v>
      </c>
      <c r="B29" s="84" t="s">
        <v>214</v>
      </c>
      <c r="C29" s="93"/>
      <c r="D29" s="86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7"/>
      <c r="F29" s="88" t="str">
        <f t="shared" si="2"/>
        <v/>
      </c>
    </row>
    <row r="30" spans="1:6" ht="15" customHeight="1">
      <c r="A30" s="83" t="s">
        <v>215</v>
      </c>
      <c r="B30" s="84" t="s">
        <v>216</v>
      </c>
      <c r="C30" s="93"/>
      <c r="D30" s="86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7"/>
      <c r="F30" s="88" t="str">
        <f t="shared" si="2"/>
        <v/>
      </c>
    </row>
    <row r="31" spans="1:6" ht="15" customHeight="1">
      <c r="A31" s="83" t="s">
        <v>6</v>
      </c>
      <c r="B31" s="84" t="s">
        <v>217</v>
      </c>
      <c r="C31" s="93"/>
      <c r="D31" s="86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7"/>
      <c r="F31" s="88" t="str">
        <f t="shared" si="2"/>
        <v/>
      </c>
    </row>
    <row r="32" spans="1:6" ht="15" customHeight="1">
      <c r="A32" s="83" t="s">
        <v>218</v>
      </c>
      <c r="B32" s="84" t="s">
        <v>219</v>
      </c>
      <c r="C32" s="93"/>
      <c r="D32" s="86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7"/>
      <c r="F32" s="88" t="str">
        <f t="shared" si="2"/>
        <v/>
      </c>
    </row>
    <row r="33" spans="1:6" ht="15" customHeight="1">
      <c r="A33" s="83" t="s">
        <v>220</v>
      </c>
      <c r="B33" s="84" t="s">
        <v>221</v>
      </c>
      <c r="C33" s="93"/>
      <c r="D33" s="86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7"/>
      <c r="F33" s="88" t="str">
        <f t="shared" si="2"/>
        <v/>
      </c>
    </row>
    <row r="34" spans="1:6" ht="15" customHeight="1">
      <c r="A34" s="343" t="s">
        <v>222</v>
      </c>
      <c r="B34" s="344"/>
      <c r="C34" s="89"/>
      <c r="D34" s="90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91"/>
      <c r="F34" s="92"/>
    </row>
    <row r="35" spans="1:6" ht="15" customHeight="1">
      <c r="A35" s="83" t="s">
        <v>223</v>
      </c>
      <c r="B35" s="84" t="s">
        <v>224</v>
      </c>
      <c r="C35" s="94"/>
      <c r="D35" s="86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87"/>
      <c r="F35" s="88" t="str">
        <f t="shared" ref="F35:F36" si="3">D35</f>
        <v/>
      </c>
    </row>
    <row r="36" spans="1:6" ht="15" customHeight="1">
      <c r="A36" s="83" t="s">
        <v>218</v>
      </c>
      <c r="B36" s="84" t="s">
        <v>225</v>
      </c>
      <c r="C36" s="94"/>
      <c r="D36" s="86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87"/>
      <c r="F36" s="88" t="str">
        <f t="shared" si="3"/>
        <v/>
      </c>
    </row>
    <row r="37" spans="1:6" ht="15" customHeight="1">
      <c r="A37" s="343" t="s">
        <v>226</v>
      </c>
      <c r="B37" s="344"/>
      <c r="C37" s="89"/>
      <c r="D37" s="90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91"/>
      <c r="F37" s="92"/>
    </row>
    <row r="38" spans="1:6" ht="15" customHeight="1">
      <c r="A38" s="83" t="s">
        <v>227</v>
      </c>
      <c r="B38" s="84" t="s">
        <v>228</v>
      </c>
      <c r="C38" s="94"/>
      <c r="D38" s="86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87"/>
      <c r="F38" s="88" t="str">
        <f>D38</f>
        <v/>
      </c>
    </row>
    <row r="39" spans="1:6" ht="15" customHeight="1">
      <c r="A39" s="343" t="s">
        <v>229</v>
      </c>
      <c r="B39" s="344"/>
      <c r="C39" s="89"/>
      <c r="D39" s="90" t="str">
        <f>IF(OR(C39="na",C39=""),"",IF($N$1="",MENU1!$G$3,IF(AND(G39="X",$N$1="A"),MENU1!$I$9,IF(AND(G39="X",$N$1="B"),MENU1!$I$10,IF(AND(G39="X",$N$1="C"),MENU1!$I$11,IF(AND(G39="X",$N$1="D"),MENU1!$I$12,MENU1!$G$3))))))</f>
        <v/>
      </c>
      <c r="E39" s="91"/>
      <c r="F39" s="92"/>
    </row>
    <row r="40" spans="1:6" ht="15" customHeight="1" thickBot="1">
      <c r="A40" s="83" t="s">
        <v>230</v>
      </c>
      <c r="B40" s="84" t="s">
        <v>231</v>
      </c>
      <c r="C40" s="95"/>
      <c r="D40" s="86" t="str">
        <f>IF(OR(C40="na",C40=""),"",IF($N$1="",MENU1!$G$3,IF(AND(G40="X",$N$1="A"),MENU1!$I$9,IF(AND(G40="X",$N$1="B"),MENU1!$I$10,IF(AND(G40="X",$N$1="C"),MENU1!$I$11,IF(AND(G40="X",$N$1="D"),MENU1!$I$12,MENU1!$G$3))))))</f>
        <v/>
      </c>
      <c r="E40" s="87"/>
      <c r="F40" s="88" t="str">
        <f>D40</f>
        <v/>
      </c>
    </row>
    <row r="41" spans="1:6" ht="15" customHeight="1">
      <c r="A41" s="96" t="s">
        <v>232</v>
      </c>
      <c r="B41" s="97"/>
      <c r="C41" s="98"/>
      <c r="D41" s="97"/>
      <c r="E41" s="99"/>
      <c r="F41" s="100"/>
    </row>
    <row r="42" spans="1:6" ht="15" customHeight="1">
      <c r="A42" s="101" t="s">
        <v>233</v>
      </c>
      <c r="B42" s="102"/>
      <c r="C42" s="103"/>
      <c r="D42" s="104"/>
      <c r="E42" s="105"/>
      <c r="F42" s="106"/>
    </row>
    <row r="43" spans="1:6" ht="15" customHeight="1" thickBot="1">
      <c r="A43" s="107" t="s">
        <v>234</v>
      </c>
      <c r="B43" s="108"/>
      <c r="C43" s="109"/>
      <c r="D43" s="110"/>
      <c r="E43" s="111"/>
      <c r="F43" s="112"/>
    </row>
    <row r="44" spans="1:6" ht="15" customHeight="1">
      <c r="A44" s="357" t="s">
        <v>235</v>
      </c>
      <c r="B44" s="358"/>
      <c r="C44" s="79"/>
      <c r="D44" s="80"/>
      <c r="E44" s="81"/>
      <c r="F44" s="82"/>
    </row>
    <row r="45" spans="1:6" ht="15" customHeight="1" thickBot="1">
      <c r="A45" s="113"/>
      <c r="B45" s="114" t="s">
        <v>236</v>
      </c>
      <c r="C45" s="95"/>
      <c r="D45" s="115"/>
      <c r="E45" s="116"/>
      <c r="F45" s="117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7">
    <mergeCell ref="A20:B20"/>
    <mergeCell ref="A34:B34"/>
    <mergeCell ref="A37:B37"/>
    <mergeCell ref="A39:B39"/>
    <mergeCell ref="A44:B44"/>
    <mergeCell ref="A17:B17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H10:L15"/>
    <mergeCell ref="A13:B13"/>
  </mergeCells>
  <conditionalFormatting sqref="A11:B12 A14:B16 A18:B19 A21:B33 A35:B36 A38:B38 A40:B40">
    <cfRule type="expression" dxfId="27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C11:C12 C32:C33 C18:C19 C40 C38 C35:C36 C21:C30 C14:C16</xm:sqref>
        </x14:dataValidation>
        <x14:dataValidation type="list" allowBlank="1" showInputMessage="1" showErrorMessage="1">
          <x14:formula1>
            <xm:f>MENU1!$B$3:$B$6</xm:f>
          </x14:formula1>
          <xm:sqref>C31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237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53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AV-FK-002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  <c r="H9" s="68"/>
      <c r="I9" s="68"/>
      <c r="J9" s="68"/>
      <c r="K9" s="68"/>
      <c r="L9" s="68"/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238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88" t="str">
        <f>D11</f>
        <v/>
      </c>
      <c r="H11" s="347"/>
      <c r="I11" s="347"/>
      <c r="J11" s="347"/>
      <c r="K11" s="347"/>
      <c r="L11" s="347"/>
    </row>
    <row r="12" spans="1:14" ht="15" customHeight="1">
      <c r="A12" s="120" t="s">
        <v>16</v>
      </c>
      <c r="B12" s="121" t="s">
        <v>239</v>
      </c>
      <c r="C12" s="122"/>
      <c r="D12" s="119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7"/>
      <c r="F12" s="88" t="str">
        <f t="shared" ref="F12:F14" si="0">D12</f>
        <v/>
      </c>
      <c r="H12" s="347"/>
      <c r="I12" s="347"/>
      <c r="J12" s="347"/>
      <c r="K12" s="347"/>
      <c r="L12" s="347"/>
    </row>
    <row r="13" spans="1:14" ht="15" customHeight="1">
      <c r="A13" s="83" t="s">
        <v>3</v>
      </c>
      <c r="B13" s="84" t="s">
        <v>240</v>
      </c>
      <c r="C13" s="123"/>
      <c r="D13" s="119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7"/>
      <c r="F13" s="88" t="str">
        <f t="shared" si="0"/>
        <v/>
      </c>
      <c r="H13" s="347"/>
      <c r="I13" s="347"/>
      <c r="J13" s="347"/>
      <c r="K13" s="347"/>
      <c r="L13" s="347"/>
    </row>
    <row r="14" spans="1:14" ht="15" customHeight="1">
      <c r="A14" s="124" t="s">
        <v>17</v>
      </c>
      <c r="B14" s="125" t="s">
        <v>241</v>
      </c>
      <c r="C14" s="94"/>
      <c r="D14" s="119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7"/>
      <c r="F14" s="88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343" t="s">
        <v>186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92"/>
      <c r="H15" s="347"/>
      <c r="I15" s="347"/>
      <c r="J15" s="347"/>
      <c r="K15" s="347"/>
      <c r="L15" s="347"/>
    </row>
    <row r="16" spans="1:14" ht="15" customHeight="1">
      <c r="A16" s="120" t="s">
        <v>189</v>
      </c>
      <c r="B16" s="126" t="s">
        <v>242</v>
      </c>
      <c r="C16" s="93"/>
      <c r="D16" s="119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7"/>
      <c r="F16" s="88" t="str">
        <f t="shared" ref="F16:F18" si="1">D16</f>
        <v/>
      </c>
    </row>
    <row r="17" spans="1:6" ht="15" customHeight="1">
      <c r="A17" s="120" t="s">
        <v>192</v>
      </c>
      <c r="B17" s="126" t="s">
        <v>243</v>
      </c>
      <c r="C17" s="93"/>
      <c r="D17" s="119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7"/>
      <c r="F17" s="88" t="str">
        <f t="shared" si="1"/>
        <v/>
      </c>
    </row>
    <row r="18" spans="1:6" ht="15" customHeight="1">
      <c r="A18" s="124" t="s">
        <v>194</v>
      </c>
      <c r="B18" s="127" t="s">
        <v>188</v>
      </c>
      <c r="C18" s="94"/>
      <c r="D18" s="119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7"/>
      <c r="F18" s="88" t="str">
        <f t="shared" si="1"/>
        <v/>
      </c>
    </row>
    <row r="19" spans="1:6" ht="15" customHeight="1">
      <c r="A19" s="343" t="s">
        <v>196</v>
      </c>
      <c r="B19" s="344"/>
      <c r="C19" s="89"/>
      <c r="D19" s="90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91"/>
      <c r="F19" s="92"/>
    </row>
    <row r="20" spans="1:6" ht="15" customHeight="1">
      <c r="A20" s="120" t="s">
        <v>197</v>
      </c>
      <c r="B20" s="126" t="s">
        <v>198</v>
      </c>
      <c r="C20" s="93"/>
      <c r="D20" s="119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87"/>
      <c r="F20" s="88" t="str">
        <f t="shared" ref="F20:F25" si="2">D20</f>
        <v/>
      </c>
    </row>
    <row r="21" spans="1:6" ht="15" customHeight="1">
      <c r="A21" s="120" t="s">
        <v>199</v>
      </c>
      <c r="B21" s="126" t="s">
        <v>244</v>
      </c>
      <c r="C21" s="93"/>
      <c r="D21" s="119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7"/>
      <c r="F21" s="88" t="str">
        <f t="shared" si="2"/>
        <v/>
      </c>
    </row>
    <row r="22" spans="1:6" ht="15" customHeight="1">
      <c r="A22" s="120" t="s">
        <v>201</v>
      </c>
      <c r="B22" s="126" t="s">
        <v>245</v>
      </c>
      <c r="C22" s="93"/>
      <c r="D22" s="119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7"/>
      <c r="F22" s="88" t="str">
        <f t="shared" si="2"/>
        <v/>
      </c>
    </row>
    <row r="23" spans="1:6" ht="30" customHeight="1">
      <c r="A23" s="120" t="s">
        <v>203</v>
      </c>
      <c r="B23" s="128" t="s">
        <v>246</v>
      </c>
      <c r="C23" s="93"/>
      <c r="D23" s="119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7"/>
      <c r="F23" s="88" t="str">
        <f t="shared" si="2"/>
        <v/>
      </c>
    </row>
    <row r="24" spans="1:6" ht="15" customHeight="1">
      <c r="A24" s="120" t="s">
        <v>205</v>
      </c>
      <c r="B24" s="126" t="s">
        <v>247</v>
      </c>
      <c r="C24" s="93"/>
      <c r="D24" s="119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7"/>
      <c r="F24" s="88" t="str">
        <f t="shared" si="2"/>
        <v/>
      </c>
    </row>
    <row r="25" spans="1:6" ht="29.5" customHeight="1">
      <c r="A25" s="124" t="s">
        <v>207</v>
      </c>
      <c r="B25" s="129" t="s">
        <v>248</v>
      </c>
      <c r="C25" s="94"/>
      <c r="D25" s="119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7"/>
      <c r="F25" s="88" t="str">
        <f t="shared" si="2"/>
        <v/>
      </c>
    </row>
    <row r="26" spans="1:6" ht="15" customHeight="1">
      <c r="A26" s="343" t="s">
        <v>249</v>
      </c>
      <c r="B26" s="344"/>
      <c r="C26" s="89"/>
      <c r="D26" s="90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91"/>
      <c r="F26" s="92"/>
    </row>
    <row r="27" spans="1:6" ht="15" customHeight="1">
      <c r="A27" s="124" t="s">
        <v>209</v>
      </c>
      <c r="B27" s="127" t="s">
        <v>250</v>
      </c>
      <c r="C27" s="94"/>
      <c r="D27" s="119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7"/>
      <c r="F27" s="88" t="str">
        <f t="shared" ref="F27" si="3">D27</f>
        <v/>
      </c>
    </row>
    <row r="28" spans="1:6" ht="15" customHeight="1">
      <c r="A28" s="343" t="s">
        <v>226</v>
      </c>
      <c r="B28" s="344"/>
      <c r="C28" s="89"/>
      <c r="D28" s="90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91"/>
      <c r="F28" s="92"/>
    </row>
    <row r="29" spans="1:6" ht="15" customHeight="1" thickBot="1">
      <c r="A29" s="124" t="s">
        <v>211</v>
      </c>
      <c r="B29" s="127" t="s">
        <v>228</v>
      </c>
      <c r="C29" s="94"/>
      <c r="D29" s="119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7"/>
      <c r="F29" s="88" t="str">
        <f t="shared" ref="F29" si="4">D29</f>
        <v/>
      </c>
    </row>
    <row r="30" spans="1:6" ht="15" customHeight="1">
      <c r="A30" s="96" t="s">
        <v>232</v>
      </c>
      <c r="B30" s="97"/>
      <c r="C30" s="98"/>
      <c r="D30" s="97"/>
      <c r="E30" s="99"/>
      <c r="F30" s="100"/>
    </row>
    <row r="31" spans="1:6" ht="15" customHeight="1">
      <c r="A31" s="101" t="s">
        <v>233</v>
      </c>
      <c r="B31" s="102"/>
      <c r="C31" s="103"/>
      <c r="D31" s="104"/>
      <c r="E31" s="105"/>
      <c r="F31" s="106"/>
    </row>
    <row r="32" spans="1:6" ht="15" customHeight="1" thickBot="1">
      <c r="A32" s="107" t="s">
        <v>234</v>
      </c>
      <c r="B32" s="108"/>
      <c r="C32" s="109"/>
      <c r="D32" s="110"/>
      <c r="E32" s="111"/>
      <c r="F32" s="112"/>
    </row>
    <row r="33" spans="1:6" ht="15" customHeight="1">
      <c r="A33" s="357" t="s">
        <v>235</v>
      </c>
      <c r="B33" s="358"/>
      <c r="C33" s="79"/>
      <c r="D33" s="80"/>
      <c r="E33" s="81"/>
      <c r="F33" s="82"/>
    </row>
    <row r="34" spans="1:6" ht="15" customHeight="1" thickBot="1">
      <c r="A34" s="113"/>
      <c r="B34" s="114" t="s">
        <v>236</v>
      </c>
      <c r="C34" s="95"/>
      <c r="D34" s="115"/>
      <c r="E34" s="116"/>
      <c r="F34" s="117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5">
    <mergeCell ref="A26:B26"/>
    <mergeCell ref="A28:B28"/>
    <mergeCell ref="A33:B33"/>
    <mergeCell ref="A7:B7"/>
    <mergeCell ref="C7:F7"/>
    <mergeCell ref="A10:B10"/>
    <mergeCell ref="H10:L15"/>
    <mergeCell ref="A15:B15"/>
    <mergeCell ref="A19:B19"/>
    <mergeCell ref="A1:B4"/>
    <mergeCell ref="C1:F2"/>
    <mergeCell ref="L1:M1"/>
    <mergeCell ref="C3:F4"/>
    <mergeCell ref="A6:B6"/>
    <mergeCell ref="C6:D6"/>
  </mergeCells>
  <conditionalFormatting sqref="A11:B14 A16:B18 A20:B25 A27:B27 A29:B29">
    <cfRule type="expression" dxfId="26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</xm:sqref>
        </x14:dataValidation>
        <x14:dataValidation type="list" allowBlank="1" showInputMessage="1" showErrorMessage="1">
          <x14:formula1>
            <xm:f>MENU1!$B$3:$B$5</xm:f>
          </x14:formula1>
          <xm:sqref>C11:C14 C16:C18 C29 C27 C20:C21 C23:C25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251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55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AV-FK-003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130" t="s">
        <v>14</v>
      </c>
      <c r="B11" s="131" t="s">
        <v>252</v>
      </c>
      <c r="C11" s="132"/>
      <c r="D11" s="133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34"/>
      <c r="F11" s="135" t="str">
        <f>D11</f>
        <v/>
      </c>
      <c r="H11" s="347"/>
      <c r="I11" s="347"/>
      <c r="J11" s="347"/>
      <c r="K11" s="347"/>
      <c r="L11" s="347"/>
    </row>
    <row r="12" spans="1:14" ht="15" customHeight="1">
      <c r="A12" s="343" t="s">
        <v>186</v>
      </c>
      <c r="B12" s="344"/>
      <c r="C12" s="89"/>
      <c r="D12" s="90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91"/>
      <c r="F12" s="136"/>
      <c r="H12" s="347"/>
      <c r="I12" s="347"/>
      <c r="J12" s="347"/>
      <c r="K12" s="347"/>
      <c r="L12" s="347"/>
    </row>
    <row r="13" spans="1:14" ht="15" customHeight="1">
      <c r="A13" s="124" t="s">
        <v>16</v>
      </c>
      <c r="B13" s="127" t="s">
        <v>188</v>
      </c>
      <c r="C13" s="94"/>
      <c r="D13" s="13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7"/>
      <c r="F13" s="135" t="str">
        <f>D13</f>
        <v/>
      </c>
      <c r="H13" s="347"/>
      <c r="I13" s="347"/>
      <c r="J13" s="347"/>
      <c r="K13" s="347"/>
      <c r="L13" s="347"/>
    </row>
    <row r="14" spans="1:14" ht="15" customHeight="1">
      <c r="A14" s="343" t="s">
        <v>196</v>
      </c>
      <c r="B14" s="344"/>
      <c r="C14" s="89"/>
      <c r="D14" s="90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91"/>
      <c r="F14" s="136"/>
      <c r="H14" s="347"/>
      <c r="I14" s="347"/>
      <c r="J14" s="347"/>
      <c r="K14" s="347"/>
      <c r="L14" s="347"/>
    </row>
    <row r="15" spans="1:14" ht="15" customHeight="1">
      <c r="A15" s="120" t="s">
        <v>3</v>
      </c>
      <c r="B15" s="126" t="s">
        <v>198</v>
      </c>
      <c r="C15" s="93"/>
      <c r="D15" s="138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9"/>
      <c r="F15" s="135" t="str">
        <f>D15</f>
        <v/>
      </c>
      <c r="H15" s="347"/>
      <c r="I15" s="347"/>
      <c r="J15" s="347"/>
      <c r="K15" s="347"/>
      <c r="L15" s="347"/>
    </row>
    <row r="16" spans="1:14" ht="15" customHeight="1">
      <c r="A16" s="120" t="s">
        <v>17</v>
      </c>
      <c r="B16" s="126" t="s">
        <v>244</v>
      </c>
      <c r="C16" s="93"/>
      <c r="D16" s="138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9"/>
      <c r="F16" s="135" t="str">
        <f t="shared" ref="F16:F21" si="0">D16</f>
        <v/>
      </c>
    </row>
    <row r="17" spans="1:6" ht="15" customHeight="1">
      <c r="A17" s="120" t="s">
        <v>189</v>
      </c>
      <c r="B17" s="126" t="s">
        <v>245</v>
      </c>
      <c r="C17" s="93"/>
      <c r="D17" s="138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9"/>
      <c r="F17" s="135" t="str">
        <f t="shared" si="0"/>
        <v/>
      </c>
    </row>
    <row r="18" spans="1:6" ht="14.5" customHeight="1">
      <c r="A18" s="120" t="s">
        <v>192</v>
      </c>
      <c r="B18" s="128" t="s">
        <v>253</v>
      </c>
      <c r="C18" s="93"/>
      <c r="D18" s="138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9"/>
      <c r="F18" s="135" t="str">
        <f>D18</f>
        <v/>
      </c>
    </row>
    <row r="19" spans="1:6" ht="15" customHeight="1">
      <c r="A19" s="120" t="s">
        <v>194</v>
      </c>
      <c r="B19" s="126" t="s">
        <v>254</v>
      </c>
      <c r="C19" s="93"/>
      <c r="D19" s="138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9"/>
      <c r="F19" s="135" t="str">
        <f t="shared" si="0"/>
        <v/>
      </c>
    </row>
    <row r="20" spans="1:6" ht="14.5" customHeight="1">
      <c r="A20" s="120" t="s">
        <v>197</v>
      </c>
      <c r="B20" s="128" t="s">
        <v>247</v>
      </c>
      <c r="C20" s="93"/>
      <c r="D20" s="138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9"/>
      <c r="F20" s="135" t="str">
        <f>D20</f>
        <v/>
      </c>
    </row>
    <row r="21" spans="1:6" ht="15" customHeight="1">
      <c r="A21" s="124" t="s">
        <v>199</v>
      </c>
      <c r="B21" s="129" t="s">
        <v>255</v>
      </c>
      <c r="C21" s="94"/>
      <c r="D21" s="138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7"/>
      <c r="F21" s="135" t="str">
        <f t="shared" si="0"/>
        <v/>
      </c>
    </row>
    <row r="22" spans="1:6" ht="15" customHeight="1">
      <c r="A22" s="343" t="s">
        <v>249</v>
      </c>
      <c r="B22" s="344"/>
      <c r="C22" s="89"/>
      <c r="D22" s="90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91"/>
      <c r="F22" s="136"/>
    </row>
    <row r="23" spans="1:6" ht="15" customHeight="1">
      <c r="A23" s="124" t="s">
        <v>201</v>
      </c>
      <c r="B23" s="127" t="s">
        <v>250</v>
      </c>
      <c r="C23" s="94"/>
      <c r="D23" s="133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7"/>
      <c r="F23" s="135" t="str">
        <f>D23</f>
        <v/>
      </c>
    </row>
    <row r="24" spans="1:6" ht="15" customHeight="1">
      <c r="A24" s="343" t="s">
        <v>226</v>
      </c>
      <c r="B24" s="344"/>
      <c r="C24" s="89"/>
      <c r="D24" s="90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91"/>
      <c r="F24" s="136"/>
    </row>
    <row r="25" spans="1:6" ht="15" customHeight="1" thickBot="1">
      <c r="A25" s="124" t="s">
        <v>203</v>
      </c>
      <c r="B25" s="127" t="s">
        <v>228</v>
      </c>
      <c r="C25" s="94"/>
      <c r="D25" s="133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7"/>
      <c r="F25" s="135" t="str">
        <f>D25</f>
        <v/>
      </c>
    </row>
    <row r="26" spans="1:6" ht="15" customHeight="1">
      <c r="A26" s="96" t="s">
        <v>232</v>
      </c>
      <c r="B26" s="97"/>
      <c r="C26" s="98"/>
      <c r="D26" s="97"/>
      <c r="E26" s="99"/>
      <c r="F26" s="100"/>
    </row>
    <row r="27" spans="1:6" ht="15" customHeight="1">
      <c r="A27" s="101" t="s">
        <v>233</v>
      </c>
      <c r="B27" s="102"/>
      <c r="C27" s="103"/>
      <c r="D27" s="104"/>
      <c r="E27" s="105"/>
      <c r="F27" s="106"/>
    </row>
    <row r="28" spans="1:6" ht="15" customHeight="1" thickBot="1">
      <c r="A28" s="107" t="s">
        <v>234</v>
      </c>
      <c r="B28" s="108"/>
      <c r="C28" s="109"/>
      <c r="D28" s="110"/>
      <c r="E28" s="111"/>
      <c r="F28" s="112"/>
    </row>
    <row r="29" spans="1:6" ht="15" customHeight="1">
      <c r="A29" s="357" t="s">
        <v>235</v>
      </c>
      <c r="B29" s="358"/>
      <c r="C29" s="79"/>
      <c r="D29" s="80"/>
      <c r="E29" s="81"/>
      <c r="F29" s="82"/>
    </row>
    <row r="30" spans="1:6" ht="15" customHeight="1" thickBot="1">
      <c r="A30" s="113"/>
      <c r="B30" s="114" t="s">
        <v>236</v>
      </c>
      <c r="C30" s="95"/>
      <c r="D30" s="115"/>
      <c r="E30" s="116"/>
      <c r="F30" s="117"/>
    </row>
    <row r="31" spans="1:6">
      <c r="A31" s="118"/>
      <c r="B31" s="118"/>
      <c r="D31" s="118"/>
      <c r="F31" s="118"/>
    </row>
    <row r="32" spans="1:6">
      <c r="A32" s="118"/>
      <c r="B32" s="118"/>
      <c r="D32" s="118"/>
      <c r="F32" s="118"/>
    </row>
    <row r="33" spans="1:6">
      <c r="A33" s="118"/>
      <c r="B33" s="118"/>
      <c r="D33" s="118"/>
      <c r="F33" s="118"/>
    </row>
    <row r="34" spans="1:6">
      <c r="A34" s="118"/>
      <c r="B34" s="118"/>
      <c r="D34" s="118"/>
      <c r="F34" s="118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5">
    <mergeCell ref="A22:B22"/>
    <mergeCell ref="A24:B24"/>
    <mergeCell ref="A29:B29"/>
    <mergeCell ref="A7:B7"/>
    <mergeCell ref="C7:F7"/>
    <mergeCell ref="A10:B10"/>
    <mergeCell ref="H10:L15"/>
    <mergeCell ref="A12:B12"/>
    <mergeCell ref="A14:B14"/>
    <mergeCell ref="A1:B4"/>
    <mergeCell ref="C1:F2"/>
    <mergeCell ref="L1:M1"/>
    <mergeCell ref="C3:F4"/>
    <mergeCell ref="A6:B6"/>
    <mergeCell ref="C6:D6"/>
  </mergeCells>
  <conditionalFormatting sqref="A11:B11 A13:B13 A15:B21 A23:B23 A25:B25">
    <cfRule type="expression" dxfId="25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C17</xm:sqref>
        </x14:dataValidation>
        <x14:dataValidation type="list" allowBlank="1" showInputMessage="1" showErrorMessage="1">
          <x14:formula1>
            <xm:f>MENU1!$B$3:$B$5</xm:f>
          </x14:formula1>
          <xm:sqref>C11 C23 C25 C13 C15:C16 C18:C21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256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57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AV-FK-004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140" t="s">
        <v>14</v>
      </c>
      <c r="B11" s="126" t="s">
        <v>257</v>
      </c>
      <c r="C11" s="93"/>
      <c r="D11" s="138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39"/>
      <c r="F11" s="135" t="str">
        <f>D11</f>
        <v/>
      </c>
      <c r="H11" s="347"/>
      <c r="I11" s="347"/>
      <c r="J11" s="347"/>
      <c r="K11" s="347"/>
      <c r="L11" s="347"/>
    </row>
    <row r="12" spans="1:14" ht="15" customHeight="1">
      <c r="A12" s="140" t="s">
        <v>16</v>
      </c>
      <c r="B12" s="126" t="s">
        <v>258</v>
      </c>
      <c r="C12" s="93"/>
      <c r="D12" s="138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39"/>
      <c r="F12" s="135" t="str">
        <f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141"/>
      <c r="H13" s="347"/>
      <c r="I13" s="347"/>
      <c r="J13" s="347"/>
      <c r="K13" s="347"/>
      <c r="L13" s="347"/>
    </row>
    <row r="14" spans="1:14" ht="15" customHeight="1">
      <c r="A14" s="124" t="s">
        <v>3</v>
      </c>
      <c r="B14" s="127" t="s">
        <v>259</v>
      </c>
      <c r="C14" s="94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135" t="str">
        <f>D14</f>
        <v/>
      </c>
      <c r="H14" s="347"/>
      <c r="I14" s="347"/>
      <c r="J14" s="347"/>
      <c r="K14" s="347"/>
      <c r="L14" s="347"/>
    </row>
    <row r="15" spans="1:14" ht="15" customHeight="1">
      <c r="A15" s="343" t="s">
        <v>191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141"/>
      <c r="H15" s="347"/>
      <c r="I15" s="347"/>
      <c r="J15" s="347"/>
      <c r="K15" s="347"/>
      <c r="L15" s="347"/>
    </row>
    <row r="16" spans="1:14" ht="15" customHeight="1">
      <c r="A16" s="120" t="s">
        <v>17</v>
      </c>
      <c r="B16" s="126" t="s">
        <v>260</v>
      </c>
      <c r="C16" s="93"/>
      <c r="D16" s="138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9"/>
      <c r="F16" s="135" t="str">
        <f t="shared" ref="F16" si="0">D16</f>
        <v/>
      </c>
    </row>
    <row r="17" spans="1:6" ht="30.5" customHeight="1">
      <c r="A17" s="120" t="s">
        <v>189</v>
      </c>
      <c r="B17" s="128" t="s">
        <v>261</v>
      </c>
      <c r="C17" s="93"/>
      <c r="D17" s="138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9"/>
      <c r="F17" s="135" t="str">
        <f>D17</f>
        <v/>
      </c>
    </row>
    <row r="18" spans="1:6" ht="15" customHeight="1">
      <c r="A18" s="343" t="s">
        <v>196</v>
      </c>
      <c r="B18" s="361"/>
      <c r="C18" s="143"/>
      <c r="D18" s="144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91"/>
      <c r="F18" s="145"/>
    </row>
    <row r="19" spans="1:6" ht="15" customHeight="1">
      <c r="A19" s="120" t="s">
        <v>192</v>
      </c>
      <c r="B19" s="126" t="s">
        <v>245</v>
      </c>
      <c r="C19" s="93"/>
      <c r="D19" s="138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9"/>
      <c r="F19" s="135" t="str">
        <f t="shared" ref="F19:F34" si="1">D19</f>
        <v/>
      </c>
    </row>
    <row r="20" spans="1:6" ht="14.5" customHeight="1">
      <c r="A20" s="120" t="s">
        <v>194</v>
      </c>
      <c r="B20" s="128" t="s">
        <v>198</v>
      </c>
      <c r="C20" s="93"/>
      <c r="D20" s="138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9"/>
      <c r="F20" s="135" t="str">
        <f t="shared" si="1"/>
        <v/>
      </c>
    </row>
    <row r="21" spans="1:6" ht="15" customHeight="1">
      <c r="A21" s="120" t="s">
        <v>197</v>
      </c>
      <c r="B21" s="126" t="s">
        <v>206</v>
      </c>
      <c r="C21" s="93"/>
      <c r="D21" s="138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9"/>
      <c r="F21" s="135" t="str">
        <f t="shared" si="1"/>
        <v/>
      </c>
    </row>
    <row r="22" spans="1:6" ht="14.5" customHeight="1">
      <c r="A22" s="120" t="s">
        <v>199</v>
      </c>
      <c r="B22" s="128" t="s">
        <v>262</v>
      </c>
      <c r="C22" s="93"/>
      <c r="D22" s="138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9"/>
      <c r="F22" s="135" t="str">
        <f>D22</f>
        <v/>
      </c>
    </row>
    <row r="23" spans="1:6" ht="15" customHeight="1">
      <c r="A23" s="120" t="s">
        <v>201</v>
      </c>
      <c r="B23" s="128" t="s">
        <v>263</v>
      </c>
      <c r="C23" s="93"/>
      <c r="D23" s="138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9"/>
      <c r="F23" s="135" t="str">
        <f t="shared" si="1"/>
        <v/>
      </c>
    </row>
    <row r="24" spans="1:6" ht="15" customHeight="1">
      <c r="A24" s="120" t="s">
        <v>203</v>
      </c>
      <c r="B24" s="128" t="s">
        <v>264</v>
      </c>
      <c r="C24" s="93"/>
      <c r="D24" s="138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9"/>
      <c r="F24" s="135" t="str">
        <f t="shared" si="1"/>
        <v/>
      </c>
    </row>
    <row r="25" spans="1:6" ht="15" customHeight="1">
      <c r="A25" s="83" t="s">
        <v>205</v>
      </c>
      <c r="B25" s="146" t="s">
        <v>265</v>
      </c>
      <c r="C25" s="85"/>
      <c r="D25" s="119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7"/>
      <c r="F25" s="135" t="str">
        <f t="shared" si="1"/>
        <v/>
      </c>
    </row>
    <row r="26" spans="1:6" ht="15" customHeight="1">
      <c r="A26" s="83" t="s">
        <v>207</v>
      </c>
      <c r="B26" s="146" t="s">
        <v>266</v>
      </c>
      <c r="C26" s="85"/>
      <c r="D26" s="119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7"/>
      <c r="F26" s="135" t="str">
        <f t="shared" si="1"/>
        <v/>
      </c>
    </row>
    <row r="27" spans="1:6" ht="15" customHeight="1">
      <c r="A27" s="83" t="s">
        <v>209</v>
      </c>
      <c r="B27" s="146" t="s">
        <v>267</v>
      </c>
      <c r="C27" s="85"/>
      <c r="D27" s="119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7"/>
      <c r="F27" s="135" t="str">
        <f t="shared" si="1"/>
        <v/>
      </c>
    </row>
    <row r="28" spans="1:6" ht="15" customHeight="1">
      <c r="A28" s="83" t="s">
        <v>211</v>
      </c>
      <c r="B28" s="146" t="s">
        <v>268</v>
      </c>
      <c r="C28" s="85"/>
      <c r="D28" s="119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7"/>
      <c r="F28" s="135" t="str">
        <f t="shared" si="1"/>
        <v/>
      </c>
    </row>
    <row r="29" spans="1:6" ht="15" customHeight="1">
      <c r="A29" s="83" t="s">
        <v>213</v>
      </c>
      <c r="B29" s="146" t="s">
        <v>269</v>
      </c>
      <c r="C29" s="85"/>
      <c r="D29" s="119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7"/>
      <c r="F29" s="135" t="str">
        <f t="shared" si="1"/>
        <v/>
      </c>
    </row>
    <row r="30" spans="1:6" ht="15" customHeight="1">
      <c r="A30" s="83" t="s">
        <v>215</v>
      </c>
      <c r="B30" s="146" t="s">
        <v>270</v>
      </c>
      <c r="C30" s="85"/>
      <c r="D30" s="119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7"/>
      <c r="F30" s="135" t="str">
        <f t="shared" si="1"/>
        <v/>
      </c>
    </row>
    <row r="31" spans="1:6" ht="15" customHeight="1">
      <c r="A31" s="83" t="s">
        <v>6</v>
      </c>
      <c r="B31" s="146" t="s">
        <v>271</v>
      </c>
      <c r="C31" s="85"/>
      <c r="D31" s="119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7"/>
      <c r="F31" s="135" t="str">
        <f t="shared" si="1"/>
        <v/>
      </c>
    </row>
    <row r="32" spans="1:6" ht="15" customHeight="1">
      <c r="A32" s="83" t="s">
        <v>272</v>
      </c>
      <c r="B32" s="146" t="s">
        <v>273</v>
      </c>
      <c r="C32" s="85"/>
      <c r="D32" s="119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7"/>
      <c r="F32" s="135" t="str">
        <f t="shared" si="1"/>
        <v/>
      </c>
    </row>
    <row r="33" spans="1:6" ht="15" customHeight="1">
      <c r="A33" s="83" t="s">
        <v>220</v>
      </c>
      <c r="B33" s="146" t="s">
        <v>274</v>
      </c>
      <c r="C33" s="85"/>
      <c r="D33" s="119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7"/>
      <c r="F33" s="135" t="str">
        <f t="shared" si="1"/>
        <v/>
      </c>
    </row>
    <row r="34" spans="1:6" ht="15" customHeight="1">
      <c r="A34" s="130" t="s">
        <v>223</v>
      </c>
      <c r="B34" s="147" t="s">
        <v>275</v>
      </c>
      <c r="C34" s="132"/>
      <c r="D34" s="133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134"/>
      <c r="F34" s="135" t="str">
        <f t="shared" si="1"/>
        <v/>
      </c>
    </row>
    <row r="35" spans="1:6" ht="15" customHeight="1">
      <c r="A35" s="343"/>
      <c r="B35" s="344"/>
      <c r="C35" s="89"/>
      <c r="D35" s="90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91"/>
      <c r="F35" s="141"/>
    </row>
    <row r="36" spans="1:6" ht="15" customHeight="1">
      <c r="A36" s="124" t="s">
        <v>218</v>
      </c>
      <c r="B36" s="127" t="s">
        <v>276</v>
      </c>
      <c r="C36" s="94"/>
      <c r="D36" s="142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137"/>
      <c r="F36" s="135" t="str">
        <f>D36</f>
        <v/>
      </c>
    </row>
    <row r="37" spans="1:6" ht="15" customHeight="1">
      <c r="A37" s="343" t="s">
        <v>226</v>
      </c>
      <c r="B37" s="344"/>
      <c r="C37" s="89"/>
      <c r="D37" s="90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91"/>
      <c r="F37" s="141"/>
    </row>
    <row r="38" spans="1:6" ht="29" thickBot="1">
      <c r="A38" s="124" t="s">
        <v>227</v>
      </c>
      <c r="B38" s="129" t="s">
        <v>277</v>
      </c>
      <c r="C38" s="94"/>
      <c r="D38" s="142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137"/>
      <c r="F38" s="135" t="str">
        <f>D38</f>
        <v/>
      </c>
    </row>
    <row r="39" spans="1:6" ht="15" customHeight="1">
      <c r="A39" s="96" t="s">
        <v>232</v>
      </c>
      <c r="B39" s="97"/>
      <c r="C39" s="98"/>
      <c r="D39" s="97"/>
      <c r="E39" s="99"/>
      <c r="F39" s="100"/>
    </row>
    <row r="40" spans="1:6" ht="15" customHeight="1">
      <c r="A40" s="101" t="s">
        <v>233</v>
      </c>
      <c r="B40" s="102"/>
      <c r="C40" s="103"/>
      <c r="D40" s="104"/>
      <c r="E40" s="105"/>
      <c r="F40" s="106"/>
    </row>
    <row r="41" spans="1:6" ht="15" customHeight="1" thickBot="1">
      <c r="A41" s="107" t="s">
        <v>234</v>
      </c>
      <c r="B41" s="108"/>
      <c r="C41" s="109"/>
      <c r="D41" s="110"/>
      <c r="E41" s="111"/>
      <c r="F41" s="112"/>
    </row>
    <row r="42" spans="1:6" ht="15" customHeight="1">
      <c r="A42" s="357" t="s">
        <v>235</v>
      </c>
      <c r="B42" s="358"/>
      <c r="C42" s="79"/>
      <c r="D42" s="80"/>
      <c r="E42" s="81"/>
      <c r="F42" s="82"/>
    </row>
    <row r="43" spans="1:6" ht="15" customHeight="1" thickBot="1">
      <c r="A43" s="113"/>
      <c r="B43" s="114" t="s">
        <v>236</v>
      </c>
      <c r="C43" s="95"/>
      <c r="D43" s="115"/>
      <c r="E43" s="116"/>
      <c r="F43" s="117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6">
    <mergeCell ref="A18:B18"/>
    <mergeCell ref="A35:B35"/>
    <mergeCell ref="A37:B37"/>
    <mergeCell ref="A42:B42"/>
    <mergeCell ref="A7:B7"/>
    <mergeCell ref="C7:F7"/>
    <mergeCell ref="A10:B10"/>
    <mergeCell ref="H10:L15"/>
    <mergeCell ref="A13:B13"/>
    <mergeCell ref="A15:B15"/>
    <mergeCell ref="A1:B4"/>
    <mergeCell ref="C1:F2"/>
    <mergeCell ref="L1:M1"/>
    <mergeCell ref="C3:F4"/>
    <mergeCell ref="A6:B6"/>
    <mergeCell ref="C6:D6"/>
  </mergeCells>
  <conditionalFormatting sqref="A11:B12 A14:B14 A16:B17 A19:B34 A36:B36 A38:B38">
    <cfRule type="expression" dxfId="24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C11:C12 C14 C16:C17 C38 C36 C20:C34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>
    <tabColor rgb="FFFF33CC"/>
    <pageSetUpPr fitToPage="1"/>
  </sheetPr>
  <dimension ref="A1:N93"/>
  <sheetViews>
    <sheetView zoomScaleSheetLayoutView="111"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4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278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59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AV-FK-005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279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135" t="str">
        <f>D11</f>
        <v/>
      </c>
      <c r="H11" s="347"/>
      <c r="I11" s="347"/>
      <c r="J11" s="347"/>
      <c r="K11" s="347"/>
      <c r="L11" s="347"/>
    </row>
    <row r="12" spans="1:14" ht="15" customHeight="1">
      <c r="A12" s="130" t="s">
        <v>16</v>
      </c>
      <c r="B12" s="131" t="s">
        <v>185</v>
      </c>
      <c r="C12" s="132"/>
      <c r="D12" s="13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34"/>
      <c r="F12" s="135" t="str">
        <f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141"/>
      <c r="H13" s="347"/>
      <c r="I13" s="347"/>
      <c r="J13" s="347"/>
      <c r="K13" s="347"/>
      <c r="L13" s="347"/>
    </row>
    <row r="14" spans="1:14" ht="15" customHeight="1">
      <c r="A14" s="120" t="s">
        <v>3</v>
      </c>
      <c r="B14" s="126" t="s">
        <v>280</v>
      </c>
      <c r="C14" s="93"/>
      <c r="D14" s="138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9"/>
      <c r="F14" s="135" t="str">
        <f t="shared" ref="F14:F15" si="0">D14</f>
        <v/>
      </c>
      <c r="H14" s="347"/>
      <c r="I14" s="347"/>
      <c r="J14" s="347"/>
      <c r="K14" s="347"/>
      <c r="L14" s="347"/>
    </row>
    <row r="15" spans="1:14" ht="15" customHeight="1">
      <c r="A15" s="124" t="s">
        <v>17</v>
      </c>
      <c r="B15" s="127" t="s">
        <v>281</v>
      </c>
      <c r="C15" s="94"/>
      <c r="D15" s="142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7"/>
      <c r="F15" s="135" t="str">
        <f t="shared" si="0"/>
        <v/>
      </c>
      <c r="H15" s="347"/>
      <c r="I15" s="347"/>
      <c r="J15" s="347"/>
      <c r="K15" s="347"/>
      <c r="L15" s="347"/>
    </row>
    <row r="16" spans="1:14" ht="15" customHeight="1">
      <c r="A16" s="343" t="s">
        <v>191</v>
      </c>
      <c r="B16" s="344"/>
      <c r="C16" s="89"/>
      <c r="D16" s="90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91"/>
      <c r="F16" s="141"/>
    </row>
    <row r="17" spans="1:6" ht="15" customHeight="1">
      <c r="A17" s="120" t="s">
        <v>189</v>
      </c>
      <c r="B17" s="126" t="s">
        <v>282</v>
      </c>
      <c r="C17" s="93"/>
      <c r="D17" s="138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9"/>
      <c r="F17" s="135" t="str">
        <f t="shared" ref="F17:F18" si="1">D17</f>
        <v/>
      </c>
    </row>
    <row r="18" spans="1:6" ht="30" customHeight="1">
      <c r="A18" s="120" t="s">
        <v>192</v>
      </c>
      <c r="B18" s="128" t="s">
        <v>261</v>
      </c>
      <c r="C18" s="93"/>
      <c r="D18" s="138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9"/>
      <c r="F18" s="135" t="str">
        <f t="shared" si="1"/>
        <v/>
      </c>
    </row>
    <row r="19" spans="1:6" ht="15" customHeight="1">
      <c r="A19" s="343" t="s">
        <v>196</v>
      </c>
      <c r="B19" s="361"/>
      <c r="C19" s="143"/>
      <c r="D19" s="144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91"/>
      <c r="F19" s="145"/>
    </row>
    <row r="20" spans="1:6" ht="15" customHeight="1">
      <c r="A20" s="120" t="s">
        <v>194</v>
      </c>
      <c r="B20" s="128" t="s">
        <v>283</v>
      </c>
      <c r="C20" s="93"/>
      <c r="D20" s="138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9"/>
      <c r="F20" s="135" t="str">
        <f t="shared" ref="F20:F26" si="2">D20</f>
        <v/>
      </c>
    </row>
    <row r="21" spans="1:6" ht="14.5" customHeight="1">
      <c r="A21" s="120" t="s">
        <v>197</v>
      </c>
      <c r="B21" s="128" t="s">
        <v>284</v>
      </c>
      <c r="C21" s="93"/>
      <c r="D21" s="138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9"/>
      <c r="F21" s="135" t="str">
        <f t="shared" si="2"/>
        <v/>
      </c>
    </row>
    <row r="22" spans="1:6" ht="30" customHeight="1">
      <c r="A22" s="120" t="s">
        <v>199</v>
      </c>
      <c r="B22" s="128" t="s">
        <v>285</v>
      </c>
      <c r="C22" s="93"/>
      <c r="D22" s="138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9"/>
      <c r="F22" s="135" t="str">
        <f t="shared" si="2"/>
        <v/>
      </c>
    </row>
    <row r="23" spans="1:6" ht="14.5" customHeight="1">
      <c r="A23" s="120" t="s">
        <v>201</v>
      </c>
      <c r="B23" s="128" t="s">
        <v>286</v>
      </c>
      <c r="C23" s="93"/>
      <c r="D23" s="138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9"/>
      <c r="F23" s="135" t="str">
        <f t="shared" si="2"/>
        <v/>
      </c>
    </row>
    <row r="24" spans="1:6" ht="15" customHeight="1">
      <c r="A24" s="120" t="s">
        <v>203</v>
      </c>
      <c r="B24" s="128" t="s">
        <v>274</v>
      </c>
      <c r="C24" s="93"/>
      <c r="D24" s="138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9"/>
      <c r="F24" s="135" t="str">
        <f t="shared" si="2"/>
        <v/>
      </c>
    </row>
    <row r="25" spans="1:6" ht="15" customHeight="1">
      <c r="A25" s="120" t="s">
        <v>205</v>
      </c>
      <c r="B25" s="128" t="s">
        <v>287</v>
      </c>
      <c r="C25" s="93"/>
      <c r="D25" s="138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9"/>
      <c r="F25" s="135" t="str">
        <f t="shared" si="2"/>
        <v/>
      </c>
    </row>
    <row r="26" spans="1:6" ht="15" customHeight="1">
      <c r="A26" s="130" t="s">
        <v>207</v>
      </c>
      <c r="B26" s="147" t="s">
        <v>288</v>
      </c>
      <c r="C26" s="93"/>
      <c r="D26" s="133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4"/>
      <c r="F26" s="135" t="str">
        <f t="shared" si="2"/>
        <v/>
      </c>
    </row>
    <row r="27" spans="1:6" ht="15" customHeight="1">
      <c r="A27" s="343" t="s">
        <v>289</v>
      </c>
      <c r="B27" s="344"/>
      <c r="C27" s="89"/>
      <c r="D27" s="90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91"/>
      <c r="F27" s="141"/>
    </row>
    <row r="28" spans="1:6" ht="16">
      <c r="A28" s="124" t="s">
        <v>209</v>
      </c>
      <c r="B28" s="129" t="s">
        <v>290</v>
      </c>
      <c r="D28" s="14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7"/>
      <c r="F28" s="135" t="str">
        <f>D28</f>
        <v/>
      </c>
    </row>
    <row r="29" spans="1:6" ht="15" customHeight="1">
      <c r="A29" s="343" t="s">
        <v>249</v>
      </c>
      <c r="B29" s="344"/>
      <c r="C29" s="89"/>
      <c r="D29" s="90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91"/>
      <c r="F29" s="141"/>
    </row>
    <row r="30" spans="1:6" ht="15" customHeight="1">
      <c r="A30" s="124" t="s">
        <v>211</v>
      </c>
      <c r="B30" s="127" t="s">
        <v>276</v>
      </c>
      <c r="C30" s="94"/>
      <c r="D30" s="14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7"/>
      <c r="F30" s="135" t="str">
        <f>D30</f>
        <v/>
      </c>
    </row>
    <row r="31" spans="1:6" ht="15" customHeight="1">
      <c r="A31" s="343" t="s">
        <v>226</v>
      </c>
      <c r="B31" s="344"/>
      <c r="C31" s="89"/>
      <c r="D31" s="90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91"/>
      <c r="F31" s="141"/>
    </row>
    <row r="32" spans="1:6" ht="15" customHeight="1">
      <c r="A32" s="120" t="s">
        <v>213</v>
      </c>
      <c r="B32" s="126" t="s">
        <v>291</v>
      </c>
      <c r="C32" s="93"/>
      <c r="D32" s="138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139"/>
      <c r="F32" s="135" t="str">
        <f t="shared" ref="F32:F33" si="3">D32</f>
        <v/>
      </c>
    </row>
    <row r="33" spans="1:6" ht="43" thickBot="1">
      <c r="A33" s="124" t="s">
        <v>215</v>
      </c>
      <c r="B33" s="129" t="s">
        <v>292</v>
      </c>
      <c r="C33" s="94"/>
      <c r="D33" s="142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137"/>
      <c r="F33" s="135" t="str">
        <f t="shared" si="3"/>
        <v/>
      </c>
    </row>
    <row r="34" spans="1:6" ht="15" customHeight="1">
      <c r="A34" s="96" t="s">
        <v>232</v>
      </c>
      <c r="B34" s="97"/>
      <c r="C34" s="98"/>
      <c r="D34" s="97"/>
      <c r="E34" s="99"/>
      <c r="F34" s="100"/>
    </row>
    <row r="35" spans="1:6" ht="15" customHeight="1">
      <c r="A35" s="101"/>
      <c r="B35" s="102"/>
      <c r="C35" s="103"/>
      <c r="D35" s="104"/>
      <c r="E35" s="105"/>
      <c r="F35" s="106"/>
    </row>
    <row r="36" spans="1:6" ht="15" customHeight="1" thickBot="1">
      <c r="A36" s="107" t="s">
        <v>234</v>
      </c>
      <c r="B36" s="108"/>
      <c r="C36" s="109"/>
      <c r="D36" s="110"/>
      <c r="E36" s="111"/>
      <c r="F36" s="112"/>
    </row>
    <row r="37" spans="1:6" ht="15" customHeight="1">
      <c r="A37" s="357" t="s">
        <v>235</v>
      </c>
      <c r="B37" s="358"/>
      <c r="C37" s="79"/>
      <c r="D37" s="80"/>
      <c r="E37" s="81"/>
      <c r="F37" s="82"/>
    </row>
    <row r="38" spans="1:6" ht="15" customHeight="1" thickBot="1">
      <c r="A38" s="113"/>
      <c r="B38" s="114" t="s">
        <v>236</v>
      </c>
      <c r="C38" s="95"/>
      <c r="D38" s="115"/>
      <c r="E38" s="116"/>
      <c r="F38" s="117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7">
    <mergeCell ref="A19:B19"/>
    <mergeCell ref="A27:B27"/>
    <mergeCell ref="A29:B29"/>
    <mergeCell ref="A31:B31"/>
    <mergeCell ref="A37:B37"/>
    <mergeCell ref="A16:B16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H10:L15"/>
    <mergeCell ref="A13:B13"/>
  </mergeCells>
  <conditionalFormatting sqref="A11:B33">
    <cfRule type="expression" dxfId="23" priority="1">
      <formula>$C11="na"</formula>
    </cfRule>
  </conditionalFormatting>
  <dataValidations count="1">
    <dataValidation type="list" allowBlank="1" showInputMessage="1" showErrorMessage="1" sqref="C19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3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C25:C26</xm:sqref>
        </x14:dataValidation>
        <x14:dataValidation type="list" allowBlank="1" showInputMessage="1" showErrorMessage="1">
          <x14:formula1>
            <xm:f>MENU1!$B$3:$B$5</xm:f>
          </x14:formula1>
          <xm:sqref>C11:C12 C14:C15 C17:C18 C32:C33 C30 C20:C24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293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61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AV-FK-006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279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148" t="str">
        <f>D11</f>
        <v/>
      </c>
      <c r="H11" s="347"/>
      <c r="I11" s="347"/>
      <c r="J11" s="347"/>
      <c r="K11" s="347"/>
      <c r="L11" s="347"/>
    </row>
    <row r="12" spans="1:14" ht="15" customHeight="1">
      <c r="A12" s="130" t="s">
        <v>16</v>
      </c>
      <c r="B12" s="131" t="s">
        <v>294</v>
      </c>
      <c r="C12" s="132"/>
      <c r="D12" s="13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34"/>
      <c r="F12" s="148" t="str">
        <f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141"/>
      <c r="H13" s="347"/>
      <c r="I13" s="347"/>
      <c r="J13" s="347"/>
      <c r="K13" s="347"/>
      <c r="L13" s="347"/>
    </row>
    <row r="14" spans="1:14" ht="15" customHeight="1">
      <c r="A14" s="124" t="s">
        <v>3</v>
      </c>
      <c r="B14" s="127" t="s">
        <v>295</v>
      </c>
      <c r="C14" s="94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148" t="str">
        <f>D14</f>
        <v/>
      </c>
      <c r="H14" s="347"/>
      <c r="I14" s="347"/>
      <c r="J14" s="347"/>
      <c r="K14" s="347"/>
      <c r="L14" s="347"/>
    </row>
    <row r="15" spans="1:14" ht="15" customHeight="1">
      <c r="A15" s="343" t="s">
        <v>191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141"/>
      <c r="H15" s="347"/>
      <c r="I15" s="347"/>
      <c r="J15" s="347"/>
      <c r="K15" s="347"/>
      <c r="L15" s="347"/>
    </row>
    <row r="16" spans="1:14" ht="15" customHeight="1">
      <c r="A16" s="120" t="s">
        <v>17</v>
      </c>
      <c r="B16" s="126" t="s">
        <v>296</v>
      </c>
      <c r="C16" s="93"/>
      <c r="D16" s="138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9"/>
      <c r="F16" s="148" t="str">
        <f t="shared" ref="F16:F17" si="0">D16</f>
        <v/>
      </c>
    </row>
    <row r="17" spans="1:6" ht="15" customHeight="1">
      <c r="A17" s="120" t="s">
        <v>189</v>
      </c>
      <c r="B17" s="128" t="s">
        <v>297</v>
      </c>
      <c r="C17" s="93"/>
      <c r="D17" s="138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9"/>
      <c r="F17" s="148" t="str">
        <f t="shared" si="0"/>
        <v/>
      </c>
    </row>
    <row r="18" spans="1:6" ht="15" customHeight="1">
      <c r="A18" s="343" t="s">
        <v>196</v>
      </c>
      <c r="B18" s="361"/>
      <c r="C18" s="143"/>
      <c r="D18" s="144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91"/>
      <c r="F18" s="145"/>
    </row>
    <row r="19" spans="1:6" ht="16">
      <c r="A19" s="120" t="s">
        <v>192</v>
      </c>
      <c r="B19" s="128" t="s">
        <v>283</v>
      </c>
      <c r="C19" s="93"/>
      <c r="D19" s="138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9"/>
      <c r="F19" s="148" t="str">
        <f t="shared" ref="F19:F24" si="1">D19</f>
        <v/>
      </c>
    </row>
    <row r="20" spans="1:6" ht="16">
      <c r="A20" s="120" t="s">
        <v>194</v>
      </c>
      <c r="B20" s="128" t="s">
        <v>286</v>
      </c>
      <c r="C20" s="93"/>
      <c r="D20" s="138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9"/>
      <c r="F20" s="148" t="str">
        <f t="shared" si="1"/>
        <v/>
      </c>
    </row>
    <row r="21" spans="1:6" ht="16">
      <c r="A21" s="120" t="s">
        <v>197</v>
      </c>
      <c r="B21" s="128" t="s">
        <v>298</v>
      </c>
      <c r="C21" s="93"/>
      <c r="D21" s="138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9"/>
      <c r="F21" s="148" t="str">
        <f t="shared" si="1"/>
        <v/>
      </c>
    </row>
    <row r="22" spans="1:6" ht="14.5" customHeight="1">
      <c r="A22" s="120" t="s">
        <v>199</v>
      </c>
      <c r="B22" s="128" t="s">
        <v>287</v>
      </c>
      <c r="C22" s="93"/>
      <c r="D22" s="138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9"/>
      <c r="F22" s="148" t="str">
        <f t="shared" si="1"/>
        <v/>
      </c>
    </row>
    <row r="23" spans="1:6" ht="15" customHeight="1">
      <c r="A23" s="120" t="s">
        <v>201</v>
      </c>
      <c r="B23" s="128" t="s">
        <v>288</v>
      </c>
      <c r="C23" s="93"/>
      <c r="D23" s="138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9"/>
      <c r="F23" s="148" t="str">
        <f t="shared" si="1"/>
        <v/>
      </c>
    </row>
    <row r="24" spans="1:6" ht="15" customHeight="1">
      <c r="A24" s="124" t="s">
        <v>203</v>
      </c>
      <c r="B24" s="129" t="s">
        <v>274</v>
      </c>
      <c r="C24" s="94"/>
      <c r="D24" s="14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7"/>
      <c r="F24" s="148" t="str">
        <f t="shared" si="1"/>
        <v/>
      </c>
    </row>
    <row r="25" spans="1:6" ht="15" customHeight="1">
      <c r="A25" s="343" t="s">
        <v>289</v>
      </c>
      <c r="B25" s="344"/>
      <c r="C25" s="89"/>
      <c r="D25" s="90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91"/>
      <c r="F25" s="141"/>
    </row>
    <row r="26" spans="1:6" ht="16">
      <c r="A26" s="124" t="s">
        <v>205</v>
      </c>
      <c r="B26" s="129" t="s">
        <v>299</v>
      </c>
      <c r="D26" s="142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7"/>
      <c r="F26" s="148" t="str">
        <f>D26</f>
        <v/>
      </c>
    </row>
    <row r="27" spans="1:6" ht="15" customHeight="1">
      <c r="A27" s="343" t="s">
        <v>249</v>
      </c>
      <c r="B27" s="344"/>
      <c r="C27" s="89"/>
      <c r="D27" s="90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91"/>
      <c r="F27" s="141"/>
    </row>
    <row r="28" spans="1:6" ht="15" customHeight="1">
      <c r="A28" s="124" t="s">
        <v>207</v>
      </c>
      <c r="B28" s="127" t="s">
        <v>276</v>
      </c>
      <c r="C28" s="94"/>
      <c r="D28" s="14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7"/>
      <c r="F28" s="148" t="str">
        <f>D28</f>
        <v/>
      </c>
    </row>
    <row r="29" spans="1:6" ht="15" customHeight="1">
      <c r="A29" s="343" t="s">
        <v>226</v>
      </c>
      <c r="B29" s="344"/>
      <c r="C29" s="89"/>
      <c r="D29" s="90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91"/>
      <c r="F29" s="141"/>
    </row>
    <row r="30" spans="1:6" ht="15" customHeight="1">
      <c r="A30" s="124" t="s">
        <v>209</v>
      </c>
      <c r="B30" s="127" t="s">
        <v>291</v>
      </c>
      <c r="C30" s="94"/>
      <c r="D30" s="14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7"/>
      <c r="F30" s="148" t="str">
        <f t="shared" ref="F30" si="2">D30</f>
        <v/>
      </c>
    </row>
    <row r="31" spans="1:6" ht="15" customHeight="1" thickBot="1">
      <c r="A31" s="124" t="s">
        <v>211</v>
      </c>
      <c r="B31" s="127" t="s">
        <v>300</v>
      </c>
      <c r="C31" s="94"/>
      <c r="D31" s="142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137"/>
      <c r="F31" s="148" t="str">
        <f>D31</f>
        <v/>
      </c>
    </row>
    <row r="32" spans="1:6" ht="15" customHeight="1">
      <c r="A32" s="96" t="s">
        <v>232</v>
      </c>
      <c r="B32" s="97"/>
      <c r="C32" s="98"/>
      <c r="D32" s="97"/>
      <c r="E32" s="99"/>
      <c r="F32" s="100"/>
    </row>
    <row r="33" spans="1:6" ht="15" customHeight="1">
      <c r="A33" s="101" t="s">
        <v>233</v>
      </c>
      <c r="B33" s="102"/>
      <c r="C33" s="103"/>
      <c r="D33" s="104"/>
      <c r="E33" s="105"/>
      <c r="F33" s="106"/>
    </row>
    <row r="34" spans="1:6" ht="15" customHeight="1" thickBot="1">
      <c r="A34" s="107" t="s">
        <v>234</v>
      </c>
      <c r="B34" s="108"/>
      <c r="C34" s="109"/>
      <c r="D34" s="110"/>
      <c r="E34" s="111"/>
      <c r="F34" s="112"/>
    </row>
    <row r="35" spans="1:6" ht="15" customHeight="1">
      <c r="A35" s="357"/>
      <c r="B35" s="358"/>
      <c r="C35" s="79"/>
      <c r="D35" s="80"/>
      <c r="E35" s="81"/>
      <c r="F35" s="82"/>
    </row>
    <row r="36" spans="1:6" ht="15" customHeight="1" thickBot="1">
      <c r="A36" s="113"/>
      <c r="B36" s="114" t="s">
        <v>236</v>
      </c>
      <c r="C36" s="95"/>
      <c r="D36" s="115"/>
      <c r="E36" s="116"/>
      <c r="F36" s="117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7">
    <mergeCell ref="A18:B18"/>
    <mergeCell ref="A25:B25"/>
    <mergeCell ref="A27:B27"/>
    <mergeCell ref="A29:B29"/>
    <mergeCell ref="A35:B35"/>
    <mergeCell ref="A7:B7"/>
    <mergeCell ref="C7:F7"/>
    <mergeCell ref="A10:B10"/>
    <mergeCell ref="H10:L15"/>
    <mergeCell ref="A13:B13"/>
    <mergeCell ref="A15:B15"/>
    <mergeCell ref="A1:B4"/>
    <mergeCell ref="C1:F2"/>
    <mergeCell ref="L1:M1"/>
    <mergeCell ref="C3:F4"/>
    <mergeCell ref="A6:B6"/>
    <mergeCell ref="C6:D6"/>
  </mergeCells>
  <conditionalFormatting sqref="A11:B31">
    <cfRule type="expression" dxfId="22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C22:C23</xm:sqref>
        </x14:dataValidation>
        <x14:dataValidation type="list" allowBlank="1" showInputMessage="1" showErrorMessage="1">
          <x14:formula1>
            <xm:f>MENU1!$B$3:$B$5</xm:f>
          </x14:formula1>
          <xm:sqref>C11:C12 C14 C16:C17 C30:C31 C28 C19:C21 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301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63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AV-FK-007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279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148" t="str">
        <f>D11</f>
        <v/>
      </c>
      <c r="H11" s="347"/>
      <c r="I11" s="347"/>
      <c r="J11" s="347"/>
      <c r="K11" s="347"/>
      <c r="L11" s="347"/>
    </row>
    <row r="12" spans="1:14" ht="15" customHeight="1">
      <c r="A12" s="343" t="s">
        <v>186</v>
      </c>
      <c r="B12" s="344"/>
      <c r="C12" s="89"/>
      <c r="D12" s="90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91"/>
      <c r="F12" s="141"/>
      <c r="H12" s="347"/>
      <c r="I12" s="347"/>
      <c r="J12" s="347"/>
      <c r="K12" s="347"/>
      <c r="L12" s="347"/>
    </row>
    <row r="13" spans="1:14" ht="15" customHeight="1">
      <c r="A13" s="124" t="s">
        <v>16</v>
      </c>
      <c r="B13" s="127" t="s">
        <v>302</v>
      </c>
      <c r="C13" s="94"/>
      <c r="D13" s="142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7"/>
      <c r="F13" s="148" t="str">
        <f t="shared" ref="F13:F14" si="0">D13</f>
        <v/>
      </c>
      <c r="H13" s="347"/>
      <c r="I13" s="347"/>
      <c r="J13" s="347"/>
      <c r="K13" s="347"/>
      <c r="L13" s="347"/>
    </row>
    <row r="14" spans="1:14" ht="15" customHeight="1">
      <c r="A14" s="124" t="s">
        <v>3</v>
      </c>
      <c r="B14" s="127" t="s">
        <v>281</v>
      </c>
      <c r="C14" s="94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148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343" t="s">
        <v>191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141"/>
      <c r="H15" s="347"/>
      <c r="I15" s="347"/>
      <c r="J15" s="347"/>
      <c r="K15" s="347"/>
      <c r="L15" s="347"/>
    </row>
    <row r="16" spans="1:14" ht="15" customHeight="1">
      <c r="A16" s="120" t="s">
        <v>17</v>
      </c>
      <c r="B16" s="126" t="s">
        <v>303</v>
      </c>
      <c r="C16" s="93"/>
      <c r="D16" s="138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9"/>
      <c r="F16" s="148" t="str">
        <f>D16</f>
        <v/>
      </c>
    </row>
    <row r="17" spans="1:6" ht="15" customHeight="1">
      <c r="A17" s="343" t="s">
        <v>196</v>
      </c>
      <c r="B17" s="361"/>
      <c r="C17" s="143"/>
      <c r="D17" s="144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91"/>
      <c r="F17" s="145"/>
    </row>
    <row r="18" spans="1:6" ht="15" customHeight="1">
      <c r="A18" s="120" t="s">
        <v>189</v>
      </c>
      <c r="B18" s="128" t="s">
        <v>198</v>
      </c>
      <c r="C18" s="93"/>
      <c r="D18" s="138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9"/>
      <c r="F18" s="148" t="str">
        <f t="shared" ref="F18:F22" si="1">D18</f>
        <v/>
      </c>
    </row>
    <row r="19" spans="1:6" ht="15" customHeight="1">
      <c r="A19" s="120" t="s">
        <v>192</v>
      </c>
      <c r="B19" s="128" t="s">
        <v>287</v>
      </c>
      <c r="C19" s="93"/>
      <c r="D19" s="138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9"/>
      <c r="F19" s="148" t="str">
        <f t="shared" si="1"/>
        <v/>
      </c>
    </row>
    <row r="20" spans="1:6" ht="15" customHeight="1">
      <c r="A20" s="120" t="s">
        <v>194</v>
      </c>
      <c r="B20" s="128" t="s">
        <v>304</v>
      </c>
      <c r="C20" s="93"/>
      <c r="D20" s="138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9"/>
      <c r="F20" s="148" t="str">
        <f t="shared" si="1"/>
        <v/>
      </c>
    </row>
    <row r="21" spans="1:6" ht="30" customHeight="1">
      <c r="A21" s="120" t="s">
        <v>197</v>
      </c>
      <c r="B21" s="128" t="s">
        <v>305</v>
      </c>
      <c r="C21" s="93"/>
      <c r="D21" s="138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9"/>
      <c r="F21" s="148" t="str">
        <f t="shared" si="1"/>
        <v/>
      </c>
    </row>
    <row r="22" spans="1:6" ht="15" customHeight="1" thickBot="1">
      <c r="A22" s="120" t="s">
        <v>199</v>
      </c>
      <c r="B22" s="128" t="s">
        <v>306</v>
      </c>
      <c r="C22" s="93"/>
      <c r="D22" s="138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9"/>
      <c r="F22" s="148" t="str">
        <f t="shared" si="1"/>
        <v/>
      </c>
    </row>
    <row r="23" spans="1:6" ht="15" customHeight="1">
      <c r="A23" s="96" t="s">
        <v>232</v>
      </c>
      <c r="B23" s="97"/>
      <c r="C23" s="98"/>
      <c r="D23" s="97"/>
      <c r="E23" s="99"/>
      <c r="F23" s="100"/>
    </row>
    <row r="24" spans="1:6" ht="15" customHeight="1">
      <c r="A24" s="101" t="s">
        <v>233</v>
      </c>
      <c r="B24" s="102"/>
      <c r="C24" s="103"/>
      <c r="D24" s="104"/>
      <c r="E24" s="105"/>
      <c r="F24" s="106"/>
    </row>
    <row r="25" spans="1:6" ht="15" customHeight="1" thickBot="1">
      <c r="A25" s="107" t="s">
        <v>234</v>
      </c>
      <c r="B25" s="108"/>
      <c r="C25" s="109"/>
      <c r="D25" s="110"/>
      <c r="E25" s="111"/>
      <c r="F25" s="112"/>
    </row>
    <row r="26" spans="1:6" ht="15" customHeight="1">
      <c r="A26" s="357" t="s">
        <v>235</v>
      </c>
      <c r="B26" s="358"/>
      <c r="C26" s="79"/>
      <c r="D26" s="80"/>
      <c r="E26" s="81"/>
      <c r="F26" s="82"/>
    </row>
    <row r="27" spans="1:6" ht="15" customHeight="1" thickBot="1">
      <c r="A27" s="113"/>
      <c r="B27" s="114" t="s">
        <v>236</v>
      </c>
      <c r="C27" s="95"/>
      <c r="D27" s="115"/>
      <c r="E27" s="116"/>
      <c r="F27" s="117"/>
    </row>
    <row r="28" spans="1:6">
      <c r="A28" s="118"/>
      <c r="B28" s="118"/>
      <c r="D28" s="118"/>
      <c r="F28" s="118"/>
    </row>
    <row r="29" spans="1:6">
      <c r="A29" s="118"/>
      <c r="B29" s="118"/>
      <c r="D29" s="118"/>
      <c r="F29" s="118"/>
    </row>
    <row r="30" spans="1:6">
      <c r="A30" s="118"/>
      <c r="B30" s="118"/>
      <c r="D30" s="118"/>
      <c r="F30" s="118"/>
    </row>
    <row r="31" spans="1:6">
      <c r="A31" s="118"/>
      <c r="B31" s="118"/>
      <c r="D31" s="118"/>
      <c r="F31" s="118"/>
    </row>
    <row r="32" spans="1:6">
      <c r="A32" s="118"/>
      <c r="B32" s="118"/>
      <c r="D32" s="118"/>
      <c r="F32" s="118"/>
    </row>
    <row r="33" spans="1:6">
      <c r="A33" s="118"/>
      <c r="B33" s="118"/>
      <c r="D33" s="118"/>
      <c r="F33" s="118"/>
    </row>
    <row r="34" spans="1:6">
      <c r="A34" s="118"/>
      <c r="B34" s="118"/>
      <c r="D34" s="118"/>
      <c r="F34" s="118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4">
    <mergeCell ref="A17:B17"/>
    <mergeCell ref="A26:B26"/>
    <mergeCell ref="A7:B7"/>
    <mergeCell ref="C7:F7"/>
    <mergeCell ref="A10:B10"/>
    <mergeCell ref="H10:L15"/>
    <mergeCell ref="A12:B12"/>
    <mergeCell ref="A15:B15"/>
    <mergeCell ref="A1:B4"/>
    <mergeCell ref="C1:F2"/>
    <mergeCell ref="L1:M1"/>
    <mergeCell ref="C3:F4"/>
    <mergeCell ref="A6:B6"/>
    <mergeCell ref="C6:D6"/>
  </mergeCells>
  <conditionalFormatting sqref="A11:B22">
    <cfRule type="expression" dxfId="21" priority="1">
      <formula>$C11="na"</formula>
    </cfRule>
  </conditionalFormatting>
  <dataValidations count="1">
    <dataValidation type="list" allowBlank="1" showInputMessage="1" showErrorMessage="1" sqref="C17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 C13:C14 C16 C18 C20:C22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>
    <tabColor rgb="FFFFFF00"/>
    <pageSetUpPr fitToPage="1"/>
  </sheetPr>
  <dimension ref="A1:AI173"/>
  <sheetViews>
    <sheetView zoomScale="85" zoomScaleNormal="85" zoomScalePageLayoutView="85" workbookViewId="0">
      <selection activeCell="O7" sqref="O7:Z7"/>
    </sheetView>
  </sheetViews>
  <sheetFormatPr baseColWidth="10" defaultColWidth="11.5" defaultRowHeight="14" x14ac:dyDescent="0"/>
  <cols>
    <col min="1" max="1" width="5.6640625" style="51" customWidth="1"/>
    <col min="2" max="2" width="17.5" style="51" customWidth="1"/>
    <col min="3" max="3" width="5.6640625" style="51" customWidth="1"/>
    <col min="4" max="4" width="8.6640625" style="51" customWidth="1"/>
    <col min="5" max="6" width="5.6640625" style="51" customWidth="1"/>
    <col min="7" max="7" width="8.6640625" style="51" customWidth="1"/>
    <col min="8" max="9" width="5.6640625" style="51" customWidth="1"/>
    <col min="10" max="10" width="8.6640625" style="51" customWidth="1"/>
    <col min="11" max="12" width="5.6640625" style="51" customWidth="1"/>
    <col min="13" max="13" width="8.6640625" style="51" customWidth="1"/>
    <col min="14" max="14" width="5.6640625" style="51" customWidth="1"/>
    <col min="15" max="15" width="8" style="51" customWidth="1"/>
    <col min="16" max="16" width="5.5" style="51" customWidth="1"/>
    <col min="17" max="17" width="7" style="51" customWidth="1"/>
    <col min="18" max="18" width="5.6640625" style="51" customWidth="1"/>
    <col min="19" max="19" width="8.6640625" style="51" customWidth="1"/>
    <col min="20" max="21" width="5.6640625" style="51" customWidth="1"/>
    <col min="22" max="22" width="8.6640625" style="51" customWidth="1"/>
    <col min="23" max="24" width="5.6640625" style="149" customWidth="1"/>
    <col min="25" max="25" width="8.6640625" style="149" customWidth="1"/>
    <col min="26" max="26" width="5.6640625" style="51" customWidth="1"/>
    <col min="27" max="33" width="11.5" style="51"/>
    <col min="34" max="34" width="10.5" style="51" bestFit="1" customWidth="1"/>
    <col min="35" max="35" width="37.83203125" style="51" bestFit="1" customWidth="1"/>
    <col min="36" max="16384" width="11.5" style="51"/>
  </cols>
  <sheetData>
    <row r="1" spans="1:35" ht="15" customHeight="1">
      <c r="A1" s="376"/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7" t="s">
        <v>307</v>
      </c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H1" s="25"/>
      <c r="AI1" s="24"/>
    </row>
    <row r="2" spans="1:35" ht="15" customHeigh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H2" s="25"/>
      <c r="AI2" s="24"/>
    </row>
    <row r="3" spans="1:35" ht="15" customHeight="1">
      <c r="A3" s="376"/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7" t="s">
        <v>64</v>
      </c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H3" s="17"/>
      <c r="AI3" s="16"/>
    </row>
    <row r="4" spans="1:35" ht="15" customHeight="1">
      <c r="A4" s="376"/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H4" s="17"/>
      <c r="AI4" s="16"/>
    </row>
    <row r="5" spans="1:35" ht="10" customHeight="1" thickBot="1">
      <c r="AH5" s="17"/>
      <c r="AI5" s="16"/>
    </row>
    <row r="6" spans="1:35" ht="15" customHeight="1">
      <c r="A6" s="378" t="s">
        <v>176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80" t="str">
        <f>Entête!B7</f>
        <v>12-596-2569</v>
      </c>
      <c r="P6" s="380"/>
      <c r="Q6" s="380"/>
      <c r="R6" s="380"/>
      <c r="S6" s="380"/>
      <c r="T6" s="381"/>
      <c r="U6" s="382" t="s">
        <v>177</v>
      </c>
      <c r="V6" s="383"/>
      <c r="W6" s="383"/>
      <c r="X6" s="383"/>
      <c r="Y6" s="384" t="str">
        <f ca="1">MID(CELL("nomfichier",B3),FIND("]",CELL("nomfichier",B3))+1,32)</f>
        <v>AV-FK-008,1</v>
      </c>
      <c r="Z6" s="385"/>
      <c r="AH6" s="17"/>
      <c r="AI6" s="16"/>
    </row>
    <row r="7" spans="1:35" ht="15" customHeight="1" thickBot="1">
      <c r="A7" s="362" t="s">
        <v>178</v>
      </c>
      <c r="B7" s="363"/>
      <c r="C7" s="363"/>
      <c r="D7" s="363"/>
      <c r="E7" s="363"/>
      <c r="F7" s="363"/>
      <c r="G7" s="363"/>
      <c r="H7" s="363"/>
      <c r="I7" s="363"/>
      <c r="J7" s="363"/>
      <c r="K7" s="363"/>
      <c r="L7" s="363"/>
      <c r="M7" s="363"/>
      <c r="N7" s="363"/>
      <c r="O7" s="364"/>
      <c r="P7" s="364"/>
      <c r="Q7" s="364"/>
      <c r="R7" s="364"/>
      <c r="S7" s="364"/>
      <c r="T7" s="364"/>
      <c r="U7" s="364"/>
      <c r="V7" s="364"/>
      <c r="W7" s="364"/>
      <c r="X7" s="364"/>
      <c r="Y7" s="364"/>
      <c r="Z7" s="365"/>
      <c r="AH7" s="17"/>
      <c r="AI7" s="16"/>
    </row>
    <row r="8" spans="1:35" ht="10" customHeight="1" thickBot="1">
      <c r="AH8" s="17"/>
      <c r="AI8" s="16"/>
    </row>
    <row r="9" spans="1:35" s="151" customFormat="1" ht="15" customHeight="1" thickBot="1">
      <c r="A9" s="150" t="s">
        <v>38</v>
      </c>
      <c r="B9" s="366" t="s">
        <v>179</v>
      </c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8"/>
      <c r="O9" s="369" t="s">
        <v>1</v>
      </c>
      <c r="P9" s="370"/>
      <c r="Q9" s="371"/>
      <c r="R9" s="366" t="s">
        <v>180</v>
      </c>
      <c r="S9" s="367"/>
      <c r="T9" s="368"/>
      <c r="U9" s="372" t="s">
        <v>181</v>
      </c>
      <c r="V9" s="373"/>
      <c r="W9" s="374"/>
      <c r="X9" s="366" t="s">
        <v>182</v>
      </c>
      <c r="Y9" s="367"/>
      <c r="Z9" s="375"/>
      <c r="AH9" s="17"/>
      <c r="AI9" s="16"/>
    </row>
    <row r="10" spans="1:35" ht="15" customHeight="1">
      <c r="A10" s="386" t="s">
        <v>186</v>
      </c>
      <c r="B10" s="387"/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152"/>
      <c r="P10" s="152"/>
      <c r="Q10" s="153"/>
      <c r="R10" s="153"/>
      <c r="S10" s="153"/>
      <c r="T10" s="154"/>
      <c r="U10" s="154"/>
      <c r="V10" s="154"/>
      <c r="W10" s="155"/>
      <c r="X10" s="155"/>
      <c r="Y10" s="155"/>
      <c r="Z10" s="156"/>
      <c r="AH10" s="17"/>
      <c r="AI10" s="16"/>
    </row>
    <row r="11" spans="1:35" ht="15" customHeight="1">
      <c r="A11" s="157" t="s">
        <v>14</v>
      </c>
      <c r="B11" s="158" t="s">
        <v>308</v>
      </c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60"/>
      <c r="O11" s="388"/>
      <c r="P11" s="389"/>
      <c r="Q11" s="390"/>
      <c r="R11" s="391" t="str">
        <f>IF(OR(O11="na",O11=""),"",MENU1!$G$3)</f>
        <v/>
      </c>
      <c r="S11" s="392"/>
      <c r="T11" s="393"/>
      <c r="U11" s="394"/>
      <c r="V11" s="395"/>
      <c r="W11" s="396"/>
      <c r="X11" s="397" t="str">
        <f>R11</f>
        <v/>
      </c>
      <c r="Y11" s="398"/>
      <c r="Z11" s="399"/>
      <c r="AB11" s="400"/>
      <c r="AC11" s="400"/>
      <c r="AD11" s="400"/>
      <c r="AE11" s="400"/>
      <c r="AF11" s="400"/>
      <c r="AH11" s="17"/>
      <c r="AI11" s="16"/>
    </row>
    <row r="12" spans="1:35" ht="15" customHeight="1">
      <c r="A12" s="401" t="s">
        <v>191</v>
      </c>
      <c r="B12" s="402"/>
      <c r="C12" s="402"/>
      <c r="D12" s="402"/>
      <c r="E12" s="402"/>
      <c r="F12" s="402"/>
      <c r="G12" s="402"/>
      <c r="H12" s="402"/>
      <c r="I12" s="402"/>
      <c r="J12" s="402"/>
      <c r="K12" s="402"/>
      <c r="L12" s="402"/>
      <c r="M12" s="402"/>
      <c r="N12" s="402"/>
      <c r="O12" s="402"/>
      <c r="P12" s="402"/>
      <c r="Q12" s="402"/>
      <c r="R12" s="402"/>
      <c r="S12" s="402"/>
      <c r="T12" s="402"/>
      <c r="U12" s="402"/>
      <c r="V12" s="402"/>
      <c r="W12" s="402"/>
      <c r="X12" s="402"/>
      <c r="Y12" s="402"/>
      <c r="Z12" s="403"/>
      <c r="AB12" s="400"/>
      <c r="AC12" s="400"/>
      <c r="AD12" s="400"/>
      <c r="AE12" s="400"/>
      <c r="AF12" s="400"/>
      <c r="AH12" s="20"/>
      <c r="AI12" s="19"/>
    </row>
    <row r="13" spans="1:35" ht="15" customHeight="1">
      <c r="A13" s="161" t="s">
        <v>16</v>
      </c>
      <c r="B13" s="158" t="s">
        <v>309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60"/>
      <c r="O13" s="388"/>
      <c r="P13" s="389"/>
      <c r="Q13" s="390"/>
      <c r="R13" s="404" t="str">
        <f>IF(OR(O13="na",O13=""),"",MENU1!$G$3)</f>
        <v/>
      </c>
      <c r="S13" s="405"/>
      <c r="T13" s="406"/>
      <c r="U13" s="394"/>
      <c r="V13" s="395"/>
      <c r="W13" s="396"/>
      <c r="X13" s="397" t="str">
        <f>R13</f>
        <v/>
      </c>
      <c r="Y13" s="398"/>
      <c r="Z13" s="399"/>
      <c r="AB13" s="400"/>
      <c r="AC13" s="400"/>
      <c r="AD13" s="400"/>
      <c r="AE13" s="400"/>
      <c r="AF13" s="400"/>
      <c r="AH13" s="17"/>
      <c r="AI13" s="16"/>
    </row>
    <row r="14" spans="1:35" ht="15" customHeight="1">
      <c r="A14" s="401" t="s">
        <v>196</v>
      </c>
      <c r="B14" s="402"/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402"/>
      <c r="N14" s="412"/>
      <c r="O14" s="413"/>
      <c r="P14" s="402"/>
      <c r="Q14" s="402"/>
      <c r="R14" s="402"/>
      <c r="S14" s="402"/>
      <c r="T14" s="402"/>
      <c r="U14" s="402"/>
      <c r="V14" s="402"/>
      <c r="W14" s="402"/>
      <c r="X14" s="402"/>
      <c r="Y14" s="402"/>
      <c r="Z14" s="403"/>
      <c r="AB14" s="400"/>
      <c r="AC14" s="400"/>
      <c r="AD14" s="400"/>
      <c r="AE14" s="400"/>
      <c r="AF14" s="400"/>
      <c r="AH14" s="17"/>
      <c r="AI14" s="16"/>
    </row>
    <row r="15" spans="1:35" ht="15" customHeight="1">
      <c r="A15" s="161" t="s">
        <v>3</v>
      </c>
      <c r="B15" s="158" t="s">
        <v>310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3"/>
      <c r="O15" s="388"/>
      <c r="P15" s="389"/>
      <c r="Q15" s="390"/>
      <c r="R15" s="404" t="str">
        <f>IF(OR(O15="na",O15=""),"",MENU1!$G$3)</f>
        <v/>
      </c>
      <c r="S15" s="405"/>
      <c r="T15" s="406"/>
      <c r="U15" s="394"/>
      <c r="V15" s="395"/>
      <c r="W15" s="396"/>
      <c r="X15" s="397" t="str">
        <f t="shared" ref="X15:X20" si="0">R15</f>
        <v/>
      </c>
      <c r="Y15" s="398"/>
      <c r="Z15" s="399"/>
      <c r="AB15" s="400"/>
      <c r="AC15" s="400"/>
      <c r="AD15" s="400"/>
      <c r="AE15" s="400"/>
      <c r="AF15" s="400"/>
      <c r="AH15" s="17"/>
      <c r="AI15" s="16"/>
    </row>
    <row r="16" spans="1:35" ht="14.5" customHeight="1">
      <c r="A16" s="161" t="s">
        <v>17</v>
      </c>
      <c r="B16" s="158" t="s">
        <v>311</v>
      </c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60"/>
      <c r="O16" s="388"/>
      <c r="P16" s="389"/>
      <c r="Q16" s="390"/>
      <c r="R16" s="404" t="str">
        <f>IF(OR(O16="na",O16=""),"",MENU1!$G$3)</f>
        <v/>
      </c>
      <c r="S16" s="405"/>
      <c r="T16" s="406"/>
      <c r="U16" s="394"/>
      <c r="V16" s="395"/>
      <c r="W16" s="396"/>
      <c r="X16" s="397" t="str">
        <f t="shared" si="0"/>
        <v/>
      </c>
      <c r="Y16" s="398"/>
      <c r="Z16" s="399"/>
      <c r="AB16" s="400"/>
      <c r="AC16" s="400"/>
      <c r="AD16" s="400"/>
      <c r="AE16" s="400"/>
      <c r="AF16" s="400"/>
      <c r="AH16" s="17"/>
      <c r="AI16" s="16"/>
    </row>
    <row r="17" spans="1:35" ht="15" customHeight="1">
      <c r="A17" s="161" t="s">
        <v>189</v>
      </c>
      <c r="B17" s="158" t="s">
        <v>312</v>
      </c>
      <c r="C17" s="159"/>
      <c r="D17" s="159"/>
      <c r="E17" s="159"/>
      <c r="F17" s="159"/>
      <c r="G17" s="159"/>
      <c r="H17" s="159"/>
      <c r="I17" s="159"/>
      <c r="J17" s="159"/>
      <c r="K17" s="159"/>
      <c r="L17" s="164"/>
      <c r="M17" s="407" t="s">
        <v>313</v>
      </c>
      <c r="N17" s="408"/>
      <c r="O17" s="409"/>
      <c r="P17" s="410"/>
      <c r="Q17" s="411"/>
      <c r="R17" s="404" t="str">
        <f>IF(OR(O17="na",O17=""),"",MENU1!$G$3)</f>
        <v/>
      </c>
      <c r="S17" s="405"/>
      <c r="T17" s="406"/>
      <c r="U17" s="394"/>
      <c r="V17" s="395"/>
      <c r="W17" s="396"/>
      <c r="X17" s="397" t="str">
        <f t="shared" si="0"/>
        <v/>
      </c>
      <c r="Y17" s="398"/>
      <c r="Z17" s="399"/>
      <c r="AH17" s="17"/>
      <c r="AI17" s="16"/>
    </row>
    <row r="18" spans="1:35" ht="14.25" customHeight="1">
      <c r="A18" s="161" t="s">
        <v>192</v>
      </c>
      <c r="B18" s="158" t="s">
        <v>314</v>
      </c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60"/>
      <c r="O18" s="388"/>
      <c r="P18" s="389"/>
      <c r="Q18" s="390"/>
      <c r="R18" s="404" t="str">
        <f>IF(OR(O18="na",O18=""),"",MENU1!$G$3)</f>
        <v/>
      </c>
      <c r="S18" s="405"/>
      <c r="T18" s="406"/>
      <c r="U18" s="394"/>
      <c r="V18" s="395"/>
      <c r="W18" s="396"/>
      <c r="X18" s="397" t="str">
        <f t="shared" si="0"/>
        <v/>
      </c>
      <c r="Y18" s="398"/>
      <c r="Z18" s="399"/>
      <c r="AH18" s="17"/>
      <c r="AI18" s="16"/>
    </row>
    <row r="19" spans="1:35" ht="15" customHeight="1">
      <c r="A19" s="161" t="s">
        <v>194</v>
      </c>
      <c r="B19" s="158" t="s">
        <v>315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60"/>
      <c r="O19" s="388"/>
      <c r="P19" s="389"/>
      <c r="Q19" s="390"/>
      <c r="R19" s="404" t="str">
        <f>IF(OR(O19="na",O19=""),"",MENU1!$G$3)</f>
        <v/>
      </c>
      <c r="S19" s="405"/>
      <c r="T19" s="406"/>
      <c r="U19" s="394"/>
      <c r="V19" s="395"/>
      <c r="W19" s="396"/>
      <c r="X19" s="397" t="str">
        <f t="shared" si="0"/>
        <v/>
      </c>
      <c r="Y19" s="398"/>
      <c r="Z19" s="399"/>
      <c r="AH19" s="17"/>
      <c r="AI19" s="16"/>
    </row>
    <row r="20" spans="1:35" ht="15" customHeight="1">
      <c r="A20" s="165" t="s">
        <v>197</v>
      </c>
      <c r="B20" s="158" t="s">
        <v>316</v>
      </c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60"/>
      <c r="O20" s="388"/>
      <c r="P20" s="389"/>
      <c r="Q20" s="390"/>
      <c r="R20" s="404" t="str">
        <f>IF(OR(O20="na",O20=""),"",MENU1!$G$3)</f>
        <v/>
      </c>
      <c r="S20" s="405"/>
      <c r="T20" s="406"/>
      <c r="U20" s="394"/>
      <c r="V20" s="395"/>
      <c r="W20" s="396"/>
      <c r="X20" s="397" t="str">
        <f t="shared" si="0"/>
        <v/>
      </c>
      <c r="Y20" s="398"/>
      <c r="Z20" s="399"/>
      <c r="AH20" s="17"/>
      <c r="AI20" s="16"/>
    </row>
    <row r="21" spans="1:35" ht="15" customHeight="1">
      <c r="A21" s="401" t="s">
        <v>249</v>
      </c>
      <c r="B21" s="402"/>
      <c r="C21" s="402"/>
      <c r="D21" s="402"/>
      <c r="E21" s="402"/>
      <c r="F21" s="402"/>
      <c r="G21" s="402"/>
      <c r="H21" s="402"/>
      <c r="I21" s="402"/>
      <c r="J21" s="402"/>
      <c r="K21" s="402"/>
      <c r="L21" s="402"/>
      <c r="M21" s="402"/>
      <c r="N21" s="402"/>
      <c r="O21" s="414"/>
      <c r="P21" s="402"/>
      <c r="Q21" s="402"/>
      <c r="R21" s="402"/>
      <c r="S21" s="402"/>
      <c r="T21" s="402"/>
      <c r="U21" s="402"/>
      <c r="V21" s="402"/>
      <c r="W21" s="402"/>
      <c r="X21" s="402"/>
      <c r="Y21" s="402"/>
      <c r="Z21" s="403"/>
      <c r="AH21" s="17"/>
      <c r="AI21" s="16"/>
    </row>
    <row r="22" spans="1:35" ht="15" customHeight="1">
      <c r="A22" s="165" t="s">
        <v>199</v>
      </c>
      <c r="B22" s="158" t="s">
        <v>317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60"/>
      <c r="O22" s="388"/>
      <c r="P22" s="389"/>
      <c r="Q22" s="390"/>
      <c r="R22" s="404" t="str">
        <f>IF(OR(O22="na",O22=""),"",MENU1!$G$3)</f>
        <v/>
      </c>
      <c r="S22" s="405"/>
      <c r="T22" s="406"/>
      <c r="U22" s="394"/>
      <c r="V22" s="395"/>
      <c r="W22" s="396"/>
      <c r="X22" s="397" t="str">
        <f>R22</f>
        <v/>
      </c>
      <c r="Y22" s="398"/>
      <c r="Z22" s="399"/>
      <c r="AH22" s="17"/>
      <c r="AI22" s="16"/>
    </row>
    <row r="23" spans="1:35" ht="15" customHeight="1">
      <c r="A23" s="401" t="s">
        <v>229</v>
      </c>
      <c r="B23" s="402"/>
      <c r="C23" s="402"/>
      <c r="D23" s="402"/>
      <c r="E23" s="402"/>
      <c r="F23" s="402"/>
      <c r="G23" s="402"/>
      <c r="H23" s="402"/>
      <c r="I23" s="402"/>
      <c r="J23" s="402"/>
      <c r="K23" s="402"/>
      <c r="L23" s="402"/>
      <c r="M23" s="402"/>
      <c r="N23" s="402"/>
      <c r="O23" s="402"/>
      <c r="P23" s="402"/>
      <c r="Q23" s="402"/>
      <c r="R23" s="402"/>
      <c r="S23" s="402"/>
      <c r="T23" s="402"/>
      <c r="U23" s="402"/>
      <c r="V23" s="402"/>
      <c r="W23" s="402"/>
      <c r="X23" s="402"/>
      <c r="Y23" s="402"/>
      <c r="Z23" s="403"/>
      <c r="AH23" s="17"/>
      <c r="AI23" s="16"/>
    </row>
    <row r="24" spans="1:35" ht="15" customHeight="1">
      <c r="A24" s="166"/>
      <c r="B24" s="167" t="s">
        <v>318</v>
      </c>
      <c r="C24" s="415" t="s">
        <v>319</v>
      </c>
      <c r="D24" s="416"/>
      <c r="E24" s="417"/>
      <c r="F24" s="415" t="s">
        <v>320</v>
      </c>
      <c r="G24" s="416"/>
      <c r="H24" s="417"/>
      <c r="I24" s="415" t="s">
        <v>321</v>
      </c>
      <c r="J24" s="416"/>
      <c r="K24" s="417"/>
      <c r="L24" s="415" t="s">
        <v>322</v>
      </c>
      <c r="M24" s="416"/>
      <c r="N24" s="417"/>
      <c r="O24" s="415" t="s">
        <v>323</v>
      </c>
      <c r="P24" s="416"/>
      <c r="Q24" s="417"/>
      <c r="R24" s="415" t="s">
        <v>324</v>
      </c>
      <c r="S24" s="416"/>
      <c r="T24" s="417"/>
      <c r="U24" s="415" t="s">
        <v>325</v>
      </c>
      <c r="V24" s="416"/>
      <c r="W24" s="417"/>
      <c r="X24" s="415" t="s">
        <v>326</v>
      </c>
      <c r="Y24" s="416"/>
      <c r="Z24" s="418"/>
      <c r="AH24" s="17"/>
      <c r="AI24" s="16"/>
    </row>
    <row r="25" spans="1:35" ht="15" customHeight="1">
      <c r="A25" s="168" t="s">
        <v>201</v>
      </c>
      <c r="B25" s="167" t="s">
        <v>327</v>
      </c>
      <c r="C25" s="419" t="str">
        <f>IF($O$17="","",VLOOKUP($O$17,#REF!,2,FALSE))</f>
        <v/>
      </c>
      <c r="D25" s="420"/>
      <c r="E25" s="421"/>
      <c r="F25" s="419" t="str">
        <f>IF($O$17="","",VLOOKUP($O$17,#REF!,2,FALSE))</f>
        <v/>
      </c>
      <c r="G25" s="420"/>
      <c r="H25" s="421"/>
      <c r="I25" s="419" t="str">
        <f>IF($O$17="","",VLOOKUP($O$17,#REF!,2,FALSE))</f>
        <v/>
      </c>
      <c r="J25" s="420"/>
      <c r="K25" s="421"/>
      <c r="L25" s="419" t="str">
        <f>IF($O$17="","",VLOOKUP($O$17,#REF!,2,FALSE))</f>
        <v/>
      </c>
      <c r="M25" s="420"/>
      <c r="N25" s="421"/>
      <c r="O25" s="419" t="str">
        <f>IF($O$17="","",VLOOKUP($O$17,#REF!,2,FALSE))</f>
        <v/>
      </c>
      <c r="P25" s="420"/>
      <c r="Q25" s="421"/>
      <c r="R25" s="419" t="str">
        <f>IF($O$17="","",VLOOKUP($O$17,#REF!,2,FALSE))</f>
        <v/>
      </c>
      <c r="S25" s="420"/>
      <c r="T25" s="421"/>
      <c r="U25" s="419" t="str">
        <f>IF($O$17="","",VLOOKUP($O$17,#REF!,2,FALSE))</f>
        <v/>
      </c>
      <c r="V25" s="420"/>
      <c r="W25" s="421"/>
      <c r="X25" s="419" t="str">
        <f>IF($O$17="","",VLOOKUP($O$17,#REF!,2,FALSE))</f>
        <v/>
      </c>
      <c r="Y25" s="420"/>
      <c r="Z25" s="422"/>
      <c r="AH25" s="17"/>
      <c r="AI25" s="16"/>
    </row>
    <row r="26" spans="1:35" ht="15" customHeight="1">
      <c r="A26" s="168" t="s">
        <v>203</v>
      </c>
      <c r="B26" s="167" t="s">
        <v>328</v>
      </c>
      <c r="C26" s="432"/>
      <c r="D26" s="433"/>
      <c r="E26" s="434"/>
      <c r="F26" s="432"/>
      <c r="G26" s="433"/>
      <c r="H26" s="434"/>
      <c r="I26" s="432"/>
      <c r="J26" s="433"/>
      <c r="K26" s="434"/>
      <c r="L26" s="432"/>
      <c r="M26" s="433"/>
      <c r="N26" s="434"/>
      <c r="O26" s="432"/>
      <c r="P26" s="433"/>
      <c r="Q26" s="434"/>
      <c r="R26" s="432"/>
      <c r="S26" s="433"/>
      <c r="T26" s="434"/>
      <c r="U26" s="423"/>
      <c r="V26" s="424"/>
      <c r="W26" s="425"/>
      <c r="X26" s="426"/>
      <c r="Y26" s="427"/>
      <c r="Z26" s="428"/>
      <c r="AH26" s="17"/>
      <c r="AI26" s="16"/>
    </row>
    <row r="27" spans="1:35" ht="15" customHeight="1">
      <c r="A27" s="168" t="s">
        <v>205</v>
      </c>
      <c r="B27" s="167" t="s">
        <v>329</v>
      </c>
      <c r="C27" s="423"/>
      <c r="D27" s="424"/>
      <c r="E27" s="425"/>
      <c r="F27" s="423"/>
      <c r="G27" s="424"/>
      <c r="H27" s="425"/>
      <c r="I27" s="423"/>
      <c r="J27" s="424"/>
      <c r="K27" s="425"/>
      <c r="L27" s="423"/>
      <c r="M27" s="424"/>
      <c r="N27" s="425"/>
      <c r="O27" s="423"/>
      <c r="P27" s="424"/>
      <c r="Q27" s="425"/>
      <c r="R27" s="423"/>
      <c r="S27" s="424"/>
      <c r="T27" s="425"/>
      <c r="U27" s="423"/>
      <c r="V27" s="424"/>
      <c r="W27" s="425"/>
      <c r="X27" s="429"/>
      <c r="Y27" s="430"/>
      <c r="Z27" s="431"/>
      <c r="AH27" s="17"/>
      <c r="AI27" s="16"/>
    </row>
    <row r="28" spans="1:35" ht="15" customHeight="1">
      <c r="A28" s="168" t="s">
        <v>207</v>
      </c>
      <c r="B28" s="167" t="s">
        <v>330</v>
      </c>
      <c r="C28" s="432"/>
      <c r="D28" s="433"/>
      <c r="E28" s="434"/>
      <c r="F28" s="432"/>
      <c r="G28" s="433"/>
      <c r="H28" s="434"/>
      <c r="I28" s="432"/>
      <c r="J28" s="433"/>
      <c r="K28" s="434"/>
      <c r="L28" s="432"/>
      <c r="M28" s="433"/>
      <c r="N28" s="434"/>
      <c r="O28" s="432"/>
      <c r="P28" s="433"/>
      <c r="Q28" s="434"/>
      <c r="R28" s="432"/>
      <c r="S28" s="433"/>
      <c r="T28" s="434"/>
      <c r="U28" s="423"/>
      <c r="V28" s="424"/>
      <c r="W28" s="425"/>
      <c r="X28" s="426"/>
      <c r="Y28" s="427"/>
      <c r="Z28" s="428"/>
      <c r="AH28" s="17"/>
      <c r="AI28" s="16"/>
    </row>
    <row r="29" spans="1:35" ht="15" customHeight="1">
      <c r="A29" s="165" t="s">
        <v>209</v>
      </c>
      <c r="B29" s="169" t="s">
        <v>331</v>
      </c>
      <c r="C29" s="388"/>
      <c r="D29" s="389"/>
      <c r="E29" s="390"/>
      <c r="F29" s="388"/>
      <c r="G29" s="389"/>
      <c r="H29" s="390"/>
      <c r="I29" s="388"/>
      <c r="J29" s="389"/>
      <c r="K29" s="390"/>
      <c r="L29" s="388"/>
      <c r="M29" s="389"/>
      <c r="N29" s="390"/>
      <c r="O29" s="388"/>
      <c r="P29" s="389"/>
      <c r="Q29" s="390"/>
      <c r="R29" s="388"/>
      <c r="S29" s="389"/>
      <c r="T29" s="390"/>
      <c r="U29" s="394"/>
      <c r="V29" s="395"/>
      <c r="W29" s="396"/>
      <c r="X29" s="435"/>
      <c r="Y29" s="436"/>
      <c r="Z29" s="437"/>
      <c r="AH29" s="17"/>
      <c r="AI29" s="16"/>
    </row>
    <row r="30" spans="1:35" ht="15" customHeight="1">
      <c r="A30" s="454" t="s">
        <v>211</v>
      </c>
      <c r="B30" s="456" t="s">
        <v>332</v>
      </c>
      <c r="C30" s="170"/>
      <c r="D30" s="171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3"/>
      <c r="U30" s="173"/>
      <c r="V30" s="173"/>
      <c r="W30" s="174"/>
      <c r="X30" s="174"/>
      <c r="Y30" s="174"/>
      <c r="Z30" s="175"/>
      <c r="AH30" s="17"/>
      <c r="AI30" s="16"/>
    </row>
    <row r="31" spans="1:35" ht="15" customHeight="1">
      <c r="A31" s="455"/>
      <c r="B31" s="457"/>
      <c r="C31" s="458"/>
      <c r="D31" s="459"/>
      <c r="E31" s="459"/>
      <c r="F31" s="459"/>
      <c r="G31" s="459"/>
      <c r="H31" s="459"/>
      <c r="I31" s="459"/>
      <c r="J31" s="459"/>
      <c r="K31" s="459"/>
      <c r="L31" s="447"/>
      <c r="M31" s="447"/>
      <c r="N31" s="447"/>
      <c r="O31" s="447"/>
      <c r="P31" s="447"/>
      <c r="Q31" s="447"/>
      <c r="R31" s="447"/>
      <c r="S31" s="447"/>
      <c r="T31" s="447"/>
      <c r="U31" s="447"/>
      <c r="V31" s="447"/>
      <c r="W31" s="447"/>
      <c r="X31" s="448"/>
      <c r="Y31" s="448"/>
      <c r="Z31" s="449"/>
      <c r="AH31" s="17"/>
      <c r="AI31" s="16"/>
    </row>
    <row r="32" spans="1:35" ht="48" customHeight="1">
      <c r="A32" s="176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3"/>
      <c r="U32" s="173"/>
      <c r="V32" s="173"/>
      <c r="W32" s="174"/>
      <c r="X32" s="174"/>
      <c r="Y32" s="174"/>
      <c r="Z32" s="175"/>
      <c r="AH32" s="17"/>
      <c r="AI32" s="16"/>
    </row>
    <row r="33" spans="1:35" ht="30" customHeight="1" thickBot="1">
      <c r="A33" s="450"/>
      <c r="B33" s="451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8"/>
      <c r="U33" s="178"/>
      <c r="V33" s="178"/>
      <c r="W33" s="179"/>
      <c r="X33" s="452"/>
      <c r="Y33" s="452"/>
      <c r="Z33" s="453"/>
      <c r="AH33" s="17"/>
      <c r="AI33" s="16"/>
    </row>
    <row r="34" spans="1:35" ht="15" customHeight="1">
      <c r="A34" s="180" t="s">
        <v>232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2"/>
      <c r="X34" s="182"/>
      <c r="Y34" s="182"/>
      <c r="Z34" s="183"/>
      <c r="AH34" s="17"/>
      <c r="AI34" s="16"/>
    </row>
    <row r="35" spans="1:35" ht="15" customHeight="1">
      <c r="A35" s="184"/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6"/>
      <c r="R35" s="186"/>
      <c r="S35" s="186"/>
      <c r="T35" s="186"/>
      <c r="U35" s="186"/>
      <c r="V35" s="186"/>
      <c r="W35" s="187"/>
      <c r="X35" s="187"/>
      <c r="Y35" s="187"/>
      <c r="Z35" s="188"/>
      <c r="AH35" s="17"/>
      <c r="AI35" s="16"/>
    </row>
    <row r="36" spans="1:35" ht="15" customHeight="1" thickBot="1">
      <c r="A36" s="189" t="s">
        <v>234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8"/>
      <c r="R36" s="178"/>
      <c r="S36" s="178"/>
      <c r="T36" s="178"/>
      <c r="U36" s="178"/>
      <c r="V36" s="178"/>
      <c r="W36" s="179"/>
      <c r="X36" s="179"/>
      <c r="Y36" s="179"/>
      <c r="Z36" s="190"/>
      <c r="AH36" s="17"/>
      <c r="AI36" s="16"/>
    </row>
    <row r="37" spans="1:35" ht="15" customHeight="1">
      <c r="A37" s="386" t="s">
        <v>235</v>
      </c>
      <c r="B37" s="387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3"/>
      <c r="R37" s="153"/>
      <c r="S37" s="153"/>
      <c r="T37" s="154"/>
      <c r="U37" s="154"/>
      <c r="V37" s="154"/>
      <c r="W37" s="155"/>
      <c r="X37" s="155"/>
      <c r="Y37" s="155"/>
      <c r="Z37" s="156"/>
      <c r="AH37" s="17"/>
      <c r="AI37" s="16"/>
    </row>
    <row r="38" spans="1:35" ht="15" customHeight="1" thickBot="1">
      <c r="A38" s="191"/>
      <c r="B38" s="438" t="s">
        <v>236</v>
      </c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40"/>
      <c r="O38" s="441"/>
      <c r="P38" s="442"/>
      <c r="Q38" s="443"/>
      <c r="R38" s="441"/>
      <c r="S38" s="442"/>
      <c r="T38" s="443"/>
      <c r="U38" s="441"/>
      <c r="V38" s="442"/>
      <c r="W38" s="443"/>
      <c r="X38" s="444"/>
      <c r="Y38" s="445"/>
      <c r="Z38" s="446"/>
      <c r="AH38" s="17"/>
      <c r="AI38" s="16"/>
    </row>
    <row r="39" spans="1:35">
      <c r="AH39" s="17"/>
      <c r="AI39" s="16"/>
    </row>
    <row r="40" spans="1:35">
      <c r="AH40" s="17"/>
      <c r="AI40" s="16"/>
    </row>
    <row r="41" spans="1:35">
      <c r="AH41" s="17"/>
      <c r="AI41" s="16"/>
    </row>
    <row r="42" spans="1:35">
      <c r="AH42" s="17"/>
      <c r="AI42" s="16"/>
    </row>
    <row r="43" spans="1:35">
      <c r="AH43" s="17"/>
      <c r="AI43" s="16"/>
    </row>
    <row r="44" spans="1:35">
      <c r="AH44" s="20"/>
      <c r="AI44" s="16"/>
    </row>
    <row r="45" spans="1:35">
      <c r="AH45" s="20"/>
      <c r="AI45" s="16"/>
    </row>
    <row r="46" spans="1:35">
      <c r="AH46" s="20"/>
      <c r="AI46" s="16"/>
    </row>
    <row r="47" spans="1:35">
      <c r="AH47" s="17"/>
      <c r="AI47" s="16"/>
    </row>
    <row r="48" spans="1:35">
      <c r="AH48" s="17"/>
      <c r="AI48" s="16"/>
    </row>
    <row r="49" spans="34:35">
      <c r="AH49" s="17"/>
      <c r="AI49" s="16"/>
    </row>
    <row r="50" spans="34:35">
      <c r="AH50" s="17"/>
      <c r="AI50" s="16"/>
    </row>
    <row r="51" spans="34:35">
      <c r="AH51" s="17"/>
      <c r="AI51" s="16"/>
    </row>
    <row r="52" spans="34:35">
      <c r="AH52" s="17"/>
      <c r="AI52" s="16"/>
    </row>
    <row r="53" spans="34:35">
      <c r="AH53" s="17"/>
      <c r="AI53" s="16"/>
    </row>
    <row r="54" spans="34:35">
      <c r="AH54" s="17"/>
      <c r="AI54" s="16"/>
    </row>
    <row r="55" spans="34:35">
      <c r="AH55" s="17"/>
      <c r="AI55" s="16"/>
    </row>
    <row r="56" spans="34:35">
      <c r="AH56" s="17"/>
      <c r="AI56" s="16"/>
    </row>
    <row r="57" spans="34:35">
      <c r="AH57" s="17"/>
      <c r="AI57" s="16"/>
    </row>
    <row r="58" spans="34:35">
      <c r="AH58" s="17"/>
      <c r="AI58" s="16"/>
    </row>
    <row r="59" spans="34:35">
      <c r="AH59" s="17"/>
      <c r="AI59" s="16"/>
    </row>
    <row r="60" spans="34:35">
      <c r="AH60" s="17"/>
      <c r="AI60" s="16"/>
    </row>
    <row r="61" spans="34:35">
      <c r="AH61" s="17"/>
      <c r="AI61" s="16"/>
    </row>
    <row r="62" spans="34:35">
      <c r="AH62" s="17"/>
      <c r="AI62" s="16"/>
    </row>
    <row r="63" spans="34:35">
      <c r="AH63" s="17"/>
      <c r="AI63" s="16"/>
    </row>
    <row r="64" spans="34:35">
      <c r="AH64" s="17"/>
      <c r="AI64" s="16"/>
    </row>
    <row r="65" spans="34:35">
      <c r="AH65" s="17"/>
      <c r="AI65" s="16"/>
    </row>
    <row r="66" spans="34:35">
      <c r="AH66" s="17"/>
      <c r="AI66" s="16"/>
    </row>
    <row r="67" spans="34:35">
      <c r="AH67" s="20"/>
      <c r="AI67" s="19"/>
    </row>
    <row r="68" spans="34:35">
      <c r="AH68" s="20"/>
      <c r="AI68" s="16"/>
    </row>
    <row r="69" spans="34:35">
      <c r="AH69" s="20"/>
      <c r="AI69" s="19"/>
    </row>
    <row r="70" spans="34:35">
      <c r="AH70" s="20"/>
      <c r="AI70" s="16"/>
    </row>
    <row r="71" spans="34:35">
      <c r="AH71" s="20"/>
      <c r="AI71" s="16"/>
    </row>
    <row r="72" spans="34:35">
      <c r="AH72" s="20"/>
      <c r="AI72" s="16"/>
    </row>
    <row r="73" spans="34:35">
      <c r="AH73" s="20"/>
      <c r="AI73" s="16"/>
    </row>
    <row r="74" spans="34:35">
      <c r="AH74" s="25"/>
      <c r="AI74" s="24"/>
    </row>
    <row r="75" spans="34:35">
      <c r="AH75" s="20"/>
      <c r="AI75" s="16"/>
    </row>
    <row r="76" spans="34:35">
      <c r="AH76" s="17"/>
      <c r="AI76" s="16"/>
    </row>
    <row r="77" spans="34:35">
      <c r="AH77" s="17"/>
      <c r="AI77" s="16"/>
    </row>
    <row r="78" spans="34:35">
      <c r="AH78" s="17"/>
      <c r="AI78" s="16"/>
    </row>
    <row r="79" spans="34:35">
      <c r="AH79" s="20"/>
      <c r="AI79" s="16"/>
    </row>
    <row r="80" spans="34:35">
      <c r="AH80" s="20"/>
      <c r="AI80" s="16"/>
    </row>
    <row r="81" spans="34:35">
      <c r="AH81" s="17"/>
      <c r="AI81" s="16"/>
    </row>
    <row r="82" spans="34:35">
      <c r="AH82" s="20"/>
      <c r="AI82" s="19"/>
    </row>
    <row r="83" spans="34:35">
      <c r="AH83" s="20"/>
      <c r="AI83" s="19"/>
    </row>
    <row r="84" spans="34:35">
      <c r="AH84" s="17"/>
      <c r="AI84" s="16"/>
    </row>
    <row r="85" spans="34:35">
      <c r="AH85" s="17"/>
      <c r="AI85" s="16"/>
    </row>
    <row r="86" spans="34:35">
      <c r="AH86" s="17"/>
      <c r="AI86" s="16"/>
    </row>
    <row r="87" spans="34:35">
      <c r="AH87" s="17"/>
      <c r="AI87" s="16"/>
    </row>
    <row r="88" spans="34:35">
      <c r="AH88" s="17"/>
      <c r="AI88" s="16"/>
    </row>
    <row r="89" spans="34:35">
      <c r="AH89" s="17"/>
      <c r="AI89" s="16"/>
    </row>
    <row r="90" spans="34:35">
      <c r="AH90" s="17"/>
      <c r="AI90" s="16"/>
    </row>
    <row r="91" spans="34:35">
      <c r="AH91" s="17"/>
      <c r="AI91" s="16"/>
    </row>
    <row r="92" spans="34:35">
      <c r="AH92" s="17"/>
      <c r="AI92" s="16"/>
    </row>
    <row r="93" spans="34:35">
      <c r="AH93" s="17"/>
      <c r="AI93" s="16"/>
    </row>
    <row r="94" spans="34:35">
      <c r="AH94" s="17"/>
      <c r="AI94" s="16"/>
    </row>
    <row r="95" spans="34:35">
      <c r="AH95" s="17"/>
      <c r="AI95" s="16"/>
    </row>
    <row r="96" spans="34:35">
      <c r="AH96" s="17"/>
      <c r="AI96" s="16"/>
    </row>
    <row r="97" spans="34:35">
      <c r="AH97" s="17"/>
      <c r="AI97" s="16"/>
    </row>
    <row r="98" spans="34:35">
      <c r="AH98" s="17"/>
      <c r="AI98" s="16"/>
    </row>
    <row r="99" spans="34:35">
      <c r="AH99" s="17"/>
      <c r="AI99" s="16"/>
    </row>
    <row r="100" spans="34:35">
      <c r="AH100" s="17"/>
      <c r="AI100" s="16"/>
    </row>
    <row r="101" spans="34:35">
      <c r="AH101" s="20"/>
      <c r="AI101" s="16"/>
    </row>
    <row r="102" spans="34:35">
      <c r="AH102" s="17"/>
      <c r="AI102" s="16"/>
    </row>
    <row r="103" spans="34:35">
      <c r="AH103" s="17"/>
      <c r="AI103" s="16"/>
    </row>
    <row r="104" spans="34:35">
      <c r="AH104" s="17"/>
      <c r="AI104" s="16"/>
    </row>
    <row r="105" spans="34:35">
      <c r="AH105" s="17"/>
      <c r="AI105" s="16"/>
    </row>
    <row r="106" spans="34:35">
      <c r="AH106" s="17"/>
      <c r="AI106" s="16"/>
    </row>
    <row r="107" spans="34:35">
      <c r="AH107" s="17"/>
      <c r="AI107" s="16"/>
    </row>
    <row r="108" spans="34:35">
      <c r="AH108" s="17"/>
      <c r="AI108" s="16"/>
    </row>
    <row r="109" spans="34:35">
      <c r="AH109" s="17"/>
      <c r="AI109" s="16"/>
    </row>
    <row r="110" spans="34:35">
      <c r="AH110" s="17"/>
      <c r="AI110" s="16"/>
    </row>
    <row r="111" spans="34:35">
      <c r="AH111" s="17"/>
      <c r="AI111" s="16"/>
    </row>
    <row r="112" spans="34:35">
      <c r="AH112" s="17"/>
      <c r="AI112" s="16"/>
    </row>
    <row r="113" spans="34:35">
      <c r="AH113" s="17"/>
      <c r="AI113" s="16"/>
    </row>
    <row r="114" spans="34:35">
      <c r="AH114" s="17"/>
      <c r="AI114" s="16"/>
    </row>
    <row r="115" spans="34:35">
      <c r="AH115" s="17"/>
      <c r="AI115" s="16"/>
    </row>
    <row r="116" spans="34:35">
      <c r="AH116" s="17"/>
      <c r="AI116" s="26"/>
    </row>
    <row r="117" spans="34:35">
      <c r="AH117" s="20"/>
      <c r="AI117" s="16"/>
    </row>
    <row r="118" spans="34:35">
      <c r="AH118" s="17"/>
      <c r="AI118" s="16"/>
    </row>
    <row r="119" spans="34:35">
      <c r="AH119" s="17"/>
      <c r="AI119" s="16"/>
    </row>
    <row r="120" spans="34:35">
      <c r="AH120" s="20"/>
      <c r="AI120" s="16"/>
    </row>
    <row r="121" spans="34:35">
      <c r="AH121" s="17"/>
      <c r="AI121" s="26"/>
    </row>
    <row r="122" spans="34:35">
      <c r="AH122" s="17"/>
      <c r="AI122" s="16"/>
    </row>
    <row r="123" spans="34:35">
      <c r="AH123" s="17"/>
      <c r="AI123" s="26"/>
    </row>
    <row r="124" spans="34:35">
      <c r="AH124" s="17"/>
      <c r="AI124" s="16"/>
    </row>
    <row r="125" spans="34:35">
      <c r="AH125" s="17"/>
      <c r="AI125" s="16"/>
    </row>
    <row r="126" spans="34:35">
      <c r="AH126" s="25"/>
      <c r="AI126" s="24"/>
    </row>
    <row r="127" spans="34:35">
      <c r="AH127" s="18"/>
      <c r="AI127" s="16"/>
    </row>
    <row r="128" spans="34:35">
      <c r="AH128" s="17"/>
      <c r="AI128" s="16"/>
    </row>
    <row r="129" spans="34:35">
      <c r="AH129" s="17"/>
      <c r="AI129" s="16"/>
    </row>
    <row r="130" spans="34:35">
      <c r="AH130" s="17"/>
      <c r="AI130" s="16"/>
    </row>
    <row r="131" spans="34:35">
      <c r="AH131" s="17"/>
      <c r="AI131" s="16"/>
    </row>
    <row r="132" spans="34:35">
      <c r="AH132" s="20"/>
      <c r="AI132" s="16"/>
    </row>
    <row r="133" spans="34:35">
      <c r="AH133" s="20"/>
      <c r="AI133" s="16"/>
    </row>
    <row r="134" spans="34:35">
      <c r="AH134" s="20"/>
      <c r="AI134" s="16"/>
    </row>
    <row r="135" spans="34:35">
      <c r="AH135" s="17"/>
      <c r="AI135" s="16"/>
    </row>
    <row r="136" spans="34:35">
      <c r="AH136" s="17"/>
      <c r="AI136" s="16"/>
    </row>
    <row r="137" spans="34:35">
      <c r="AH137" s="17"/>
      <c r="AI137" s="16"/>
    </row>
    <row r="138" spans="34:35">
      <c r="AH138" s="22"/>
      <c r="AI138" s="23"/>
    </row>
    <row r="139" spans="34:35">
      <c r="AH139" s="22"/>
      <c r="AI139" s="21"/>
    </row>
    <row r="140" spans="34:35">
      <c r="AH140" s="22"/>
      <c r="AI140" s="21"/>
    </row>
    <row r="141" spans="34:35">
      <c r="AH141" s="25"/>
      <c r="AI141" s="24"/>
    </row>
    <row r="142" spans="34:35">
      <c r="AH142" s="25"/>
      <c r="AI142" s="24"/>
    </row>
    <row r="143" spans="34:35">
      <c r="AH143" s="25"/>
      <c r="AI143" s="24"/>
    </row>
    <row r="144" spans="34:35">
      <c r="AH144" s="25"/>
      <c r="AI144" s="24"/>
    </row>
    <row r="145" spans="34:35">
      <c r="AH145" s="25"/>
      <c r="AI145" s="24"/>
    </row>
    <row r="146" spans="34:35">
      <c r="AH146" s="25"/>
      <c r="AI146" s="24"/>
    </row>
    <row r="147" spans="34:35">
      <c r="AH147" s="25"/>
      <c r="AI147" s="24"/>
    </row>
    <row r="148" spans="34:35">
      <c r="AH148" s="25"/>
      <c r="AI148" s="24"/>
    </row>
    <row r="149" spans="34:35">
      <c r="AH149" s="28"/>
      <c r="AI149" s="27"/>
    </row>
    <row r="150" spans="34:35">
      <c r="AH150" s="28"/>
      <c r="AI150" s="27"/>
    </row>
    <row r="151" spans="34:35">
      <c r="AH151" s="28"/>
      <c r="AI151" s="27"/>
    </row>
    <row r="152" spans="34:35">
      <c r="AH152" s="28"/>
      <c r="AI152" s="27"/>
    </row>
    <row r="153" spans="34:35">
      <c r="AH153" s="28"/>
      <c r="AI153" s="27"/>
    </row>
    <row r="154" spans="34:35">
      <c r="AH154" s="28"/>
      <c r="AI154" s="27"/>
    </row>
    <row r="155" spans="34:35">
      <c r="AH155" s="22"/>
      <c r="AI155" s="21"/>
    </row>
    <row r="156" spans="34:35">
      <c r="AH156" s="22"/>
      <c r="AI156" s="21"/>
    </row>
    <row r="157" spans="34:35">
      <c r="AH157" s="22"/>
      <c r="AI157" s="21"/>
    </row>
    <row r="158" spans="34:35">
      <c r="AH158" s="22"/>
      <c r="AI158" s="21"/>
    </row>
    <row r="159" spans="34:35">
      <c r="AH159" s="22"/>
      <c r="AI159" s="23"/>
    </row>
    <row r="160" spans="34:35">
      <c r="AH160" s="22"/>
      <c r="AI160" s="23"/>
    </row>
    <row r="161" spans="34:35">
      <c r="AH161" s="22"/>
      <c r="AI161" s="23"/>
    </row>
    <row r="162" spans="34:35">
      <c r="AH162" s="22"/>
      <c r="AI162" s="23"/>
    </row>
    <row r="163" spans="34:35">
      <c r="AH163" s="22"/>
      <c r="AI163" s="23"/>
    </row>
    <row r="164" spans="34:35">
      <c r="AH164" s="22"/>
      <c r="AI164" s="23"/>
    </row>
    <row r="165" spans="34:35">
      <c r="AH165" s="22"/>
      <c r="AI165" s="23"/>
    </row>
    <row r="166" spans="34:35">
      <c r="AH166" s="22"/>
      <c r="AI166" s="21"/>
    </row>
    <row r="167" spans="34:35">
      <c r="AH167" s="22"/>
      <c r="AI167" s="21"/>
    </row>
    <row r="168" spans="34:35">
      <c r="AH168" s="22"/>
      <c r="AI168" s="21"/>
    </row>
    <row r="169" spans="34:35">
      <c r="AH169" s="22"/>
      <c r="AI169" s="21"/>
    </row>
    <row r="170" spans="34:35">
      <c r="AH170" s="22"/>
      <c r="AI170" s="21"/>
    </row>
    <row r="171" spans="34:35">
      <c r="AH171" s="22"/>
      <c r="AI171" s="21"/>
    </row>
    <row r="172" spans="34:35">
      <c r="AH172" s="22"/>
      <c r="AI172" s="21"/>
    </row>
    <row r="173" spans="34:35" ht="15" customHeight="1"/>
  </sheetData>
  <mergeCells count="127">
    <mergeCell ref="A37:B37"/>
    <mergeCell ref="B38:N38"/>
    <mergeCell ref="O38:Q38"/>
    <mergeCell ref="R38:T38"/>
    <mergeCell ref="U38:W38"/>
    <mergeCell ref="X38:Z38"/>
    <mergeCell ref="O31:Q31"/>
    <mergeCell ref="R31:T31"/>
    <mergeCell ref="U31:W31"/>
    <mergeCell ref="X31:Z31"/>
    <mergeCell ref="A33:B33"/>
    <mergeCell ref="X33:Z33"/>
    <mergeCell ref="A30:A31"/>
    <mergeCell ref="B30:B31"/>
    <mergeCell ref="C31:E31"/>
    <mergeCell ref="F31:H31"/>
    <mergeCell ref="I31:K31"/>
    <mergeCell ref="L31:N31"/>
    <mergeCell ref="U28:W28"/>
    <mergeCell ref="X28:Z28"/>
    <mergeCell ref="C29:E29"/>
    <mergeCell ref="F29:H29"/>
    <mergeCell ref="I29:K29"/>
    <mergeCell ref="L29:N29"/>
    <mergeCell ref="O29:Q29"/>
    <mergeCell ref="R29:T29"/>
    <mergeCell ref="U29:W29"/>
    <mergeCell ref="X29:Z29"/>
    <mergeCell ref="C28:E28"/>
    <mergeCell ref="F28:H28"/>
    <mergeCell ref="I28:K28"/>
    <mergeCell ref="L28:N28"/>
    <mergeCell ref="O28:Q28"/>
    <mergeCell ref="R28:T28"/>
    <mergeCell ref="U26:W26"/>
    <mergeCell ref="X26:Z26"/>
    <mergeCell ref="C27:E27"/>
    <mergeCell ref="F27:H27"/>
    <mergeCell ref="I27:K27"/>
    <mergeCell ref="L27:N27"/>
    <mergeCell ref="O27:Q27"/>
    <mergeCell ref="R27:T27"/>
    <mergeCell ref="U27:W27"/>
    <mergeCell ref="X27:Z27"/>
    <mergeCell ref="C26:E26"/>
    <mergeCell ref="F26:H26"/>
    <mergeCell ref="I26:K26"/>
    <mergeCell ref="L26:N26"/>
    <mergeCell ref="O26:Q26"/>
    <mergeCell ref="R26:T26"/>
    <mergeCell ref="U24:W24"/>
    <mergeCell ref="X24:Z24"/>
    <mergeCell ref="C25:E25"/>
    <mergeCell ref="F25:H25"/>
    <mergeCell ref="I25:K25"/>
    <mergeCell ref="L25:N25"/>
    <mergeCell ref="O25:Q25"/>
    <mergeCell ref="R25:T25"/>
    <mergeCell ref="U25:W25"/>
    <mergeCell ref="X25:Z25"/>
    <mergeCell ref="C24:E24"/>
    <mergeCell ref="F24:H24"/>
    <mergeCell ref="I24:K24"/>
    <mergeCell ref="L24:N24"/>
    <mergeCell ref="O24:Q24"/>
    <mergeCell ref="R24:T24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O18:Q18"/>
    <mergeCell ref="R18:T18"/>
    <mergeCell ref="U18:W18"/>
    <mergeCell ref="X18:Z18"/>
    <mergeCell ref="O19:Q19"/>
    <mergeCell ref="R19:T19"/>
    <mergeCell ref="U19:W19"/>
    <mergeCell ref="X19:Z19"/>
    <mergeCell ref="O16:Q16"/>
    <mergeCell ref="R16:T16"/>
    <mergeCell ref="U16:W16"/>
    <mergeCell ref="X16:Z16"/>
    <mergeCell ref="M17:N17"/>
    <mergeCell ref="O17:Q17"/>
    <mergeCell ref="R17:T17"/>
    <mergeCell ref="U17:W17"/>
    <mergeCell ref="X17:Z17"/>
    <mergeCell ref="U13:W13"/>
    <mergeCell ref="X13:Z13"/>
    <mergeCell ref="A14:N14"/>
    <mergeCell ref="O14:Z14"/>
    <mergeCell ref="O15:Q15"/>
    <mergeCell ref="R15:T15"/>
    <mergeCell ref="U15:W15"/>
    <mergeCell ref="X15:Z15"/>
    <mergeCell ref="A10:N10"/>
    <mergeCell ref="O11:Q11"/>
    <mergeCell ref="R11:T11"/>
    <mergeCell ref="U11:W11"/>
    <mergeCell ref="X11:Z11"/>
    <mergeCell ref="AB11:AF16"/>
    <mergeCell ref="A12:N12"/>
    <mergeCell ref="O12:Z12"/>
    <mergeCell ref="O13:Q13"/>
    <mergeCell ref="R13:T13"/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</mergeCells>
  <conditionalFormatting sqref="A11:B22">
    <cfRule type="expression" dxfId="20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6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O13:Q13 O22:Q22 O15:Q16 O11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 enableFormatConditionsCalculation="0">
    <tabColor rgb="FFFFFF00"/>
    <pageSetUpPr fitToPage="1"/>
  </sheetPr>
  <dimension ref="A1:AF35"/>
  <sheetViews>
    <sheetView zoomScale="89" zoomScaleNormal="89" zoomScalePageLayoutView="89" workbookViewId="0">
      <selection sqref="A1:M4"/>
    </sheetView>
  </sheetViews>
  <sheetFormatPr baseColWidth="10" defaultColWidth="11.5" defaultRowHeight="14" x14ac:dyDescent="0"/>
  <cols>
    <col min="1" max="1" width="5.6640625" style="51" customWidth="1"/>
    <col min="2" max="2" width="19" style="51" customWidth="1"/>
    <col min="3" max="3" width="5.6640625" style="51" customWidth="1"/>
    <col min="4" max="4" width="8.6640625" style="51" customWidth="1"/>
    <col min="5" max="6" width="5.6640625" style="51" customWidth="1"/>
    <col min="7" max="7" width="8.6640625" style="51" customWidth="1"/>
    <col min="8" max="9" width="5.6640625" style="51" customWidth="1"/>
    <col min="10" max="10" width="8.6640625" style="51" customWidth="1"/>
    <col min="11" max="12" width="5.6640625" style="51" customWidth="1"/>
    <col min="13" max="13" width="8.6640625" style="51" customWidth="1"/>
    <col min="14" max="15" width="5.6640625" style="51" customWidth="1"/>
    <col min="16" max="16" width="8.6640625" style="51" customWidth="1"/>
    <col min="17" max="18" width="5.6640625" style="51" customWidth="1"/>
    <col min="19" max="19" width="8.6640625" style="51" customWidth="1"/>
    <col min="20" max="21" width="5.6640625" style="51" customWidth="1"/>
    <col min="22" max="22" width="8.6640625" style="51" customWidth="1"/>
    <col min="23" max="24" width="5.6640625" style="149" customWidth="1"/>
    <col min="25" max="25" width="8.6640625" style="149" customWidth="1"/>
    <col min="26" max="26" width="5.6640625" style="51" customWidth="1"/>
    <col min="27" max="16384" width="11.5" style="51"/>
  </cols>
  <sheetData>
    <row r="1" spans="1:32" ht="15" customHeight="1">
      <c r="A1" s="376"/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7" t="s">
        <v>307</v>
      </c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</row>
    <row r="2" spans="1:32" ht="15" customHeight="1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</row>
    <row r="3" spans="1:32" ht="15" customHeight="1">
      <c r="A3" s="376"/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7" t="s">
        <v>66</v>
      </c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</row>
    <row r="4" spans="1:32" ht="15" customHeight="1">
      <c r="A4" s="376"/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</row>
    <row r="5" spans="1:32" ht="10" customHeight="1" thickBot="1"/>
    <row r="6" spans="1:32" ht="15" customHeight="1">
      <c r="A6" s="378" t="s">
        <v>176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80" t="str">
        <f>Entête!B7</f>
        <v>12-596-2569</v>
      </c>
      <c r="P6" s="380"/>
      <c r="Q6" s="380"/>
      <c r="R6" s="380"/>
      <c r="S6" s="380"/>
      <c r="T6" s="381"/>
      <c r="U6" s="382" t="s">
        <v>177</v>
      </c>
      <c r="V6" s="383"/>
      <c r="W6" s="383"/>
      <c r="X6" s="383"/>
      <c r="Y6" s="384" t="str">
        <f ca="1">MID(CELL("nomfichier",B3),FIND("]",CELL("nomfichier",B3))+1,32)</f>
        <v>AV-FK-008,1BIS</v>
      </c>
      <c r="Z6" s="385"/>
    </row>
    <row r="7" spans="1:32" ht="15" customHeight="1" thickBot="1">
      <c r="A7" s="362" t="s">
        <v>178</v>
      </c>
      <c r="B7" s="363"/>
      <c r="C7" s="363"/>
      <c r="D7" s="363"/>
      <c r="E7" s="363"/>
      <c r="F7" s="363"/>
      <c r="G7" s="363"/>
      <c r="H7" s="363"/>
      <c r="I7" s="363"/>
      <c r="J7" s="363"/>
      <c r="K7" s="363"/>
      <c r="L7" s="363"/>
      <c r="M7" s="363"/>
      <c r="N7" s="363"/>
      <c r="O7" s="364"/>
      <c r="P7" s="364"/>
      <c r="Q7" s="364"/>
      <c r="R7" s="364"/>
      <c r="S7" s="364"/>
      <c r="T7" s="364"/>
      <c r="U7" s="364"/>
      <c r="V7" s="364"/>
      <c r="W7" s="364"/>
      <c r="X7" s="364"/>
      <c r="Y7" s="364"/>
      <c r="Z7" s="365"/>
    </row>
    <row r="8" spans="1:32" ht="10" customHeight="1" thickBot="1"/>
    <row r="9" spans="1:32" s="151" customFormat="1" ht="15" customHeight="1" thickBot="1">
      <c r="A9" s="150" t="s">
        <v>38</v>
      </c>
      <c r="B9" s="366" t="s">
        <v>179</v>
      </c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8"/>
      <c r="O9" s="369" t="s">
        <v>1</v>
      </c>
      <c r="P9" s="370"/>
      <c r="Q9" s="371"/>
      <c r="R9" s="366" t="s">
        <v>180</v>
      </c>
      <c r="S9" s="367"/>
      <c r="T9" s="368"/>
      <c r="U9" s="372" t="s">
        <v>181</v>
      </c>
      <c r="V9" s="373"/>
      <c r="W9" s="374"/>
      <c r="X9" s="366" t="s">
        <v>182</v>
      </c>
      <c r="Y9" s="367"/>
      <c r="Z9" s="375"/>
    </row>
    <row r="10" spans="1:32" ht="15" customHeight="1">
      <c r="A10" s="386" t="s">
        <v>186</v>
      </c>
      <c r="B10" s="387"/>
      <c r="C10" s="387"/>
      <c r="D10" s="387"/>
      <c r="E10" s="387"/>
      <c r="F10" s="387"/>
      <c r="G10" s="387"/>
      <c r="H10" s="387"/>
      <c r="I10" s="387"/>
      <c r="J10" s="387"/>
      <c r="K10" s="387"/>
      <c r="L10" s="387"/>
      <c r="M10" s="387"/>
      <c r="N10" s="387"/>
      <c r="O10" s="152"/>
      <c r="P10" s="152"/>
      <c r="Q10" s="153"/>
      <c r="R10" s="153"/>
      <c r="S10" s="153"/>
      <c r="T10" s="154"/>
      <c r="U10" s="154"/>
      <c r="V10" s="154"/>
      <c r="W10" s="155"/>
      <c r="X10" s="155"/>
      <c r="Y10" s="155"/>
      <c r="Z10" s="156"/>
    </row>
    <row r="11" spans="1:32" ht="15" customHeight="1">
      <c r="A11" s="157" t="s">
        <v>14</v>
      </c>
      <c r="B11" s="158" t="s">
        <v>308</v>
      </c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60"/>
      <c r="O11" s="388"/>
      <c r="P11" s="389"/>
      <c r="Q11" s="390"/>
      <c r="R11" s="404" t="str">
        <f>IF(OR(O11="na",O11=""),"",MENU1!$G$3)</f>
        <v/>
      </c>
      <c r="S11" s="405"/>
      <c r="T11" s="406"/>
      <c r="U11" s="394"/>
      <c r="V11" s="395"/>
      <c r="W11" s="396"/>
      <c r="X11" s="460" t="str">
        <f>R11</f>
        <v/>
      </c>
      <c r="Y11" s="461"/>
      <c r="Z11" s="462"/>
      <c r="AB11" s="400"/>
      <c r="AC11" s="400"/>
      <c r="AD11" s="400"/>
      <c r="AE11" s="400"/>
      <c r="AF11" s="400"/>
    </row>
    <row r="12" spans="1:32" ht="15" customHeight="1">
      <c r="A12" s="401" t="s">
        <v>191</v>
      </c>
      <c r="B12" s="402"/>
      <c r="C12" s="402"/>
      <c r="D12" s="402"/>
      <c r="E12" s="402"/>
      <c r="F12" s="402"/>
      <c r="G12" s="402"/>
      <c r="H12" s="402"/>
      <c r="I12" s="402"/>
      <c r="J12" s="402"/>
      <c r="K12" s="402"/>
      <c r="L12" s="402"/>
      <c r="M12" s="402"/>
      <c r="N12" s="402"/>
      <c r="O12" s="402"/>
      <c r="P12" s="402"/>
      <c r="Q12" s="402"/>
      <c r="R12" s="402"/>
      <c r="S12" s="402"/>
      <c r="T12" s="402"/>
      <c r="U12" s="402"/>
      <c r="V12" s="402"/>
      <c r="W12" s="402"/>
      <c r="X12" s="402"/>
      <c r="Y12" s="402"/>
      <c r="Z12" s="403"/>
      <c r="AB12" s="400"/>
      <c r="AC12" s="400"/>
      <c r="AD12" s="400"/>
      <c r="AE12" s="400"/>
      <c r="AF12" s="400"/>
    </row>
    <row r="13" spans="1:32" ht="15" customHeight="1">
      <c r="A13" s="161" t="s">
        <v>16</v>
      </c>
      <c r="B13" s="158" t="s">
        <v>309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60"/>
      <c r="O13" s="388"/>
      <c r="P13" s="389"/>
      <c r="Q13" s="390"/>
      <c r="R13" s="404" t="str">
        <f>IF(OR(O13="na",O13=""),"",MENU1!$G$3)</f>
        <v/>
      </c>
      <c r="S13" s="405"/>
      <c r="T13" s="406"/>
      <c r="U13" s="394"/>
      <c r="V13" s="395"/>
      <c r="W13" s="396"/>
      <c r="X13" s="460" t="str">
        <f>R13</f>
        <v/>
      </c>
      <c r="Y13" s="461"/>
      <c r="Z13" s="462"/>
      <c r="AB13" s="400"/>
      <c r="AC13" s="400"/>
      <c r="AD13" s="400"/>
      <c r="AE13" s="400"/>
      <c r="AF13" s="400"/>
    </row>
    <row r="14" spans="1:32" ht="15" customHeight="1">
      <c r="A14" s="401" t="s">
        <v>196</v>
      </c>
      <c r="B14" s="402"/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402"/>
      <c r="N14" s="412"/>
      <c r="O14" s="413"/>
      <c r="P14" s="402"/>
      <c r="Q14" s="402"/>
      <c r="R14" s="402"/>
      <c r="S14" s="402"/>
      <c r="T14" s="402"/>
      <c r="U14" s="402"/>
      <c r="V14" s="402"/>
      <c r="W14" s="402"/>
      <c r="X14" s="402"/>
      <c r="Y14" s="402"/>
      <c r="Z14" s="403"/>
      <c r="AB14" s="400"/>
      <c r="AC14" s="400"/>
      <c r="AD14" s="400"/>
      <c r="AE14" s="400"/>
      <c r="AF14" s="400"/>
    </row>
    <row r="15" spans="1:32" ht="15" customHeight="1">
      <c r="A15" s="161" t="s">
        <v>3</v>
      </c>
      <c r="B15" s="158" t="s">
        <v>310</v>
      </c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60"/>
      <c r="O15" s="388"/>
      <c r="P15" s="389"/>
      <c r="Q15" s="390"/>
      <c r="R15" s="404" t="str">
        <f>IF(OR(O15="na",O15=""),"",MENU1!$G$3)</f>
        <v/>
      </c>
      <c r="S15" s="405"/>
      <c r="T15" s="406"/>
      <c r="U15" s="394"/>
      <c r="V15" s="395"/>
      <c r="W15" s="396"/>
      <c r="X15" s="460" t="str">
        <f t="shared" ref="X15:X20" si="0">R15</f>
        <v/>
      </c>
      <c r="Y15" s="461"/>
      <c r="Z15" s="462"/>
      <c r="AB15" s="400"/>
      <c r="AC15" s="400"/>
      <c r="AD15" s="400"/>
      <c r="AE15" s="400"/>
      <c r="AF15" s="400"/>
    </row>
    <row r="16" spans="1:32" ht="14.5" customHeight="1">
      <c r="A16" s="161" t="s">
        <v>17</v>
      </c>
      <c r="B16" s="158" t="s">
        <v>311</v>
      </c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60"/>
      <c r="O16" s="388"/>
      <c r="P16" s="389"/>
      <c r="Q16" s="390"/>
      <c r="R16" s="404" t="str">
        <f>IF(OR(O16="na",O16=""),"",MENU1!$G$3)</f>
        <v/>
      </c>
      <c r="S16" s="405"/>
      <c r="T16" s="406"/>
      <c r="U16" s="394"/>
      <c r="V16" s="395"/>
      <c r="W16" s="396"/>
      <c r="X16" s="460" t="str">
        <f t="shared" si="0"/>
        <v/>
      </c>
      <c r="Y16" s="461"/>
      <c r="Z16" s="462"/>
      <c r="AB16" s="400"/>
      <c r="AC16" s="400"/>
      <c r="AD16" s="400"/>
      <c r="AE16" s="400"/>
      <c r="AF16" s="400"/>
    </row>
    <row r="17" spans="1:26" ht="15" customHeight="1">
      <c r="A17" s="161" t="s">
        <v>189</v>
      </c>
      <c r="B17" s="158" t="s">
        <v>312</v>
      </c>
      <c r="C17" s="159"/>
      <c r="D17" s="159"/>
      <c r="E17" s="159"/>
      <c r="F17" s="159"/>
      <c r="G17" s="159"/>
      <c r="H17" s="159"/>
      <c r="I17" s="159"/>
      <c r="J17" s="159"/>
      <c r="K17" s="159"/>
      <c r="L17" s="164"/>
      <c r="M17" s="407" t="s">
        <v>313</v>
      </c>
      <c r="N17" s="408"/>
      <c r="O17" s="409"/>
      <c r="P17" s="410"/>
      <c r="Q17" s="411"/>
      <c r="R17" s="404" t="str">
        <f>IF(OR(O17="na",O17=""),"",MENU1!$G$3)</f>
        <v/>
      </c>
      <c r="S17" s="405"/>
      <c r="T17" s="406"/>
      <c r="U17" s="394"/>
      <c r="V17" s="395"/>
      <c r="W17" s="396"/>
      <c r="X17" s="460" t="str">
        <f t="shared" si="0"/>
        <v/>
      </c>
      <c r="Y17" s="461"/>
      <c r="Z17" s="462"/>
    </row>
    <row r="18" spans="1:26" ht="14.5" customHeight="1">
      <c r="A18" s="161" t="s">
        <v>192</v>
      </c>
      <c r="B18" s="158" t="s">
        <v>314</v>
      </c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60"/>
      <c r="O18" s="388"/>
      <c r="P18" s="389"/>
      <c r="Q18" s="390"/>
      <c r="R18" s="404" t="str">
        <f>IF(OR(O18="na",O18=""),"",MENU1!$G$3)</f>
        <v/>
      </c>
      <c r="S18" s="405"/>
      <c r="T18" s="406"/>
      <c r="U18" s="394"/>
      <c r="V18" s="395"/>
      <c r="W18" s="396"/>
      <c r="X18" s="460" t="str">
        <f t="shared" si="0"/>
        <v/>
      </c>
      <c r="Y18" s="461"/>
      <c r="Z18" s="462"/>
    </row>
    <row r="19" spans="1:26" ht="15" customHeight="1">
      <c r="A19" s="161" t="s">
        <v>194</v>
      </c>
      <c r="B19" s="158" t="s">
        <v>315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60"/>
      <c r="O19" s="388"/>
      <c r="P19" s="389"/>
      <c r="Q19" s="390"/>
      <c r="R19" s="404" t="str">
        <f>IF(OR(O19="na",O19=""),"",MENU1!$G$3)</f>
        <v/>
      </c>
      <c r="S19" s="405"/>
      <c r="T19" s="406"/>
      <c r="U19" s="394"/>
      <c r="V19" s="395"/>
      <c r="W19" s="396"/>
      <c r="X19" s="460" t="str">
        <f t="shared" si="0"/>
        <v/>
      </c>
      <c r="Y19" s="461"/>
      <c r="Z19" s="462"/>
    </row>
    <row r="20" spans="1:26" ht="15" customHeight="1">
      <c r="A20" s="165" t="s">
        <v>197</v>
      </c>
      <c r="B20" s="158" t="s">
        <v>316</v>
      </c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60"/>
      <c r="O20" s="388"/>
      <c r="P20" s="389"/>
      <c r="Q20" s="390"/>
      <c r="R20" s="404" t="str">
        <f>IF(OR(O20="na",O20=""),"",MENU1!$G$3)</f>
        <v/>
      </c>
      <c r="S20" s="405"/>
      <c r="T20" s="406"/>
      <c r="U20" s="394"/>
      <c r="V20" s="395"/>
      <c r="W20" s="396"/>
      <c r="X20" s="460" t="str">
        <f t="shared" si="0"/>
        <v/>
      </c>
      <c r="Y20" s="461"/>
      <c r="Z20" s="462"/>
    </row>
    <row r="21" spans="1:26" ht="15" customHeight="1">
      <c r="A21" s="401" t="s">
        <v>249</v>
      </c>
      <c r="B21" s="402"/>
      <c r="C21" s="402"/>
      <c r="D21" s="402"/>
      <c r="E21" s="402"/>
      <c r="F21" s="402"/>
      <c r="G21" s="402"/>
      <c r="H21" s="402"/>
      <c r="I21" s="402"/>
      <c r="J21" s="402"/>
      <c r="K21" s="402"/>
      <c r="L21" s="402"/>
      <c r="M21" s="402"/>
      <c r="N21" s="402"/>
      <c r="O21" s="414"/>
      <c r="P21" s="402"/>
      <c r="Q21" s="402"/>
      <c r="R21" s="402"/>
      <c r="S21" s="402"/>
      <c r="T21" s="402"/>
      <c r="U21" s="402"/>
      <c r="V21" s="402"/>
      <c r="W21" s="402"/>
      <c r="X21" s="402"/>
      <c r="Y21" s="402"/>
      <c r="Z21" s="403"/>
    </row>
    <row r="22" spans="1:26" ht="15" customHeight="1">
      <c r="A22" s="165" t="s">
        <v>199</v>
      </c>
      <c r="B22" s="158" t="s">
        <v>317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60"/>
      <c r="O22" s="388"/>
      <c r="P22" s="389"/>
      <c r="Q22" s="390"/>
      <c r="R22" s="404" t="str">
        <f>IF(OR(O22="na",O22=""),"",MENU1!$G$3)</f>
        <v/>
      </c>
      <c r="S22" s="405"/>
      <c r="T22" s="406"/>
      <c r="U22" s="394"/>
      <c r="V22" s="395"/>
      <c r="W22" s="396"/>
      <c r="X22" s="460" t="str">
        <f>R22</f>
        <v/>
      </c>
      <c r="Y22" s="461"/>
      <c r="Z22" s="462"/>
    </row>
    <row r="23" spans="1:26" ht="15" customHeight="1">
      <c r="A23" s="401" t="s">
        <v>229</v>
      </c>
      <c r="B23" s="402"/>
      <c r="C23" s="402"/>
      <c r="D23" s="402"/>
      <c r="E23" s="402"/>
      <c r="F23" s="402"/>
      <c r="G23" s="402"/>
      <c r="H23" s="402"/>
      <c r="I23" s="402"/>
      <c r="J23" s="402"/>
      <c r="K23" s="402"/>
      <c r="L23" s="402"/>
      <c r="M23" s="402"/>
      <c r="N23" s="402"/>
      <c r="O23" s="402"/>
      <c r="P23" s="402"/>
      <c r="Q23" s="402"/>
      <c r="R23" s="402"/>
      <c r="S23" s="402"/>
      <c r="T23" s="402"/>
      <c r="U23" s="402"/>
      <c r="V23" s="402"/>
      <c r="W23" s="402"/>
      <c r="X23" s="402"/>
      <c r="Y23" s="402"/>
      <c r="Z23" s="403"/>
    </row>
    <row r="24" spans="1:26" ht="15" customHeight="1">
      <c r="A24" s="168" t="s">
        <v>201</v>
      </c>
      <c r="B24" s="167" t="s">
        <v>327</v>
      </c>
      <c r="C24" s="463" t="str">
        <f>IF($O$17="","",VLOOKUP($O$17,#REF!,2,FALSE))</f>
        <v/>
      </c>
      <c r="D24" s="464"/>
      <c r="E24" s="464"/>
      <c r="F24" s="464"/>
      <c r="G24" s="464"/>
      <c r="H24" s="464"/>
      <c r="I24" s="464"/>
      <c r="J24" s="464"/>
      <c r="K24" s="464"/>
      <c r="L24" s="464"/>
      <c r="M24" s="464"/>
      <c r="N24" s="464"/>
      <c r="O24" s="464"/>
      <c r="P24" s="464"/>
      <c r="Q24" s="464"/>
      <c r="R24" s="464"/>
      <c r="S24" s="464"/>
      <c r="T24" s="464"/>
      <c r="U24" s="464"/>
      <c r="V24" s="464"/>
      <c r="W24" s="464"/>
      <c r="X24" s="464"/>
      <c r="Y24" s="464"/>
      <c r="Z24" s="465"/>
    </row>
    <row r="25" spans="1:26" ht="15" customHeight="1">
      <c r="A25" s="168" t="s">
        <v>203</v>
      </c>
      <c r="B25" s="167" t="s">
        <v>328</v>
      </c>
      <c r="C25" s="466"/>
      <c r="D25" s="467"/>
      <c r="E25" s="467"/>
      <c r="F25" s="467"/>
      <c r="G25" s="467"/>
      <c r="H25" s="467"/>
      <c r="I25" s="467"/>
      <c r="J25" s="467"/>
      <c r="K25" s="467"/>
      <c r="L25" s="467"/>
      <c r="M25" s="467"/>
      <c r="N25" s="467"/>
      <c r="O25" s="467"/>
      <c r="P25" s="467"/>
      <c r="Q25" s="467"/>
      <c r="R25" s="467"/>
      <c r="S25" s="467"/>
      <c r="T25" s="467"/>
      <c r="U25" s="467"/>
      <c r="V25" s="467"/>
      <c r="W25" s="467"/>
      <c r="X25" s="467"/>
      <c r="Y25" s="467"/>
      <c r="Z25" s="468"/>
    </row>
    <row r="26" spans="1:26" ht="15" customHeight="1">
      <c r="A26" s="168" t="s">
        <v>205</v>
      </c>
      <c r="B26" s="167" t="s">
        <v>329</v>
      </c>
      <c r="C26" s="466"/>
      <c r="D26" s="467"/>
      <c r="E26" s="467"/>
      <c r="F26" s="467"/>
      <c r="G26" s="467"/>
      <c r="H26" s="467"/>
      <c r="I26" s="467"/>
      <c r="J26" s="467"/>
      <c r="K26" s="467"/>
      <c r="L26" s="467"/>
      <c r="M26" s="467"/>
      <c r="N26" s="467"/>
      <c r="O26" s="467"/>
      <c r="P26" s="467"/>
      <c r="Q26" s="467"/>
      <c r="R26" s="467"/>
      <c r="S26" s="467"/>
      <c r="T26" s="467"/>
      <c r="U26" s="467"/>
      <c r="V26" s="467"/>
      <c r="W26" s="467"/>
      <c r="X26" s="467"/>
      <c r="Y26" s="467"/>
      <c r="Z26" s="468"/>
    </row>
    <row r="27" spans="1:26" ht="15" customHeight="1">
      <c r="A27" s="168" t="s">
        <v>207</v>
      </c>
      <c r="B27" s="167" t="s">
        <v>330</v>
      </c>
      <c r="C27" s="466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7"/>
      <c r="T27" s="467"/>
      <c r="U27" s="467"/>
      <c r="V27" s="467"/>
      <c r="W27" s="467"/>
      <c r="X27" s="467"/>
      <c r="Y27" s="467"/>
      <c r="Z27" s="468"/>
    </row>
    <row r="28" spans="1:26" ht="15" customHeight="1">
      <c r="A28" s="165" t="s">
        <v>209</v>
      </c>
      <c r="B28" s="169" t="s">
        <v>331</v>
      </c>
      <c r="C28" s="466"/>
      <c r="D28" s="467"/>
      <c r="E28" s="467"/>
      <c r="F28" s="467"/>
      <c r="G28" s="467"/>
      <c r="H28" s="467"/>
      <c r="I28" s="467"/>
      <c r="J28" s="467"/>
      <c r="K28" s="467"/>
      <c r="L28" s="467"/>
      <c r="M28" s="467"/>
      <c r="N28" s="467"/>
      <c r="O28" s="467"/>
      <c r="P28" s="467"/>
      <c r="Q28" s="467"/>
      <c r="R28" s="467"/>
      <c r="S28" s="467"/>
      <c r="T28" s="467"/>
      <c r="U28" s="467"/>
      <c r="V28" s="467"/>
      <c r="W28" s="467"/>
      <c r="X28" s="467"/>
      <c r="Y28" s="467"/>
      <c r="Z28" s="468"/>
    </row>
    <row r="29" spans="1:26" ht="48" customHeight="1">
      <c r="A29" s="176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3"/>
      <c r="U29" s="173"/>
      <c r="V29" s="173"/>
      <c r="W29" s="174"/>
      <c r="X29" s="174"/>
      <c r="Y29" s="174"/>
      <c r="Z29" s="175"/>
    </row>
    <row r="30" spans="1:26" ht="30" customHeight="1" thickBot="1">
      <c r="A30" s="450"/>
      <c r="B30" s="451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8"/>
      <c r="U30" s="178"/>
      <c r="V30" s="178"/>
      <c r="W30" s="179"/>
      <c r="X30" s="452"/>
      <c r="Y30" s="452"/>
      <c r="Z30" s="453"/>
    </row>
    <row r="31" spans="1:26" ht="15" customHeight="1">
      <c r="A31" s="180" t="s">
        <v>232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2"/>
      <c r="X31" s="182"/>
      <c r="Y31" s="182"/>
      <c r="Z31" s="183"/>
    </row>
    <row r="32" spans="1:26" ht="15" customHeight="1">
      <c r="A32" s="184" t="s">
        <v>233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6"/>
      <c r="R32" s="186"/>
      <c r="S32" s="186"/>
      <c r="T32" s="186"/>
      <c r="U32" s="186"/>
      <c r="V32" s="186"/>
      <c r="W32" s="187"/>
      <c r="X32" s="187"/>
      <c r="Y32" s="187"/>
      <c r="Z32" s="188"/>
    </row>
    <row r="33" spans="1:26" ht="15" customHeight="1" thickBot="1">
      <c r="A33" s="189" t="s">
        <v>234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8"/>
      <c r="R33" s="178"/>
      <c r="S33" s="178"/>
      <c r="T33" s="178"/>
      <c r="U33" s="178"/>
      <c r="V33" s="178"/>
      <c r="W33" s="179"/>
      <c r="X33" s="179"/>
      <c r="Y33" s="179"/>
      <c r="Z33" s="190"/>
    </row>
    <row r="34" spans="1:26" ht="15" customHeight="1">
      <c r="A34" s="386" t="s">
        <v>235</v>
      </c>
      <c r="B34" s="387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3"/>
      <c r="R34" s="153"/>
      <c r="S34" s="153"/>
      <c r="T34" s="154"/>
      <c r="U34" s="154"/>
      <c r="V34" s="154"/>
      <c r="W34" s="155"/>
      <c r="X34" s="155"/>
      <c r="Y34" s="155"/>
      <c r="Z34" s="156"/>
    </row>
    <row r="35" spans="1:26" ht="15" customHeight="1" thickBot="1">
      <c r="A35" s="191"/>
      <c r="B35" s="438" t="s">
        <v>236</v>
      </c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40"/>
      <c r="O35" s="441"/>
      <c r="P35" s="442"/>
      <c r="Q35" s="443"/>
      <c r="R35" s="441"/>
      <c r="S35" s="442"/>
      <c r="T35" s="443"/>
      <c r="U35" s="441"/>
      <c r="V35" s="442"/>
      <c r="W35" s="443"/>
      <c r="X35" s="444"/>
      <c r="Y35" s="445"/>
      <c r="Z35" s="446"/>
    </row>
  </sheetData>
  <mergeCells count="74">
    <mergeCell ref="A34:B34"/>
    <mergeCell ref="B35:N35"/>
    <mergeCell ref="O35:Q35"/>
    <mergeCell ref="R35:T35"/>
    <mergeCell ref="U35:W35"/>
    <mergeCell ref="X35:Z35"/>
    <mergeCell ref="C24:Z24"/>
    <mergeCell ref="C25:Z25"/>
    <mergeCell ref="C26:Z26"/>
    <mergeCell ref="C27:Z27"/>
    <mergeCell ref="C28:Z28"/>
    <mergeCell ref="A30:B30"/>
    <mergeCell ref="X30:Z30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O18:Q18"/>
    <mergeCell ref="R18:T18"/>
    <mergeCell ref="U18:W18"/>
    <mergeCell ref="X18:Z18"/>
    <mergeCell ref="O19:Q19"/>
    <mergeCell ref="R19:T19"/>
    <mergeCell ref="U19:W19"/>
    <mergeCell ref="X19:Z19"/>
    <mergeCell ref="X16:Z16"/>
    <mergeCell ref="M17:N17"/>
    <mergeCell ref="O17:Q17"/>
    <mergeCell ref="R17:T17"/>
    <mergeCell ref="U17:W17"/>
    <mergeCell ref="X17:Z17"/>
    <mergeCell ref="A10:N10"/>
    <mergeCell ref="O11:Q11"/>
    <mergeCell ref="R11:T11"/>
    <mergeCell ref="U11:W11"/>
    <mergeCell ref="X11:Z11"/>
    <mergeCell ref="AB11:AF16"/>
    <mergeCell ref="A12:N12"/>
    <mergeCell ref="O12:Z12"/>
    <mergeCell ref="O13:Q13"/>
    <mergeCell ref="R13:T13"/>
    <mergeCell ref="U13:W13"/>
    <mergeCell ref="X13:Z13"/>
    <mergeCell ref="A14:N14"/>
    <mergeCell ref="O14:Z14"/>
    <mergeCell ref="O15:Q15"/>
    <mergeCell ref="R15:T15"/>
    <mergeCell ref="U15:W15"/>
    <mergeCell ref="X15:Z15"/>
    <mergeCell ref="O16:Q16"/>
    <mergeCell ref="R16:T16"/>
    <mergeCell ref="U16:W16"/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</mergeCells>
  <conditionalFormatting sqref="A11:N22">
    <cfRule type="expression" dxfId="19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O15:Q16 O22:Q22 O13:Q13 O11:Q11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 enableFormatConditionsCalculation="0">
    <tabColor rgb="FFFFFF00"/>
    <pageSetUpPr fitToPage="1"/>
  </sheetPr>
  <dimension ref="A1:R39"/>
  <sheetViews>
    <sheetView zoomScaleSheetLayoutView="130" workbookViewId="0">
      <selection sqref="A1:B4"/>
    </sheetView>
  </sheetViews>
  <sheetFormatPr baseColWidth="10" defaultColWidth="11.5" defaultRowHeight="14" x14ac:dyDescent="0"/>
  <cols>
    <col min="1" max="1" width="5.6640625" style="51" customWidth="1"/>
    <col min="2" max="2" width="47.33203125" style="51" customWidth="1"/>
    <col min="3" max="7" width="12.6640625" style="51" customWidth="1"/>
    <col min="8" max="11" width="12.6640625" style="149" customWidth="1"/>
    <col min="12" max="12" width="12.6640625" style="51" customWidth="1"/>
    <col min="13" max="16384" width="11.5" style="51"/>
  </cols>
  <sheetData>
    <row r="1" spans="1:18" ht="15" customHeight="1">
      <c r="A1" s="376"/>
      <c r="B1" s="377"/>
      <c r="C1" s="192"/>
      <c r="D1" s="377" t="s">
        <v>333</v>
      </c>
      <c r="E1" s="377"/>
      <c r="F1" s="377"/>
      <c r="G1" s="377"/>
      <c r="H1" s="377"/>
      <c r="I1" s="377"/>
      <c r="J1" s="377"/>
      <c r="K1" s="377"/>
      <c r="L1" s="377"/>
    </row>
    <row r="2" spans="1:18" ht="15" customHeight="1">
      <c r="A2" s="377"/>
      <c r="B2" s="377"/>
      <c r="C2" s="192"/>
      <c r="D2" s="377"/>
      <c r="E2" s="377"/>
      <c r="F2" s="377"/>
      <c r="G2" s="377"/>
      <c r="H2" s="377"/>
      <c r="I2" s="377"/>
      <c r="J2" s="377"/>
      <c r="K2" s="377"/>
      <c r="L2" s="377"/>
    </row>
    <row r="3" spans="1:18" ht="15" customHeight="1">
      <c r="A3" s="377"/>
      <c r="B3" s="377"/>
      <c r="C3" s="377" t="s">
        <v>334</v>
      </c>
      <c r="D3" s="377"/>
      <c r="E3" s="377"/>
      <c r="F3" s="377"/>
      <c r="G3" s="377"/>
      <c r="H3" s="377"/>
      <c r="I3" s="377"/>
      <c r="J3" s="377"/>
      <c r="K3" s="377"/>
      <c r="L3" s="377"/>
    </row>
    <row r="4" spans="1:18" ht="15" customHeight="1">
      <c r="A4" s="377"/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</row>
    <row r="5" spans="1:18" ht="10" customHeight="1" thickBot="1"/>
    <row r="6" spans="1:18" ht="20" customHeight="1">
      <c r="A6" s="378" t="s">
        <v>176</v>
      </c>
      <c r="B6" s="379"/>
      <c r="C6" s="379"/>
      <c r="D6" s="469" t="str">
        <f>Entête!B7</f>
        <v>12-596-2569</v>
      </c>
      <c r="E6" s="469"/>
      <c r="F6" s="469"/>
      <c r="G6" s="470"/>
      <c r="H6" s="193" t="s">
        <v>177</v>
      </c>
      <c r="I6" s="471" t="str">
        <f ca="1">MID(CELL("nomfichier",B3),FIND("]",CELL("nomfichier",B3))+1,32)</f>
        <v>AV-FK-008,1TER</v>
      </c>
      <c r="J6" s="471"/>
      <c r="K6" s="471"/>
      <c r="L6" s="472"/>
    </row>
    <row r="7" spans="1:18" ht="20" customHeight="1" thickBot="1">
      <c r="A7" s="362" t="s">
        <v>178</v>
      </c>
      <c r="B7" s="363"/>
      <c r="C7" s="363"/>
      <c r="D7" s="364"/>
      <c r="E7" s="364"/>
      <c r="F7" s="364"/>
      <c r="G7" s="364"/>
      <c r="H7" s="364"/>
      <c r="I7" s="473"/>
      <c r="J7" s="473"/>
      <c r="K7" s="473"/>
      <c r="L7" s="474"/>
    </row>
    <row r="8" spans="1:18" ht="10" customHeight="1" thickBot="1"/>
    <row r="9" spans="1:18" s="151" customFormat="1" ht="15" customHeight="1" thickBot="1">
      <c r="A9" s="150" t="s">
        <v>38</v>
      </c>
      <c r="B9" s="194" t="s">
        <v>179</v>
      </c>
      <c r="C9" s="194" t="s">
        <v>335</v>
      </c>
      <c r="D9" s="194" t="s">
        <v>336</v>
      </c>
      <c r="E9" s="194" t="s">
        <v>337</v>
      </c>
      <c r="F9" s="194" t="s">
        <v>338</v>
      </c>
      <c r="G9" s="194" t="s">
        <v>339</v>
      </c>
      <c r="H9" s="194" t="s">
        <v>340</v>
      </c>
      <c r="I9" s="194" t="s">
        <v>341</v>
      </c>
      <c r="J9" s="194" t="s">
        <v>342</v>
      </c>
      <c r="K9" s="194" t="s">
        <v>343</v>
      </c>
      <c r="L9" s="195" t="s">
        <v>344</v>
      </c>
    </row>
    <row r="10" spans="1:18" ht="15" customHeight="1">
      <c r="A10" s="386" t="s">
        <v>186</v>
      </c>
      <c r="B10" s="387"/>
      <c r="C10" s="152"/>
      <c r="D10" s="153"/>
      <c r="E10" s="153"/>
      <c r="F10" s="154"/>
      <c r="G10" s="154"/>
      <c r="H10" s="155"/>
      <c r="I10" s="155"/>
      <c r="J10" s="155"/>
      <c r="K10" s="155"/>
      <c r="L10" s="156"/>
      <c r="N10" s="400"/>
      <c r="O10" s="400"/>
      <c r="P10" s="400"/>
      <c r="Q10" s="400"/>
      <c r="R10" s="400"/>
    </row>
    <row r="11" spans="1:18" ht="15.75" customHeight="1" thickBot="1">
      <c r="A11" s="157" t="s">
        <v>14</v>
      </c>
      <c r="B11" s="196" t="s">
        <v>308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8"/>
      <c r="N11" s="400"/>
      <c r="O11" s="400"/>
      <c r="P11" s="400"/>
      <c r="Q11" s="400"/>
      <c r="R11" s="400"/>
    </row>
    <row r="12" spans="1:18" ht="15" customHeight="1">
      <c r="A12" s="386" t="s">
        <v>191</v>
      </c>
      <c r="B12" s="387"/>
      <c r="C12" s="153"/>
      <c r="D12" s="154"/>
      <c r="E12" s="154"/>
      <c r="F12" s="155"/>
      <c r="G12" s="154"/>
      <c r="H12" s="155"/>
      <c r="I12" s="155"/>
      <c r="J12" s="155"/>
      <c r="K12" s="155"/>
      <c r="L12" s="156"/>
      <c r="N12" s="400"/>
      <c r="O12" s="400"/>
      <c r="P12" s="400"/>
      <c r="Q12" s="400"/>
      <c r="R12" s="400"/>
    </row>
    <row r="13" spans="1:18" ht="15" thickBot="1">
      <c r="A13" s="161" t="s">
        <v>16</v>
      </c>
      <c r="B13" s="196" t="s">
        <v>303</v>
      </c>
      <c r="C13" s="199"/>
      <c r="D13" s="199"/>
      <c r="E13" s="199"/>
      <c r="F13" s="199"/>
      <c r="G13" s="199"/>
      <c r="H13" s="199"/>
      <c r="I13" s="199"/>
      <c r="J13" s="199"/>
      <c r="K13" s="199"/>
      <c r="L13" s="200"/>
      <c r="M13" s="201"/>
      <c r="N13" s="400"/>
      <c r="O13" s="400"/>
      <c r="P13" s="400"/>
      <c r="Q13" s="400"/>
      <c r="R13" s="400"/>
    </row>
    <row r="14" spans="1:18">
      <c r="A14" s="386" t="s">
        <v>345</v>
      </c>
      <c r="B14" s="387"/>
      <c r="C14" s="153"/>
      <c r="D14" s="154"/>
      <c r="E14" s="154"/>
      <c r="F14" s="155"/>
      <c r="G14" s="154"/>
      <c r="H14" s="155"/>
      <c r="I14" s="155"/>
      <c r="J14" s="155"/>
      <c r="K14" s="155"/>
      <c r="L14" s="156"/>
      <c r="M14" s="201"/>
      <c r="N14" s="400"/>
      <c r="O14" s="400"/>
      <c r="P14" s="400"/>
      <c r="Q14" s="400"/>
      <c r="R14" s="400"/>
    </row>
    <row r="15" spans="1:18">
      <c r="A15" s="161" t="s">
        <v>3</v>
      </c>
      <c r="B15" s="202" t="s">
        <v>310</v>
      </c>
      <c r="C15" s="203"/>
      <c r="D15" s="203"/>
      <c r="E15" s="203"/>
      <c r="F15" s="203"/>
      <c r="G15" s="203"/>
      <c r="H15" s="203"/>
      <c r="I15" s="203"/>
      <c r="J15" s="203"/>
      <c r="K15" s="203"/>
      <c r="L15" s="204"/>
      <c r="M15" s="201"/>
      <c r="N15" s="400"/>
      <c r="O15" s="400"/>
      <c r="P15" s="400"/>
      <c r="Q15" s="400"/>
      <c r="R15" s="400"/>
    </row>
    <row r="16" spans="1:18">
      <c r="A16" s="161" t="s">
        <v>17</v>
      </c>
      <c r="B16" s="202" t="s">
        <v>311</v>
      </c>
      <c r="C16" s="203"/>
      <c r="D16" s="203"/>
      <c r="E16" s="203"/>
      <c r="F16" s="203"/>
      <c r="G16" s="203"/>
      <c r="H16" s="203"/>
      <c r="I16" s="203"/>
      <c r="J16" s="203"/>
      <c r="K16" s="203"/>
      <c r="L16" s="204"/>
      <c r="M16" s="201"/>
    </row>
    <row r="17" spans="1:15" ht="45.75" customHeight="1">
      <c r="A17" s="161" t="s">
        <v>189</v>
      </c>
      <c r="B17" s="202" t="s">
        <v>346</v>
      </c>
      <c r="C17" s="205"/>
      <c r="D17" s="205"/>
      <c r="E17" s="205"/>
      <c r="F17" s="205"/>
      <c r="G17" s="205"/>
      <c r="H17" s="205"/>
      <c r="I17" s="205"/>
      <c r="J17" s="205"/>
      <c r="K17" s="205"/>
      <c r="L17" s="206"/>
      <c r="M17" s="201"/>
    </row>
    <row r="18" spans="1:15" ht="15" customHeight="1">
      <c r="A18" s="161" t="s">
        <v>192</v>
      </c>
      <c r="B18" s="202" t="s">
        <v>314</v>
      </c>
      <c r="C18" s="203"/>
      <c r="D18" s="203"/>
      <c r="E18" s="203"/>
      <c r="F18" s="203"/>
      <c r="G18" s="203"/>
      <c r="H18" s="203"/>
      <c r="I18" s="203"/>
      <c r="J18" s="203"/>
      <c r="K18" s="203"/>
      <c r="L18" s="204"/>
      <c r="M18" s="201"/>
    </row>
    <row r="19" spans="1:15" ht="30" customHeight="1">
      <c r="A19" s="161" t="s">
        <v>194</v>
      </c>
      <c r="B19" s="202" t="s">
        <v>347</v>
      </c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1"/>
    </row>
    <row r="20" spans="1:15" ht="15" thickBot="1">
      <c r="A20" s="161" t="s">
        <v>197</v>
      </c>
      <c r="B20" s="196" t="s">
        <v>316</v>
      </c>
      <c r="C20" s="199"/>
      <c r="D20" s="199"/>
      <c r="E20" s="199"/>
      <c r="F20" s="199"/>
      <c r="G20" s="199"/>
      <c r="H20" s="199"/>
      <c r="I20" s="199"/>
      <c r="J20" s="199"/>
      <c r="K20" s="199"/>
      <c r="L20" s="200"/>
      <c r="M20" s="201"/>
    </row>
    <row r="21" spans="1:15">
      <c r="A21" s="386" t="s">
        <v>222</v>
      </c>
      <c r="B21" s="387"/>
      <c r="C21" s="152"/>
      <c r="D21" s="153"/>
      <c r="E21" s="153"/>
      <c r="F21" s="154"/>
      <c r="G21" s="154"/>
      <c r="H21" s="155"/>
      <c r="I21" s="155"/>
      <c r="J21" s="155"/>
      <c r="K21" s="155"/>
      <c r="L21" s="156"/>
      <c r="M21" s="201"/>
      <c r="O21" s="68"/>
    </row>
    <row r="22" spans="1:15" ht="15" thickBot="1">
      <c r="A22" s="165" t="s">
        <v>199</v>
      </c>
      <c r="B22" s="202" t="s">
        <v>274</v>
      </c>
      <c r="C22" s="199"/>
      <c r="D22" s="199"/>
      <c r="E22" s="199"/>
      <c r="F22" s="199"/>
      <c r="G22" s="199"/>
      <c r="H22" s="199"/>
      <c r="I22" s="199"/>
      <c r="J22" s="199"/>
      <c r="K22" s="199"/>
      <c r="L22" s="200"/>
      <c r="M22" s="201"/>
    </row>
    <row r="23" spans="1:15">
      <c r="A23" s="386" t="s">
        <v>229</v>
      </c>
      <c r="B23" s="387"/>
      <c r="C23" s="152"/>
      <c r="D23" s="153"/>
      <c r="E23" s="153"/>
      <c r="F23" s="154"/>
      <c r="G23" s="154"/>
      <c r="H23" s="155"/>
      <c r="I23" s="155"/>
      <c r="J23" s="155"/>
      <c r="K23" s="155"/>
      <c r="L23" s="156"/>
      <c r="M23" s="201"/>
    </row>
    <row r="24" spans="1:15">
      <c r="A24" s="168" t="s">
        <v>201</v>
      </c>
      <c r="B24" s="167" t="s">
        <v>348</v>
      </c>
      <c r="C24" s="207"/>
      <c r="D24" s="207"/>
      <c r="E24" s="207"/>
      <c r="F24" s="208"/>
      <c r="G24" s="208"/>
      <c r="H24" s="209"/>
      <c r="I24" s="209"/>
      <c r="J24" s="209"/>
      <c r="K24" s="209"/>
      <c r="L24" s="210"/>
      <c r="M24" s="201"/>
    </row>
    <row r="25" spans="1:15">
      <c r="A25" s="168" t="s">
        <v>203</v>
      </c>
      <c r="B25" s="167" t="s">
        <v>349</v>
      </c>
      <c r="C25" s="207"/>
      <c r="D25" s="207"/>
      <c r="E25" s="207"/>
      <c r="F25" s="208"/>
      <c r="G25" s="208"/>
      <c r="H25" s="209"/>
      <c r="I25" s="209"/>
      <c r="J25" s="209"/>
      <c r="K25" s="209"/>
      <c r="L25" s="210"/>
      <c r="M25" s="201"/>
    </row>
    <row r="26" spans="1:15">
      <c r="A26" s="168" t="s">
        <v>205</v>
      </c>
      <c r="B26" s="167" t="s">
        <v>350</v>
      </c>
      <c r="C26" s="207"/>
      <c r="D26" s="207"/>
      <c r="E26" s="207"/>
      <c r="F26" s="208"/>
      <c r="G26" s="208"/>
      <c r="H26" s="209"/>
      <c r="I26" s="209"/>
      <c r="J26" s="209"/>
      <c r="K26" s="209"/>
      <c r="L26" s="210"/>
      <c r="M26" s="201"/>
    </row>
    <row r="27" spans="1:15">
      <c r="A27" s="168" t="s">
        <v>207</v>
      </c>
      <c r="B27" s="167" t="s">
        <v>330</v>
      </c>
      <c r="C27" s="207"/>
      <c r="D27" s="207"/>
      <c r="E27" s="207"/>
      <c r="F27" s="208"/>
      <c r="G27" s="208"/>
      <c r="H27" s="209"/>
      <c r="I27" s="209"/>
      <c r="J27" s="209"/>
      <c r="K27" s="209"/>
      <c r="L27" s="210"/>
      <c r="M27" s="201"/>
    </row>
    <row r="28" spans="1:15">
      <c r="A28" s="168" t="s">
        <v>209</v>
      </c>
      <c r="B28" s="167" t="s">
        <v>331</v>
      </c>
      <c r="C28" s="207"/>
      <c r="D28" s="207"/>
      <c r="E28" s="207"/>
      <c r="F28" s="208"/>
      <c r="G28" s="208"/>
      <c r="H28" s="209"/>
      <c r="I28" s="209"/>
      <c r="J28" s="209"/>
      <c r="K28" s="209"/>
      <c r="L28" s="210"/>
      <c r="M28" s="201"/>
    </row>
    <row r="29" spans="1:15" ht="15" thickBot="1">
      <c r="A29" s="211" t="s">
        <v>211</v>
      </c>
      <c r="B29" s="212" t="s">
        <v>351</v>
      </c>
      <c r="C29" s="213"/>
      <c r="D29" s="213"/>
      <c r="E29" s="213"/>
      <c r="F29" s="213"/>
      <c r="G29" s="214"/>
      <c r="H29" s="214"/>
      <c r="I29" s="215"/>
      <c r="J29" s="215"/>
      <c r="K29" s="215"/>
      <c r="L29" s="216"/>
      <c r="M29" s="201"/>
    </row>
    <row r="30" spans="1:15">
      <c r="A30" s="475" t="s">
        <v>43</v>
      </c>
      <c r="B30" s="476"/>
      <c r="C30" s="217"/>
      <c r="D30" s="218"/>
      <c r="E30" s="218"/>
      <c r="F30" s="218"/>
      <c r="G30" s="218"/>
      <c r="H30" s="219"/>
      <c r="I30" s="219"/>
      <c r="J30" s="219"/>
      <c r="K30" s="219"/>
      <c r="L30" s="220"/>
      <c r="M30" s="201"/>
    </row>
    <row r="31" spans="1:15">
      <c r="A31" s="477" t="s">
        <v>37</v>
      </c>
      <c r="B31" s="478"/>
      <c r="C31" s="221"/>
      <c r="D31" s="221"/>
      <c r="E31" s="221"/>
      <c r="F31" s="221"/>
      <c r="G31" s="221"/>
      <c r="H31" s="221"/>
      <c r="I31" s="221"/>
      <c r="J31" s="221"/>
      <c r="K31" s="221"/>
      <c r="L31" s="222"/>
      <c r="M31" s="201"/>
    </row>
    <row r="32" spans="1:15" ht="17" thickBot="1">
      <c r="A32" s="479" t="s">
        <v>44</v>
      </c>
      <c r="B32" s="480"/>
      <c r="C32" s="223"/>
      <c r="D32" s="223"/>
      <c r="E32" s="223"/>
      <c r="F32" s="223"/>
      <c r="G32" s="223"/>
      <c r="H32" s="224"/>
      <c r="I32" s="224"/>
      <c r="J32" s="224"/>
      <c r="K32" s="224"/>
      <c r="L32" s="225"/>
      <c r="M32" s="201"/>
    </row>
    <row r="33" spans="1:13">
      <c r="A33" s="226"/>
      <c r="B33" s="227"/>
      <c r="C33" s="186"/>
      <c r="D33" s="186"/>
      <c r="E33" s="186"/>
      <c r="F33" s="186"/>
      <c r="G33" s="186"/>
      <c r="H33" s="186"/>
      <c r="I33" s="186"/>
      <c r="J33" s="186"/>
      <c r="K33" s="186"/>
      <c r="L33" s="188"/>
      <c r="M33" s="201"/>
    </row>
    <row r="34" spans="1:13" ht="15" thickBot="1">
      <c r="A34" s="226"/>
      <c r="B34" s="227"/>
      <c r="C34" s="186"/>
      <c r="D34" s="186"/>
      <c r="E34" s="186"/>
      <c r="F34" s="186"/>
      <c r="G34" s="186"/>
      <c r="H34" s="186"/>
      <c r="I34" s="186"/>
      <c r="J34" s="186"/>
      <c r="K34" s="186"/>
      <c r="L34" s="188"/>
      <c r="M34" s="201"/>
    </row>
    <row r="35" spans="1:13" ht="15" customHeight="1">
      <c r="A35" s="180"/>
      <c r="B35" s="181"/>
      <c r="C35" s="181"/>
      <c r="D35" s="181"/>
      <c r="E35" s="181"/>
      <c r="F35" s="181"/>
      <c r="G35" s="181"/>
      <c r="H35" s="182"/>
      <c r="I35" s="182"/>
      <c r="J35" s="182"/>
      <c r="K35" s="182"/>
      <c r="L35" s="183"/>
    </row>
    <row r="36" spans="1:13" ht="15" customHeight="1">
      <c r="A36" s="184" t="s">
        <v>233</v>
      </c>
      <c r="B36" s="185"/>
      <c r="C36" s="185"/>
      <c r="D36" s="186"/>
      <c r="E36" s="186"/>
      <c r="F36" s="186"/>
      <c r="G36" s="186"/>
      <c r="H36" s="187"/>
      <c r="I36" s="187"/>
      <c r="J36" s="187"/>
      <c r="K36" s="187"/>
      <c r="L36" s="188"/>
    </row>
    <row r="37" spans="1:13" ht="15" customHeight="1" thickBot="1">
      <c r="A37" s="189" t="s">
        <v>234</v>
      </c>
      <c r="B37" s="177"/>
      <c r="C37" s="177"/>
      <c r="D37" s="178"/>
      <c r="E37" s="178"/>
      <c r="F37" s="178"/>
      <c r="G37" s="178"/>
      <c r="H37" s="179"/>
      <c r="I37" s="179"/>
      <c r="J37" s="179"/>
      <c r="K37" s="179"/>
      <c r="L37" s="190"/>
    </row>
    <row r="38" spans="1:13" ht="15" customHeight="1">
      <c r="A38" s="386" t="s">
        <v>235</v>
      </c>
      <c r="B38" s="387"/>
      <c r="C38" s="152"/>
      <c r="D38" s="153"/>
      <c r="E38" s="481" t="s">
        <v>1</v>
      </c>
      <c r="F38" s="482"/>
      <c r="G38" s="481" t="s">
        <v>180</v>
      </c>
      <c r="H38" s="482"/>
      <c r="I38" s="483" t="s">
        <v>181</v>
      </c>
      <c r="J38" s="484"/>
      <c r="K38" s="483" t="s">
        <v>182</v>
      </c>
      <c r="L38" s="485"/>
    </row>
    <row r="39" spans="1:13" ht="20" customHeight="1" thickBot="1">
      <c r="A39" s="191"/>
      <c r="B39" s="228" t="s">
        <v>236</v>
      </c>
      <c r="C39" s="441"/>
      <c r="D39" s="443"/>
      <c r="E39" s="486"/>
      <c r="F39" s="487"/>
      <c r="G39" s="486"/>
      <c r="H39" s="487"/>
      <c r="I39" s="488"/>
      <c r="J39" s="489"/>
      <c r="K39" s="488"/>
      <c r="L39" s="490"/>
    </row>
  </sheetData>
  <mergeCells count="27">
    <mergeCell ref="C39:D39"/>
    <mergeCell ref="E39:F39"/>
    <mergeCell ref="G39:H39"/>
    <mergeCell ref="I39:J39"/>
    <mergeCell ref="K39:L39"/>
    <mergeCell ref="A38:B38"/>
    <mergeCell ref="A7:C7"/>
    <mergeCell ref="D7:L7"/>
    <mergeCell ref="A10:B10"/>
    <mergeCell ref="N10:R15"/>
    <mergeCell ref="A12:B12"/>
    <mergeCell ref="A14:B14"/>
    <mergeCell ref="A21:B21"/>
    <mergeCell ref="A23:B23"/>
    <mergeCell ref="A30:B30"/>
    <mergeCell ref="A31:B31"/>
    <mergeCell ref="A32:B32"/>
    <mergeCell ref="E38:F38"/>
    <mergeCell ref="G38:H38"/>
    <mergeCell ref="I38:J38"/>
    <mergeCell ref="K38:L38"/>
    <mergeCell ref="A1:B4"/>
    <mergeCell ref="D1:L2"/>
    <mergeCell ref="C3:L4"/>
    <mergeCell ref="A6:C6"/>
    <mergeCell ref="D6:G6"/>
    <mergeCell ref="I6:L6"/>
  </mergeCells>
  <conditionalFormatting sqref="A11:B22">
    <cfRule type="expression" dxfId="18" priority="1">
      <formula>$C11:$L11="na"</formula>
    </cfRule>
  </conditionalFormatting>
  <dataValidations count="2">
    <dataValidation type="list" allowBlank="1" showInputMessage="1" showErrorMessage="1" sqref="C33:L34">
      <formula1>RESULTAT</formula1>
    </dataValidation>
    <dataValidation type="list" allowBlank="1" showInputMessage="1" showErrorMessage="1" sqref="C17:L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C11:L11 C13:L13 C15:L16 C18:L20 C22:L22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 enableFormatConditionsCalculation="0">
    <tabColor rgb="FFFF33CC"/>
    <pageSetUpPr fitToPage="1"/>
  </sheetPr>
  <dimension ref="A1:N93"/>
  <sheetViews>
    <sheetView zoomScaleSheetLayoutView="85"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51.5" style="68" bestFit="1" customWidth="1"/>
    <col min="3" max="3" width="10.6640625" style="68" customWidth="1"/>
    <col min="4" max="4" width="15.6640625" style="68" customWidth="1"/>
    <col min="5" max="5" width="14.5" style="70" customWidth="1"/>
    <col min="6" max="6" width="20.33203125" style="68" customWidth="1"/>
    <col min="7" max="16384" width="11.5" style="68"/>
  </cols>
  <sheetData>
    <row r="1" spans="1:14" ht="15" customHeight="1" thickBot="1">
      <c r="A1" s="345"/>
      <c r="B1" s="346"/>
      <c r="C1" s="346" t="s">
        <v>352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69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AV-FK-008,2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191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353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229" t="str">
        <f>D11</f>
        <v/>
      </c>
      <c r="H11" s="347"/>
      <c r="I11" s="347"/>
      <c r="J11" s="347"/>
      <c r="K11" s="347"/>
      <c r="L11" s="347"/>
    </row>
    <row r="12" spans="1:14" ht="15" customHeight="1">
      <c r="A12" s="343" t="s">
        <v>196</v>
      </c>
      <c r="B12" s="344"/>
      <c r="C12" s="89"/>
      <c r="D12" s="90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91"/>
      <c r="F12" s="141"/>
      <c r="H12" s="347"/>
      <c r="I12" s="347"/>
      <c r="J12" s="347"/>
      <c r="K12" s="347"/>
      <c r="L12" s="347"/>
    </row>
    <row r="13" spans="1:14" ht="15" customHeight="1">
      <c r="A13" s="124" t="s">
        <v>16</v>
      </c>
      <c r="B13" s="127" t="s">
        <v>354</v>
      </c>
      <c r="C13" s="85"/>
      <c r="D13" s="142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7"/>
      <c r="F13" s="148" t="str">
        <f t="shared" ref="F13:F24" si="0">D13</f>
        <v/>
      </c>
      <c r="H13" s="347"/>
      <c r="I13" s="347"/>
      <c r="J13" s="347"/>
      <c r="K13" s="347"/>
      <c r="L13" s="347"/>
    </row>
    <row r="14" spans="1:14" ht="45.75" customHeight="1">
      <c r="A14" s="124" t="s">
        <v>3</v>
      </c>
      <c r="B14" s="129" t="s">
        <v>355</v>
      </c>
      <c r="C14" s="85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148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124" t="s">
        <v>17</v>
      </c>
      <c r="B15" s="129" t="s">
        <v>356</v>
      </c>
      <c r="C15" s="85"/>
      <c r="D15" s="142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7"/>
      <c r="F15" s="148" t="str">
        <f t="shared" si="0"/>
        <v/>
      </c>
      <c r="H15" s="347"/>
      <c r="I15" s="347"/>
      <c r="J15" s="347"/>
      <c r="K15" s="347"/>
      <c r="L15" s="347"/>
    </row>
    <row r="16" spans="1:14" ht="30" customHeight="1">
      <c r="A16" s="124" t="s">
        <v>189</v>
      </c>
      <c r="B16" s="129" t="s">
        <v>357</v>
      </c>
      <c r="C16" s="85"/>
      <c r="D16" s="14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7"/>
      <c r="F16" s="148" t="str">
        <f t="shared" si="0"/>
        <v/>
      </c>
    </row>
    <row r="17" spans="1:6" ht="15" customHeight="1">
      <c r="A17" s="124" t="s">
        <v>192</v>
      </c>
      <c r="B17" s="129" t="s">
        <v>358</v>
      </c>
      <c r="C17" s="85"/>
      <c r="D17" s="142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7"/>
      <c r="F17" s="148" t="str">
        <f t="shared" si="0"/>
        <v/>
      </c>
    </row>
    <row r="18" spans="1:6" ht="30" customHeight="1">
      <c r="A18" s="124" t="s">
        <v>194</v>
      </c>
      <c r="B18" s="129" t="s">
        <v>359</v>
      </c>
      <c r="C18" s="85"/>
      <c r="D18" s="14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7"/>
      <c r="F18" s="148" t="str">
        <f t="shared" si="0"/>
        <v/>
      </c>
    </row>
    <row r="19" spans="1:6" ht="59.25" customHeight="1">
      <c r="A19" s="124" t="s">
        <v>197</v>
      </c>
      <c r="B19" s="129" t="s">
        <v>360</v>
      </c>
      <c r="C19" s="85"/>
      <c r="D19" s="142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7"/>
      <c r="F19" s="148" t="str">
        <f t="shared" si="0"/>
        <v/>
      </c>
    </row>
    <row r="20" spans="1:6" ht="15" customHeight="1">
      <c r="A20" s="124" t="s">
        <v>199</v>
      </c>
      <c r="B20" s="129" t="s">
        <v>216</v>
      </c>
      <c r="C20" s="85"/>
      <c r="D20" s="14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7"/>
      <c r="F20" s="148" t="str">
        <f t="shared" si="0"/>
        <v/>
      </c>
    </row>
    <row r="21" spans="1:6" ht="30" customHeight="1">
      <c r="A21" s="124" t="s">
        <v>201</v>
      </c>
      <c r="B21" s="129" t="s">
        <v>361</v>
      </c>
      <c r="C21" s="85"/>
      <c r="D21" s="14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7"/>
      <c r="F21" s="148" t="str">
        <f t="shared" si="0"/>
        <v/>
      </c>
    </row>
    <row r="22" spans="1:6" ht="15" customHeight="1">
      <c r="A22" s="124" t="s">
        <v>203</v>
      </c>
      <c r="B22" s="129" t="s">
        <v>362</v>
      </c>
      <c r="C22" s="85"/>
      <c r="D22" s="142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7"/>
      <c r="F22" s="148" t="str">
        <f t="shared" si="0"/>
        <v/>
      </c>
    </row>
    <row r="23" spans="1:6" ht="14.5" customHeight="1">
      <c r="A23" s="124" t="s">
        <v>205</v>
      </c>
      <c r="B23" s="129" t="s">
        <v>363</v>
      </c>
      <c r="C23" s="85"/>
      <c r="D23" s="14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7"/>
      <c r="F23" s="148" t="str">
        <f t="shared" si="0"/>
        <v/>
      </c>
    </row>
    <row r="24" spans="1:6" ht="15" customHeight="1">
      <c r="A24" s="124" t="s">
        <v>207</v>
      </c>
      <c r="B24" s="129" t="s">
        <v>364</v>
      </c>
      <c r="C24" s="85"/>
      <c r="D24" s="14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7"/>
      <c r="F24" s="148" t="str">
        <f t="shared" si="0"/>
        <v/>
      </c>
    </row>
    <row r="25" spans="1:6" ht="15" customHeight="1">
      <c r="A25" s="343" t="s">
        <v>289</v>
      </c>
      <c r="B25" s="361"/>
      <c r="C25" s="143"/>
      <c r="D25" s="144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91"/>
      <c r="F25" s="145"/>
    </row>
    <row r="26" spans="1:6" ht="16">
      <c r="A26" s="120" t="s">
        <v>209</v>
      </c>
      <c r="B26" s="128" t="s">
        <v>365</v>
      </c>
      <c r="C26" s="85"/>
      <c r="D26" s="138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9"/>
      <c r="F26" s="148" t="str">
        <f t="shared" ref="F26:F29" si="1">D26</f>
        <v/>
      </c>
    </row>
    <row r="27" spans="1:6" ht="16">
      <c r="A27" s="120" t="s">
        <v>211</v>
      </c>
      <c r="B27" s="128" t="s">
        <v>366</v>
      </c>
      <c r="C27" s="85"/>
      <c r="D27" s="138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139"/>
      <c r="F27" s="148" t="str">
        <f t="shared" si="1"/>
        <v/>
      </c>
    </row>
    <row r="28" spans="1:6" ht="15" customHeight="1">
      <c r="A28" s="120" t="s">
        <v>213</v>
      </c>
      <c r="B28" s="128" t="s">
        <v>367</v>
      </c>
      <c r="C28" s="85"/>
      <c r="D28" s="138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9"/>
      <c r="F28" s="148" t="str">
        <f t="shared" si="1"/>
        <v/>
      </c>
    </row>
    <row r="29" spans="1:6" ht="15" customHeight="1" thickBot="1">
      <c r="A29" s="120" t="s">
        <v>215</v>
      </c>
      <c r="B29" s="128" t="s">
        <v>268</v>
      </c>
      <c r="C29" s="85"/>
      <c r="D29" s="138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139"/>
      <c r="F29" s="148" t="str">
        <f t="shared" si="1"/>
        <v/>
      </c>
    </row>
    <row r="30" spans="1:6" ht="15" customHeight="1">
      <c r="A30" s="96" t="s">
        <v>232</v>
      </c>
      <c r="B30" s="97"/>
      <c r="C30" s="98"/>
      <c r="D30" s="97"/>
      <c r="E30" s="99"/>
      <c r="F30" s="100"/>
    </row>
    <row r="31" spans="1:6" ht="15" customHeight="1">
      <c r="A31" s="101" t="s">
        <v>233</v>
      </c>
      <c r="B31" s="102"/>
      <c r="C31" s="103"/>
      <c r="D31" s="104"/>
      <c r="E31" s="105"/>
      <c r="F31" s="106"/>
    </row>
    <row r="32" spans="1:6" ht="15" customHeight="1" thickBot="1">
      <c r="A32" s="107" t="s">
        <v>234</v>
      </c>
      <c r="B32" s="108"/>
      <c r="C32" s="109"/>
      <c r="D32" s="110"/>
      <c r="E32" s="111"/>
      <c r="F32" s="112"/>
    </row>
    <row r="33" spans="1:6" ht="15" customHeight="1">
      <c r="A33" s="357" t="s">
        <v>235</v>
      </c>
      <c r="B33" s="358"/>
      <c r="C33" s="79"/>
      <c r="D33" s="80"/>
      <c r="E33" s="81"/>
      <c r="F33" s="82"/>
    </row>
    <row r="34" spans="1:6" ht="15" customHeight="1" thickBot="1">
      <c r="A34" s="113"/>
      <c r="B34" s="114" t="s">
        <v>236</v>
      </c>
      <c r="C34" s="95"/>
      <c r="D34" s="115"/>
      <c r="E34" s="116"/>
      <c r="F34" s="117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3">
    <mergeCell ref="A33:B33"/>
    <mergeCell ref="A7:B7"/>
    <mergeCell ref="C7:F7"/>
    <mergeCell ref="A10:B10"/>
    <mergeCell ref="H10:L15"/>
    <mergeCell ref="A12:B12"/>
    <mergeCell ref="A25:B25"/>
    <mergeCell ref="A1:B4"/>
    <mergeCell ref="C1:F2"/>
    <mergeCell ref="L1:M1"/>
    <mergeCell ref="C3:F4"/>
    <mergeCell ref="A6:B6"/>
    <mergeCell ref="C6:D6"/>
  </mergeCells>
  <conditionalFormatting sqref="A11:B29">
    <cfRule type="expression" dxfId="17" priority="1">
      <formula>$C11="na"</formula>
    </cfRule>
  </conditionalFormatting>
  <dataValidations count="1">
    <dataValidation type="list" allowBlank="1" showInputMessage="1" showErrorMessage="1" sqref="C25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86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 C13:C24 C26:C29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 enableFormatConditionsCalculation="0">
    <tabColor rgb="FFFFFF00"/>
    <pageSetUpPr fitToPage="1"/>
  </sheetPr>
  <dimension ref="A1:R42"/>
  <sheetViews>
    <sheetView zoomScaleSheetLayoutView="85" workbookViewId="0">
      <selection sqref="A1:B4"/>
    </sheetView>
  </sheetViews>
  <sheetFormatPr baseColWidth="10" defaultColWidth="11.5" defaultRowHeight="14" x14ac:dyDescent="0"/>
  <cols>
    <col min="1" max="1" width="5.6640625" style="51" customWidth="1"/>
    <col min="2" max="2" width="57.5" style="51" customWidth="1"/>
    <col min="3" max="7" width="12.6640625" style="51" customWidth="1"/>
    <col min="8" max="11" width="12.6640625" style="149" customWidth="1"/>
    <col min="12" max="12" width="12.6640625" style="51" customWidth="1"/>
    <col min="13" max="16384" width="11.5" style="51"/>
  </cols>
  <sheetData>
    <row r="1" spans="1:18" ht="15" customHeight="1">
      <c r="A1" s="376"/>
      <c r="B1" s="377"/>
      <c r="C1" s="192"/>
      <c r="D1" s="377" t="s">
        <v>368</v>
      </c>
      <c r="E1" s="377"/>
      <c r="F1" s="377"/>
      <c r="G1" s="377"/>
      <c r="H1" s="377"/>
      <c r="I1" s="377"/>
      <c r="J1" s="377"/>
      <c r="K1" s="377"/>
      <c r="L1" s="377"/>
    </row>
    <row r="2" spans="1:18" ht="15" customHeight="1">
      <c r="A2" s="377"/>
      <c r="B2" s="377"/>
      <c r="C2" s="192"/>
      <c r="D2" s="377"/>
      <c r="E2" s="377"/>
      <c r="F2" s="377"/>
      <c r="G2" s="377"/>
      <c r="H2" s="377"/>
      <c r="I2" s="377"/>
      <c r="J2" s="377"/>
      <c r="K2" s="377"/>
      <c r="L2" s="377"/>
    </row>
    <row r="3" spans="1:18" ht="15" customHeight="1">
      <c r="A3" s="377"/>
      <c r="B3" s="377"/>
      <c r="C3" s="377" t="s">
        <v>369</v>
      </c>
      <c r="D3" s="377"/>
      <c r="E3" s="377"/>
      <c r="F3" s="377"/>
      <c r="G3" s="377"/>
      <c r="H3" s="377"/>
      <c r="I3" s="377"/>
      <c r="J3" s="377"/>
      <c r="K3" s="377"/>
      <c r="L3" s="377"/>
    </row>
    <row r="4" spans="1:18" ht="15" customHeight="1">
      <c r="A4" s="377"/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</row>
    <row r="5" spans="1:18" ht="10" customHeight="1" thickBot="1"/>
    <row r="6" spans="1:18" ht="20" customHeight="1">
      <c r="A6" s="378" t="s">
        <v>176</v>
      </c>
      <c r="B6" s="379"/>
      <c r="C6" s="379"/>
      <c r="D6" s="469" t="str">
        <f>Entête!B7</f>
        <v>12-596-2569</v>
      </c>
      <c r="E6" s="469"/>
      <c r="F6" s="469"/>
      <c r="G6" s="470"/>
      <c r="H6" s="193" t="s">
        <v>177</v>
      </c>
      <c r="I6" s="471" t="str">
        <f ca="1">MID(CELL("nomfichier",B3),FIND("]",CELL("nomfichier",B3))+1,32)</f>
        <v>AV-FK-008,2BIS</v>
      </c>
      <c r="J6" s="471"/>
      <c r="K6" s="471"/>
      <c r="L6" s="472"/>
    </row>
    <row r="7" spans="1:18" ht="20" customHeight="1" thickBot="1">
      <c r="A7" s="362" t="s">
        <v>178</v>
      </c>
      <c r="B7" s="363"/>
      <c r="C7" s="363"/>
      <c r="D7" s="364"/>
      <c r="E7" s="364"/>
      <c r="F7" s="364"/>
      <c r="G7" s="364"/>
      <c r="H7" s="364"/>
      <c r="I7" s="473"/>
      <c r="J7" s="473"/>
      <c r="K7" s="473"/>
      <c r="L7" s="474"/>
    </row>
    <row r="8" spans="1:18" ht="10" customHeight="1" thickBot="1"/>
    <row r="9" spans="1:18" s="151" customFormat="1" ht="15" customHeight="1" thickBot="1">
      <c r="A9" s="150" t="s">
        <v>38</v>
      </c>
      <c r="B9" s="194" t="s">
        <v>179</v>
      </c>
      <c r="C9" s="194" t="s">
        <v>335</v>
      </c>
      <c r="D9" s="194" t="s">
        <v>336</v>
      </c>
      <c r="E9" s="194" t="s">
        <v>337</v>
      </c>
      <c r="F9" s="194" t="s">
        <v>338</v>
      </c>
      <c r="G9" s="194" t="s">
        <v>339</v>
      </c>
      <c r="H9" s="194" t="s">
        <v>340</v>
      </c>
      <c r="I9" s="194" t="s">
        <v>341</v>
      </c>
      <c r="J9" s="194" t="s">
        <v>342</v>
      </c>
      <c r="K9" s="194" t="s">
        <v>343</v>
      </c>
      <c r="L9" s="195" t="s">
        <v>344</v>
      </c>
    </row>
    <row r="10" spans="1:18" ht="15" customHeight="1">
      <c r="A10" s="386" t="s">
        <v>191</v>
      </c>
      <c r="B10" s="387"/>
      <c r="C10" s="153"/>
      <c r="D10" s="154"/>
      <c r="E10" s="154"/>
      <c r="F10" s="155"/>
      <c r="G10" s="154"/>
      <c r="H10" s="155"/>
      <c r="I10" s="155"/>
      <c r="J10" s="155"/>
      <c r="K10" s="155"/>
      <c r="L10" s="156"/>
    </row>
    <row r="11" spans="1:18" ht="15" thickBot="1">
      <c r="A11" s="161" t="s">
        <v>14</v>
      </c>
      <c r="B11" s="196" t="s">
        <v>370</v>
      </c>
      <c r="C11" s="199"/>
      <c r="D11" s="199"/>
      <c r="E11" s="199"/>
      <c r="F11" s="199"/>
      <c r="G11" s="199"/>
      <c r="H11" s="199"/>
      <c r="I11" s="199"/>
      <c r="J11" s="199"/>
      <c r="K11" s="199"/>
      <c r="L11" s="200"/>
      <c r="M11" s="201"/>
      <c r="N11" s="400"/>
      <c r="O11" s="400"/>
      <c r="P11" s="400"/>
      <c r="Q11" s="400"/>
      <c r="R11" s="400"/>
    </row>
    <row r="12" spans="1:18">
      <c r="A12" s="386" t="s">
        <v>345</v>
      </c>
      <c r="B12" s="387"/>
      <c r="C12" s="153"/>
      <c r="D12" s="154"/>
      <c r="E12" s="154"/>
      <c r="F12" s="155"/>
      <c r="G12" s="154"/>
      <c r="H12" s="155"/>
      <c r="I12" s="155"/>
      <c r="J12" s="155"/>
      <c r="K12" s="155"/>
      <c r="L12" s="156"/>
      <c r="M12" s="201"/>
      <c r="N12" s="400"/>
      <c r="O12" s="400"/>
      <c r="P12" s="400"/>
      <c r="Q12" s="400"/>
      <c r="R12" s="400"/>
    </row>
    <row r="13" spans="1:18">
      <c r="A13" s="161" t="s">
        <v>16</v>
      </c>
      <c r="B13" s="230" t="s">
        <v>354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04"/>
      <c r="M13" s="201"/>
      <c r="N13" s="400"/>
      <c r="O13" s="400"/>
      <c r="P13" s="400"/>
      <c r="Q13" s="400"/>
      <c r="R13" s="400"/>
    </row>
    <row r="14" spans="1:18" ht="57" customHeight="1">
      <c r="A14" s="161" t="s">
        <v>3</v>
      </c>
      <c r="B14" s="230" t="s">
        <v>355</v>
      </c>
      <c r="C14" s="203"/>
      <c r="D14" s="203"/>
      <c r="E14" s="203"/>
      <c r="F14" s="203"/>
      <c r="G14" s="203"/>
      <c r="H14" s="203"/>
      <c r="I14" s="203"/>
      <c r="J14" s="203"/>
      <c r="K14" s="203"/>
      <c r="L14" s="204"/>
      <c r="M14" s="201"/>
      <c r="N14" s="400"/>
      <c r="O14" s="400"/>
      <c r="P14" s="400"/>
      <c r="Q14" s="400"/>
      <c r="R14" s="400"/>
    </row>
    <row r="15" spans="1:18" ht="15" customHeight="1">
      <c r="A15" s="161" t="s">
        <v>17</v>
      </c>
      <c r="B15" s="230" t="s">
        <v>356</v>
      </c>
      <c r="C15" s="203"/>
      <c r="D15" s="231"/>
      <c r="E15" s="231"/>
      <c r="F15" s="231"/>
      <c r="G15" s="231"/>
      <c r="H15" s="231"/>
      <c r="I15" s="231"/>
      <c r="J15" s="231"/>
      <c r="K15" s="231"/>
      <c r="L15" s="232"/>
      <c r="M15" s="201"/>
      <c r="N15" s="400"/>
      <c r="O15" s="400"/>
      <c r="P15" s="400"/>
      <c r="Q15" s="400"/>
      <c r="R15" s="400"/>
    </row>
    <row r="16" spans="1:18" ht="30" customHeight="1">
      <c r="A16" s="161" t="s">
        <v>189</v>
      </c>
      <c r="B16" s="230" t="s">
        <v>371</v>
      </c>
      <c r="C16" s="203"/>
      <c r="D16" s="203"/>
      <c r="E16" s="203"/>
      <c r="F16" s="203"/>
      <c r="G16" s="203"/>
      <c r="H16" s="203"/>
      <c r="I16" s="203"/>
      <c r="J16" s="203"/>
      <c r="K16" s="203"/>
      <c r="L16" s="204"/>
      <c r="M16" s="201"/>
      <c r="N16" s="400"/>
      <c r="O16" s="400"/>
      <c r="P16" s="400"/>
      <c r="Q16" s="400"/>
      <c r="R16" s="400"/>
    </row>
    <row r="17" spans="1:15" ht="15" customHeight="1">
      <c r="A17" s="161" t="s">
        <v>192</v>
      </c>
      <c r="B17" s="202" t="s">
        <v>372</v>
      </c>
      <c r="C17" s="203"/>
      <c r="D17" s="203"/>
      <c r="E17" s="203"/>
      <c r="F17" s="203"/>
      <c r="G17" s="203"/>
      <c r="H17" s="203"/>
      <c r="I17" s="203"/>
      <c r="J17" s="203"/>
      <c r="K17" s="203"/>
      <c r="L17" s="204"/>
      <c r="M17" s="201"/>
    </row>
    <row r="18" spans="1:15" ht="28">
      <c r="A18" s="161" t="s">
        <v>194</v>
      </c>
      <c r="B18" s="230" t="s">
        <v>359</v>
      </c>
      <c r="C18" s="203"/>
      <c r="D18" s="233"/>
      <c r="E18" s="233"/>
      <c r="F18" s="233"/>
      <c r="G18" s="233"/>
      <c r="H18" s="233"/>
      <c r="I18" s="233"/>
      <c r="J18" s="233"/>
      <c r="K18" s="233"/>
      <c r="L18" s="234"/>
      <c r="M18" s="201"/>
    </row>
    <row r="19" spans="1:15" ht="42">
      <c r="A19" s="161" t="s">
        <v>197</v>
      </c>
      <c r="B19" s="230" t="s">
        <v>360</v>
      </c>
      <c r="C19" s="203"/>
      <c r="D19" s="233"/>
      <c r="E19" s="233"/>
      <c r="F19" s="233"/>
      <c r="G19" s="233"/>
      <c r="H19" s="233"/>
      <c r="I19" s="233"/>
      <c r="J19" s="233"/>
      <c r="K19" s="233"/>
      <c r="L19" s="234"/>
      <c r="M19" s="201"/>
    </row>
    <row r="20" spans="1:15">
      <c r="A20" s="161" t="s">
        <v>199</v>
      </c>
      <c r="B20" s="230" t="s">
        <v>270</v>
      </c>
      <c r="C20" s="203"/>
      <c r="D20" s="233"/>
      <c r="E20" s="233"/>
      <c r="F20" s="233"/>
      <c r="G20" s="233"/>
      <c r="H20" s="233"/>
      <c r="I20" s="233"/>
      <c r="J20" s="233"/>
      <c r="K20" s="233"/>
      <c r="L20" s="234"/>
      <c r="M20" s="201"/>
    </row>
    <row r="21" spans="1:15" ht="28">
      <c r="A21" s="161" t="s">
        <v>201</v>
      </c>
      <c r="B21" s="230" t="s">
        <v>373</v>
      </c>
      <c r="C21" s="203"/>
      <c r="D21" s="233"/>
      <c r="E21" s="233"/>
      <c r="F21" s="233"/>
      <c r="G21" s="233"/>
      <c r="H21" s="233"/>
      <c r="I21" s="233"/>
      <c r="J21" s="233"/>
      <c r="K21" s="233"/>
      <c r="L21" s="234"/>
      <c r="M21" s="201"/>
      <c r="O21" s="68"/>
    </row>
    <row r="22" spans="1:15" ht="15" customHeight="1">
      <c r="A22" s="161" t="s">
        <v>203</v>
      </c>
      <c r="B22" s="230" t="s">
        <v>362</v>
      </c>
      <c r="C22" s="203"/>
      <c r="D22" s="233"/>
      <c r="E22" s="233"/>
      <c r="F22" s="233"/>
      <c r="G22" s="233"/>
      <c r="H22" s="233"/>
      <c r="I22" s="233"/>
      <c r="J22" s="233"/>
      <c r="K22" s="233"/>
      <c r="L22" s="234"/>
      <c r="M22" s="201"/>
    </row>
    <row r="23" spans="1:15" ht="15" customHeight="1">
      <c r="A23" s="161" t="s">
        <v>205</v>
      </c>
      <c r="B23" s="230" t="s">
        <v>363</v>
      </c>
      <c r="C23" s="203"/>
      <c r="D23" s="233"/>
      <c r="E23" s="233"/>
      <c r="F23" s="233"/>
      <c r="G23" s="233"/>
      <c r="H23" s="233"/>
      <c r="I23" s="233"/>
      <c r="J23" s="233"/>
      <c r="K23" s="233"/>
      <c r="L23" s="234"/>
      <c r="M23" s="201"/>
    </row>
    <row r="24" spans="1:15" ht="15" thickBot="1">
      <c r="A24" s="161" t="s">
        <v>207</v>
      </c>
      <c r="B24" s="235" t="s">
        <v>364</v>
      </c>
      <c r="C24" s="203"/>
      <c r="D24" s="199"/>
      <c r="E24" s="199"/>
      <c r="F24" s="199"/>
      <c r="G24" s="199"/>
      <c r="H24" s="199"/>
      <c r="I24" s="199"/>
      <c r="J24" s="199"/>
      <c r="K24" s="199"/>
      <c r="L24" s="200"/>
      <c r="M24" s="201"/>
    </row>
    <row r="25" spans="1:15">
      <c r="A25" s="386" t="s">
        <v>289</v>
      </c>
      <c r="B25" s="387"/>
      <c r="C25" s="152"/>
      <c r="D25" s="153"/>
      <c r="E25" s="153"/>
      <c r="F25" s="154"/>
      <c r="G25" s="154"/>
      <c r="H25" s="155"/>
      <c r="I25" s="155"/>
      <c r="J25" s="155"/>
      <c r="K25" s="155"/>
      <c r="L25" s="156"/>
      <c r="M25" s="201"/>
    </row>
    <row r="26" spans="1:15" ht="28">
      <c r="A26" s="165" t="s">
        <v>209</v>
      </c>
      <c r="B26" s="230" t="s">
        <v>374</v>
      </c>
      <c r="C26" s="236"/>
      <c r="D26" s="207"/>
      <c r="E26" s="207"/>
      <c r="F26" s="208"/>
      <c r="G26" s="208"/>
      <c r="H26" s="209"/>
      <c r="I26" s="209"/>
      <c r="J26" s="209"/>
      <c r="K26" s="209"/>
      <c r="L26" s="210"/>
      <c r="M26" s="201"/>
    </row>
    <row r="27" spans="1:15" ht="28">
      <c r="A27" s="165" t="s">
        <v>211</v>
      </c>
      <c r="B27" s="230" t="s">
        <v>366</v>
      </c>
      <c r="C27" s="236"/>
      <c r="D27" s="207"/>
      <c r="E27" s="207"/>
      <c r="F27" s="208"/>
      <c r="G27" s="208"/>
      <c r="H27" s="209"/>
      <c r="I27" s="209"/>
      <c r="J27" s="209"/>
      <c r="K27" s="209"/>
      <c r="L27" s="210"/>
      <c r="M27" s="201"/>
    </row>
    <row r="28" spans="1:15">
      <c r="A28" s="165" t="s">
        <v>213</v>
      </c>
      <c r="B28" s="235" t="s">
        <v>375</v>
      </c>
      <c r="C28" s="237"/>
      <c r="D28" s="237"/>
      <c r="E28" s="237"/>
      <c r="F28" s="237"/>
      <c r="G28" s="237"/>
      <c r="H28" s="237"/>
      <c r="I28" s="237"/>
      <c r="J28" s="237"/>
      <c r="K28" s="237"/>
      <c r="L28" s="238"/>
      <c r="M28" s="201"/>
    </row>
    <row r="29" spans="1:15" ht="15" thickBot="1">
      <c r="A29" s="165" t="s">
        <v>215</v>
      </c>
      <c r="B29" s="235" t="s">
        <v>376</v>
      </c>
      <c r="C29" s="237"/>
      <c r="D29" s="237"/>
      <c r="E29" s="237"/>
      <c r="F29" s="237"/>
      <c r="G29" s="237"/>
      <c r="H29" s="237"/>
      <c r="I29" s="237"/>
      <c r="J29" s="237"/>
      <c r="K29" s="237"/>
      <c r="L29" s="198"/>
      <c r="M29" s="201"/>
    </row>
    <row r="30" spans="1:15">
      <c r="A30" s="475" t="s">
        <v>43</v>
      </c>
      <c r="B30" s="476"/>
      <c r="C30" s="217"/>
      <c r="D30" s="218"/>
      <c r="E30" s="218"/>
      <c r="F30" s="218"/>
      <c r="G30" s="218"/>
      <c r="H30" s="219"/>
      <c r="I30" s="219"/>
      <c r="J30" s="219"/>
      <c r="K30" s="219"/>
      <c r="L30" s="220"/>
      <c r="M30" s="201"/>
    </row>
    <row r="31" spans="1:15">
      <c r="A31" s="477" t="s">
        <v>37</v>
      </c>
      <c r="B31" s="478"/>
      <c r="C31" s="221"/>
      <c r="D31" s="221"/>
      <c r="E31" s="221"/>
      <c r="F31" s="221"/>
      <c r="G31" s="221"/>
      <c r="H31" s="221"/>
      <c r="I31" s="221"/>
      <c r="J31" s="221"/>
      <c r="K31" s="221"/>
      <c r="L31" s="222"/>
      <c r="M31" s="201"/>
    </row>
    <row r="32" spans="1:15" ht="17" thickBot="1">
      <c r="A32" s="479" t="s">
        <v>44</v>
      </c>
      <c r="B32" s="480"/>
      <c r="C32" s="223"/>
      <c r="D32" s="223"/>
      <c r="E32" s="223"/>
      <c r="F32" s="223"/>
      <c r="G32" s="223"/>
      <c r="H32" s="224"/>
      <c r="I32" s="224"/>
      <c r="J32" s="224"/>
      <c r="K32" s="224"/>
      <c r="L32" s="225"/>
      <c r="M32" s="201"/>
    </row>
    <row r="33" spans="1:13">
      <c r="A33" s="226"/>
      <c r="B33" s="227"/>
      <c r="C33" s="186"/>
      <c r="D33" s="186"/>
      <c r="E33" s="186"/>
      <c r="F33" s="186"/>
      <c r="G33" s="186"/>
      <c r="H33" s="186"/>
      <c r="I33" s="186"/>
      <c r="J33" s="186"/>
      <c r="K33" s="186"/>
      <c r="L33" s="188"/>
      <c r="M33" s="201"/>
    </row>
    <row r="34" spans="1:13" ht="15" thickBot="1">
      <c r="A34" s="226"/>
      <c r="B34" s="227"/>
      <c r="C34" s="186"/>
      <c r="D34" s="186"/>
      <c r="E34" s="186"/>
      <c r="F34" s="186"/>
      <c r="G34" s="186"/>
      <c r="H34" s="186"/>
      <c r="I34" s="186"/>
      <c r="J34" s="186"/>
      <c r="K34" s="186"/>
      <c r="L34" s="188"/>
      <c r="M34" s="201"/>
    </row>
    <row r="35" spans="1:13" ht="15" customHeight="1">
      <c r="A35" s="180"/>
      <c r="B35" s="181"/>
      <c r="C35" s="181"/>
      <c r="D35" s="181"/>
      <c r="E35" s="181"/>
      <c r="F35" s="181"/>
      <c r="G35" s="181"/>
      <c r="H35" s="182"/>
      <c r="I35" s="182"/>
      <c r="J35" s="182"/>
      <c r="K35" s="182"/>
      <c r="L35" s="183"/>
    </row>
    <row r="36" spans="1:13" ht="15" customHeight="1">
      <c r="A36" s="184" t="s">
        <v>233</v>
      </c>
      <c r="B36" s="185"/>
      <c r="C36" s="185"/>
      <c r="D36" s="186"/>
      <c r="E36" s="186"/>
      <c r="F36" s="186"/>
      <c r="G36" s="186"/>
      <c r="H36" s="187"/>
      <c r="I36" s="187"/>
      <c r="J36" s="187"/>
      <c r="K36" s="187"/>
      <c r="L36" s="188"/>
    </row>
    <row r="37" spans="1:13" ht="15" customHeight="1" thickBot="1">
      <c r="A37" s="189" t="s">
        <v>234</v>
      </c>
      <c r="B37" s="177"/>
      <c r="C37" s="177"/>
      <c r="D37" s="178"/>
      <c r="E37" s="178"/>
      <c r="F37" s="178"/>
      <c r="G37" s="178"/>
      <c r="H37" s="179"/>
      <c r="I37" s="179"/>
      <c r="J37" s="179"/>
      <c r="K37" s="179"/>
      <c r="L37" s="190"/>
    </row>
    <row r="38" spans="1:13" ht="15" customHeight="1">
      <c r="A38" s="386" t="s">
        <v>235</v>
      </c>
      <c r="B38" s="387"/>
      <c r="C38" s="152"/>
      <c r="D38" s="153"/>
      <c r="E38" s="481" t="s">
        <v>1</v>
      </c>
      <c r="F38" s="482"/>
      <c r="G38" s="481" t="s">
        <v>180</v>
      </c>
      <c r="H38" s="482"/>
      <c r="I38" s="483" t="s">
        <v>181</v>
      </c>
      <c r="J38" s="484"/>
      <c r="K38" s="483" t="s">
        <v>182</v>
      </c>
      <c r="L38" s="485"/>
    </row>
    <row r="39" spans="1:13" ht="20" customHeight="1" thickBot="1">
      <c r="A39" s="191"/>
      <c r="B39" s="228" t="s">
        <v>236</v>
      </c>
      <c r="C39" s="441"/>
      <c r="D39" s="443"/>
      <c r="E39" s="486"/>
      <c r="F39" s="487"/>
      <c r="G39" s="486"/>
      <c r="H39" s="487"/>
      <c r="I39" s="488"/>
      <c r="J39" s="489"/>
      <c r="K39" s="488"/>
      <c r="L39" s="490"/>
    </row>
    <row r="40" spans="1:13" ht="20" customHeight="1">
      <c r="H40" s="51"/>
      <c r="I40" s="51"/>
      <c r="J40" s="51"/>
      <c r="K40" s="51"/>
    </row>
    <row r="41" spans="1:13" ht="20" customHeight="1">
      <c r="H41" s="51"/>
      <c r="I41" s="51"/>
      <c r="J41" s="51"/>
      <c r="K41" s="51"/>
    </row>
    <row r="42" spans="1:13" ht="20" customHeight="1">
      <c r="H42" s="51"/>
      <c r="I42" s="51"/>
      <c r="J42" s="51"/>
      <c r="K42" s="51"/>
    </row>
  </sheetData>
  <mergeCells count="25">
    <mergeCell ref="A38:B38"/>
    <mergeCell ref="E38:F38"/>
    <mergeCell ref="I38:J38"/>
    <mergeCell ref="K38:L38"/>
    <mergeCell ref="C39:D39"/>
    <mergeCell ref="E39:F39"/>
    <mergeCell ref="G39:H39"/>
    <mergeCell ref="I39:J39"/>
    <mergeCell ref="K39:L39"/>
    <mergeCell ref="G38:H38"/>
    <mergeCell ref="N11:R16"/>
    <mergeCell ref="A12:B12"/>
    <mergeCell ref="A30:B30"/>
    <mergeCell ref="A31:B31"/>
    <mergeCell ref="A32:B32"/>
    <mergeCell ref="A25:B25"/>
    <mergeCell ref="A1:B4"/>
    <mergeCell ref="D1:L2"/>
    <mergeCell ref="C3:L4"/>
    <mergeCell ref="A6:C6"/>
    <mergeCell ref="D6:G6"/>
    <mergeCell ref="I6:L6"/>
    <mergeCell ref="A7:C7"/>
    <mergeCell ref="D7:L7"/>
    <mergeCell ref="A10:B10"/>
  </mergeCells>
  <conditionalFormatting sqref="B26">
    <cfRule type="expression" dxfId="16" priority="2">
      <formula>$C26="na"</formula>
    </cfRule>
  </conditionalFormatting>
  <conditionalFormatting sqref="B27">
    <cfRule type="expression" dxfId="15" priority="1">
      <formula>$C27="na"</formula>
    </cfRule>
  </conditionalFormatting>
  <dataValidations count="1">
    <dataValidation type="list" allowBlank="1" showInputMessage="1" showErrorMessage="1" sqref="D16:L24 C33:L34 C28:L29 D13:L14 C11:L11 C13:C24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enableFormatConditionsCalculation="0">
    <tabColor rgb="FFFF33CC"/>
    <pageSetUpPr fitToPage="1"/>
  </sheetPr>
  <dimension ref="A1:O93"/>
  <sheetViews>
    <sheetView zoomScaleSheetLayoutView="85" workbookViewId="0">
      <selection sqref="A1:D4"/>
    </sheetView>
  </sheetViews>
  <sheetFormatPr baseColWidth="10" defaultColWidth="11.5" defaultRowHeight="14" x14ac:dyDescent="0"/>
  <cols>
    <col min="1" max="1" width="5.6640625" style="68" customWidth="1"/>
    <col min="2" max="2" width="39.5" style="68" bestFit="1" customWidth="1"/>
    <col min="3" max="4" width="12.6640625" style="68" customWidth="1"/>
    <col min="5" max="5" width="13.83203125" style="68" customWidth="1"/>
    <col min="6" max="6" width="23.83203125" style="68" customWidth="1"/>
    <col min="7" max="7" width="12.6640625" style="68" customWidth="1"/>
    <col min="8" max="8" width="12.6640625" style="70" customWidth="1"/>
    <col min="9" max="9" width="12.6640625" style="68" customWidth="1"/>
    <col min="10" max="16384" width="11.5" style="68"/>
  </cols>
  <sheetData>
    <row r="1" spans="1:15" ht="15" customHeight="1" thickBot="1">
      <c r="A1" s="345"/>
      <c r="B1" s="345"/>
      <c r="C1" s="345"/>
      <c r="D1" s="345"/>
      <c r="E1" s="346" t="s">
        <v>377</v>
      </c>
      <c r="F1" s="346"/>
      <c r="G1" s="346"/>
      <c r="H1" s="346"/>
      <c r="I1" s="346"/>
      <c r="L1" s="347" t="s">
        <v>174</v>
      </c>
      <c r="M1" s="348"/>
      <c r="N1" s="69"/>
    </row>
    <row r="2" spans="1:15" ht="15" customHeight="1">
      <c r="A2" s="345"/>
      <c r="B2" s="345"/>
      <c r="C2" s="345"/>
      <c r="D2" s="345"/>
      <c r="E2" s="346"/>
      <c r="F2" s="346"/>
      <c r="G2" s="346"/>
      <c r="H2" s="346"/>
      <c r="I2" s="346"/>
    </row>
    <row r="3" spans="1:15" ht="15" customHeight="1">
      <c r="A3" s="345"/>
      <c r="B3" s="345"/>
      <c r="C3" s="345"/>
      <c r="D3" s="345"/>
      <c r="E3" s="346" t="s">
        <v>73</v>
      </c>
      <c r="F3" s="346"/>
      <c r="G3" s="346"/>
      <c r="H3" s="346"/>
      <c r="I3" s="346"/>
      <c r="L3" s="68" t="s">
        <v>175</v>
      </c>
    </row>
    <row r="4" spans="1:15" ht="15" customHeight="1">
      <c r="A4" s="345"/>
      <c r="B4" s="345"/>
      <c r="C4" s="345"/>
      <c r="D4" s="345"/>
      <c r="E4" s="346"/>
      <c r="F4" s="346"/>
      <c r="G4" s="346"/>
      <c r="H4" s="346"/>
      <c r="I4" s="346"/>
    </row>
    <row r="5" spans="1:15" ht="10" customHeight="1" thickBot="1"/>
    <row r="6" spans="1:15" ht="15" customHeight="1">
      <c r="A6" s="349" t="s">
        <v>176</v>
      </c>
      <c r="B6" s="350"/>
      <c r="C6" s="350"/>
      <c r="D6" s="350"/>
      <c r="E6" s="350"/>
      <c r="F6" s="359" t="str">
        <f>Entête!B7</f>
        <v>12-596-2569</v>
      </c>
      <c r="G6" s="360"/>
      <c r="H6" s="71" t="s">
        <v>177</v>
      </c>
      <c r="I6" s="72" t="str">
        <f ca="1">MID(CELL("nomfichier",B3),FIND("]",CELL("nomfichier",B3))+1,32)</f>
        <v>AV-FK-008,3</v>
      </c>
    </row>
    <row r="7" spans="1:15" ht="15" customHeight="1" thickBot="1">
      <c r="A7" s="353" t="s">
        <v>178</v>
      </c>
      <c r="B7" s="354"/>
      <c r="C7" s="354"/>
      <c r="D7" s="354"/>
      <c r="E7" s="354"/>
      <c r="F7" s="355"/>
      <c r="G7" s="355"/>
      <c r="H7" s="355"/>
      <c r="I7" s="356"/>
    </row>
    <row r="8" spans="1:15" ht="10" customHeight="1" thickBot="1"/>
    <row r="9" spans="1:15" s="78" customFormat="1" ht="15" customHeight="1" thickBot="1">
      <c r="A9" s="73" t="s">
        <v>38</v>
      </c>
      <c r="B9" s="504" t="s">
        <v>179</v>
      </c>
      <c r="C9" s="505"/>
      <c r="D9" s="506"/>
      <c r="E9" s="507"/>
      <c r="F9" s="239" t="s">
        <v>1</v>
      </c>
      <c r="G9" s="240" t="s">
        <v>180</v>
      </c>
      <c r="H9" s="76" t="s">
        <v>181</v>
      </c>
      <c r="I9" s="241" t="s">
        <v>182</v>
      </c>
    </row>
    <row r="10" spans="1:15" ht="15" customHeight="1">
      <c r="A10" s="357" t="s">
        <v>191</v>
      </c>
      <c r="B10" s="358"/>
      <c r="C10" s="508"/>
      <c r="D10" s="358"/>
      <c r="E10" s="508"/>
      <c r="F10" s="242"/>
      <c r="G10" s="243"/>
      <c r="H10" s="81"/>
      <c r="I10" s="244"/>
      <c r="K10" s="347"/>
      <c r="L10" s="347"/>
      <c r="M10" s="347"/>
      <c r="N10" s="347"/>
      <c r="O10" s="347"/>
    </row>
    <row r="11" spans="1:15" ht="15" customHeight="1">
      <c r="A11" s="83" t="s">
        <v>14</v>
      </c>
      <c r="B11" s="245" t="s">
        <v>378</v>
      </c>
      <c r="C11" s="246"/>
      <c r="D11" s="247"/>
      <c r="E11" s="248"/>
      <c r="F11" s="119"/>
      <c r="G11" s="85" t="str">
        <f>IF(OR(F11="na",F11=""),"",IF($N$1="",MENU1!$G$3,IF(AND(J11="X",$N$1="A"),MENU1!$I$9,IF(AND(J11="X",$N$1="B"),MENU1!$I$10,IF(AND(J11="X",$N$1="C"),MENU1!$I$11,IF(AND(J11="X",$N$1="D"),MENU1!$I$12,MENU1!$G$3))))))</f>
        <v/>
      </c>
      <c r="H11" s="87"/>
      <c r="I11" s="249" t="str">
        <f>G11</f>
        <v/>
      </c>
      <c r="K11" s="347"/>
      <c r="L11" s="347"/>
      <c r="M11" s="347"/>
      <c r="N11" s="347"/>
      <c r="O11" s="347"/>
    </row>
    <row r="12" spans="1:15" ht="15" customHeight="1">
      <c r="A12" s="120" t="s">
        <v>16</v>
      </c>
      <c r="B12" s="245" t="s">
        <v>379</v>
      </c>
      <c r="C12" s="246"/>
      <c r="D12" s="247"/>
      <c r="E12" s="248"/>
      <c r="F12" s="119"/>
      <c r="G12" s="85" t="str">
        <f>IF(OR(F12="na",F12=""),"",IF($N$1="",MENU1!$G$3,IF(AND(J12="X",$N$1="A"),MENU1!$I$9,IF(AND(J12="X",$N$1="B"),MENU1!$I$10,IF(AND(J12="X",$N$1="C"),MENU1!$I$11,IF(AND(J12="X",$N$1="D"),MENU1!$I$12,MENU1!$G$3))))))</f>
        <v/>
      </c>
      <c r="H12" s="139"/>
      <c r="I12" s="249" t="str">
        <f>G12</f>
        <v/>
      </c>
      <c r="K12" s="347"/>
      <c r="L12" s="347"/>
      <c r="M12" s="347"/>
      <c r="N12" s="347"/>
      <c r="O12" s="347"/>
    </row>
    <row r="13" spans="1:15" ht="15" customHeight="1">
      <c r="A13" s="343" t="s">
        <v>196</v>
      </c>
      <c r="B13" s="344"/>
      <c r="C13" s="414"/>
      <c r="D13" s="344"/>
      <c r="E13" s="491"/>
      <c r="F13" s="250"/>
      <c r="G13" s="89" t="str">
        <f>IF(OR(F13="na",F13=""),"",IF($N$1="",MENU1!$G$3,IF(AND(J13="X",$N$1="A"),MENU1!$I$9,IF(AND(J13="X",$N$1="B"),MENU1!$I$10,IF(AND(J13="X",$N$1="C"),MENU1!$I$11,IF(AND(J13="X",$N$1="D"),MENU1!$I$12,MENU1!$G$3))))))</f>
        <v/>
      </c>
      <c r="H13" s="91"/>
      <c r="I13" s="251"/>
      <c r="K13" s="347"/>
      <c r="L13" s="347"/>
      <c r="M13" s="347"/>
      <c r="N13" s="347"/>
      <c r="O13" s="347"/>
    </row>
    <row r="14" spans="1:15" ht="39.75" customHeight="1">
      <c r="A14" s="124" t="s">
        <v>3</v>
      </c>
      <c r="B14" s="492" t="s">
        <v>380</v>
      </c>
      <c r="C14" s="493"/>
      <c r="D14" s="494"/>
      <c r="E14" s="495"/>
      <c r="F14" s="119"/>
      <c r="G14" s="85" t="str">
        <f>IF(OR(F14="na",F14=""),"",IF($N$1="",MENU1!$G$3,IF(AND(J14="X",$N$1="A"),MENU1!$I$9,IF(AND(J14="X",$N$1="B"),MENU1!$I$10,IF(AND(J14="X",$N$1="C"),MENU1!$I$11,IF(AND(J14="X",$N$1="D"),MENU1!$I$12,MENU1!$G$3))))))</f>
        <v/>
      </c>
      <c r="H14" s="137"/>
      <c r="I14" s="249" t="str">
        <f>G14</f>
        <v/>
      </c>
      <c r="K14" s="347"/>
      <c r="L14" s="347"/>
      <c r="M14" s="347"/>
      <c r="N14" s="347"/>
      <c r="O14" s="347"/>
    </row>
    <row r="15" spans="1:15" ht="15" customHeight="1">
      <c r="A15" s="120" t="s">
        <v>17</v>
      </c>
      <c r="B15" s="496" t="s">
        <v>381</v>
      </c>
      <c r="C15" s="497"/>
      <c r="D15" s="498"/>
      <c r="E15" s="499"/>
      <c r="F15" s="119"/>
      <c r="G15" s="85" t="str">
        <f>IF(OR(F15="na",F15=""),"",IF($N$1="",MENU1!$G$3,IF(AND(J15="X",$N$1="A"),MENU1!$I$9,IF(AND(J15="X",$N$1="B"),MENU1!$I$10,IF(AND(J15="X",$N$1="C"),MENU1!$I$11,IF(AND(J15="X",$N$1="D"),MENU1!$I$12,MENU1!$G$3))))))</f>
        <v/>
      </c>
      <c r="H15" s="139"/>
      <c r="I15" s="249" t="str">
        <f>G15</f>
        <v/>
      </c>
      <c r="K15" s="347"/>
      <c r="L15" s="347"/>
      <c r="M15" s="347"/>
      <c r="N15" s="347"/>
      <c r="O15" s="347"/>
    </row>
    <row r="16" spans="1:15" ht="15" customHeight="1">
      <c r="A16" s="343" t="s">
        <v>229</v>
      </c>
      <c r="B16" s="344"/>
      <c r="C16" s="252"/>
      <c r="D16" s="253"/>
      <c r="E16" s="252"/>
      <c r="F16" s="144"/>
      <c r="G16" s="254"/>
      <c r="H16" s="91"/>
      <c r="I16" s="255"/>
    </row>
    <row r="17" spans="1:9" ht="15" customHeight="1">
      <c r="A17" s="256"/>
      <c r="B17" s="257" t="s">
        <v>382</v>
      </c>
      <c r="C17" s="258">
        <v>1</v>
      </c>
      <c r="D17" s="259">
        <v>2</v>
      </c>
      <c r="E17" s="258">
        <v>3</v>
      </c>
      <c r="F17" s="259">
        <v>4</v>
      </c>
      <c r="G17" s="258">
        <v>5</v>
      </c>
      <c r="H17" s="258">
        <v>6</v>
      </c>
      <c r="I17" s="260">
        <v>7</v>
      </c>
    </row>
    <row r="18" spans="1:9" ht="15" customHeight="1">
      <c r="A18" s="261" t="s">
        <v>189</v>
      </c>
      <c r="B18" s="257" t="s">
        <v>330</v>
      </c>
      <c r="C18" s="262"/>
      <c r="D18" s="263"/>
      <c r="E18" s="262"/>
      <c r="F18" s="263"/>
      <c r="G18" s="264"/>
      <c r="H18" s="265"/>
      <c r="I18" s="266"/>
    </row>
    <row r="19" spans="1:9" ht="15" customHeight="1">
      <c r="A19" s="267" t="s">
        <v>192</v>
      </c>
      <c r="B19" s="268" t="s">
        <v>332</v>
      </c>
      <c r="C19" s="269"/>
      <c r="D19" s="126"/>
      <c r="E19" s="269"/>
      <c r="F19" s="138"/>
      <c r="G19" s="93"/>
      <c r="H19" s="139"/>
      <c r="I19" s="270"/>
    </row>
    <row r="20" spans="1:9" ht="48" customHeight="1">
      <c r="A20" s="271"/>
      <c r="B20" s="272"/>
      <c r="C20" s="273"/>
      <c r="D20" s="272"/>
      <c r="E20" s="273"/>
      <c r="F20" s="274"/>
      <c r="G20" s="275"/>
      <c r="H20" s="276"/>
      <c r="I20" s="277"/>
    </row>
    <row r="21" spans="1:9" ht="30" customHeight="1" thickBot="1">
      <c r="A21" s="500"/>
      <c r="B21" s="501"/>
      <c r="C21" s="278"/>
      <c r="D21" s="108"/>
      <c r="E21" s="278"/>
      <c r="F21" s="110"/>
      <c r="G21" s="109"/>
      <c r="H21" s="502"/>
      <c r="I21" s="503"/>
    </row>
    <row r="22" spans="1:9" ht="15" customHeight="1">
      <c r="A22" s="96" t="s">
        <v>232</v>
      </c>
      <c r="B22" s="97"/>
      <c r="C22" s="98"/>
      <c r="D22" s="97"/>
      <c r="E22" s="98"/>
      <c r="F22" s="97"/>
      <c r="G22" s="98"/>
      <c r="H22" s="99"/>
      <c r="I22" s="279"/>
    </row>
    <row r="23" spans="1:9" ht="15" customHeight="1">
      <c r="A23" s="101" t="s">
        <v>233</v>
      </c>
      <c r="B23" s="102"/>
      <c r="C23" s="280"/>
      <c r="D23" s="102"/>
      <c r="E23" s="280"/>
      <c r="F23" s="104"/>
      <c r="G23" s="103"/>
      <c r="H23" s="105"/>
      <c r="I23" s="281"/>
    </row>
    <row r="24" spans="1:9" ht="15" customHeight="1" thickBot="1">
      <c r="A24" s="107" t="s">
        <v>234</v>
      </c>
      <c r="B24" s="108"/>
      <c r="C24" s="278"/>
      <c r="D24" s="108"/>
      <c r="E24" s="278"/>
      <c r="F24" s="110"/>
      <c r="G24" s="109"/>
      <c r="H24" s="111"/>
      <c r="I24" s="282"/>
    </row>
    <row r="25" spans="1:9" ht="15" customHeight="1">
      <c r="A25" s="357" t="s">
        <v>235</v>
      </c>
      <c r="B25" s="358"/>
      <c r="C25" s="283"/>
      <c r="D25" s="284"/>
      <c r="E25" s="283"/>
      <c r="F25" s="242"/>
      <c r="G25" s="243"/>
      <c r="H25" s="81"/>
      <c r="I25" s="244"/>
    </row>
    <row r="26" spans="1:9" ht="15" customHeight="1" thickBot="1">
      <c r="A26" s="113"/>
      <c r="B26" s="114" t="s">
        <v>236</v>
      </c>
      <c r="C26" s="285"/>
      <c r="D26" s="114"/>
      <c r="E26" s="285"/>
      <c r="F26" s="115"/>
      <c r="G26" s="95"/>
      <c r="H26" s="116"/>
      <c r="I26" s="286"/>
    </row>
    <row r="27" spans="1:9">
      <c r="A27" s="118"/>
      <c r="B27" s="118"/>
      <c r="D27" s="118"/>
      <c r="F27" s="118"/>
    </row>
    <row r="28" spans="1:9">
      <c r="A28" s="118"/>
      <c r="B28" s="118"/>
      <c r="D28" s="118"/>
      <c r="F28" s="118"/>
    </row>
    <row r="29" spans="1:9">
      <c r="A29" s="118"/>
      <c r="B29" s="118"/>
      <c r="D29" s="118"/>
      <c r="F29" s="118"/>
    </row>
    <row r="30" spans="1:9">
      <c r="A30" s="118"/>
      <c r="B30" s="118"/>
      <c r="D30" s="118"/>
      <c r="F30" s="118"/>
    </row>
    <row r="31" spans="1:9">
      <c r="A31" s="118"/>
      <c r="B31" s="118"/>
      <c r="D31" s="118"/>
      <c r="F31" s="118"/>
    </row>
    <row r="32" spans="1:9">
      <c r="A32" s="118"/>
      <c r="B32" s="118"/>
      <c r="D32" s="118"/>
      <c r="F32" s="118"/>
    </row>
    <row r="33" spans="1:6">
      <c r="A33" s="118"/>
      <c r="B33" s="118"/>
      <c r="D33" s="118"/>
      <c r="F33" s="118"/>
    </row>
    <row r="34" spans="1:6">
      <c r="A34" s="118"/>
      <c r="B34" s="118"/>
      <c r="D34" s="118"/>
      <c r="F34" s="118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8">
    <mergeCell ref="A16:B16"/>
    <mergeCell ref="A21:B21"/>
    <mergeCell ref="H21:I21"/>
    <mergeCell ref="A25:B25"/>
    <mergeCell ref="A7:E7"/>
    <mergeCell ref="F7:I7"/>
    <mergeCell ref="B9:E9"/>
    <mergeCell ref="A10:E10"/>
    <mergeCell ref="K10:O15"/>
    <mergeCell ref="A13:E13"/>
    <mergeCell ref="B14:E14"/>
    <mergeCell ref="B15:E15"/>
    <mergeCell ref="A1:D4"/>
    <mergeCell ref="E1:I2"/>
    <mergeCell ref="L1:M1"/>
    <mergeCell ref="E3:I4"/>
    <mergeCell ref="A6:E6"/>
    <mergeCell ref="F6:G6"/>
  </mergeCells>
  <conditionalFormatting sqref="A11:E12">
    <cfRule type="expression" dxfId="14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4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MENU1!$D$3:$D$4</xm:f>
          </x14:formula1>
          <xm:sqref>F15</xm:sqref>
        </x14:dataValidation>
        <x14:dataValidation type="list" allowBlank="1" showInputMessage="1" showErrorMessage="1">
          <x14:formula1>
            <xm:f>MENU1!$B$3:$B$5</xm:f>
          </x14:formula1>
          <xm:sqref>F11:F12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 enableFormatConditionsCalculation="0">
    <tabColor rgb="FFFF33CC"/>
    <pageSetUpPr fitToPage="1"/>
  </sheetPr>
  <dimension ref="A1:N93"/>
  <sheetViews>
    <sheetView zoomScaleSheetLayoutView="130"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383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75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AV-FK-009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384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287" t="str">
        <f>D11</f>
        <v/>
      </c>
      <c r="H11" s="347"/>
      <c r="I11" s="347"/>
      <c r="J11" s="347"/>
      <c r="K11" s="347"/>
      <c r="L11" s="347"/>
    </row>
    <row r="12" spans="1:14" ht="15" customHeight="1">
      <c r="A12" s="83" t="s">
        <v>16</v>
      </c>
      <c r="B12" s="84" t="s">
        <v>385</v>
      </c>
      <c r="C12" s="85"/>
      <c r="D12" s="119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7"/>
      <c r="F12" s="287" t="str">
        <f t="shared" ref="F12:F34" si="0">D12</f>
        <v/>
      </c>
      <c r="H12" s="347"/>
      <c r="I12" s="347"/>
      <c r="J12" s="347"/>
      <c r="K12" s="347"/>
      <c r="L12" s="347"/>
    </row>
    <row r="13" spans="1:14" ht="15" customHeight="1">
      <c r="A13" s="83" t="s">
        <v>3</v>
      </c>
      <c r="B13" s="84" t="s">
        <v>386</v>
      </c>
      <c r="C13" s="85"/>
      <c r="D13" s="119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7"/>
      <c r="F13" s="287" t="str">
        <f t="shared" si="0"/>
        <v/>
      </c>
      <c r="H13" s="347"/>
      <c r="I13" s="347"/>
      <c r="J13" s="347"/>
      <c r="K13" s="347"/>
      <c r="L13" s="347"/>
    </row>
    <row r="14" spans="1:14" ht="15" customHeight="1">
      <c r="A14" s="83" t="s">
        <v>17</v>
      </c>
      <c r="B14" s="84" t="s">
        <v>294</v>
      </c>
      <c r="C14" s="85"/>
      <c r="D14" s="119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7"/>
      <c r="F14" s="287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343" t="s">
        <v>191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141"/>
      <c r="H15" s="347"/>
      <c r="I15" s="347"/>
      <c r="J15" s="347"/>
      <c r="K15" s="347"/>
      <c r="L15" s="347"/>
    </row>
    <row r="16" spans="1:14" ht="15" customHeight="1">
      <c r="A16" s="124" t="s">
        <v>189</v>
      </c>
      <c r="B16" s="127" t="s">
        <v>193</v>
      </c>
      <c r="C16" s="85"/>
      <c r="D16" s="14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7"/>
      <c r="F16" s="287" t="str">
        <f t="shared" si="0"/>
        <v/>
      </c>
    </row>
    <row r="17" spans="1:6" ht="15" customHeight="1">
      <c r="A17" s="124" t="s">
        <v>192</v>
      </c>
      <c r="B17" s="129" t="s">
        <v>387</v>
      </c>
      <c r="C17" s="85"/>
      <c r="D17" s="142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7"/>
      <c r="F17" s="287" t="str">
        <f t="shared" si="0"/>
        <v/>
      </c>
    </row>
    <row r="18" spans="1:6" ht="15" customHeight="1">
      <c r="A18" s="124" t="s">
        <v>194</v>
      </c>
      <c r="B18" s="129" t="s">
        <v>388</v>
      </c>
      <c r="C18" s="85"/>
      <c r="D18" s="14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7"/>
      <c r="F18" s="287" t="str">
        <f t="shared" si="0"/>
        <v/>
      </c>
    </row>
    <row r="19" spans="1:6" ht="15" customHeight="1">
      <c r="A19" s="343" t="s">
        <v>186</v>
      </c>
      <c r="B19" s="344"/>
      <c r="C19" s="89"/>
      <c r="D19" s="90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91"/>
      <c r="F19" s="141"/>
    </row>
    <row r="20" spans="1:6" ht="15" customHeight="1">
      <c r="A20" s="124" t="s">
        <v>197</v>
      </c>
      <c r="B20" s="127" t="s">
        <v>389</v>
      </c>
      <c r="C20" s="85"/>
      <c r="D20" s="14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7"/>
      <c r="F20" s="287" t="str">
        <f t="shared" si="0"/>
        <v/>
      </c>
    </row>
    <row r="21" spans="1:6" ht="15" customHeight="1">
      <c r="A21" s="124" t="s">
        <v>199</v>
      </c>
      <c r="B21" s="129" t="s">
        <v>390</v>
      </c>
      <c r="C21" s="85"/>
      <c r="D21" s="14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7"/>
      <c r="F21" s="287" t="str">
        <f t="shared" si="0"/>
        <v/>
      </c>
    </row>
    <row r="22" spans="1:6" ht="15" customHeight="1">
      <c r="A22" s="343" t="s">
        <v>196</v>
      </c>
      <c r="B22" s="344"/>
      <c r="C22" s="89"/>
      <c r="D22" s="90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91"/>
      <c r="F22" s="141"/>
    </row>
    <row r="23" spans="1:6" ht="15" customHeight="1">
      <c r="A23" s="124" t="s">
        <v>201</v>
      </c>
      <c r="B23" s="127" t="s">
        <v>198</v>
      </c>
      <c r="C23" s="85"/>
      <c r="D23" s="14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7"/>
      <c r="F23" s="287" t="str">
        <f t="shared" si="0"/>
        <v/>
      </c>
    </row>
    <row r="24" spans="1:6" ht="15" customHeight="1">
      <c r="A24" s="124" t="s">
        <v>203</v>
      </c>
      <c r="B24" s="129" t="s">
        <v>262</v>
      </c>
      <c r="C24" s="85"/>
      <c r="D24" s="14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7"/>
      <c r="F24" s="287" t="str">
        <f t="shared" si="0"/>
        <v/>
      </c>
    </row>
    <row r="25" spans="1:6" ht="15" customHeight="1">
      <c r="A25" s="124" t="s">
        <v>205</v>
      </c>
      <c r="B25" s="127" t="s">
        <v>391</v>
      </c>
      <c r="C25" s="93"/>
      <c r="D25" s="14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7"/>
      <c r="F25" s="287" t="str">
        <f t="shared" si="0"/>
        <v/>
      </c>
    </row>
    <row r="26" spans="1:6" ht="15" customHeight="1">
      <c r="A26" s="124" t="s">
        <v>207</v>
      </c>
      <c r="B26" s="129" t="s">
        <v>202</v>
      </c>
      <c r="C26" s="85"/>
      <c r="D26" s="142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7"/>
      <c r="F26" s="287" t="str">
        <f t="shared" si="0"/>
        <v/>
      </c>
    </row>
    <row r="27" spans="1:6" ht="15" customHeight="1">
      <c r="A27" s="124" t="s">
        <v>209</v>
      </c>
      <c r="B27" s="127" t="s">
        <v>392</v>
      </c>
      <c r="C27" s="85"/>
      <c r="D27" s="14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137"/>
      <c r="F27" s="287" t="str">
        <f t="shared" si="0"/>
        <v/>
      </c>
    </row>
    <row r="28" spans="1:6" ht="15" customHeight="1">
      <c r="A28" s="124" t="s">
        <v>211</v>
      </c>
      <c r="B28" s="129" t="s">
        <v>266</v>
      </c>
      <c r="C28" s="85"/>
      <c r="D28" s="14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7"/>
      <c r="F28" s="287" t="str">
        <f t="shared" si="0"/>
        <v/>
      </c>
    </row>
    <row r="29" spans="1:6" ht="15" customHeight="1">
      <c r="A29" s="124" t="s">
        <v>213</v>
      </c>
      <c r="B29" s="127" t="s">
        <v>212</v>
      </c>
      <c r="C29" s="85"/>
      <c r="D29" s="14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137"/>
      <c r="F29" s="287" t="str">
        <f t="shared" si="0"/>
        <v/>
      </c>
    </row>
    <row r="30" spans="1:6" ht="15" customHeight="1">
      <c r="A30" s="124" t="s">
        <v>215</v>
      </c>
      <c r="B30" s="129" t="s">
        <v>269</v>
      </c>
      <c r="C30" s="85"/>
      <c r="D30" s="14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7"/>
      <c r="F30" s="287" t="str">
        <f t="shared" si="0"/>
        <v/>
      </c>
    </row>
    <row r="31" spans="1:6" ht="15" customHeight="1">
      <c r="A31" s="124" t="s">
        <v>6</v>
      </c>
      <c r="B31" s="127" t="s">
        <v>393</v>
      </c>
      <c r="C31" s="85"/>
      <c r="D31" s="142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137"/>
      <c r="F31" s="287" t="str">
        <f t="shared" si="0"/>
        <v/>
      </c>
    </row>
    <row r="32" spans="1:6" ht="15" customHeight="1">
      <c r="A32" s="124" t="s">
        <v>272</v>
      </c>
      <c r="B32" s="129" t="s">
        <v>394</v>
      </c>
      <c r="C32" s="85"/>
      <c r="D32" s="142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137"/>
      <c r="F32" s="287" t="str">
        <f t="shared" si="0"/>
        <v/>
      </c>
    </row>
    <row r="33" spans="1:6" ht="15" customHeight="1">
      <c r="A33" s="343" t="s">
        <v>249</v>
      </c>
      <c r="B33" s="361"/>
      <c r="C33" s="143"/>
      <c r="D33" s="144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91"/>
      <c r="F33" s="145"/>
    </row>
    <row r="34" spans="1:6" ht="15" customHeight="1" thickBot="1">
      <c r="A34" s="120" t="s">
        <v>220</v>
      </c>
      <c r="B34" s="128" t="s">
        <v>250</v>
      </c>
      <c r="C34" s="85"/>
      <c r="D34" s="138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139"/>
      <c r="F34" s="287" t="str">
        <f t="shared" si="0"/>
        <v/>
      </c>
    </row>
    <row r="35" spans="1:6" ht="15" customHeight="1">
      <c r="A35" s="96"/>
      <c r="B35" s="97"/>
      <c r="C35" s="98"/>
      <c r="D35" s="97"/>
      <c r="E35" s="99"/>
      <c r="F35" s="100"/>
    </row>
    <row r="36" spans="1:6" ht="15" customHeight="1">
      <c r="A36" s="101" t="s">
        <v>233</v>
      </c>
      <c r="B36" s="102"/>
      <c r="C36" s="103"/>
      <c r="D36" s="104"/>
      <c r="E36" s="105"/>
      <c r="F36" s="106"/>
    </row>
    <row r="37" spans="1:6" ht="15" customHeight="1" thickBot="1">
      <c r="A37" s="107" t="s">
        <v>234</v>
      </c>
      <c r="B37" s="108"/>
      <c r="C37" s="109"/>
      <c r="D37" s="110"/>
      <c r="E37" s="111"/>
      <c r="F37" s="112"/>
    </row>
    <row r="38" spans="1:6" ht="15" customHeight="1">
      <c r="A38" s="357" t="s">
        <v>235</v>
      </c>
      <c r="B38" s="358"/>
      <c r="C38" s="79"/>
      <c r="D38" s="80"/>
      <c r="E38" s="81"/>
      <c r="F38" s="82"/>
    </row>
    <row r="39" spans="1:6" ht="15" customHeight="1" thickBot="1">
      <c r="A39" s="113"/>
      <c r="B39" s="114" t="s">
        <v>236</v>
      </c>
      <c r="C39" s="95"/>
      <c r="D39" s="115"/>
      <c r="E39" s="116"/>
      <c r="F39" s="117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5">
    <mergeCell ref="A22:B22"/>
    <mergeCell ref="A33:B33"/>
    <mergeCell ref="A38:B38"/>
    <mergeCell ref="A7:B7"/>
    <mergeCell ref="C7:F7"/>
    <mergeCell ref="A10:B10"/>
    <mergeCell ref="H10:L15"/>
    <mergeCell ref="A15:B15"/>
    <mergeCell ref="A19:B19"/>
    <mergeCell ref="A1:B4"/>
    <mergeCell ref="C1:F2"/>
    <mergeCell ref="L1:M1"/>
    <mergeCell ref="C3:F4"/>
    <mergeCell ref="A6:B6"/>
    <mergeCell ref="C6:D6"/>
  </mergeCells>
  <conditionalFormatting sqref="A11:B34">
    <cfRule type="expression" dxfId="13" priority="1">
      <formula>$C11="na"</formula>
    </cfRule>
  </conditionalFormatting>
  <dataValidations count="1">
    <dataValidation type="list" allowBlank="1" showInputMessage="1" showErrorMessage="1" sqref="C33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C11:C14 C16:C18 C20:C21 C23:C24 C26:C32 C34</xm:sqref>
        </x14:dataValidation>
        <x14:dataValidation type="list" allowBlank="1" showInputMessage="1" showErrorMessage="1">
          <x14:formula1>
            <xm:f>MENU1!$B$3:$B$6</xm:f>
          </x14:formula1>
          <xm:sqref>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395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77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AV-FK-010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384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229" t="str">
        <f>D11</f>
        <v/>
      </c>
      <c r="H11" s="347"/>
      <c r="I11" s="347"/>
      <c r="J11" s="347"/>
      <c r="K11" s="347"/>
      <c r="L11" s="347"/>
    </row>
    <row r="12" spans="1:14" ht="15" customHeight="1">
      <c r="A12" s="83" t="s">
        <v>16</v>
      </c>
      <c r="B12" s="84" t="s">
        <v>294</v>
      </c>
      <c r="C12" s="85"/>
      <c r="D12" s="119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7"/>
      <c r="F12" s="229" t="str">
        <f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141" t="str">
        <f t="shared" ref="F13:F25" si="0">D13</f>
        <v/>
      </c>
      <c r="H13" s="347"/>
      <c r="I13" s="347"/>
      <c r="J13" s="347"/>
      <c r="K13" s="347"/>
      <c r="L13" s="347"/>
    </row>
    <row r="14" spans="1:14" ht="15" customHeight="1">
      <c r="A14" s="124" t="s">
        <v>3</v>
      </c>
      <c r="B14" s="127" t="s">
        <v>396</v>
      </c>
      <c r="C14" s="85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288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343" t="s">
        <v>191</v>
      </c>
      <c r="B15" s="344"/>
      <c r="C15" s="89"/>
      <c r="D15" s="90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91"/>
      <c r="F15" s="141" t="str">
        <f t="shared" si="0"/>
        <v/>
      </c>
      <c r="H15" s="347"/>
      <c r="I15" s="347"/>
      <c r="J15" s="347"/>
      <c r="K15" s="347"/>
      <c r="L15" s="347"/>
    </row>
    <row r="16" spans="1:14" ht="15" customHeight="1">
      <c r="A16" s="124" t="s">
        <v>17</v>
      </c>
      <c r="B16" s="127" t="s">
        <v>397</v>
      </c>
      <c r="C16" s="85"/>
      <c r="D16" s="14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7"/>
      <c r="F16" s="288" t="str">
        <f t="shared" si="0"/>
        <v/>
      </c>
    </row>
    <row r="17" spans="1:6" ht="15" customHeight="1">
      <c r="A17" s="343" t="s">
        <v>196</v>
      </c>
      <c r="B17" s="344"/>
      <c r="C17" s="89"/>
      <c r="D17" s="90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91"/>
      <c r="F17" s="141" t="str">
        <f t="shared" si="0"/>
        <v/>
      </c>
    </row>
    <row r="18" spans="1:6" ht="15" customHeight="1">
      <c r="A18" s="124" t="s">
        <v>189</v>
      </c>
      <c r="B18" s="127" t="s">
        <v>198</v>
      </c>
      <c r="C18" s="85"/>
      <c r="D18" s="14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7"/>
      <c r="F18" s="288" t="str">
        <f t="shared" si="0"/>
        <v/>
      </c>
    </row>
    <row r="19" spans="1:6" ht="15" customHeight="1">
      <c r="A19" s="124" t="s">
        <v>192</v>
      </c>
      <c r="B19" s="129" t="s">
        <v>398</v>
      </c>
      <c r="C19" s="85"/>
      <c r="D19" s="142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7"/>
      <c r="F19" s="288" t="str">
        <f t="shared" si="0"/>
        <v/>
      </c>
    </row>
    <row r="20" spans="1:6" ht="15" customHeight="1">
      <c r="A20" s="124" t="s">
        <v>194</v>
      </c>
      <c r="B20" s="127" t="s">
        <v>399</v>
      </c>
      <c r="C20" s="85"/>
      <c r="D20" s="14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7"/>
      <c r="F20" s="288" t="str">
        <f t="shared" si="0"/>
        <v/>
      </c>
    </row>
    <row r="21" spans="1:6" ht="15" customHeight="1">
      <c r="A21" s="124" t="s">
        <v>197</v>
      </c>
      <c r="B21" s="129" t="s">
        <v>287</v>
      </c>
      <c r="C21" s="93"/>
      <c r="D21" s="14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7"/>
      <c r="F21" s="288" t="str">
        <f t="shared" si="0"/>
        <v/>
      </c>
    </row>
    <row r="22" spans="1:6" ht="15" customHeight="1">
      <c r="A22" s="124" t="s">
        <v>199</v>
      </c>
      <c r="B22" s="127" t="s">
        <v>400</v>
      </c>
      <c r="C22" s="85"/>
      <c r="D22" s="142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7"/>
      <c r="F22" s="288" t="str">
        <f t="shared" si="0"/>
        <v/>
      </c>
    </row>
    <row r="23" spans="1:6" ht="15" customHeight="1">
      <c r="A23" s="124" t="s">
        <v>201</v>
      </c>
      <c r="B23" s="129" t="s">
        <v>255</v>
      </c>
      <c r="C23" s="85"/>
      <c r="D23" s="14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7"/>
      <c r="F23" s="288" t="str">
        <f t="shared" si="0"/>
        <v/>
      </c>
    </row>
    <row r="24" spans="1:6" ht="15" customHeight="1">
      <c r="A24" s="343" t="s">
        <v>229</v>
      </c>
      <c r="B24" s="344"/>
      <c r="C24" s="89"/>
      <c r="D24" s="90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91"/>
      <c r="F24" s="141" t="str">
        <f t="shared" si="0"/>
        <v/>
      </c>
    </row>
    <row r="25" spans="1:6" ht="15" customHeight="1" thickBot="1">
      <c r="A25" s="124" t="s">
        <v>203</v>
      </c>
      <c r="B25" s="129" t="s">
        <v>401</v>
      </c>
      <c r="C25" s="93"/>
      <c r="D25" s="14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7"/>
      <c r="F25" s="288" t="str">
        <f t="shared" si="0"/>
        <v/>
      </c>
    </row>
    <row r="26" spans="1:6" ht="15" customHeight="1">
      <c r="A26" s="96" t="s">
        <v>232</v>
      </c>
      <c r="B26" s="97"/>
      <c r="C26" s="98"/>
      <c r="D26" s="97"/>
      <c r="E26" s="99"/>
      <c r="F26" s="100"/>
    </row>
    <row r="27" spans="1:6" ht="15" customHeight="1">
      <c r="A27" s="101" t="s">
        <v>233</v>
      </c>
      <c r="B27" s="102"/>
      <c r="C27" s="103"/>
      <c r="D27" s="104"/>
      <c r="E27" s="105"/>
      <c r="F27" s="106"/>
    </row>
    <row r="28" spans="1:6" ht="15" customHeight="1" thickBot="1">
      <c r="A28" s="107" t="s">
        <v>234</v>
      </c>
      <c r="B28" s="108"/>
      <c r="C28" s="109"/>
      <c r="D28" s="110"/>
      <c r="E28" s="111"/>
      <c r="F28" s="112"/>
    </row>
    <row r="29" spans="1:6" ht="15" customHeight="1">
      <c r="A29" s="357" t="s">
        <v>235</v>
      </c>
      <c r="B29" s="358"/>
      <c r="C29" s="79"/>
      <c r="D29" s="80"/>
      <c r="E29" s="81"/>
      <c r="F29" s="82"/>
    </row>
    <row r="30" spans="1:6" ht="15" customHeight="1" thickBot="1">
      <c r="A30" s="113"/>
      <c r="B30" s="114" t="s">
        <v>236</v>
      </c>
      <c r="C30" s="95"/>
      <c r="D30" s="115"/>
      <c r="E30" s="116"/>
      <c r="F30" s="117"/>
    </row>
    <row r="31" spans="1:6">
      <c r="A31" s="118"/>
      <c r="B31" s="118"/>
      <c r="D31" s="118"/>
      <c r="F31" s="118"/>
    </row>
    <row r="32" spans="1:6">
      <c r="A32" s="118"/>
      <c r="B32" s="118"/>
      <c r="D32" s="118"/>
      <c r="F32" s="118"/>
    </row>
    <row r="33" spans="1:6">
      <c r="A33" s="118"/>
      <c r="B33" s="118"/>
      <c r="D33" s="118"/>
      <c r="F33" s="118"/>
    </row>
    <row r="34" spans="1:6">
      <c r="A34" s="118"/>
      <c r="B34" s="118"/>
      <c r="D34" s="118"/>
      <c r="F34" s="118"/>
    </row>
    <row r="35" spans="1:6">
      <c r="A35" s="118"/>
      <c r="B35" s="118"/>
      <c r="D35" s="118"/>
      <c r="F35" s="118"/>
    </row>
    <row r="36" spans="1:6">
      <c r="A36" s="118"/>
      <c r="B36" s="118"/>
      <c r="D36" s="118"/>
      <c r="F36" s="118"/>
    </row>
    <row r="37" spans="1:6">
      <c r="A37" s="118"/>
      <c r="B37" s="118"/>
      <c r="D37" s="118"/>
      <c r="F37" s="118"/>
    </row>
    <row r="38" spans="1:6">
      <c r="A38" s="118"/>
      <c r="B38" s="118"/>
      <c r="D38" s="118"/>
      <c r="F38" s="118"/>
    </row>
    <row r="39" spans="1:6">
      <c r="A39" s="118"/>
      <c r="B39" s="118"/>
      <c r="D39" s="118"/>
      <c r="F39" s="118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5">
    <mergeCell ref="A17:B17"/>
    <mergeCell ref="A24:B24"/>
    <mergeCell ref="A29:B29"/>
    <mergeCell ref="A7:B7"/>
    <mergeCell ref="C7:F7"/>
    <mergeCell ref="A10:B10"/>
    <mergeCell ref="H10:L15"/>
    <mergeCell ref="A13:B13"/>
    <mergeCell ref="A15:B15"/>
    <mergeCell ref="A1:B4"/>
    <mergeCell ref="C1:F2"/>
    <mergeCell ref="L1:M1"/>
    <mergeCell ref="C3:F4"/>
    <mergeCell ref="A6:B6"/>
    <mergeCell ref="C6:D6"/>
  </mergeCells>
  <conditionalFormatting sqref="A11:B25">
    <cfRule type="expression" dxfId="12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C21 C25</xm:sqref>
        </x14:dataValidation>
        <x14:dataValidation type="list" allowBlank="1" showInputMessage="1" showErrorMessage="1">
          <x14:formula1>
            <xm:f>MENU1!$B$3:$B$5</xm:f>
          </x14:formula1>
          <xm:sqref>C22:C23 C18:C20 C16 C14 C11:C12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 enableFormatConditionsCalculation="0">
    <tabColor rgb="FFFF33CC"/>
    <pageSetUpPr fitToPage="1"/>
  </sheetPr>
  <dimension ref="A1:N93"/>
  <sheetViews>
    <sheetView workbookViewId="0">
      <selection sqref="A1:B4"/>
    </sheetView>
  </sheetViews>
  <sheetFormatPr baseColWidth="10" defaultColWidth="11.5" defaultRowHeight="14" x14ac:dyDescent="0"/>
  <cols>
    <col min="1" max="1" width="5.6640625" style="68" customWidth="1"/>
    <col min="2" max="2" width="45.6640625" style="68" customWidth="1"/>
    <col min="3" max="3" width="10.6640625" style="68" customWidth="1"/>
    <col min="4" max="4" width="15.6640625" style="68" customWidth="1"/>
    <col min="5" max="5" width="10.6640625" style="70" customWidth="1"/>
    <col min="6" max="6" width="15.6640625" style="68" customWidth="1"/>
    <col min="7" max="16384" width="11.5" style="68"/>
  </cols>
  <sheetData>
    <row r="1" spans="1:14" ht="15" customHeight="1" thickBot="1">
      <c r="A1" s="345"/>
      <c r="B1" s="346"/>
      <c r="C1" s="346" t="s">
        <v>402</v>
      </c>
      <c r="D1" s="346"/>
      <c r="E1" s="346"/>
      <c r="F1" s="346"/>
      <c r="L1" s="347" t="s">
        <v>174</v>
      </c>
      <c r="M1" s="348"/>
      <c r="N1" s="69"/>
    </row>
    <row r="2" spans="1:14" ht="15" customHeight="1">
      <c r="A2" s="346"/>
      <c r="B2" s="346"/>
      <c r="C2" s="346"/>
      <c r="D2" s="346"/>
      <c r="E2" s="346"/>
      <c r="F2" s="346"/>
    </row>
    <row r="3" spans="1:14" ht="15" customHeight="1">
      <c r="A3" s="346"/>
      <c r="B3" s="346"/>
      <c r="C3" s="346" t="s">
        <v>79</v>
      </c>
      <c r="D3" s="346"/>
      <c r="E3" s="346"/>
      <c r="F3" s="346"/>
      <c r="L3" s="68" t="s">
        <v>175</v>
      </c>
    </row>
    <row r="4" spans="1:14" ht="15" customHeight="1">
      <c r="A4" s="346"/>
      <c r="B4" s="346"/>
      <c r="C4" s="346"/>
      <c r="D4" s="346"/>
      <c r="E4" s="346"/>
      <c r="F4" s="346"/>
    </row>
    <row r="5" spans="1:14" ht="10" customHeight="1" thickBot="1"/>
    <row r="6" spans="1:14" ht="15" customHeight="1">
      <c r="A6" s="349" t="s">
        <v>176</v>
      </c>
      <c r="B6" s="350"/>
      <c r="C6" s="359" t="str">
        <f>Entête!B7</f>
        <v>12-596-2569</v>
      </c>
      <c r="D6" s="360"/>
      <c r="E6" s="71" t="s">
        <v>177</v>
      </c>
      <c r="F6" s="72" t="str">
        <f ca="1">MID(CELL("nomfichier",B3),FIND("]",CELL("nomfichier",B3))+1,32)</f>
        <v>AV-FK-011</v>
      </c>
    </row>
    <row r="7" spans="1:14" ht="15" customHeight="1" thickBot="1">
      <c r="A7" s="353" t="s">
        <v>178</v>
      </c>
      <c r="B7" s="354"/>
      <c r="C7" s="355"/>
      <c r="D7" s="355"/>
      <c r="E7" s="355"/>
      <c r="F7" s="356"/>
    </row>
    <row r="8" spans="1:14" ht="10" customHeight="1" thickBot="1"/>
    <row r="9" spans="1:14" s="78" customFormat="1" ht="15" customHeight="1" thickBot="1">
      <c r="A9" s="73" t="s">
        <v>38</v>
      </c>
      <c r="B9" s="74" t="s">
        <v>179</v>
      </c>
      <c r="C9" s="75" t="s">
        <v>1</v>
      </c>
      <c r="D9" s="74" t="s">
        <v>180</v>
      </c>
      <c r="E9" s="76" t="s">
        <v>181</v>
      </c>
      <c r="F9" s="77" t="s">
        <v>182</v>
      </c>
    </row>
    <row r="10" spans="1:14" ht="15" customHeight="1">
      <c r="A10" s="357" t="s">
        <v>183</v>
      </c>
      <c r="B10" s="358"/>
      <c r="C10" s="79"/>
      <c r="D10" s="80"/>
      <c r="E10" s="81"/>
      <c r="F10" s="82"/>
      <c r="H10" s="347"/>
      <c r="I10" s="347"/>
      <c r="J10" s="347"/>
      <c r="K10" s="347"/>
      <c r="L10" s="347"/>
    </row>
    <row r="11" spans="1:14" ht="15" customHeight="1">
      <c r="A11" s="83" t="s">
        <v>14</v>
      </c>
      <c r="B11" s="84" t="s">
        <v>384</v>
      </c>
      <c r="C11" s="85"/>
      <c r="D11" s="119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7"/>
      <c r="F11" s="229" t="str">
        <f>D11</f>
        <v/>
      </c>
      <c r="H11" s="347"/>
      <c r="I11" s="347"/>
      <c r="J11" s="347"/>
      <c r="K11" s="347"/>
      <c r="L11" s="347"/>
    </row>
    <row r="12" spans="1:14" ht="15" customHeight="1">
      <c r="A12" s="83" t="s">
        <v>16</v>
      </c>
      <c r="B12" s="84" t="s">
        <v>294</v>
      </c>
      <c r="C12" s="85"/>
      <c r="D12" s="119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7"/>
      <c r="F12" s="148" t="str">
        <f t="shared" ref="F12:F34" si="0">D12</f>
        <v/>
      </c>
      <c r="H12" s="347"/>
      <c r="I12" s="347"/>
      <c r="J12" s="347"/>
      <c r="K12" s="347"/>
      <c r="L12" s="347"/>
    </row>
    <row r="13" spans="1:14" ht="15" customHeight="1">
      <c r="A13" s="343" t="s">
        <v>186</v>
      </c>
      <c r="B13" s="344"/>
      <c r="C13" s="89"/>
      <c r="D13" s="90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91"/>
      <c r="F13" s="136" t="str">
        <f t="shared" si="0"/>
        <v/>
      </c>
      <c r="H13" s="347"/>
      <c r="I13" s="347"/>
      <c r="J13" s="347"/>
      <c r="K13" s="347"/>
      <c r="L13" s="347"/>
    </row>
    <row r="14" spans="1:14" ht="15" customHeight="1">
      <c r="A14" s="124" t="s">
        <v>3</v>
      </c>
      <c r="B14" s="127" t="s">
        <v>403</v>
      </c>
      <c r="C14" s="85"/>
      <c r="D14" s="14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7"/>
      <c r="F14" s="289" t="str">
        <f t="shared" si="0"/>
        <v/>
      </c>
      <c r="H14" s="347"/>
      <c r="I14" s="347"/>
      <c r="J14" s="347"/>
      <c r="K14" s="347"/>
      <c r="L14" s="347"/>
    </row>
    <row r="15" spans="1:14" ht="15" customHeight="1">
      <c r="A15" s="124" t="s">
        <v>17</v>
      </c>
      <c r="B15" s="129" t="s">
        <v>396</v>
      </c>
      <c r="C15" s="85"/>
      <c r="D15" s="142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7"/>
      <c r="F15" s="289" t="str">
        <f t="shared" si="0"/>
        <v/>
      </c>
      <c r="H15" s="347"/>
      <c r="I15" s="347"/>
      <c r="J15" s="347"/>
      <c r="K15" s="347"/>
      <c r="L15" s="347"/>
    </row>
    <row r="16" spans="1:14" ht="15" customHeight="1">
      <c r="A16" s="124" t="s">
        <v>189</v>
      </c>
      <c r="B16" s="129" t="s">
        <v>404</v>
      </c>
      <c r="C16" s="85"/>
      <c r="D16" s="14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7"/>
      <c r="F16" s="289" t="str">
        <f t="shared" si="0"/>
        <v/>
      </c>
    </row>
    <row r="17" spans="1:6" ht="15" customHeight="1">
      <c r="A17" s="343" t="s">
        <v>191</v>
      </c>
      <c r="B17" s="344"/>
      <c r="C17" s="89"/>
      <c r="D17" s="90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91"/>
      <c r="F17" s="136" t="str">
        <f t="shared" si="0"/>
        <v/>
      </c>
    </row>
    <row r="18" spans="1:6" ht="15" customHeight="1">
      <c r="A18" s="124" t="s">
        <v>192</v>
      </c>
      <c r="B18" s="127" t="s">
        <v>397</v>
      </c>
      <c r="C18" s="85"/>
      <c r="D18" s="14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7"/>
      <c r="F18" s="289" t="str">
        <f t="shared" si="0"/>
        <v/>
      </c>
    </row>
    <row r="19" spans="1:6" ht="15" customHeight="1">
      <c r="A19" s="343" t="s">
        <v>196</v>
      </c>
      <c r="B19" s="344"/>
      <c r="C19" s="89"/>
      <c r="D19" s="90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91"/>
      <c r="F19" s="136" t="str">
        <f t="shared" si="0"/>
        <v/>
      </c>
    </row>
    <row r="20" spans="1:6" ht="15" customHeight="1">
      <c r="A20" s="124" t="s">
        <v>194</v>
      </c>
      <c r="B20" s="127" t="s">
        <v>262</v>
      </c>
      <c r="C20" s="85"/>
      <c r="D20" s="14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7"/>
      <c r="F20" s="289" t="str">
        <f t="shared" si="0"/>
        <v/>
      </c>
    </row>
    <row r="21" spans="1:6" ht="15" customHeight="1">
      <c r="A21" s="124" t="s">
        <v>197</v>
      </c>
      <c r="B21" s="129" t="s">
        <v>398</v>
      </c>
      <c r="C21" s="85"/>
      <c r="D21" s="14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7"/>
      <c r="F21" s="289" t="str">
        <f t="shared" si="0"/>
        <v/>
      </c>
    </row>
    <row r="22" spans="1:6" ht="15" customHeight="1">
      <c r="A22" s="124" t="s">
        <v>199</v>
      </c>
      <c r="B22" s="127" t="s">
        <v>198</v>
      </c>
      <c r="C22" s="85"/>
      <c r="D22" s="142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7"/>
      <c r="F22" s="289" t="str">
        <f t="shared" si="0"/>
        <v/>
      </c>
    </row>
    <row r="23" spans="1:6" ht="15" customHeight="1">
      <c r="A23" s="124" t="s">
        <v>201</v>
      </c>
      <c r="B23" s="129" t="s">
        <v>394</v>
      </c>
      <c r="C23" s="85"/>
      <c r="D23" s="14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7"/>
      <c r="F23" s="289" t="str">
        <f t="shared" si="0"/>
        <v/>
      </c>
    </row>
    <row r="24" spans="1:6" ht="15" customHeight="1">
      <c r="A24" s="124" t="s">
        <v>203</v>
      </c>
      <c r="B24" s="127" t="s">
        <v>287</v>
      </c>
      <c r="C24" s="93"/>
      <c r="D24" s="14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7"/>
      <c r="F24" s="289" t="str">
        <f t="shared" si="0"/>
        <v/>
      </c>
    </row>
    <row r="25" spans="1:6" ht="15" customHeight="1">
      <c r="A25" s="124" t="s">
        <v>205</v>
      </c>
      <c r="B25" s="129" t="s">
        <v>202</v>
      </c>
      <c r="C25" s="85"/>
      <c r="D25" s="14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7"/>
      <c r="F25" s="289" t="str">
        <f t="shared" si="0"/>
        <v/>
      </c>
    </row>
    <row r="26" spans="1:6" ht="15" customHeight="1">
      <c r="A26" s="124" t="s">
        <v>207</v>
      </c>
      <c r="B26" s="127" t="s">
        <v>392</v>
      </c>
      <c r="C26" s="85"/>
      <c r="D26" s="142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7"/>
      <c r="F26" s="289" t="str">
        <f t="shared" si="0"/>
        <v/>
      </c>
    </row>
    <row r="27" spans="1:6" ht="15" customHeight="1">
      <c r="A27" s="124" t="s">
        <v>209</v>
      </c>
      <c r="B27" s="129" t="s">
        <v>266</v>
      </c>
      <c r="C27" s="85"/>
      <c r="D27" s="14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137"/>
      <c r="F27" s="289" t="str">
        <f t="shared" si="0"/>
        <v/>
      </c>
    </row>
    <row r="28" spans="1:6" ht="15" customHeight="1">
      <c r="A28" s="124" t="s">
        <v>211</v>
      </c>
      <c r="B28" s="129" t="s">
        <v>212</v>
      </c>
      <c r="C28" s="85"/>
      <c r="D28" s="14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7"/>
      <c r="F28" s="289" t="str">
        <f t="shared" si="0"/>
        <v/>
      </c>
    </row>
    <row r="29" spans="1:6" ht="15" customHeight="1">
      <c r="A29" s="124" t="s">
        <v>213</v>
      </c>
      <c r="B29" s="127" t="s">
        <v>269</v>
      </c>
      <c r="C29" s="85"/>
      <c r="D29" s="14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137"/>
      <c r="F29" s="289" t="str">
        <f t="shared" si="0"/>
        <v/>
      </c>
    </row>
    <row r="30" spans="1:6" ht="15" customHeight="1">
      <c r="A30" s="124" t="s">
        <v>215</v>
      </c>
      <c r="B30" s="129" t="s">
        <v>400</v>
      </c>
      <c r="C30" s="85"/>
      <c r="D30" s="14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7"/>
      <c r="F30" s="289" t="str">
        <f t="shared" si="0"/>
        <v/>
      </c>
    </row>
    <row r="31" spans="1:6" ht="15" customHeight="1">
      <c r="A31" s="343" t="s">
        <v>249</v>
      </c>
      <c r="B31" s="361"/>
      <c r="C31" s="143"/>
      <c r="D31" s="144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91"/>
      <c r="F31" s="290" t="str">
        <f t="shared" si="0"/>
        <v/>
      </c>
    </row>
    <row r="32" spans="1:6" ht="15" customHeight="1">
      <c r="A32" s="120" t="s">
        <v>6</v>
      </c>
      <c r="B32" s="128" t="s">
        <v>250</v>
      </c>
      <c r="C32" s="85"/>
      <c r="D32" s="138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139"/>
      <c r="F32" s="135" t="str">
        <f t="shared" si="0"/>
        <v/>
      </c>
    </row>
    <row r="33" spans="1:6" ht="15" customHeight="1">
      <c r="A33" s="343" t="s">
        <v>229</v>
      </c>
      <c r="B33" s="361"/>
      <c r="C33" s="143"/>
      <c r="D33" s="144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91"/>
      <c r="F33" s="290" t="str">
        <f t="shared" si="0"/>
        <v/>
      </c>
    </row>
    <row r="34" spans="1:6" ht="15" customHeight="1" thickBot="1">
      <c r="A34" s="120" t="s">
        <v>272</v>
      </c>
      <c r="B34" s="128" t="s">
        <v>405</v>
      </c>
      <c r="C34" s="93"/>
      <c r="D34" s="138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139"/>
      <c r="F34" s="135" t="str">
        <f t="shared" si="0"/>
        <v/>
      </c>
    </row>
    <row r="35" spans="1:6" ht="15" customHeight="1">
      <c r="A35" s="96"/>
      <c r="B35" s="97"/>
      <c r="C35" s="98"/>
      <c r="D35" s="97"/>
      <c r="E35" s="99"/>
      <c r="F35" s="100"/>
    </row>
    <row r="36" spans="1:6" ht="15" customHeight="1">
      <c r="A36" s="101" t="s">
        <v>233</v>
      </c>
      <c r="B36" s="102"/>
      <c r="C36" s="103"/>
      <c r="D36" s="104"/>
      <c r="E36" s="105"/>
      <c r="F36" s="106"/>
    </row>
    <row r="37" spans="1:6" ht="15" customHeight="1" thickBot="1">
      <c r="A37" s="107" t="s">
        <v>234</v>
      </c>
      <c r="B37" s="108"/>
      <c r="C37" s="109"/>
      <c r="D37" s="110"/>
      <c r="E37" s="111"/>
      <c r="F37" s="112"/>
    </row>
    <row r="38" spans="1:6" ht="15" customHeight="1">
      <c r="A38" s="357" t="s">
        <v>235</v>
      </c>
      <c r="B38" s="358"/>
      <c r="C38" s="79"/>
      <c r="D38" s="80"/>
      <c r="E38" s="81"/>
      <c r="F38" s="82"/>
    </row>
    <row r="39" spans="1:6" ht="15" customHeight="1" thickBot="1">
      <c r="A39" s="113"/>
      <c r="B39" s="114" t="s">
        <v>236</v>
      </c>
      <c r="C39" s="95"/>
      <c r="D39" s="115"/>
      <c r="E39" s="116"/>
      <c r="F39" s="117"/>
    </row>
    <row r="40" spans="1:6">
      <c r="A40" s="118"/>
      <c r="B40" s="118"/>
      <c r="D40" s="118"/>
      <c r="F40" s="118"/>
    </row>
    <row r="41" spans="1:6">
      <c r="A41" s="118"/>
      <c r="B41" s="118"/>
      <c r="D41" s="118"/>
      <c r="F41" s="118"/>
    </row>
    <row r="42" spans="1:6">
      <c r="A42" s="118"/>
      <c r="B42" s="118"/>
      <c r="D42" s="118"/>
      <c r="F42" s="118"/>
    </row>
    <row r="43" spans="1:6">
      <c r="A43" s="118"/>
      <c r="B43" s="118"/>
      <c r="D43" s="118"/>
      <c r="F43" s="118"/>
    </row>
    <row r="44" spans="1:6">
      <c r="A44" s="118"/>
      <c r="B44" s="118"/>
      <c r="D44" s="118"/>
      <c r="F44" s="118"/>
    </row>
    <row r="45" spans="1:6">
      <c r="A45" s="118"/>
      <c r="B45" s="118"/>
      <c r="D45" s="118"/>
      <c r="F45" s="118"/>
    </row>
    <row r="46" spans="1:6">
      <c r="A46" s="118"/>
      <c r="B46" s="118"/>
      <c r="D46" s="118"/>
      <c r="F46" s="118"/>
    </row>
    <row r="47" spans="1:6">
      <c r="A47" s="118"/>
      <c r="B47" s="118"/>
      <c r="D47" s="118"/>
      <c r="F47" s="118"/>
    </row>
    <row r="48" spans="1:6">
      <c r="A48" s="118"/>
      <c r="B48" s="118"/>
      <c r="D48" s="118"/>
      <c r="F48" s="118"/>
    </row>
    <row r="49" spans="1:6">
      <c r="A49" s="118"/>
      <c r="B49" s="118"/>
      <c r="D49" s="118"/>
      <c r="F49" s="118"/>
    </row>
    <row r="50" spans="1:6">
      <c r="A50" s="118"/>
      <c r="B50" s="118"/>
      <c r="D50" s="118"/>
      <c r="F50" s="118"/>
    </row>
    <row r="51" spans="1:6">
      <c r="A51" s="118"/>
      <c r="B51" s="118"/>
      <c r="D51" s="118"/>
      <c r="F51" s="118"/>
    </row>
    <row r="52" spans="1:6">
      <c r="A52" s="118"/>
      <c r="B52" s="118"/>
      <c r="D52" s="118"/>
      <c r="F52" s="118"/>
    </row>
    <row r="53" spans="1:6">
      <c r="A53" s="118"/>
      <c r="B53" s="118"/>
      <c r="D53" s="118"/>
      <c r="F53" s="118"/>
    </row>
    <row r="54" spans="1:6">
      <c r="A54" s="118"/>
      <c r="B54" s="118"/>
      <c r="D54" s="118"/>
      <c r="F54" s="118"/>
    </row>
    <row r="55" spans="1:6">
      <c r="A55" s="118"/>
      <c r="B55" s="118"/>
      <c r="D55" s="118"/>
      <c r="F55" s="118"/>
    </row>
    <row r="56" spans="1:6">
      <c r="A56" s="118"/>
      <c r="B56" s="118"/>
      <c r="D56" s="118"/>
      <c r="F56" s="118"/>
    </row>
    <row r="57" spans="1:6">
      <c r="A57" s="118"/>
      <c r="B57" s="118"/>
      <c r="D57" s="118"/>
      <c r="F57" s="118"/>
    </row>
    <row r="58" spans="1:6">
      <c r="A58" s="118"/>
      <c r="B58" s="118"/>
      <c r="D58" s="118"/>
      <c r="F58" s="118"/>
    </row>
    <row r="59" spans="1:6">
      <c r="A59" s="118"/>
      <c r="B59" s="118"/>
      <c r="D59" s="118"/>
      <c r="F59" s="118"/>
    </row>
    <row r="60" spans="1:6">
      <c r="A60" s="118"/>
      <c r="B60" s="118"/>
      <c r="D60" s="118"/>
      <c r="F60" s="118"/>
    </row>
    <row r="61" spans="1:6">
      <c r="A61" s="118"/>
      <c r="B61" s="118"/>
      <c r="D61" s="118"/>
      <c r="F61" s="118"/>
    </row>
    <row r="62" spans="1:6">
      <c r="A62" s="118"/>
      <c r="B62" s="118"/>
      <c r="D62" s="118"/>
      <c r="F62" s="118"/>
    </row>
    <row r="63" spans="1:6">
      <c r="A63" s="118"/>
      <c r="B63" s="118"/>
      <c r="D63" s="118"/>
      <c r="F63" s="118"/>
    </row>
    <row r="64" spans="1:6">
      <c r="A64" s="118"/>
      <c r="B64" s="118"/>
      <c r="D64" s="118"/>
      <c r="F64" s="118"/>
    </row>
    <row r="65" spans="1:6">
      <c r="A65" s="118"/>
      <c r="B65" s="118"/>
      <c r="D65" s="118"/>
      <c r="F65" s="118"/>
    </row>
    <row r="66" spans="1:6">
      <c r="A66" s="118"/>
      <c r="B66" s="118"/>
      <c r="D66" s="118"/>
      <c r="F66" s="118"/>
    </row>
    <row r="67" spans="1:6">
      <c r="A67" s="118"/>
      <c r="B67" s="118"/>
      <c r="D67" s="118"/>
      <c r="F67" s="118"/>
    </row>
    <row r="68" spans="1:6">
      <c r="A68" s="118"/>
      <c r="B68" s="118"/>
      <c r="D68" s="118"/>
      <c r="F68" s="118"/>
    </row>
    <row r="69" spans="1:6">
      <c r="A69" s="118"/>
      <c r="B69" s="118"/>
      <c r="D69" s="118"/>
      <c r="F69" s="118"/>
    </row>
    <row r="70" spans="1:6">
      <c r="A70" s="118"/>
      <c r="B70" s="118"/>
      <c r="D70" s="118"/>
      <c r="F70" s="118"/>
    </row>
    <row r="71" spans="1:6">
      <c r="A71" s="118"/>
      <c r="B71" s="118"/>
      <c r="D71" s="118"/>
      <c r="F71" s="118"/>
    </row>
    <row r="72" spans="1:6">
      <c r="A72" s="118"/>
      <c r="B72" s="118"/>
      <c r="D72" s="118"/>
      <c r="F72" s="118"/>
    </row>
    <row r="73" spans="1:6">
      <c r="A73" s="118"/>
      <c r="B73" s="118"/>
      <c r="D73" s="118"/>
      <c r="F73" s="118"/>
    </row>
    <row r="74" spans="1:6">
      <c r="A74" s="118"/>
      <c r="B74" s="118"/>
      <c r="D74" s="118"/>
      <c r="F74" s="118"/>
    </row>
    <row r="75" spans="1:6">
      <c r="A75" s="118"/>
      <c r="B75" s="118"/>
      <c r="D75" s="118"/>
      <c r="F75" s="118"/>
    </row>
    <row r="76" spans="1:6">
      <c r="A76" s="118"/>
      <c r="B76" s="118"/>
      <c r="D76" s="118"/>
      <c r="F76" s="118"/>
    </row>
    <row r="77" spans="1:6">
      <c r="A77" s="118"/>
      <c r="B77" s="118"/>
      <c r="D77" s="118"/>
      <c r="F77" s="118"/>
    </row>
    <row r="78" spans="1:6">
      <c r="A78" s="118"/>
      <c r="B78" s="118"/>
      <c r="D78" s="118"/>
      <c r="F78" s="118"/>
    </row>
    <row r="79" spans="1:6">
      <c r="A79" s="118"/>
      <c r="B79" s="118"/>
      <c r="D79" s="118"/>
      <c r="F79" s="118"/>
    </row>
    <row r="80" spans="1:6">
      <c r="A80" s="118"/>
      <c r="B80" s="118"/>
      <c r="D80" s="118"/>
      <c r="F80" s="118"/>
    </row>
    <row r="81" spans="1:6">
      <c r="A81" s="118"/>
      <c r="B81" s="118"/>
      <c r="D81" s="118"/>
      <c r="F81" s="118"/>
    </row>
    <row r="82" spans="1:6">
      <c r="A82" s="118"/>
      <c r="B82" s="118"/>
      <c r="D82" s="118"/>
      <c r="F82" s="118"/>
    </row>
    <row r="83" spans="1:6">
      <c r="A83" s="118"/>
      <c r="B83" s="118"/>
      <c r="D83" s="118"/>
      <c r="F83" s="118"/>
    </row>
    <row r="84" spans="1:6">
      <c r="A84" s="118"/>
      <c r="B84" s="118"/>
      <c r="D84" s="118"/>
      <c r="F84" s="118"/>
    </row>
    <row r="85" spans="1:6">
      <c r="A85" s="118"/>
      <c r="B85" s="118"/>
      <c r="D85" s="118"/>
      <c r="F85" s="118"/>
    </row>
    <row r="86" spans="1:6">
      <c r="A86" s="118"/>
      <c r="B86" s="118"/>
      <c r="D86" s="118"/>
      <c r="F86" s="118"/>
    </row>
    <row r="87" spans="1:6">
      <c r="A87" s="118"/>
      <c r="B87" s="118"/>
      <c r="D87" s="118"/>
      <c r="F87" s="118"/>
    </row>
    <row r="88" spans="1:6">
      <c r="A88" s="118"/>
      <c r="B88" s="118"/>
      <c r="D88" s="118"/>
      <c r="F88" s="118"/>
    </row>
    <row r="89" spans="1:6">
      <c r="A89" s="118"/>
      <c r="B89" s="118"/>
      <c r="D89" s="118"/>
      <c r="F89" s="118"/>
    </row>
    <row r="90" spans="1:6">
      <c r="A90" s="118"/>
      <c r="B90" s="118"/>
      <c r="D90" s="118"/>
      <c r="F90" s="118"/>
    </row>
    <row r="91" spans="1:6">
      <c r="A91" s="118"/>
      <c r="B91" s="118"/>
      <c r="D91" s="118"/>
      <c r="F91" s="118"/>
    </row>
    <row r="92" spans="1:6">
      <c r="A92" s="118"/>
      <c r="B92" s="118"/>
      <c r="D92" s="118"/>
      <c r="F92" s="118"/>
    </row>
    <row r="93" spans="1:6">
      <c r="A93" s="118"/>
      <c r="B93" s="118"/>
      <c r="D93" s="118"/>
      <c r="F93" s="118"/>
    </row>
  </sheetData>
  <mergeCells count="16">
    <mergeCell ref="A19:B19"/>
    <mergeCell ref="A31:B31"/>
    <mergeCell ref="A33:B33"/>
    <mergeCell ref="A38:B38"/>
    <mergeCell ref="A7:B7"/>
    <mergeCell ref="C7:F7"/>
    <mergeCell ref="A10:B10"/>
    <mergeCell ref="H10:L15"/>
    <mergeCell ref="A13:B13"/>
    <mergeCell ref="A17:B17"/>
    <mergeCell ref="A1:B4"/>
    <mergeCell ref="C1:F2"/>
    <mergeCell ref="L1:M1"/>
    <mergeCell ref="C3:F4"/>
    <mergeCell ref="A6:B6"/>
    <mergeCell ref="C6:D6"/>
  </mergeCells>
  <conditionalFormatting sqref="A11:B34">
    <cfRule type="expression" dxfId="11" priority="1">
      <formula>$C11="na"</formula>
    </cfRule>
  </conditionalFormatting>
  <dataValidations count="1">
    <dataValidation type="list" allowBlank="1" showInputMessage="1" showErrorMessage="1" sqref="C33 C31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C25:C30 C32 C11:C12 C20:C23 C18 C14:C16</xm:sqref>
        </x14:dataValidation>
        <x14:dataValidation type="list" allowBlank="1" showInputMessage="1" showErrorMessage="1">
          <x14:formula1>
            <xm:f>MENU1!$B$3:$B$6</xm:f>
          </x14:formula1>
          <xm:sqref>C24 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MENU1</vt:lpstr>
      <vt:lpstr>Répertoire Nouveau Cahier</vt:lpstr>
      <vt:lpstr>Répertoire fiche de contrôle</vt:lpstr>
      <vt:lpstr>Entête</vt:lpstr>
      <vt:lpstr>AV-FK-001</vt:lpstr>
      <vt:lpstr>AV-FK-002</vt:lpstr>
      <vt:lpstr>AV-FK-003</vt:lpstr>
      <vt:lpstr>AV-FK-004</vt:lpstr>
      <vt:lpstr>AV-FK-005</vt:lpstr>
      <vt:lpstr>AV-FK-006</vt:lpstr>
      <vt:lpstr>AV-FK-007</vt:lpstr>
      <vt:lpstr>AV-FK-008,1</vt:lpstr>
      <vt:lpstr>AV-FK-008,1BIS</vt:lpstr>
      <vt:lpstr>AV-FK-008,1TER</vt:lpstr>
      <vt:lpstr>AV-FK-008,2</vt:lpstr>
      <vt:lpstr>AV-FK-008,2BIS</vt:lpstr>
      <vt:lpstr>AV-FK-008,3</vt:lpstr>
      <vt:lpstr>AV-FK-009</vt:lpstr>
      <vt:lpstr>AV-FK-010</vt:lpstr>
      <vt:lpstr>AV-FK-011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Guillaume Beth</cp:lastModifiedBy>
  <dcterms:created xsi:type="dcterms:W3CDTF">2020-10-28T13:39:00Z</dcterms:created>
  <dcterms:modified xsi:type="dcterms:W3CDTF">2020-11-02T09:39:43Z</dcterms:modified>
</cp:coreProperties>
</file>