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00000000-0000-0000-0000-000000000000}"/>
  <workbookPr codeName="ThisWorkbook" autoCompressPictures="0"/>
  <bookViews>
    <workbookView xWindow="0" yWindow="0" windowWidth="28800" windowHeight="12300" activeTab="3"/>
  </bookViews>
  <sheets>
    <sheet name="Extraction" sheetId="2" r:id="rId1"/>
    <sheet name="Tache option1" sheetId="3" r:id="rId2"/>
    <sheet name="Tache option2" sheetId="1" r:id="rId3"/>
    <sheet name="Tache VBA" sheetId="4" r:id="rId4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4" l="1"/>
  <c r="B6" i="4"/>
  <c r="F7" i="4"/>
  <c r="F8" i="4"/>
  <c r="F9" i="4"/>
  <c r="F10" i="4"/>
  <c r="B7" i="4"/>
  <c r="C7" i="4"/>
  <c r="B8" i="4"/>
  <c r="C8" i="4"/>
  <c r="B9" i="4"/>
  <c r="C9" i="4"/>
  <c r="B10" i="4"/>
  <c r="C10" i="4"/>
  <c r="F6" i="4"/>
  <c r="B5" i="1"/>
  <c r="B6" i="1"/>
  <c r="B7" i="1"/>
  <c r="B8" i="1"/>
  <c r="B4" i="1"/>
  <c r="F8" i="3"/>
  <c r="C8" i="3"/>
  <c r="B8" i="3"/>
  <c r="F7" i="3"/>
  <c r="C7" i="3"/>
  <c r="B7" i="3"/>
  <c r="F6" i="3"/>
  <c r="C6" i="3"/>
  <c r="B6" i="3"/>
  <c r="F5" i="3"/>
  <c r="C5" i="3"/>
  <c r="B5" i="3"/>
  <c r="F4" i="3"/>
  <c r="C4" i="3"/>
  <c r="B4" i="3"/>
</calcChain>
</file>

<file path=xl/sharedStrings.xml><?xml version="1.0" encoding="utf-8"?>
<sst xmlns="http://schemas.openxmlformats.org/spreadsheetml/2006/main" count="74" uniqueCount="35">
  <si>
    <t>Vérifier la conformité des appareils de levage</t>
  </si>
  <si>
    <t>Graissage des poulies de levage</t>
  </si>
  <si>
    <t>Contrôle visuel du bon fonctionnement des frein de service</t>
  </si>
  <si>
    <t>Contrôle du bon fonctionnement du matériels électriques</t>
  </si>
  <si>
    <t>Nettoyage et remplacement des filtres du moteur en service</t>
  </si>
  <si>
    <t>Exigence</t>
  </si>
  <si>
    <t>N° Tache</t>
  </si>
  <si>
    <t>N°Tache</t>
  </si>
  <si>
    <t>1 an</t>
  </si>
  <si>
    <t>1 mois</t>
  </si>
  <si>
    <t>Titre de la tâche</t>
  </si>
  <si>
    <t>Tolérance</t>
  </si>
  <si>
    <t>Périodicité</t>
  </si>
  <si>
    <t xml:space="preserve">1 an </t>
  </si>
  <si>
    <t>1 jour ± 1</t>
  </si>
  <si>
    <t>2 semaines ± 0,5</t>
  </si>
  <si>
    <t>Vérifier</t>
  </si>
  <si>
    <t>Graissage</t>
  </si>
  <si>
    <t>Contrôle visuel</t>
  </si>
  <si>
    <t>Contrôle du bon fonctionnement</t>
  </si>
  <si>
    <t>Nettoyage</t>
  </si>
  <si>
    <t>Opération de contrôle</t>
  </si>
  <si>
    <t>Opération de maintenance</t>
  </si>
  <si>
    <t>Observation</t>
  </si>
  <si>
    <t>Test</t>
  </si>
  <si>
    <t>Examen</t>
  </si>
  <si>
    <t>Contrôle</t>
  </si>
  <si>
    <t>Examen visuel du bon fonctionnement des frein de service</t>
  </si>
  <si>
    <t>Opérations</t>
  </si>
  <si>
    <t>Type</t>
  </si>
  <si>
    <t>Option 1 : Recherche approximative portant sur le début du libellé en H &gt; toujours avoir les listes triés par ordre alphabétique sur la colonne Type</t>
  </si>
  <si>
    <t>Option 2 : Recherche exacte sur le début du libellé en H &gt; n'avoir que des valeurs uniques dans la colonne Type</t>
  </si>
  <si>
    <t>Alternative VBA :</t>
  </si>
  <si>
    <t>&gt; Fonctions personnalisées</t>
  </si>
  <si>
    <t>Les autres possibilités (procédures) ne me paraissent aussi reproductibles que des formules, et le cas échéant, semblent plus complexes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</si>
</sst>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0" fillId="2" borderId="0" xfId="0" applyFill="1"/>
  </cellXfs>
  <cellStyles count="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16"/>
  <sheetViews>
    <sheetView workbookViewId="0">
      <selection activeCell="F14" sqref="F14"/>
    </sheetView>
  </sheetViews>
  <sheetFormatPr baseColWidth="10" defaultRowHeight="14" x14ac:dyDescent="0"/>
  <cols>
    <col min="1" max="1" width="19.33203125" customWidth="1"/>
  </cols>
  <sheetData>
    <row r="1" spans="1:2">
      <c r="A1" t="s">
        <v>12</v>
      </c>
      <c r="B1" t="s">
        <v>6</v>
      </c>
    </row>
    <row r="2" spans="1:2">
      <c r="A2" t="s">
        <v>14</v>
      </c>
      <c r="B2" s="1">
        <v>5988</v>
      </c>
    </row>
    <row r="3" spans="1:2">
      <c r="A3" t="s">
        <v>13</v>
      </c>
      <c r="B3">
        <v>2221</v>
      </c>
    </row>
    <row r="4" spans="1:2">
      <c r="A4" t="s">
        <v>15</v>
      </c>
      <c r="B4">
        <v>2332</v>
      </c>
    </row>
    <row r="5" spans="1:2">
      <c r="A5" t="s">
        <v>9</v>
      </c>
      <c r="B5">
        <v>5959</v>
      </c>
    </row>
    <row r="6" spans="1:2">
      <c r="A6" t="s">
        <v>14</v>
      </c>
      <c r="B6">
        <v>1297</v>
      </c>
    </row>
    <row r="7" spans="1:2">
      <c r="A7" t="s">
        <v>14</v>
      </c>
      <c r="B7">
        <v>1297</v>
      </c>
    </row>
    <row r="8" spans="1:2">
      <c r="A8" t="s">
        <v>14</v>
      </c>
      <c r="B8">
        <v>1297</v>
      </c>
    </row>
    <row r="9" spans="1:2">
      <c r="A9" t="s">
        <v>14</v>
      </c>
      <c r="B9">
        <v>1297</v>
      </c>
    </row>
    <row r="10" spans="1:2">
      <c r="A10" t="s">
        <v>9</v>
      </c>
      <c r="B10">
        <v>5959</v>
      </c>
    </row>
    <row r="11" spans="1:2">
      <c r="A11" t="s">
        <v>14</v>
      </c>
      <c r="B11" s="1">
        <v>5988</v>
      </c>
    </row>
    <row r="12" spans="1:2">
      <c r="A12" t="s">
        <v>8</v>
      </c>
      <c r="B12">
        <v>2221</v>
      </c>
    </row>
    <row r="13" spans="1:2">
      <c r="A13" t="s">
        <v>14</v>
      </c>
      <c r="B13" s="1">
        <v>5988</v>
      </c>
    </row>
    <row r="14" spans="1:2">
      <c r="A14" t="s">
        <v>8</v>
      </c>
      <c r="B14">
        <v>2221</v>
      </c>
    </row>
    <row r="15" spans="1:2">
      <c r="A15" t="s">
        <v>15</v>
      </c>
      <c r="B15">
        <v>2332</v>
      </c>
    </row>
    <row r="16" spans="1:2">
      <c r="A16" t="s">
        <v>15</v>
      </c>
      <c r="B16">
        <v>2332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1:K8"/>
  <sheetViews>
    <sheetView workbookViewId="0">
      <selection activeCell="H12" sqref="H12"/>
    </sheetView>
  </sheetViews>
  <sheetFormatPr baseColWidth="10" defaultRowHeight="14" x14ac:dyDescent="0"/>
  <cols>
    <col min="2" max="2" width="58.1640625" customWidth="1"/>
    <col min="8" max="8" width="46.33203125" bestFit="1" customWidth="1"/>
    <col min="9" max="9" width="6.83203125" customWidth="1"/>
    <col min="10" max="10" width="25.83203125" bestFit="1" customWidth="1"/>
    <col min="11" max="12" width="21.33203125" bestFit="1" customWidth="1"/>
  </cols>
  <sheetData>
    <row r="1" spans="2:11">
      <c r="B1" s="2" t="s">
        <v>10</v>
      </c>
      <c r="C1" s="2" t="s">
        <v>12</v>
      </c>
      <c r="D1" s="2"/>
      <c r="E1" s="2"/>
      <c r="F1" s="2" t="s">
        <v>11</v>
      </c>
      <c r="G1" s="2" t="s">
        <v>7</v>
      </c>
      <c r="H1" s="2" t="s">
        <v>5</v>
      </c>
    </row>
    <row r="2" spans="2:11">
      <c r="B2" s="4" t="s">
        <v>30</v>
      </c>
      <c r="C2" s="2"/>
      <c r="D2" s="2"/>
      <c r="E2" s="2"/>
      <c r="F2" s="2"/>
      <c r="G2" s="2"/>
      <c r="H2" s="2"/>
    </row>
    <row r="3" spans="2:11">
      <c r="B3" s="2"/>
      <c r="C3" s="2"/>
      <c r="D3" s="2"/>
      <c r="E3" s="2"/>
      <c r="F3" s="2"/>
      <c r="G3" s="2"/>
      <c r="H3" s="2"/>
      <c r="J3" s="5" t="s">
        <v>29</v>
      </c>
      <c r="K3" s="5" t="s">
        <v>28</v>
      </c>
    </row>
    <row r="4" spans="2:11">
      <c r="B4" s="3" t="str">
        <f>CONCATENATE(IFERROR(INDEX($K$4:$K$8,MATCH($H4,$J$4:$J$8,1))&amp;" : ",""),$H4)</f>
        <v>Opération de contrôle : Vérifier la conformité des appareils de levage</v>
      </c>
      <c r="C4" s="3" t="str">
        <f>IFERROR(LEFT(  INDEX(Extraction!$A$2:$A$16,MATCH('Tache option1'!$G4,Extraction!$B$2:$B$16,0)),
 SEARCH(" ±*",INDEX(Extraction!$A$2:$A$16,MATCH('Tache option1'!$G4,Extraction!$B$2:$B$16,0)))-1), INDEX(Extraction!$A$2:$A$16,MATCH('Tache option1'!$G4,Extraction!$B$2:$B$16,0)))</f>
        <v>1 jour</v>
      </c>
      <c r="F4" s="3" t="str">
        <f>IFERROR(RIGHT(  INDEX(Extraction!$A$2:$A$16,MATCH('Tache option1'!$G4,Extraction!$B$2:$B$16,0)), LEN(INDEX(Extraction!$A$2:$A$16,MATCH('Tache option1'!$G4,Extraction!$B$2:$B$16,0))) -
 SEARCH(" ±*",INDEX(Extraction!$A$2:$A$16,MATCH('Tache option1'!$G4,Extraction!$B$2:$B$16,0)))), "")</f>
        <v>± 1</v>
      </c>
      <c r="G4" s="1">
        <v>5988</v>
      </c>
      <c r="H4" t="s">
        <v>0</v>
      </c>
      <c r="J4" t="s">
        <v>19</v>
      </c>
      <c r="K4" t="s">
        <v>24</v>
      </c>
    </row>
    <row r="5" spans="2:11">
      <c r="B5" s="3" t="str">
        <f>CONCATENATE(IFERROR(INDEX($K$4:$K$8,MATCH($H5,$J$4:$J$8,1))&amp;" : ",""),$H5)</f>
        <v>Opération de maintenance : Graissage des poulies de levage</v>
      </c>
      <c r="C5" s="3" t="str">
        <f>IFERROR(LEFT(  INDEX(Extraction!$A$2:$A$16,MATCH('Tache option1'!$G5,Extraction!$B$2:$B$16,0)),
 SEARCH(" ±*",INDEX(Extraction!$A$2:$A$16,MATCH('Tache option1'!$G5,Extraction!$B$2:$B$16,0)))-1), INDEX(Extraction!$A$2:$A$16,MATCH('Tache option1'!$G5,Extraction!$B$2:$B$16,0)))</f>
        <v>1 mois</v>
      </c>
      <c r="F5" s="3" t="str">
        <f>IFERROR(RIGHT(  INDEX(Extraction!$A$2:$A$16,MATCH('Tache option1'!$G5,Extraction!$B$2:$B$16,0)), LEN(INDEX(Extraction!$A$2:$A$16,MATCH('Tache option1'!$G5,Extraction!$B$2:$B$16,0))) -
 SEARCH(" ±*",INDEX(Extraction!$A$2:$A$16,MATCH('Tache option1'!$G5,Extraction!$B$2:$B$16,0)))), "")</f>
        <v/>
      </c>
      <c r="G5">
        <v>5959</v>
      </c>
      <c r="H5" t="s">
        <v>1</v>
      </c>
      <c r="J5" t="s">
        <v>18</v>
      </c>
      <c r="K5" t="s">
        <v>23</v>
      </c>
    </row>
    <row r="6" spans="2:11">
      <c r="B6" s="3" t="str">
        <f>CONCATENATE(IFERROR(INDEX($K$4:$K$8,MATCH($H6,$J$4:$J$8,1))&amp;" : ",""),$H6)</f>
        <v>Observation : Contrôle visuel du bon fonctionnement des frein de service</v>
      </c>
      <c r="C6" s="3" t="str">
        <f>IFERROR(LEFT(  INDEX(Extraction!$A$2:$A$16,MATCH('Tache option1'!$G6,Extraction!$B$2:$B$16,0)),
 SEARCH(" ±*",INDEX(Extraction!$A$2:$A$16,MATCH('Tache option1'!$G6,Extraction!$B$2:$B$16,0)))-1), INDEX(Extraction!$A$2:$A$16,MATCH('Tache option1'!$G6,Extraction!$B$2:$B$16,0)))</f>
        <v>1 jour</v>
      </c>
      <c r="F6" s="3" t="str">
        <f>IFERROR(RIGHT(  INDEX(Extraction!$A$2:$A$16,MATCH('Tache option1'!$G6,Extraction!$B$2:$B$16,0)), LEN(INDEX(Extraction!$A$2:$A$16,MATCH('Tache option1'!$G6,Extraction!$B$2:$B$16,0))) -
 SEARCH(" ±*",INDEX(Extraction!$A$2:$A$16,MATCH('Tache option1'!$G6,Extraction!$B$2:$B$16,0)))), "")</f>
        <v>± 1</v>
      </c>
      <c r="G6">
        <v>1297</v>
      </c>
      <c r="H6" t="s">
        <v>2</v>
      </c>
      <c r="J6" t="s">
        <v>17</v>
      </c>
      <c r="K6" t="s">
        <v>22</v>
      </c>
    </row>
    <row r="7" spans="2:11">
      <c r="B7" s="3" t="str">
        <f>CONCATENATE(IFERROR(INDEX($K$4:$K$8,MATCH($H7,$J$4:$J$8,1))&amp;" : ",""),$H7)</f>
        <v>Test : Contrôle du bon fonctionnement du matériels électriques</v>
      </c>
      <c r="C7" s="3" t="str">
        <f>IFERROR(LEFT(  INDEX(Extraction!$A$2:$A$16,MATCH('Tache option1'!$G7,Extraction!$B$2:$B$16,0)),
 SEARCH(" ±*",INDEX(Extraction!$A$2:$A$16,MATCH('Tache option1'!$G7,Extraction!$B$2:$B$16,0)))-1), INDEX(Extraction!$A$2:$A$16,MATCH('Tache option1'!$G7,Extraction!$B$2:$B$16,0)))</f>
        <v>2 semaines</v>
      </c>
      <c r="F7" s="3" t="str">
        <f>IFERROR(RIGHT(  INDEX(Extraction!$A$2:$A$16,MATCH('Tache option1'!$G7,Extraction!$B$2:$B$16,0)), LEN(INDEX(Extraction!$A$2:$A$16,MATCH('Tache option1'!$G7,Extraction!$B$2:$B$16,0))) -
 SEARCH(" ±*",INDEX(Extraction!$A$2:$A$16,MATCH('Tache option1'!$G7,Extraction!$B$2:$B$16,0)))), "")</f>
        <v>± 0,5</v>
      </c>
      <c r="G7">
        <v>2332</v>
      </c>
      <c r="H7" t="s">
        <v>3</v>
      </c>
      <c r="J7" t="s">
        <v>20</v>
      </c>
      <c r="K7" t="s">
        <v>20</v>
      </c>
    </row>
    <row r="8" spans="2:11">
      <c r="B8" s="3" t="str">
        <f>CONCATENATE(IFERROR(INDEX($K$4:$K$8,MATCH($H8,$J$4:$J$8,1))&amp;" : ",""),$H8)</f>
        <v>Nettoyage : Nettoyage et remplacement des filtres du moteur en service</v>
      </c>
      <c r="C8" s="3" t="str">
        <f>IFERROR(LEFT(  INDEX(Extraction!$A$2:$A$16,MATCH('Tache option1'!$G8,Extraction!$B$2:$B$16,0)),
 SEARCH(" ±*",INDEX(Extraction!$A$2:$A$16,MATCH('Tache option1'!$G8,Extraction!$B$2:$B$16,0)))-1), INDEX(Extraction!$A$2:$A$16,MATCH('Tache option1'!$G8,Extraction!$B$2:$B$16,0)))</f>
        <v xml:space="preserve">1 an </v>
      </c>
      <c r="F8" t="str">
        <f>IFERROR(RIGHT(  INDEX(Extraction!$A$2:$A$16,MATCH('Tache option1'!$G8,Extraction!$B$2:$B$16,0)), LEN(INDEX(Extraction!$A$2:$A$16,MATCH('Tache option1'!$G8,Extraction!$B$2:$B$16,0))) -
 SEARCH(" ±*",INDEX(Extraction!$A$2:$A$16,MATCH('Tache option1'!$G8,Extraction!$B$2:$B$16,0)))), "")</f>
        <v/>
      </c>
      <c r="G8">
        <v>2221</v>
      </c>
      <c r="H8" t="s">
        <v>4</v>
      </c>
      <c r="J8" t="s">
        <v>16</v>
      </c>
      <c r="K8" t="s">
        <v>21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:K8"/>
  <sheetViews>
    <sheetView workbookViewId="0">
      <selection activeCell="C13" sqref="C13"/>
    </sheetView>
  </sheetViews>
  <sheetFormatPr baseColWidth="10" defaultRowHeight="14" x14ac:dyDescent="0"/>
  <cols>
    <col min="2" max="2" width="58.1640625" customWidth="1"/>
    <col min="8" max="8" width="46.33203125" bestFit="1" customWidth="1"/>
    <col min="9" max="9" width="6.83203125" customWidth="1"/>
    <col min="10" max="10" width="25.83203125" bestFit="1" customWidth="1"/>
    <col min="11" max="12" width="21.33203125" bestFit="1" customWidth="1"/>
  </cols>
  <sheetData>
    <row r="1" spans="2:11">
      <c r="B1" s="2" t="s">
        <v>10</v>
      </c>
      <c r="C1" s="2" t="s">
        <v>12</v>
      </c>
      <c r="D1" s="2"/>
      <c r="E1" s="2"/>
      <c r="F1" s="2" t="s">
        <v>11</v>
      </c>
      <c r="G1" s="2" t="s">
        <v>7</v>
      </c>
      <c r="H1" s="2" t="s">
        <v>5</v>
      </c>
    </row>
    <row r="2" spans="2:11">
      <c r="B2" s="4" t="s">
        <v>31</v>
      </c>
    </row>
    <row r="4" spans="2:11">
      <c r="B4" t="str">
        <f>CONCATENATE(IFERROR(INDEX($K$4:$K$8,MATCH(LEFT(H4,SEARCH(" ",H4)-1),$J$4:$J$8,0))&amp;" : ",""),H4)</f>
        <v>Opération de contrôle : Vérifier la conformité des appareils de levage</v>
      </c>
      <c r="G4" s="1">
        <v>5988</v>
      </c>
      <c r="H4" t="s">
        <v>0</v>
      </c>
      <c r="J4" t="s">
        <v>25</v>
      </c>
      <c r="K4" t="s">
        <v>24</v>
      </c>
    </row>
    <row r="5" spans="2:11">
      <c r="B5" t="str">
        <f t="shared" ref="B5:B8" si="0">CONCATENATE(IFERROR(INDEX($K$4:$K$8,MATCH(LEFT(H5,SEARCH(" ",H5)-1),$J$4:$J$8,0))&amp;" : ",""),H5)</f>
        <v>Opération de maintenance : Graissage des poulies de levage</v>
      </c>
      <c r="G5">
        <v>5959</v>
      </c>
      <c r="H5" t="s">
        <v>1</v>
      </c>
      <c r="J5" t="s">
        <v>26</v>
      </c>
      <c r="K5" t="s">
        <v>23</v>
      </c>
    </row>
    <row r="6" spans="2:11">
      <c r="B6" t="str">
        <f t="shared" si="0"/>
        <v>Test : Examen visuel du bon fonctionnement des frein de service</v>
      </c>
      <c r="G6">
        <v>1297</v>
      </c>
      <c r="H6" t="s">
        <v>27</v>
      </c>
      <c r="J6" t="s">
        <v>17</v>
      </c>
      <c r="K6" t="s">
        <v>22</v>
      </c>
    </row>
    <row r="7" spans="2:11">
      <c r="B7" t="str">
        <f t="shared" si="0"/>
        <v>Observation : Contrôle du bon fonctionnement du matériels électriques</v>
      </c>
      <c r="G7">
        <v>2332</v>
      </c>
      <c r="H7" t="s">
        <v>3</v>
      </c>
      <c r="J7" t="s">
        <v>20</v>
      </c>
      <c r="K7" t="s">
        <v>20</v>
      </c>
    </row>
    <row r="8" spans="2:11">
      <c r="B8" t="str">
        <f t="shared" si="0"/>
        <v>Nettoyage : Nettoyage et remplacement des filtres du moteur en service</v>
      </c>
      <c r="G8">
        <v>2221</v>
      </c>
      <c r="H8" t="s">
        <v>4</v>
      </c>
      <c r="J8" t="s">
        <v>16</v>
      </c>
      <c r="K8" t="s">
        <v>21</v>
      </c>
    </row>
  </sheetData>
  <sortState ref="J2:K6">
    <sortCondition ref="J2"/>
  </sortState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1:H10"/>
  <sheetViews>
    <sheetView tabSelected="1" workbookViewId="0">
      <selection activeCell="G16" sqref="G16"/>
    </sheetView>
  </sheetViews>
  <sheetFormatPr baseColWidth="10" defaultRowHeight="14" x14ac:dyDescent="0"/>
  <cols>
    <col min="2" max="2" width="58.1640625" customWidth="1"/>
    <col min="8" max="8" width="46.33203125" bestFit="1" customWidth="1"/>
    <col min="9" max="9" width="6.83203125" customWidth="1"/>
    <col min="10" max="10" width="25.83203125" bestFit="1" customWidth="1"/>
    <col min="11" max="12" width="21.33203125" bestFit="1" customWidth="1"/>
  </cols>
  <sheetData>
    <row r="1" spans="2:8">
      <c r="B1" s="2" t="s">
        <v>10</v>
      </c>
      <c r="C1" s="2" t="s">
        <v>12</v>
      </c>
      <c r="D1" s="2"/>
      <c r="E1" s="2"/>
      <c r="F1" s="2" t="s">
        <v>11</v>
      </c>
      <c r="G1" s="2" t="s">
        <v>7</v>
      </c>
      <c r="H1" s="2" t="s">
        <v>5</v>
      </c>
    </row>
    <row r="2" spans="2:8">
      <c r="B2" s="5" t="s">
        <v>32</v>
      </c>
    </row>
    <row r="3" spans="2:8">
      <c r="B3" t="s">
        <v>33</v>
      </c>
    </row>
    <row r="4" spans="2:8">
      <c r="B4" t="s">
        <v>34</v>
      </c>
    </row>
    <row r="6" spans="2:8">
      <c r="B6" s="6" t="str">
        <f>TYPE_OPERATION(H6)</f>
        <v>Opération de contrôle : Vérifier la conformité des appareils de levage</v>
      </c>
      <c r="C6" s="6" t="str">
        <f>periODICITE(G6,Extraction!$B$2:$B$16,Extraction!$A$2:$A$16)</f>
        <v>1 jour</v>
      </c>
      <c r="F6" s="6" t="str">
        <f>TOLERANCE(G6,Extraction!$B$2:$B$16,Extraction!$A$2:$A$16)</f>
        <v>± 1</v>
      </c>
      <c r="G6" s="1">
        <v>5988</v>
      </c>
      <c r="H6" t="s">
        <v>0</v>
      </c>
    </row>
    <row r="7" spans="2:8">
      <c r="B7" s="6" t="str">
        <f t="shared" ref="B7:B10" si="0">TYPE_OPERATION(H7)</f>
        <v>Opération de maintenance : Graissage des poulies de levage</v>
      </c>
      <c r="C7" s="6" t="str">
        <f>periODICITE(G7,Extraction!$B$2:$B$16,Extraction!$A$2:$A$16)</f>
        <v>1 mois</v>
      </c>
      <c r="F7" s="6" t="str">
        <f>TOLERANCE(G7,Extraction!$B$2:$B$16,Extraction!$A$2:$A$16)</f>
        <v/>
      </c>
      <c r="G7">
        <v>5959</v>
      </c>
      <c r="H7" t="s">
        <v>1</v>
      </c>
    </row>
    <row r="8" spans="2:8">
      <c r="B8" s="6" t="str">
        <f t="shared" si="0"/>
        <v>Test : Examen visuel du bon fonctionnement des frein de service</v>
      </c>
      <c r="C8" s="6" t="str">
        <f>periODICITE(G8,Extraction!$B$2:$B$16,Extraction!$A$2:$A$16)</f>
        <v>1 jour</v>
      </c>
      <c r="F8" s="6" t="str">
        <f>TOLERANCE(G8,Extraction!$B$2:$B$16,Extraction!$A$2:$A$16)</f>
        <v>± 1</v>
      </c>
      <c r="G8">
        <v>1297</v>
      </c>
      <c r="H8" t="s">
        <v>27</v>
      </c>
    </row>
    <row r="9" spans="2:8">
      <c r="B9" s="6" t="str">
        <f t="shared" si="0"/>
        <v>Observation : Contrôle du bon fonctionnement du matériels électriques</v>
      </c>
      <c r="C9" s="6" t="str">
        <f>periODICITE(G9,Extraction!$B$2:$B$16,Extraction!$A$2:$A$16)</f>
        <v>2 semaines</v>
      </c>
      <c r="F9" s="6" t="str">
        <f>TOLERANCE(G9,Extraction!$B$2:$B$16,Extraction!$A$2:$A$16)</f>
        <v>± 0,5</v>
      </c>
      <c r="G9">
        <v>2332</v>
      </c>
      <c r="H9" t="s">
        <v>3</v>
      </c>
    </row>
    <row r="10" spans="2:8">
      <c r="B10" s="6" t="str">
        <f t="shared" si="0"/>
        <v>Nettoyage : Nettoyage et remplacement des filtres du moteur en service</v>
      </c>
      <c r="C10" s="6" t="str">
        <f>periODICITE(G10,Extraction!$B$2:$B$16,Extraction!$A$2:$A$16)</f>
        <v xml:space="preserve">1 an </v>
      </c>
      <c r="F10" s="6" t="str">
        <f>TOLERANCE(G10,Extraction!$B$2:$B$16,Extraction!$A$2:$A$16)</f>
        <v/>
      </c>
      <c r="G10">
        <v>2221</v>
      </c>
      <c r="H10" t="s">
        <v>4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Extraction</vt:lpstr>
      <vt:lpstr>Tache option1</vt:lpstr>
      <vt:lpstr>Tache option2</vt:lpstr>
      <vt:lpstr>Tache VBA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Guillaume Beth</cp:lastModifiedBy>
  <dcterms:created xsi:type="dcterms:W3CDTF">2020-10-23T17:02:21Z</dcterms:created>
  <dcterms:modified xsi:type="dcterms:W3CDTF">2020-10-24T00:05:17Z</dcterms:modified>
</cp:coreProperties>
</file>