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25516" codeName="{00000000-0000-0000-0000-000000000000}"/>
  <workbookPr codeName="ThisWorkbook" autoCompressPictures="0"/>
  <bookViews>
    <workbookView xWindow="0" yWindow="0" windowWidth="28800" windowHeight="15940" tabRatio="633"/>
  </bookViews>
  <sheets>
    <sheet name="ADMINISTRATION" sheetId="4" r:id="rId1"/>
    <sheet name="PRODUCTION" sheetId="1" r:id="rId2"/>
    <sheet name="LIVRAISON" sheetId="2" r:id="rId3"/>
  </sheets>
  <definedNames>
    <definedName name="LES_PRODUITS">PRODUCTION!$B$3:$C$20</definedName>
    <definedName name="PROD_REEL">PRODUCTION!$H$3:$J$20</definedName>
    <definedName name="RETOURS">ADMINISTRATION!$J$70:$J$87</definedName>
    <definedName name="TOTAL_PROD">PRODUCTION!$K$3:$K$20</definedName>
    <definedName name="VOL_PROD">ADMINISTRATION!$G$70:$G$87</definedName>
    <definedName name="VOL_SUPP">ADMINISTRATION!$H$70:$H$87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7" i="4" l="1"/>
  <c r="K86" i="4"/>
  <c r="K85" i="4"/>
  <c r="K84" i="4"/>
  <c r="K83" i="4"/>
  <c r="K82" i="4"/>
  <c r="K81" i="4"/>
  <c r="K80" i="4"/>
  <c r="K79" i="4"/>
  <c r="K78" i="4"/>
  <c r="K77" i="4"/>
  <c r="K76" i="4"/>
  <c r="K75" i="4"/>
  <c r="K74" i="4"/>
  <c r="K73" i="4"/>
  <c r="K72" i="4"/>
  <c r="K71" i="4"/>
  <c r="K70" i="4"/>
  <c r="H20" i="2"/>
  <c r="R20" i="2"/>
  <c r="Q20" i="2"/>
  <c r="P20" i="2"/>
  <c r="G20" i="2"/>
  <c r="O20" i="2"/>
  <c r="N20" i="2"/>
  <c r="M20" i="2"/>
  <c r="F20" i="2"/>
  <c r="L20" i="2"/>
  <c r="K20" i="2"/>
  <c r="J20" i="2"/>
  <c r="H19" i="2"/>
  <c r="R19" i="2"/>
  <c r="Q19" i="2"/>
  <c r="P19" i="2"/>
  <c r="G19" i="2"/>
  <c r="O19" i="2"/>
  <c r="N19" i="2"/>
  <c r="M19" i="2"/>
  <c r="F19" i="2"/>
  <c r="L19" i="2"/>
  <c r="K19" i="2"/>
  <c r="J19" i="2"/>
  <c r="H18" i="2"/>
  <c r="R18" i="2"/>
  <c r="Q18" i="2"/>
  <c r="P18" i="2"/>
  <c r="G18" i="2"/>
  <c r="O18" i="2"/>
  <c r="N18" i="2"/>
  <c r="M18" i="2"/>
  <c r="F18" i="2"/>
  <c r="L18" i="2"/>
  <c r="K18" i="2"/>
  <c r="J18" i="2"/>
  <c r="H17" i="2"/>
  <c r="R17" i="2"/>
  <c r="Q17" i="2"/>
  <c r="P17" i="2"/>
  <c r="G17" i="2"/>
  <c r="O17" i="2"/>
  <c r="N17" i="2"/>
  <c r="M17" i="2"/>
  <c r="F17" i="2"/>
  <c r="L17" i="2"/>
  <c r="K17" i="2"/>
  <c r="J17" i="2"/>
  <c r="H16" i="2"/>
  <c r="R16" i="2"/>
  <c r="Q16" i="2"/>
  <c r="P16" i="2"/>
  <c r="G16" i="2"/>
  <c r="O16" i="2"/>
  <c r="N16" i="2"/>
  <c r="M16" i="2"/>
  <c r="F16" i="2"/>
  <c r="L16" i="2"/>
  <c r="K16" i="2"/>
  <c r="J16" i="2"/>
  <c r="H15" i="2"/>
  <c r="R15" i="2"/>
  <c r="Q15" i="2"/>
  <c r="P15" i="2"/>
  <c r="G15" i="2"/>
  <c r="O15" i="2"/>
  <c r="N15" i="2"/>
  <c r="M15" i="2"/>
  <c r="F15" i="2"/>
  <c r="L15" i="2"/>
  <c r="K15" i="2"/>
  <c r="J15" i="2"/>
  <c r="H14" i="2"/>
  <c r="R14" i="2"/>
  <c r="Q14" i="2"/>
  <c r="P14" i="2"/>
  <c r="G14" i="2"/>
  <c r="O14" i="2"/>
  <c r="N14" i="2"/>
  <c r="M14" i="2"/>
  <c r="F14" i="2"/>
  <c r="L14" i="2"/>
  <c r="K14" i="2"/>
  <c r="J14" i="2"/>
  <c r="H13" i="2"/>
  <c r="R13" i="2"/>
  <c r="Q13" i="2"/>
  <c r="P13" i="2"/>
  <c r="G13" i="2"/>
  <c r="O13" i="2"/>
  <c r="N13" i="2"/>
  <c r="M13" i="2"/>
  <c r="F13" i="2"/>
  <c r="L13" i="2"/>
  <c r="K13" i="2"/>
  <c r="J13" i="2"/>
  <c r="H12" i="2"/>
  <c r="R12" i="2"/>
  <c r="Q12" i="2"/>
  <c r="P12" i="2"/>
  <c r="G12" i="2"/>
  <c r="O12" i="2"/>
  <c r="N12" i="2"/>
  <c r="M12" i="2"/>
  <c r="F12" i="2"/>
  <c r="L12" i="2"/>
  <c r="K12" i="2"/>
  <c r="J12" i="2"/>
  <c r="H11" i="2"/>
  <c r="R11" i="2"/>
  <c r="Q11" i="2"/>
  <c r="P11" i="2"/>
  <c r="G11" i="2"/>
  <c r="O11" i="2"/>
  <c r="N11" i="2"/>
  <c r="M11" i="2"/>
  <c r="F11" i="2"/>
  <c r="L11" i="2"/>
  <c r="K11" i="2"/>
  <c r="J11" i="2"/>
  <c r="H10" i="2"/>
  <c r="R10" i="2"/>
  <c r="Q10" i="2"/>
  <c r="P10" i="2"/>
  <c r="G10" i="2"/>
  <c r="O10" i="2"/>
  <c r="N10" i="2"/>
  <c r="M10" i="2"/>
  <c r="F10" i="2"/>
  <c r="L10" i="2"/>
  <c r="K10" i="2"/>
  <c r="J10" i="2"/>
  <c r="H9" i="2"/>
  <c r="R9" i="2"/>
  <c r="Q9" i="2"/>
  <c r="P9" i="2"/>
  <c r="G9" i="2"/>
  <c r="O9" i="2"/>
  <c r="N9" i="2"/>
  <c r="M9" i="2"/>
  <c r="F9" i="2"/>
  <c r="L9" i="2"/>
  <c r="K9" i="2"/>
  <c r="J9" i="2"/>
  <c r="H8" i="2"/>
  <c r="R8" i="2"/>
  <c r="Q8" i="2"/>
  <c r="P8" i="2"/>
  <c r="G8" i="2"/>
  <c r="O8" i="2"/>
  <c r="N8" i="2"/>
  <c r="M8" i="2"/>
  <c r="F8" i="2"/>
  <c r="L8" i="2"/>
  <c r="K8" i="2"/>
  <c r="J8" i="2"/>
  <c r="H7" i="2"/>
  <c r="R7" i="2"/>
  <c r="Q7" i="2"/>
  <c r="P7" i="2"/>
  <c r="G7" i="2"/>
  <c r="O7" i="2"/>
  <c r="N7" i="2"/>
  <c r="M7" i="2"/>
  <c r="F7" i="2"/>
  <c r="L7" i="2"/>
  <c r="K7" i="2"/>
  <c r="J7" i="2"/>
  <c r="H6" i="2"/>
  <c r="R6" i="2"/>
  <c r="Q6" i="2"/>
  <c r="P6" i="2"/>
  <c r="G6" i="2"/>
  <c r="O6" i="2"/>
  <c r="N6" i="2"/>
  <c r="M6" i="2"/>
  <c r="F6" i="2"/>
  <c r="L6" i="2"/>
  <c r="K6" i="2"/>
  <c r="J6" i="2"/>
  <c r="H5" i="2"/>
  <c r="R5" i="2"/>
  <c r="Q5" i="2"/>
  <c r="P5" i="2"/>
  <c r="G5" i="2"/>
  <c r="O5" i="2"/>
  <c r="N5" i="2"/>
  <c r="M5" i="2"/>
  <c r="F5" i="2"/>
  <c r="L5" i="2"/>
  <c r="K5" i="2"/>
  <c r="J5" i="2"/>
  <c r="H4" i="2"/>
  <c r="R4" i="2"/>
  <c r="Q4" i="2"/>
  <c r="P4" i="2"/>
  <c r="G4" i="2"/>
  <c r="O4" i="2"/>
  <c r="N4" i="2"/>
  <c r="M4" i="2"/>
  <c r="F4" i="2"/>
  <c r="L4" i="2"/>
  <c r="K4" i="2"/>
  <c r="J4" i="2"/>
  <c r="F3" i="2"/>
  <c r="K3" i="2"/>
  <c r="L3" i="2"/>
  <c r="J3" i="2"/>
  <c r="H3" i="2"/>
  <c r="Q3" i="2"/>
  <c r="R3" i="2"/>
  <c r="P3" i="2"/>
  <c r="G3" i="2"/>
  <c r="N3" i="2"/>
  <c r="O3" i="2"/>
  <c r="M3" i="2"/>
  <c r="K20" i="1"/>
  <c r="D20" i="2"/>
  <c r="K19" i="1"/>
  <c r="D19" i="2"/>
  <c r="K18" i="1"/>
  <c r="D18" i="2"/>
  <c r="K17" i="1"/>
  <c r="D17" i="2"/>
  <c r="K16" i="1"/>
  <c r="D16" i="2"/>
  <c r="K15" i="1"/>
  <c r="D15" i="2"/>
  <c r="K14" i="1"/>
  <c r="D14" i="2"/>
  <c r="K13" i="1"/>
  <c r="D13" i="2"/>
  <c r="K12" i="1"/>
  <c r="D12" i="2"/>
  <c r="K11" i="1"/>
  <c r="D11" i="2"/>
  <c r="K10" i="1"/>
  <c r="D10" i="2"/>
  <c r="K9" i="1"/>
  <c r="D9" i="2"/>
  <c r="K8" i="1"/>
  <c r="D8" i="2"/>
  <c r="K7" i="1"/>
  <c r="D7" i="2"/>
  <c r="K6" i="1"/>
  <c r="D6" i="2"/>
  <c r="K5" i="1"/>
  <c r="D5" i="2"/>
  <c r="K4" i="1"/>
  <c r="D4" i="2"/>
  <c r="K3" i="1"/>
  <c r="D3" i="2"/>
  <c r="D20" i="1"/>
  <c r="E20" i="1"/>
  <c r="F20" i="1"/>
  <c r="G20" i="1"/>
  <c r="D19" i="1"/>
  <c r="E19" i="1"/>
  <c r="F19" i="1"/>
  <c r="G19" i="1"/>
  <c r="D18" i="1"/>
  <c r="E18" i="1"/>
  <c r="F18" i="1"/>
  <c r="G18" i="1"/>
  <c r="D17" i="1"/>
  <c r="E17" i="1"/>
  <c r="F17" i="1"/>
  <c r="G17" i="1"/>
  <c r="D16" i="1"/>
  <c r="E16" i="1"/>
  <c r="F16" i="1"/>
  <c r="G16" i="1"/>
  <c r="D15" i="1"/>
  <c r="E15" i="1"/>
  <c r="F15" i="1"/>
  <c r="G15" i="1"/>
  <c r="D14" i="1"/>
  <c r="E14" i="1"/>
  <c r="F14" i="1"/>
  <c r="G14" i="1"/>
  <c r="D13" i="1"/>
  <c r="E13" i="1"/>
  <c r="F13" i="1"/>
  <c r="G13" i="1"/>
  <c r="D12" i="1"/>
  <c r="E12" i="1"/>
  <c r="F12" i="1"/>
  <c r="G12" i="1"/>
  <c r="D11" i="1"/>
  <c r="E11" i="1"/>
  <c r="F11" i="1"/>
  <c r="G11" i="1"/>
  <c r="D10" i="1"/>
  <c r="E10" i="1"/>
  <c r="F10" i="1"/>
  <c r="G10" i="1"/>
  <c r="D9" i="1"/>
  <c r="E9" i="1"/>
  <c r="F9" i="1"/>
  <c r="G9" i="1"/>
  <c r="D8" i="1"/>
  <c r="E8" i="1"/>
  <c r="F8" i="1"/>
  <c r="G8" i="1"/>
  <c r="D7" i="1"/>
  <c r="E7" i="1"/>
  <c r="F7" i="1"/>
  <c r="G7" i="1"/>
  <c r="D6" i="1"/>
  <c r="E6" i="1"/>
  <c r="F6" i="1"/>
  <c r="G6" i="1"/>
  <c r="D5" i="1"/>
  <c r="E5" i="1"/>
  <c r="F5" i="1"/>
  <c r="G5" i="1"/>
  <c r="D4" i="1"/>
  <c r="E4" i="1"/>
  <c r="F4" i="1"/>
  <c r="G4" i="1"/>
  <c r="D3" i="1"/>
  <c r="E3" i="1"/>
  <c r="F3" i="1"/>
  <c r="G3" i="1"/>
  <c r="B1" i="2"/>
  <c r="A1" i="4"/>
  <c r="B1" i="1"/>
</calcChain>
</file>

<file path=xl/sharedStrings.xml><?xml version="1.0" encoding="utf-8"?>
<sst xmlns="http://schemas.openxmlformats.org/spreadsheetml/2006/main" count="156" uniqueCount="58">
  <si>
    <t>RUSTIQUE</t>
  </si>
  <si>
    <t>CHASSE</t>
  </si>
  <si>
    <t>PAIN DE MIE</t>
  </si>
  <si>
    <t>PRODUCTION</t>
  </si>
  <si>
    <t>PARISIENNE</t>
  </si>
  <si>
    <t>9h00</t>
  </si>
  <si>
    <t>6h00</t>
  </si>
  <si>
    <t>11h00</t>
  </si>
  <si>
    <t>16h</t>
  </si>
  <si>
    <t>6h</t>
  </si>
  <si>
    <t>9h</t>
  </si>
  <si>
    <t>11h</t>
  </si>
  <si>
    <t>ROYAM</t>
  </si>
  <si>
    <t>ROYAL SALY</t>
  </si>
  <si>
    <t>LEVAIN</t>
  </si>
  <si>
    <t>COMPLET</t>
  </si>
  <si>
    <t>HAMBURGER</t>
  </si>
  <si>
    <t>PAIN AU LAIT</t>
  </si>
  <si>
    <t>PAN BAGNAT</t>
  </si>
  <si>
    <t>PANINI</t>
  </si>
  <si>
    <t>NIÉBÉ</t>
  </si>
  <si>
    <t>MIE BRIOCHÉ</t>
  </si>
  <si>
    <t>CÔTOISE</t>
  </si>
  <si>
    <t>RUST. GRAINES</t>
  </si>
  <si>
    <t>MIE CÔTOISE</t>
  </si>
  <si>
    <t>BOULE CÔTOISE</t>
  </si>
  <si>
    <t>BOULE GRAINES</t>
  </si>
  <si>
    <t>BOULE NATURE</t>
  </si>
  <si>
    <t>A PRODUIRE</t>
  </si>
  <si>
    <t>RUSTIQUE GRAINES</t>
  </si>
  <si>
    <t>Ngap</t>
  </si>
  <si>
    <t>Saly</t>
  </si>
  <si>
    <t>Som</t>
  </si>
  <si>
    <t>SALY</t>
  </si>
  <si>
    <t>NGAPAROU</t>
  </si>
  <si>
    <t>SOMONE</t>
  </si>
  <si>
    <r>
      <t xml:space="preserve">valeurs </t>
    </r>
    <r>
      <rPr>
        <sz val="10"/>
        <color rgb="FFFF0000"/>
        <rFont val="Calibri"/>
        <family val="2"/>
        <scheme val="minor"/>
      </rPr>
      <t>ROUGES</t>
    </r>
    <r>
      <rPr>
        <sz val="10"/>
        <color theme="1"/>
        <rFont val="Calibri"/>
        <family val="2"/>
        <scheme val="minor"/>
      </rPr>
      <t xml:space="preserve"> : vérifiez, la somme doit être égale à 100%</t>
    </r>
  </si>
  <si>
    <r>
      <t xml:space="preserve">valeurs </t>
    </r>
    <r>
      <rPr>
        <sz val="10"/>
        <color rgb="FF00B050"/>
        <rFont val="Calibri"/>
        <family val="2"/>
        <scheme val="minor"/>
      </rPr>
      <t>VERTES</t>
    </r>
    <r>
      <rPr>
        <sz val="10"/>
        <color theme="1"/>
        <rFont val="Calibri"/>
        <family val="2"/>
        <scheme val="minor"/>
      </rPr>
      <t xml:space="preserve"> : ok pour les volumes production</t>
    </r>
  </si>
  <si>
    <r>
      <t xml:space="preserve">valeurs </t>
    </r>
    <r>
      <rPr>
        <sz val="10"/>
        <color rgb="FF00B050"/>
        <rFont val="Calibri"/>
        <family val="2"/>
        <scheme val="minor"/>
      </rPr>
      <t>VERTES</t>
    </r>
    <r>
      <rPr>
        <sz val="10"/>
        <color theme="1"/>
        <rFont val="Calibri"/>
        <family val="2"/>
        <scheme val="minor"/>
      </rPr>
      <t xml:space="preserve"> : ok pour le dispatch livraison</t>
    </r>
  </si>
  <si>
    <t>PRODUITS</t>
  </si>
  <si>
    <t>PRODUCTION HORAIRE</t>
  </si>
  <si>
    <t>RÉÉL</t>
  </si>
  <si>
    <t>RÉPARTITION LIVRAISON</t>
  </si>
  <si>
    <t>RÉPARTITION DE LIVRAISON SPÉCIFIQUE</t>
  </si>
  <si>
    <r>
      <t xml:space="preserve">contactez </t>
    </r>
    <r>
      <rPr>
        <b/>
        <sz val="11"/>
        <color rgb="FFFF0000"/>
        <rFont val="Calibri"/>
        <family val="2"/>
        <scheme val="minor"/>
      </rPr>
      <t>Nicolas</t>
    </r>
    <r>
      <rPr>
        <sz val="11"/>
        <color rgb="FFFF0000"/>
        <rFont val="Calibri"/>
        <family val="2"/>
        <scheme val="minor"/>
      </rPr>
      <t xml:space="preserve"> pour la mise à jour du fichier</t>
    </r>
  </si>
  <si>
    <t>VOL. PROD.</t>
  </si>
  <si>
    <t>VOL. SUPP.</t>
  </si>
  <si>
    <t>VOLUMES DE PRODUCTION</t>
  </si>
  <si>
    <r>
      <t xml:space="preserve">les données de retours dans le tableau </t>
    </r>
    <r>
      <rPr>
        <b/>
        <sz val="12"/>
        <color rgb="FFFF0000"/>
        <rFont val="Calibri"/>
        <family val="2"/>
        <scheme val="minor"/>
      </rPr>
      <t>RETOURS</t>
    </r>
    <r>
      <rPr>
        <sz val="12"/>
        <color rgb="FFFF0000"/>
        <rFont val="Calibri"/>
        <family val="2"/>
        <scheme val="minor"/>
      </rPr>
      <t xml:space="preserve"> en bas de page.</t>
    </r>
  </si>
  <si>
    <t>Entrez les valeurs de répartition de la production pour chaque produit et chaque horaire</t>
  </si>
  <si>
    <t>Entrez les valeurs de répartition globale de la production pour chaque horaire</t>
  </si>
  <si>
    <t>Entrez les valeurs globales de répartition des livraisons pour chaque point de vente</t>
  </si>
  <si>
    <r>
      <t xml:space="preserve">Veillez à ce que les données </t>
    </r>
    <r>
      <rPr>
        <b/>
        <sz val="12"/>
        <color rgb="FFFF0000"/>
        <rFont val="Calibri"/>
        <family val="2"/>
        <scheme val="minor"/>
      </rPr>
      <t>RETOURS</t>
    </r>
    <r>
      <rPr>
        <sz val="12"/>
        <color theme="1"/>
        <rFont val="Calibri"/>
        <family val="2"/>
        <scheme val="minor"/>
      </rPr>
      <t xml:space="preserve"> soient bien renseignées</t>
    </r>
  </si>
  <si>
    <r>
      <t xml:space="preserve">En cas de nouvelle données pour les </t>
    </r>
    <r>
      <rPr>
        <b/>
        <sz val="11"/>
        <color rgb="FFFF0000"/>
        <rFont val="Calibri"/>
        <family val="2"/>
        <scheme val="minor"/>
      </rPr>
      <t>répartitions de livraison spécifiques</t>
    </r>
  </si>
  <si>
    <r>
      <t xml:space="preserve">En cas de nouvelle données pour les </t>
    </r>
    <r>
      <rPr>
        <b/>
        <sz val="11"/>
        <color rgb="FFFF0000"/>
        <rFont val="Calibri"/>
        <family val="2"/>
        <scheme val="minor"/>
      </rPr>
      <t>productions horaire spécifiques</t>
    </r>
  </si>
  <si>
    <t>PRODUCTION HORAIRE SPÉCIFIQUE</t>
  </si>
  <si>
    <r>
      <rPr>
        <u/>
        <sz val="12"/>
        <color rgb="FFFF0000"/>
        <rFont val="Calibri"/>
        <family val="2"/>
        <scheme val="minor"/>
      </rPr>
      <t>Après</t>
    </r>
    <r>
      <rPr>
        <sz val="12"/>
        <color rgb="FFFF0000"/>
        <rFont val="Calibri"/>
        <family val="2"/>
        <scheme val="minor"/>
      </rPr>
      <t xml:space="preserve"> la génération d'une </t>
    </r>
    <r>
      <rPr>
        <b/>
        <sz val="12"/>
        <color rgb="FFFF0000"/>
        <rFont val="Calibri"/>
        <family val="2"/>
        <scheme val="minor"/>
      </rPr>
      <t>nouvelle journée</t>
    </r>
    <r>
      <rPr>
        <sz val="12"/>
        <color rgb="FFFF0000"/>
        <rFont val="Calibri"/>
        <family val="2"/>
        <scheme val="minor"/>
      </rPr>
      <t xml:space="preserve"> veuillez correctement renseigner</t>
    </r>
  </si>
  <si>
    <t>FORMULE : -I70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</si>
</sst>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+General;\-General"/>
  </numFmts>
  <fonts count="4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4"/>
      <color rgb="FFC0000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00B050"/>
      <name val="Calibri"/>
      <family val="2"/>
      <scheme val="minor"/>
    </font>
    <font>
      <i/>
      <sz val="12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sz val="10"/>
      <color theme="0"/>
      <name val="Calibri"/>
      <family val="2"/>
      <scheme val="minor"/>
    </font>
    <font>
      <sz val="16"/>
      <color rgb="FFC0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8"/>
      <color theme="2" tint="-0.249977111117893"/>
      <name val="Calibri"/>
      <family val="2"/>
      <scheme val="minor"/>
    </font>
    <font>
      <sz val="9"/>
      <name val="Calibri"/>
      <family val="2"/>
      <scheme val="minor"/>
    </font>
    <font>
      <sz val="8"/>
      <color theme="5" tint="0.3999755851924192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3"/>
      <color rgb="FFFF0000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8" tint="-0.499984740745262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sz val="12"/>
      <color rgb="FFC00000"/>
      <name val="Calibri"/>
      <family val="2"/>
      <scheme val="minor"/>
    </font>
    <font>
      <sz val="20"/>
      <color rgb="FFC00000"/>
      <name val="Calibri"/>
      <family val="2"/>
      <scheme val="minor"/>
    </font>
    <font>
      <u/>
      <sz val="12"/>
      <color rgb="FFFF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6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dotted">
        <color auto="1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/>
      <diagonal/>
    </border>
    <border>
      <left/>
      <right/>
      <top style="thin">
        <color rgb="FFFF0000"/>
      </top>
      <bottom/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ck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105">
    <xf numFmtId="0" fontId="0" fillId="0" borderId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</cellStyleXfs>
  <cellXfs count="216">
    <xf numFmtId="0" fontId="0" fillId="0" borderId="0" xfId="0"/>
    <xf numFmtId="0" fontId="4" fillId="10" borderId="1" xfId="0" applyFont="1" applyFill="1" applyBorder="1" applyAlignment="1" applyProtection="1">
      <alignment horizontal="center" vertical="center"/>
      <protection locked="0"/>
    </xf>
    <xf numFmtId="0" fontId="4" fillId="10" borderId="2" xfId="0" applyFont="1" applyFill="1" applyBorder="1" applyAlignment="1" applyProtection="1">
      <alignment horizontal="center" vertical="center"/>
      <protection locked="0"/>
    </xf>
    <xf numFmtId="0" fontId="4" fillId="9" borderId="3" xfId="0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4" fillId="11" borderId="8" xfId="0" applyFont="1" applyFill="1" applyBorder="1" applyAlignment="1" applyProtection="1">
      <alignment horizontal="center" vertical="center"/>
      <protection locked="0"/>
    </xf>
    <xf numFmtId="0" fontId="4" fillId="11" borderId="7" xfId="0" applyFont="1" applyFill="1" applyBorder="1" applyAlignment="1" applyProtection="1">
      <alignment horizontal="center" vertical="center"/>
      <protection locked="0"/>
    </xf>
    <xf numFmtId="0" fontId="4" fillId="9" borderId="13" xfId="0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</xf>
    <xf numFmtId="0" fontId="6" fillId="13" borderId="2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4" fillId="9" borderId="14" xfId="0" applyFont="1" applyFill="1" applyBorder="1" applyAlignment="1" applyProtection="1">
      <alignment horizontal="center" vertical="center"/>
      <protection locked="0"/>
    </xf>
    <xf numFmtId="0" fontId="4" fillId="11" borderId="15" xfId="0" applyFont="1" applyFill="1" applyBorder="1" applyAlignment="1" applyProtection="1">
      <alignment horizontal="center" vertical="center"/>
      <protection locked="0"/>
    </xf>
    <xf numFmtId="0" fontId="4" fillId="9" borderId="17" xfId="0" applyFont="1" applyFill="1" applyBorder="1" applyAlignment="1" applyProtection="1">
      <alignment horizontal="center" vertical="center"/>
      <protection locked="0"/>
    </xf>
    <xf numFmtId="0" fontId="4" fillId="11" borderId="16" xfId="0" applyFont="1" applyFill="1" applyBorder="1" applyAlignment="1" applyProtection="1">
      <alignment horizontal="center" vertical="center"/>
      <protection locked="0"/>
    </xf>
    <xf numFmtId="0" fontId="13" fillId="9" borderId="20" xfId="0" applyFont="1" applyFill="1" applyBorder="1" applyAlignment="1" applyProtection="1">
      <alignment horizontal="center" vertical="center"/>
    </xf>
    <xf numFmtId="0" fontId="13" fillId="10" borderId="21" xfId="0" applyFont="1" applyFill="1" applyBorder="1" applyAlignment="1" applyProtection="1">
      <alignment horizontal="center" vertical="center"/>
    </xf>
    <xf numFmtId="0" fontId="13" fillId="9" borderId="25" xfId="0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9" fillId="12" borderId="20" xfId="0" applyFont="1" applyFill="1" applyBorder="1" applyAlignment="1" applyProtection="1">
      <alignment horizontal="center" vertical="center"/>
    </xf>
    <xf numFmtId="0" fontId="9" fillId="13" borderId="21" xfId="0" applyFont="1" applyFill="1" applyBorder="1" applyAlignment="1" applyProtection="1">
      <alignment horizontal="center" vertical="center"/>
    </xf>
    <xf numFmtId="0" fontId="9" fillId="14" borderId="24" xfId="0" applyFont="1" applyFill="1" applyBorder="1" applyAlignment="1" applyProtection="1">
      <alignment horizontal="center" vertical="center"/>
    </xf>
    <xf numFmtId="0" fontId="6" fillId="12" borderId="14" xfId="0" applyFont="1" applyFill="1" applyBorder="1" applyAlignment="1" applyProtection="1">
      <alignment horizontal="center" vertical="center"/>
    </xf>
    <xf numFmtId="0" fontId="6" fillId="14" borderId="15" xfId="0" applyFont="1" applyFill="1" applyBorder="1" applyAlignment="1" applyProtection="1">
      <alignment horizontal="center" vertical="center"/>
    </xf>
    <xf numFmtId="0" fontId="4" fillId="12" borderId="17" xfId="0" applyFont="1" applyFill="1" applyBorder="1" applyAlignment="1" applyProtection="1">
      <alignment horizontal="center" vertical="center"/>
    </xf>
    <xf numFmtId="0" fontId="2" fillId="4" borderId="20" xfId="0" applyFont="1" applyFill="1" applyBorder="1" applyAlignment="1" applyProtection="1">
      <alignment horizontal="center" vertical="center"/>
    </xf>
    <xf numFmtId="0" fontId="2" fillId="8" borderId="21" xfId="0" applyFont="1" applyFill="1" applyBorder="1" applyAlignment="1" applyProtection="1">
      <alignment horizontal="center" vertical="center"/>
    </xf>
    <xf numFmtId="0" fontId="2" fillId="2" borderId="22" xfId="0" applyFont="1" applyFill="1" applyBorder="1" applyAlignment="1" applyProtection="1">
      <alignment horizontal="center" vertical="center"/>
    </xf>
    <xf numFmtId="0" fontId="2" fillId="4" borderId="21" xfId="0" applyFont="1" applyFill="1" applyBorder="1" applyAlignment="1" applyProtection="1">
      <alignment horizontal="center" vertical="center"/>
    </xf>
    <xf numFmtId="0" fontId="2" fillId="4" borderId="23" xfId="0" applyFont="1" applyFill="1" applyBorder="1" applyAlignment="1" applyProtection="1">
      <alignment horizontal="center" vertical="center"/>
    </xf>
    <xf numFmtId="0" fontId="2" fillId="2" borderId="24" xfId="0" applyFont="1" applyFill="1" applyBorder="1" applyAlignment="1" applyProtection="1">
      <alignment horizontal="center" vertical="center"/>
    </xf>
    <xf numFmtId="0" fontId="12" fillId="11" borderId="22" xfId="0" applyFont="1" applyFill="1" applyBorder="1" applyAlignment="1" applyProtection="1">
      <alignment horizontal="center" vertical="center"/>
    </xf>
    <xf numFmtId="0" fontId="12" fillId="11" borderId="24" xfId="0" applyFont="1" applyFill="1" applyBorder="1" applyAlignment="1" applyProtection="1">
      <alignment horizontal="center" vertical="center"/>
    </xf>
    <xf numFmtId="1" fontId="5" fillId="5" borderId="14" xfId="0" applyNumberFormat="1" applyFont="1" applyFill="1" applyBorder="1" applyAlignment="1" applyProtection="1">
      <alignment horizontal="center" vertical="center"/>
    </xf>
    <xf numFmtId="1" fontId="5" fillId="5" borderId="6" xfId="0" applyNumberFormat="1" applyFont="1" applyFill="1" applyBorder="1" applyAlignment="1" applyProtection="1">
      <alignment horizontal="center" vertical="center"/>
    </xf>
    <xf numFmtId="1" fontId="5" fillId="6" borderId="2" xfId="0" applyNumberFormat="1" applyFont="1" applyFill="1" applyBorder="1" applyAlignment="1" applyProtection="1">
      <alignment horizontal="center" vertical="center"/>
    </xf>
    <xf numFmtId="1" fontId="5" fillId="3" borderId="7" xfId="0" applyNumberFormat="1" applyFont="1" applyFill="1" applyBorder="1" applyAlignment="1" applyProtection="1">
      <alignment horizontal="center" vertical="center"/>
    </xf>
    <xf numFmtId="1" fontId="5" fillId="3" borderId="15" xfId="0" applyNumberFormat="1" applyFont="1" applyFill="1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Border="1" applyProtection="1"/>
    <xf numFmtId="9" fontId="17" fillId="0" borderId="32" xfId="0" applyNumberFormat="1" applyFont="1" applyBorder="1" applyAlignment="1" applyProtection="1">
      <alignment horizontal="center" vertical="center"/>
    </xf>
    <xf numFmtId="0" fontId="21" fillId="0" borderId="0" xfId="0" applyFont="1" applyBorder="1" applyAlignment="1" applyProtection="1">
      <alignment vertical="top"/>
    </xf>
    <xf numFmtId="0" fontId="14" fillId="0" borderId="12" xfId="0" applyFont="1" applyFill="1" applyBorder="1" applyAlignment="1" applyProtection="1">
      <alignment horizontal="center" vertical="center"/>
    </xf>
    <xf numFmtId="0" fontId="25" fillId="19" borderId="28" xfId="0" applyFont="1" applyFill="1" applyBorder="1" applyAlignment="1" applyProtection="1">
      <alignment horizontal="center" vertical="center"/>
    </xf>
    <xf numFmtId="0" fontId="25" fillId="19" borderId="29" xfId="0" applyFont="1" applyFill="1" applyBorder="1" applyAlignment="1" applyProtection="1">
      <alignment horizontal="center" vertical="center"/>
    </xf>
    <xf numFmtId="0" fontId="25" fillId="19" borderId="30" xfId="0" applyFont="1" applyFill="1" applyBorder="1" applyAlignment="1" applyProtection="1">
      <alignment horizontal="center" vertical="center"/>
    </xf>
    <xf numFmtId="0" fontId="25" fillId="18" borderId="28" xfId="0" applyFont="1" applyFill="1" applyBorder="1" applyAlignment="1" applyProtection="1">
      <alignment horizontal="center" vertical="center"/>
    </xf>
    <xf numFmtId="0" fontId="25" fillId="18" borderId="29" xfId="0" applyFont="1" applyFill="1" applyBorder="1" applyAlignment="1" applyProtection="1">
      <alignment horizontal="center" vertical="center"/>
    </xf>
    <xf numFmtId="0" fontId="25" fillId="18" borderId="30" xfId="0" applyFont="1" applyFill="1" applyBorder="1" applyAlignment="1" applyProtection="1">
      <alignment horizontal="center" vertical="center"/>
    </xf>
    <xf numFmtId="1" fontId="5" fillId="11" borderId="16" xfId="0" applyNumberFormat="1" applyFont="1" applyFill="1" applyBorder="1" applyAlignment="1" applyProtection="1">
      <alignment horizontal="center" vertical="center"/>
    </xf>
    <xf numFmtId="0" fontId="23" fillId="14" borderId="16" xfId="0" applyFont="1" applyFill="1" applyBorder="1" applyAlignment="1" applyProtection="1">
      <alignment horizontal="center" vertical="center"/>
      <protection locked="0"/>
    </xf>
    <xf numFmtId="0" fontId="10" fillId="14" borderId="16" xfId="0" applyFont="1" applyFill="1" applyBorder="1" applyAlignment="1" applyProtection="1">
      <alignment horizontal="center" vertical="center"/>
      <protection locked="0"/>
    </xf>
    <xf numFmtId="0" fontId="10" fillId="12" borderId="17" xfId="0" applyFont="1" applyFill="1" applyBorder="1" applyAlignment="1" applyProtection="1">
      <alignment horizontal="center" vertical="center"/>
      <protection locked="0"/>
    </xf>
    <xf numFmtId="0" fontId="10" fillId="13" borderId="1" xfId="0" applyFont="1" applyFill="1" applyBorder="1" applyAlignment="1" applyProtection="1">
      <alignment horizontal="center" vertical="center"/>
      <protection locked="0"/>
    </xf>
    <xf numFmtId="1" fontId="5" fillId="9" borderId="17" xfId="0" applyNumberFormat="1" applyFont="1" applyFill="1" applyBorder="1" applyAlignment="1" applyProtection="1">
      <alignment horizontal="center" vertical="center"/>
    </xf>
    <xf numFmtId="1" fontId="5" fillId="10" borderId="1" xfId="0" applyNumberFormat="1" applyFont="1" applyFill="1" applyBorder="1" applyAlignment="1" applyProtection="1">
      <alignment horizontal="center" vertical="center"/>
    </xf>
    <xf numFmtId="0" fontId="10" fillId="12" borderId="18" xfId="0" applyFont="1" applyFill="1" applyBorder="1" applyAlignment="1" applyProtection="1">
      <alignment horizontal="center" vertical="center"/>
      <protection locked="0"/>
    </xf>
    <xf numFmtId="0" fontId="10" fillId="13" borderId="10" xfId="0" applyFont="1" applyFill="1" applyBorder="1" applyAlignment="1" applyProtection="1">
      <alignment horizontal="center" vertical="center"/>
      <protection locked="0"/>
    </xf>
    <xf numFmtId="0" fontId="10" fillId="14" borderId="19" xfId="0" applyFont="1" applyFill="1" applyBorder="1" applyAlignment="1" applyProtection="1">
      <alignment horizontal="center" vertical="center"/>
      <protection locked="0"/>
    </xf>
    <xf numFmtId="14" fontId="15" fillId="0" borderId="0" xfId="0" applyNumberFormat="1" applyFont="1" applyFill="1" applyBorder="1" applyAlignment="1" applyProtection="1">
      <alignment horizontal="center" vertical="center"/>
      <protection locked="0"/>
    </xf>
    <xf numFmtId="0" fontId="26" fillId="0" borderId="0" xfId="0" applyFont="1" applyAlignment="1">
      <alignment vertical="center"/>
    </xf>
    <xf numFmtId="0" fontId="0" fillId="0" borderId="0" xfId="0" applyFill="1" applyBorder="1"/>
    <xf numFmtId="0" fontId="18" fillId="0" borderId="0" xfId="0" applyFont="1" applyBorder="1" applyAlignment="1" applyProtection="1">
      <alignment horizontal="left" vertical="center"/>
    </xf>
    <xf numFmtId="14" fontId="29" fillId="0" borderId="0" xfId="0" applyNumberFormat="1" applyFont="1" applyFill="1" applyBorder="1" applyAlignment="1" applyProtection="1">
      <alignment horizontal="center" vertical="center"/>
      <protection locked="0"/>
    </xf>
    <xf numFmtId="1" fontId="28" fillId="7" borderId="0" xfId="0" applyNumberFormat="1" applyFont="1" applyFill="1" applyBorder="1" applyAlignment="1" applyProtection="1">
      <alignment horizontal="center" vertical="center"/>
    </xf>
    <xf numFmtId="0" fontId="30" fillId="0" borderId="0" xfId="0" applyFont="1" applyAlignment="1">
      <alignment horizontal="center" vertical="center"/>
    </xf>
    <xf numFmtId="1" fontId="5" fillId="10" borderId="4" xfId="0" applyNumberFormat="1" applyFont="1" applyFill="1" applyBorder="1" applyAlignment="1" applyProtection="1">
      <alignment horizontal="center" vertical="center"/>
    </xf>
    <xf numFmtId="1" fontId="5" fillId="10" borderId="2" xfId="0" applyNumberFormat="1" applyFont="1" applyFill="1" applyBorder="1" applyAlignment="1" applyProtection="1">
      <alignment horizontal="center" vertical="center"/>
    </xf>
    <xf numFmtId="0" fontId="23" fillId="12" borderId="17" xfId="0" applyFont="1" applyFill="1" applyBorder="1" applyAlignment="1" applyProtection="1">
      <alignment horizontal="center" vertical="center"/>
      <protection locked="0"/>
    </xf>
    <xf numFmtId="0" fontId="23" fillId="13" borderId="1" xfId="0" applyFont="1" applyFill="1" applyBorder="1" applyAlignment="1" applyProtection="1">
      <alignment horizontal="center" vertical="center"/>
      <protection locked="0"/>
    </xf>
    <xf numFmtId="0" fontId="10" fillId="14" borderId="33" xfId="0" applyFont="1" applyFill="1" applyBorder="1" applyAlignment="1" applyProtection="1">
      <alignment horizontal="center" vertical="center"/>
      <protection locked="0"/>
    </xf>
    <xf numFmtId="0" fontId="10" fillId="12" borderId="34" xfId="0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18" fillId="0" borderId="0" xfId="0" applyFont="1" applyBorder="1" applyAlignment="1" applyProtection="1">
      <alignment vertical="center"/>
    </xf>
    <xf numFmtId="0" fontId="18" fillId="16" borderId="1" xfId="0" applyFont="1" applyFill="1" applyBorder="1" applyAlignment="1" applyProtection="1">
      <alignment horizontal="center" vertical="center"/>
    </xf>
    <xf numFmtId="0" fontId="18" fillId="15" borderId="17" xfId="0" applyFont="1" applyFill="1" applyBorder="1" applyAlignment="1" applyProtection="1">
      <alignment horizontal="center" vertical="center"/>
    </xf>
    <xf numFmtId="0" fontId="18" fillId="17" borderId="16" xfId="0" applyFont="1" applyFill="1" applyBorder="1" applyAlignment="1" applyProtection="1">
      <alignment horizontal="center" vertical="center"/>
    </xf>
    <xf numFmtId="0" fontId="0" fillId="0" borderId="38" xfId="0" applyBorder="1" applyProtection="1"/>
    <xf numFmtId="0" fontId="18" fillId="0" borderId="38" xfId="0" applyFont="1" applyBorder="1" applyAlignment="1" applyProtection="1">
      <alignment vertical="center"/>
    </xf>
    <xf numFmtId="0" fontId="0" fillId="0" borderId="38" xfId="0" applyBorder="1"/>
    <xf numFmtId="0" fontId="18" fillId="0" borderId="38" xfId="0" applyFont="1" applyBorder="1" applyAlignment="1" applyProtection="1">
      <alignment horizontal="left" vertical="center"/>
    </xf>
    <xf numFmtId="0" fontId="18" fillId="0" borderId="0" xfId="0" applyFont="1" applyBorder="1" applyAlignment="1" applyProtection="1">
      <alignment horizontal="left" vertical="center"/>
    </xf>
    <xf numFmtId="0" fontId="18" fillId="4" borderId="17" xfId="0" applyFont="1" applyFill="1" applyBorder="1" applyAlignment="1" applyProtection="1">
      <alignment horizontal="center" vertical="center"/>
    </xf>
    <xf numFmtId="0" fontId="18" fillId="8" borderId="1" xfId="0" applyFont="1" applyFill="1" applyBorder="1" applyAlignment="1" applyProtection="1">
      <alignment horizontal="center" vertical="center"/>
    </xf>
    <xf numFmtId="0" fontId="18" fillId="2" borderId="16" xfId="0" applyFont="1" applyFill="1" applyBorder="1" applyAlignment="1" applyProtection="1">
      <alignment horizontal="center" vertical="center"/>
    </xf>
    <xf numFmtId="0" fontId="0" fillId="0" borderId="43" xfId="0" applyBorder="1" applyProtection="1"/>
    <xf numFmtId="0" fontId="33" fillId="0" borderId="0" xfId="0" applyFont="1" applyFill="1" applyBorder="1" applyAlignment="1" applyProtection="1">
      <alignment horizontal="center" vertical="top"/>
    </xf>
    <xf numFmtId="0" fontId="34" fillId="0" borderId="0" xfId="0" applyFont="1" applyAlignment="1"/>
    <xf numFmtId="0" fontId="31" fillId="0" borderId="0" xfId="0" applyFont="1"/>
    <xf numFmtId="0" fontId="8" fillId="0" borderId="0" xfId="0" applyFont="1" applyBorder="1" applyAlignment="1" applyProtection="1">
      <alignment horizontal="center" vertical="center"/>
      <protection locked="0"/>
    </xf>
    <xf numFmtId="9" fontId="17" fillId="0" borderId="18" xfId="0" applyNumberFormat="1" applyFont="1" applyBorder="1" applyAlignment="1" applyProtection="1">
      <alignment horizontal="center" vertical="center"/>
      <protection locked="0"/>
    </xf>
    <xf numFmtId="9" fontId="17" fillId="0" borderId="10" xfId="0" applyNumberFormat="1" applyFont="1" applyBorder="1" applyAlignment="1" applyProtection="1">
      <alignment horizontal="center" vertical="center"/>
      <protection locked="0"/>
    </xf>
    <xf numFmtId="9" fontId="17" fillId="0" borderId="19" xfId="0" applyNumberFormat="1" applyFont="1" applyBorder="1" applyAlignment="1" applyProtection="1">
      <alignment horizontal="center" vertical="center"/>
      <protection locked="0"/>
    </xf>
    <xf numFmtId="1" fontId="5" fillId="5" borderId="49" xfId="0" applyNumberFormat="1" applyFont="1" applyFill="1" applyBorder="1" applyAlignment="1" applyProtection="1">
      <alignment horizontal="center" vertical="center"/>
    </xf>
    <xf numFmtId="1" fontId="5" fillId="6" borderId="47" xfId="0" applyNumberFormat="1" applyFont="1" applyFill="1" applyBorder="1" applyAlignment="1" applyProtection="1">
      <alignment horizontal="center" vertical="center"/>
    </xf>
    <xf numFmtId="1" fontId="5" fillId="3" borderId="50" xfId="0" applyNumberFormat="1" applyFont="1" applyFill="1" applyBorder="1" applyAlignment="1" applyProtection="1">
      <alignment horizontal="center" vertical="center"/>
    </xf>
    <xf numFmtId="1" fontId="5" fillId="5" borderId="46" xfId="0" applyNumberFormat="1" applyFont="1" applyFill="1" applyBorder="1" applyAlignment="1" applyProtection="1">
      <alignment horizontal="center" vertical="center"/>
    </xf>
    <xf numFmtId="1" fontId="5" fillId="3" borderId="51" xfId="0" applyNumberFormat="1" applyFont="1" applyFill="1" applyBorder="1" applyAlignment="1" applyProtection="1">
      <alignment horizontal="center" vertical="center"/>
    </xf>
    <xf numFmtId="0" fontId="4" fillId="12" borderId="18" xfId="0" applyFont="1" applyFill="1" applyBorder="1" applyAlignment="1" applyProtection="1">
      <alignment horizontal="center" vertical="center"/>
    </xf>
    <xf numFmtId="0" fontId="6" fillId="13" borderId="47" xfId="0" applyFont="1" applyFill="1" applyBorder="1" applyAlignment="1" applyProtection="1">
      <alignment horizontal="center" vertical="center"/>
    </xf>
    <xf numFmtId="0" fontId="6" fillId="14" borderId="51" xfId="0" applyFont="1" applyFill="1" applyBorder="1" applyAlignment="1" applyProtection="1">
      <alignment horizontal="center" vertical="center"/>
    </xf>
    <xf numFmtId="0" fontId="4" fillId="9" borderId="18" xfId="0" applyFont="1" applyFill="1" applyBorder="1" applyAlignment="1" applyProtection="1">
      <alignment horizontal="center" vertical="center"/>
      <protection locked="0"/>
    </xf>
    <xf numFmtId="0" fontId="4" fillId="10" borderId="10" xfId="0" applyFont="1" applyFill="1" applyBorder="1" applyAlignment="1" applyProtection="1">
      <alignment horizontal="center" vertical="center"/>
      <protection locked="0"/>
    </xf>
    <xf numFmtId="0" fontId="4" fillId="11" borderId="52" xfId="0" applyFont="1" applyFill="1" applyBorder="1" applyAlignment="1" applyProtection="1">
      <alignment horizontal="center" vertical="center"/>
      <protection locked="0"/>
    </xf>
    <xf numFmtId="0" fontId="4" fillId="9" borderId="36" xfId="0" applyFont="1" applyFill="1" applyBorder="1" applyAlignment="1" applyProtection="1">
      <alignment horizontal="center" vertical="center"/>
      <protection locked="0"/>
    </xf>
    <xf numFmtId="0" fontId="4" fillId="11" borderId="19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 applyProtection="1">
      <alignment horizontal="center" vertical="center"/>
    </xf>
    <xf numFmtId="0" fontId="14" fillId="0" borderId="53" xfId="0" applyFont="1" applyFill="1" applyBorder="1" applyAlignment="1" applyProtection="1">
      <alignment horizontal="center" vertical="center"/>
    </xf>
    <xf numFmtId="0" fontId="14" fillId="0" borderId="54" xfId="0" applyFont="1" applyFill="1" applyBorder="1" applyAlignment="1" applyProtection="1">
      <alignment horizontal="center" vertical="center"/>
    </xf>
    <xf numFmtId="0" fontId="14" fillId="0" borderId="3" xfId="0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center"/>
    </xf>
    <xf numFmtId="0" fontId="38" fillId="0" borderId="0" xfId="0" applyFont="1" applyAlignment="1">
      <alignment horizontal="center"/>
    </xf>
    <xf numFmtId="1" fontId="4" fillId="17" borderId="2" xfId="0" applyNumberFormat="1" applyFont="1" applyFill="1" applyBorder="1" applyAlignment="1" applyProtection="1">
      <alignment horizontal="center" vertical="center"/>
    </xf>
    <xf numFmtId="1" fontId="4" fillId="17" borderId="1" xfId="0" quotePrefix="1" applyNumberFormat="1" applyFont="1" applyFill="1" applyBorder="1" applyAlignment="1" applyProtection="1">
      <alignment horizontal="center" vertical="center"/>
    </xf>
    <xf numFmtId="1" fontId="4" fillId="17" borderId="10" xfId="0" quotePrefix="1" applyNumberFormat="1" applyFont="1" applyFill="1" applyBorder="1" applyAlignment="1" applyProtection="1">
      <alignment horizontal="center" vertical="center"/>
    </xf>
    <xf numFmtId="0" fontId="6" fillId="16" borderId="21" xfId="0" applyFont="1" applyFill="1" applyBorder="1" applyAlignment="1" applyProtection="1">
      <alignment horizontal="center" vertical="center"/>
    </xf>
    <xf numFmtId="0" fontId="6" fillId="16" borderId="24" xfId="0" applyFont="1" applyFill="1" applyBorder="1" applyAlignment="1" applyProtection="1">
      <alignment horizontal="center" vertical="center"/>
    </xf>
    <xf numFmtId="164" fontId="6" fillId="0" borderId="15" xfId="0" applyNumberFormat="1" applyFont="1" applyFill="1" applyBorder="1" applyAlignment="1" applyProtection="1">
      <alignment horizontal="center" vertical="center"/>
      <protection locked="0"/>
    </xf>
    <xf numFmtId="164" fontId="6" fillId="0" borderId="0" xfId="0" applyNumberFormat="1" applyFont="1" applyFill="1" applyBorder="1" applyAlignment="1" applyProtection="1">
      <alignment vertical="center"/>
      <protection locked="0"/>
    </xf>
    <xf numFmtId="0" fontId="6" fillId="0" borderId="0" xfId="0" applyFont="1" applyFill="1" applyBorder="1" applyAlignment="1" applyProtection="1">
      <alignment vertical="center"/>
    </xf>
    <xf numFmtId="164" fontId="6" fillId="0" borderId="5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vertical="top"/>
    </xf>
    <xf numFmtId="0" fontId="35" fillId="0" borderId="0" xfId="0" applyFont="1" applyBorder="1" applyAlignment="1" applyProtection="1">
      <alignment vertical="top"/>
    </xf>
    <xf numFmtId="0" fontId="22" fillId="0" borderId="0" xfId="0" applyFont="1" applyBorder="1" applyAlignment="1">
      <alignment vertical="top"/>
    </xf>
    <xf numFmtId="0" fontId="22" fillId="0" borderId="0" xfId="0" applyFont="1" applyAlignment="1">
      <alignment vertical="top"/>
    </xf>
    <xf numFmtId="0" fontId="0" fillId="0" borderId="0" xfId="0" applyAlignment="1"/>
    <xf numFmtId="0" fontId="32" fillId="0" borderId="0" xfId="0" applyFont="1" applyBorder="1" applyAlignment="1" applyProtection="1">
      <alignment vertical="top"/>
    </xf>
    <xf numFmtId="0" fontId="36" fillId="20" borderId="28" xfId="0" applyNumberFormat="1" applyFont="1" applyFill="1" applyBorder="1" applyAlignment="1" applyProtection="1">
      <alignment horizontal="center" vertical="center"/>
      <protection locked="0"/>
    </xf>
    <xf numFmtId="9" fontId="6" fillId="0" borderId="30" xfId="0" applyNumberFormat="1" applyFont="1" applyBorder="1" applyAlignment="1">
      <alignment horizontal="right" vertical="center"/>
    </xf>
    <xf numFmtId="0" fontId="36" fillId="20" borderId="17" xfId="0" applyNumberFormat="1" applyFont="1" applyFill="1" applyBorder="1" applyAlignment="1" applyProtection="1">
      <alignment horizontal="center" vertical="center"/>
      <protection locked="0"/>
    </xf>
    <xf numFmtId="9" fontId="6" fillId="0" borderId="16" xfId="0" applyNumberFormat="1" applyFont="1" applyBorder="1" applyAlignment="1">
      <alignment horizontal="right" vertical="center"/>
    </xf>
    <xf numFmtId="0" fontId="36" fillId="20" borderId="18" xfId="0" applyNumberFormat="1" applyFont="1" applyFill="1" applyBorder="1" applyAlignment="1" applyProtection="1">
      <alignment horizontal="center" vertical="center"/>
      <protection locked="0"/>
    </xf>
    <xf numFmtId="9" fontId="6" fillId="0" borderId="19" xfId="0" applyNumberFormat="1" applyFont="1" applyBorder="1" applyAlignment="1">
      <alignment horizontal="right" vertical="center"/>
    </xf>
    <xf numFmtId="14" fontId="42" fillId="0" borderId="0" xfId="0" applyNumberFormat="1" applyFont="1" applyAlignment="1">
      <alignment vertical="center"/>
    </xf>
    <xf numFmtId="0" fontId="42" fillId="0" borderId="0" xfId="0" applyFont="1" applyAlignment="1">
      <alignment vertical="center"/>
    </xf>
    <xf numFmtId="14" fontId="41" fillId="0" borderId="9" xfId="0" applyNumberFormat="1" applyFont="1" applyFill="1" applyBorder="1" applyAlignment="1" applyProtection="1">
      <alignment vertical="center"/>
      <protection locked="0"/>
    </xf>
    <xf numFmtId="0" fontId="26" fillId="0" borderId="9" xfId="0" applyFont="1" applyBorder="1" applyAlignment="1" applyProtection="1">
      <alignment vertical="center"/>
      <protection locked="0"/>
    </xf>
    <xf numFmtId="0" fontId="26" fillId="0" borderId="9" xfId="0" applyFont="1" applyBorder="1" applyAlignment="1" applyProtection="1">
      <alignment horizontal="right" vertical="center"/>
      <protection locked="0"/>
    </xf>
    <xf numFmtId="14" fontId="42" fillId="0" borderId="0" xfId="0" applyNumberFormat="1" applyFont="1" applyAlignment="1">
      <alignment horizontal="center" vertical="center"/>
    </xf>
    <xf numFmtId="0" fontId="42" fillId="0" borderId="0" xfId="0" applyFont="1" applyAlignment="1">
      <alignment horizontal="center" vertical="center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31" fillId="0" borderId="0" xfId="0" applyFont="1" applyAlignment="1">
      <alignment horizontal="left" vertical="top"/>
    </xf>
    <xf numFmtId="0" fontId="17" fillId="14" borderId="39" xfId="0" applyFont="1" applyFill="1" applyBorder="1" applyAlignment="1" applyProtection="1">
      <alignment horizontal="center"/>
    </xf>
    <xf numFmtId="0" fontId="17" fillId="14" borderId="40" xfId="0" applyFont="1" applyFill="1" applyBorder="1" applyAlignment="1" applyProtection="1">
      <alignment horizontal="center"/>
    </xf>
    <xf numFmtId="0" fontId="17" fillId="14" borderId="56" xfId="0" applyFont="1" applyFill="1" applyBorder="1" applyAlignment="1" applyProtection="1">
      <alignment horizontal="center"/>
    </xf>
    <xf numFmtId="0" fontId="17" fillId="14" borderId="57" xfId="0" applyFont="1" applyFill="1" applyBorder="1" applyAlignment="1" applyProtection="1">
      <alignment horizontal="center" vertical="top"/>
    </xf>
    <xf numFmtId="0" fontId="17" fillId="14" borderId="58" xfId="0" applyFont="1" applyFill="1" applyBorder="1" applyAlignment="1" applyProtection="1">
      <alignment horizontal="center" vertical="top"/>
    </xf>
    <xf numFmtId="0" fontId="17" fillId="14" borderId="59" xfId="0" applyFont="1" applyFill="1" applyBorder="1" applyAlignment="1" applyProtection="1">
      <alignment horizontal="center" vertical="top"/>
    </xf>
    <xf numFmtId="0" fontId="2" fillId="21" borderId="28" xfId="0" applyFont="1" applyFill="1" applyBorder="1" applyAlignment="1" applyProtection="1">
      <alignment horizontal="center" vertical="center"/>
    </xf>
    <xf numFmtId="0" fontId="2" fillId="21" borderId="29" xfId="0" applyFont="1" applyFill="1" applyBorder="1" applyAlignment="1" applyProtection="1">
      <alignment horizontal="center" vertical="center"/>
    </xf>
    <xf numFmtId="0" fontId="2" fillId="21" borderId="30" xfId="0" applyFont="1" applyFill="1" applyBorder="1" applyAlignment="1" applyProtection="1">
      <alignment horizontal="center" vertical="center"/>
    </xf>
    <xf numFmtId="0" fontId="0" fillId="21" borderId="28" xfId="0" applyFont="1" applyFill="1" applyBorder="1" applyAlignment="1" applyProtection="1">
      <alignment horizontal="center" vertical="center"/>
    </xf>
    <xf numFmtId="0" fontId="0" fillId="21" borderId="29" xfId="0" applyFont="1" applyFill="1" applyBorder="1" applyAlignment="1" applyProtection="1">
      <alignment horizontal="center" vertical="center"/>
    </xf>
    <xf numFmtId="0" fontId="0" fillId="21" borderId="30" xfId="0" applyFont="1" applyFill="1" applyBorder="1" applyAlignment="1" applyProtection="1">
      <alignment horizontal="center" vertical="center"/>
    </xf>
    <xf numFmtId="0" fontId="18" fillId="0" borderId="9" xfId="0" applyFont="1" applyBorder="1" applyAlignment="1" applyProtection="1">
      <alignment horizontal="left" vertical="center"/>
    </xf>
    <xf numFmtId="0" fontId="18" fillId="0" borderId="0" xfId="0" applyFont="1" applyBorder="1" applyAlignment="1" applyProtection="1">
      <alignment horizontal="left" vertical="center"/>
    </xf>
    <xf numFmtId="0" fontId="39" fillId="0" borderId="11" xfId="0" applyFont="1" applyBorder="1" applyAlignment="1" applyProtection="1">
      <alignment horizontal="center"/>
    </xf>
    <xf numFmtId="0" fontId="39" fillId="0" borderId="26" xfId="0" applyFont="1" applyBorder="1" applyAlignment="1" applyProtection="1">
      <alignment horizontal="center"/>
    </xf>
    <xf numFmtId="0" fontId="39" fillId="0" borderId="27" xfId="0" applyFont="1" applyBorder="1" applyAlignment="1" applyProtection="1">
      <alignment horizontal="center"/>
    </xf>
    <xf numFmtId="0" fontId="3" fillId="15" borderId="28" xfId="0" applyFont="1" applyFill="1" applyBorder="1" applyAlignment="1" applyProtection="1">
      <alignment horizontal="center" vertical="center"/>
    </xf>
    <xf numFmtId="0" fontId="3" fillId="15" borderId="30" xfId="0" applyFont="1" applyFill="1" applyBorder="1" applyAlignment="1" applyProtection="1">
      <alignment horizontal="center" vertical="center"/>
    </xf>
    <xf numFmtId="0" fontId="3" fillId="16" borderId="28" xfId="0" applyFont="1" applyFill="1" applyBorder="1" applyAlignment="1" applyProtection="1">
      <alignment horizontal="center" vertical="center"/>
    </xf>
    <xf numFmtId="0" fontId="3" fillId="16" borderId="30" xfId="0" applyFont="1" applyFill="1" applyBorder="1" applyAlignment="1" applyProtection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9" fontId="27" fillId="0" borderId="35" xfId="0" applyNumberFormat="1" applyFont="1" applyBorder="1" applyAlignment="1" applyProtection="1">
      <alignment horizontal="center" vertical="center"/>
      <protection locked="0"/>
    </xf>
    <xf numFmtId="9" fontId="27" fillId="0" borderId="37" xfId="0" applyNumberFormat="1" applyFont="1" applyBorder="1" applyAlignment="1" applyProtection="1">
      <alignment horizontal="center" vertical="center"/>
      <protection locked="0"/>
    </xf>
    <xf numFmtId="0" fontId="39" fillId="0" borderId="11" xfId="0" applyFont="1" applyBorder="1" applyAlignment="1" applyProtection="1">
      <alignment horizontal="center" vertical="top"/>
    </xf>
    <xf numFmtId="0" fontId="39" fillId="0" borderId="26" xfId="0" applyFont="1" applyBorder="1" applyAlignment="1" applyProtection="1">
      <alignment horizontal="center" vertical="top"/>
    </xf>
    <xf numFmtId="0" fontId="39" fillId="0" borderId="27" xfId="0" applyFont="1" applyBorder="1" applyAlignment="1" applyProtection="1">
      <alignment horizontal="center" vertical="top"/>
    </xf>
    <xf numFmtId="0" fontId="3" fillId="4" borderId="28" xfId="0" applyFont="1" applyFill="1" applyBorder="1" applyAlignment="1" applyProtection="1">
      <alignment horizontal="center" vertical="center"/>
    </xf>
    <xf numFmtId="0" fontId="3" fillId="4" borderId="30" xfId="0" applyFont="1" applyFill="1" applyBorder="1" applyAlignment="1" applyProtection="1">
      <alignment horizontal="center" vertical="center"/>
    </xf>
    <xf numFmtId="0" fontId="3" fillId="8" borderId="28" xfId="0" applyFont="1" applyFill="1" applyBorder="1" applyAlignment="1" applyProtection="1">
      <alignment horizontal="center" vertical="center"/>
    </xf>
    <xf numFmtId="0" fontId="3" fillId="8" borderId="30" xfId="0" applyFont="1" applyFill="1" applyBorder="1" applyAlignment="1" applyProtection="1">
      <alignment horizontal="center" vertical="center"/>
    </xf>
    <xf numFmtId="0" fontId="3" fillId="2" borderId="28" xfId="0" applyFont="1" applyFill="1" applyBorder="1" applyAlignment="1" applyProtection="1">
      <alignment horizontal="center" vertical="center"/>
    </xf>
    <xf numFmtId="0" fontId="3" fillId="2" borderId="30" xfId="0" applyFont="1" applyFill="1" applyBorder="1" applyAlignment="1" applyProtection="1">
      <alignment horizontal="center" vertical="center"/>
    </xf>
    <xf numFmtId="0" fontId="0" fillId="0" borderId="17" xfId="0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22" fillId="0" borderId="0" xfId="0" applyFont="1" applyFill="1" applyBorder="1" applyAlignment="1">
      <alignment horizontal="center" vertical="top"/>
    </xf>
    <xf numFmtId="0" fontId="3" fillId="17" borderId="31" xfId="0" applyFont="1" applyFill="1" applyBorder="1" applyAlignment="1" applyProtection="1">
      <alignment horizontal="center" vertical="center"/>
    </xf>
    <xf numFmtId="0" fontId="3" fillId="17" borderId="30" xfId="0" applyFont="1" applyFill="1" applyBorder="1" applyAlignment="1" applyProtection="1">
      <alignment horizontal="center" vertical="center"/>
    </xf>
    <xf numFmtId="0" fontId="21" fillId="0" borderId="0" xfId="0" applyFont="1" applyBorder="1" applyAlignment="1" applyProtection="1">
      <alignment horizontal="center" vertical="top"/>
    </xf>
    <xf numFmtId="0" fontId="40" fillId="0" borderId="0" xfId="0" applyFont="1" applyBorder="1" applyAlignment="1" applyProtection="1">
      <alignment horizontal="center"/>
    </xf>
    <xf numFmtId="0" fontId="33" fillId="14" borderId="44" xfId="0" applyFont="1" applyFill="1" applyBorder="1" applyAlignment="1" applyProtection="1">
      <alignment horizontal="center"/>
    </xf>
    <xf numFmtId="0" fontId="33" fillId="14" borderId="41" xfId="0" applyFont="1" applyFill="1" applyBorder="1" applyAlignment="1" applyProtection="1">
      <alignment horizontal="center" vertical="top"/>
    </xf>
    <xf numFmtId="0" fontId="33" fillId="14" borderId="42" xfId="0" applyFont="1" applyFill="1" applyBorder="1" applyAlignment="1" applyProtection="1">
      <alignment horizontal="center" vertical="top"/>
    </xf>
    <xf numFmtId="0" fontId="22" fillId="0" borderId="0" xfId="0" applyFont="1" applyBorder="1" applyAlignment="1" applyProtection="1">
      <alignment horizontal="center" vertical="top"/>
    </xf>
    <xf numFmtId="0" fontId="33" fillId="14" borderId="45" xfId="0" applyFont="1" applyFill="1" applyBorder="1" applyAlignment="1" applyProtection="1">
      <alignment horizontal="center"/>
    </xf>
    <xf numFmtId="0" fontId="0" fillId="0" borderId="18" xfId="0" applyFill="1" applyBorder="1" applyAlignment="1" applyProtection="1">
      <alignment horizontal="center" vertical="center"/>
    </xf>
    <xf numFmtId="0" fontId="0" fillId="0" borderId="10" xfId="0" applyFill="1" applyBorder="1" applyAlignment="1" applyProtection="1">
      <alignment horizontal="center" vertical="center"/>
    </xf>
    <xf numFmtId="0" fontId="4" fillId="0" borderId="55" xfId="0" applyFont="1" applyFill="1" applyBorder="1" applyAlignment="1">
      <alignment horizontal="center" vertical="top"/>
    </xf>
    <xf numFmtId="0" fontId="39" fillId="0" borderId="0" xfId="0" applyFont="1" applyBorder="1" applyAlignment="1" applyProtection="1">
      <alignment horizontal="center" vertical="top"/>
    </xf>
    <xf numFmtId="0" fontId="32" fillId="0" borderId="0" xfId="0" applyFont="1" applyBorder="1" applyAlignment="1" applyProtection="1">
      <alignment horizontal="right" vertical="center"/>
    </xf>
    <xf numFmtId="0" fontId="6" fillId="16" borderId="20" xfId="0" applyFont="1" applyFill="1" applyBorder="1" applyAlignment="1" applyProtection="1">
      <alignment horizontal="center" vertical="center"/>
    </xf>
    <xf numFmtId="0" fontId="6" fillId="16" borderId="21" xfId="0" applyFont="1" applyFill="1" applyBorder="1" applyAlignment="1" applyProtection="1">
      <alignment horizontal="center" vertical="center"/>
    </xf>
    <xf numFmtId="0" fontId="0" fillId="0" borderId="14" xfId="0" applyFill="1" applyBorder="1" applyAlignment="1" applyProtection="1">
      <alignment horizontal="center" vertical="center"/>
    </xf>
    <xf numFmtId="0" fontId="0" fillId="0" borderId="2" xfId="0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24" fillId="0" borderId="46" xfId="0" applyFont="1" applyFill="1" applyBorder="1" applyAlignment="1" applyProtection="1">
      <alignment horizontal="center" vertical="center"/>
    </xf>
    <xf numFmtId="0" fontId="24" fillId="0" borderId="47" xfId="0" applyFont="1" applyFill="1" applyBorder="1" applyAlignment="1" applyProtection="1">
      <alignment horizontal="center" vertical="center"/>
    </xf>
    <xf numFmtId="0" fontId="24" fillId="0" borderId="48" xfId="0" applyFont="1" applyFill="1" applyBorder="1" applyAlignment="1" applyProtection="1">
      <alignment horizontal="center" vertical="center"/>
    </xf>
    <xf numFmtId="0" fontId="16" fillId="0" borderId="46" xfId="0" applyFont="1" applyFill="1" applyBorder="1" applyAlignment="1" applyProtection="1">
      <alignment horizontal="center" vertical="center"/>
    </xf>
    <xf numFmtId="0" fontId="16" fillId="0" borderId="47" xfId="0" applyFont="1" applyFill="1" applyBorder="1" applyAlignment="1" applyProtection="1">
      <alignment horizontal="center" vertical="center"/>
    </xf>
    <xf numFmtId="0" fontId="16" fillId="0" borderId="48" xfId="0" applyFont="1" applyFill="1" applyBorder="1" applyAlignment="1" applyProtection="1">
      <alignment horizontal="center" vertical="center"/>
    </xf>
    <xf numFmtId="14" fontId="4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5" xfId="0" applyFont="1" applyFill="1" applyBorder="1" applyAlignment="1" applyProtection="1">
      <alignment horizontal="center" vertical="center"/>
    </xf>
    <xf numFmtId="0" fontId="0" fillId="0" borderId="12" xfId="0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7" fillId="0" borderId="5" xfId="0" applyFont="1" applyFill="1" applyBorder="1" applyAlignment="1" applyProtection="1">
      <alignment horizontal="center" vertical="center"/>
    </xf>
    <xf numFmtId="0" fontId="7" fillId="0" borderId="12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12" fillId="7" borderId="0" xfId="0" applyFont="1" applyFill="1" applyBorder="1" applyAlignment="1" applyProtection="1">
      <alignment horizontal="center" vertical="center"/>
    </xf>
    <xf numFmtId="14" fontId="26" fillId="0" borderId="0" xfId="0" applyNumberFormat="1" applyFont="1" applyBorder="1" applyAlignment="1" applyProtection="1">
      <alignment horizontal="center" vertical="center"/>
      <protection locked="0"/>
    </xf>
  </cellXfs>
  <cellStyles count="10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Normal" xfId="0" builtinId="0"/>
  </cellStyles>
  <dxfs count="19">
    <dxf>
      <font>
        <color theme="8" tint="0.79998168889431442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colors>
    <mruColors>
      <color rgb="FFD4BCFE"/>
      <color rgb="FFF5E5FB"/>
      <color rgb="FFF8D8F3"/>
      <color rgb="FFEA6B1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350695</xdr:colOff>
      <xdr:row>66</xdr:row>
      <xdr:rowOff>298736</xdr:rowOff>
    </xdr:from>
    <xdr:to>
      <xdr:col>9</xdr:col>
      <xdr:colOff>474087</xdr:colOff>
      <xdr:row>68</xdr:row>
      <xdr:rowOff>142875</xdr:rowOff>
    </xdr:to>
    <xdr:sp macro="" textlink="">
      <xdr:nvSpPr>
        <xdr:cNvPr id="3" name="Flèche : bas 2">
          <a:extLst>
            <a:ext uri="{FF2B5EF4-FFF2-40B4-BE49-F238E27FC236}">
              <a16:creationId xmlns="" xmlns:a16="http://schemas.microsoft.com/office/drawing/2014/main" id="{4404B1FC-DC78-4584-BEB5-6086F72E540B}"/>
            </a:ext>
          </a:extLst>
        </xdr:cNvPr>
        <xdr:cNvSpPr/>
      </xdr:nvSpPr>
      <xdr:spPr>
        <a:xfrm>
          <a:off x="7468468" y="14105657"/>
          <a:ext cx="123392" cy="402650"/>
        </a:xfrm>
        <a:prstGeom prst="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90921</xdr:colOff>
      <xdr:row>66</xdr:row>
      <xdr:rowOff>136381</xdr:rowOff>
    </xdr:from>
    <xdr:to>
      <xdr:col>11</xdr:col>
      <xdr:colOff>207818</xdr:colOff>
      <xdr:row>67</xdr:row>
      <xdr:rowOff>155862</xdr:rowOff>
    </xdr:to>
    <xdr:sp macro="" textlink="">
      <xdr:nvSpPr>
        <xdr:cNvPr id="9" name="Rectangle 8">
          <a:extLst>
            <a:ext uri="{FF2B5EF4-FFF2-40B4-BE49-F238E27FC236}">
              <a16:creationId xmlns="" xmlns:a16="http://schemas.microsoft.com/office/drawing/2014/main" id="{D0780DD2-7B70-4700-8E9B-A5F4D273A0CA}"/>
            </a:ext>
          </a:extLst>
        </xdr:cNvPr>
        <xdr:cNvSpPr/>
      </xdr:nvSpPr>
      <xdr:spPr>
        <a:xfrm>
          <a:off x="7208694" y="13943302"/>
          <a:ext cx="2208068" cy="318219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RETOURS PRODUITS</a:t>
          </a:r>
        </a:p>
      </xdr:txBody>
    </xdr:sp>
    <xdr:clientData/>
  </xdr:twoCellAnchor>
  <xdr:twoCellAnchor>
    <xdr:from>
      <xdr:col>4</xdr:col>
      <xdr:colOff>149365</xdr:colOff>
      <xdr:row>4</xdr:row>
      <xdr:rowOff>181837</xdr:rowOff>
    </xdr:from>
    <xdr:to>
      <xdr:col>7</xdr:col>
      <xdr:colOff>616956</xdr:colOff>
      <xdr:row>7</xdr:row>
      <xdr:rowOff>84423</xdr:rowOff>
    </xdr:to>
    <xdr:sp macro="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2B01D56C-507C-4401-88B0-EDEA4ED18A75}"/>
            </a:ext>
          </a:extLst>
        </xdr:cNvPr>
        <xdr:cNvSpPr/>
      </xdr:nvSpPr>
      <xdr:spPr>
        <a:xfrm>
          <a:off x="3331581" y="1130008"/>
          <a:ext cx="2831523" cy="467591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JOURNEE </a:t>
          </a:r>
          <a:r>
            <a:rPr lang="fr-FR" sz="1600" baseline="0"/>
            <a:t>BOULANGERIE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M1048576"/>
  <sheetViews>
    <sheetView showGridLines="0" tabSelected="1" zoomScale="110" zoomScaleNormal="110" zoomScalePageLayoutView="110" workbookViewId="0">
      <selection activeCell="M12" sqref="M12"/>
    </sheetView>
  </sheetViews>
  <sheetFormatPr baseColWidth="10" defaultRowHeight="14" x14ac:dyDescent="0.75"/>
  <cols>
    <col min="3" max="3" width="11.1640625" customWidth="1"/>
    <col min="4" max="6" width="11" customWidth="1"/>
    <col min="7" max="7" width="11.1640625" customWidth="1"/>
    <col min="8" max="9" width="11" customWidth="1"/>
    <col min="10" max="10" width="11.1640625" customWidth="1"/>
    <col min="11" max="11" width="18.1640625" customWidth="1"/>
    <col min="12" max="12" width="11" customWidth="1"/>
    <col min="13" max="13" width="8.5" customWidth="1"/>
  </cols>
  <sheetData>
    <row r="1" spans="1:12" ht="14.75" customHeight="1">
      <c r="A1" s="141">
        <f ca="1">TODAY()</f>
        <v>44065</v>
      </c>
      <c r="B1" s="142"/>
      <c r="C1" s="142"/>
      <c r="D1" s="41"/>
      <c r="E1" s="41"/>
      <c r="F1" s="41"/>
      <c r="G1" s="41"/>
      <c r="H1" s="41"/>
      <c r="I1" s="41"/>
    </row>
    <row r="2" spans="1:12" ht="14.75" customHeight="1" thickBot="1">
      <c r="A2" s="142"/>
      <c r="B2" s="142"/>
      <c r="C2" s="142"/>
      <c r="D2" s="42"/>
      <c r="E2" s="42"/>
      <c r="F2" s="42"/>
      <c r="G2" s="42"/>
      <c r="H2" s="42"/>
      <c r="I2" s="42"/>
    </row>
    <row r="3" spans="1:12" ht="22.5" customHeight="1">
      <c r="A3" s="142"/>
      <c r="B3" s="142"/>
      <c r="C3" s="142"/>
      <c r="D3" s="145" t="s">
        <v>56</v>
      </c>
      <c r="E3" s="146"/>
      <c r="F3" s="146"/>
      <c r="G3" s="146"/>
      <c r="H3" s="146"/>
      <c r="I3" s="147"/>
    </row>
    <row r="4" spans="1:12" ht="22.5" customHeight="1" thickBot="1">
      <c r="A4" s="142"/>
      <c r="B4" s="142"/>
      <c r="C4" s="142"/>
      <c r="D4" s="148" t="s">
        <v>48</v>
      </c>
      <c r="E4" s="149"/>
      <c r="F4" s="149"/>
      <c r="G4" s="149"/>
      <c r="H4" s="149"/>
      <c r="I4" s="150"/>
    </row>
    <row r="5" spans="1:12" ht="14.75" customHeight="1">
      <c r="A5" s="142"/>
      <c r="B5" s="142"/>
      <c r="C5" s="142"/>
      <c r="D5" s="41"/>
      <c r="E5" s="41"/>
      <c r="F5" s="41"/>
      <c r="G5" s="41"/>
      <c r="H5" s="41"/>
      <c r="I5" s="41"/>
    </row>
    <row r="6" spans="1:12" ht="14.75" customHeight="1">
      <c r="A6" s="136"/>
      <c r="B6" s="137"/>
      <c r="C6" s="137"/>
      <c r="D6" s="41"/>
      <c r="E6" s="41"/>
      <c r="F6" s="41"/>
      <c r="G6" s="41"/>
      <c r="H6" s="41"/>
      <c r="I6" s="41"/>
    </row>
    <row r="7" spans="1:12" ht="14.75" customHeight="1">
      <c r="A7" s="136"/>
      <c r="B7" s="137"/>
      <c r="C7" s="137"/>
      <c r="D7" s="41"/>
      <c r="E7" s="41"/>
      <c r="F7" s="41"/>
      <c r="G7" s="41"/>
      <c r="H7" s="41"/>
      <c r="I7" s="41"/>
    </row>
    <row r="8" spans="1:12" ht="14.75" customHeight="1">
      <c r="A8" s="136"/>
      <c r="B8" s="137"/>
      <c r="C8" s="137"/>
      <c r="D8" s="41"/>
      <c r="E8" s="41"/>
      <c r="F8" s="41"/>
      <c r="G8" s="41"/>
      <c r="H8" s="41"/>
      <c r="I8" s="41"/>
    </row>
    <row r="9" spans="1:12" ht="14.75" customHeight="1">
      <c r="A9" s="137"/>
      <c r="B9" s="137"/>
      <c r="C9" s="137"/>
      <c r="D9" s="41"/>
      <c r="E9" s="41"/>
      <c r="F9" s="41"/>
      <c r="G9" s="41"/>
      <c r="H9" s="41"/>
      <c r="I9" s="41"/>
    </row>
    <row r="10" spans="1:12" ht="14.75" customHeight="1">
      <c r="A10" s="137"/>
      <c r="B10" s="137"/>
      <c r="C10" s="137"/>
      <c r="D10" s="41"/>
      <c r="E10" s="41"/>
      <c r="F10" s="41"/>
      <c r="G10" s="41"/>
      <c r="H10" s="41"/>
      <c r="I10" s="41"/>
    </row>
    <row r="11" spans="1:12" ht="14.75" customHeight="1">
      <c r="A11" s="137"/>
      <c r="B11" s="137"/>
      <c r="C11" s="137"/>
      <c r="D11" s="41"/>
      <c r="E11" s="41"/>
      <c r="F11" s="41"/>
      <c r="G11" s="41"/>
      <c r="H11" s="41"/>
      <c r="I11" s="41"/>
      <c r="L11" s="113"/>
    </row>
    <row r="12" spans="1:12" ht="23.75" customHeight="1">
      <c r="A12" s="137"/>
      <c r="B12" s="137"/>
      <c r="C12" s="137"/>
      <c r="D12" s="159" t="s">
        <v>40</v>
      </c>
      <c r="E12" s="160"/>
      <c r="F12" s="160"/>
      <c r="G12" s="160"/>
      <c r="H12" s="160"/>
      <c r="I12" s="161"/>
      <c r="L12" s="114"/>
    </row>
    <row r="13" spans="1:12" ht="20.25" customHeight="1" thickBot="1">
      <c r="C13" s="184" t="s">
        <v>50</v>
      </c>
      <c r="D13" s="184"/>
      <c r="E13" s="184"/>
      <c r="F13" s="184"/>
      <c r="G13" s="184"/>
      <c r="H13" s="184"/>
      <c r="I13" s="184"/>
      <c r="J13" s="184"/>
      <c r="K13" s="63"/>
    </row>
    <row r="14" spans="1:12" ht="22.5" customHeight="1">
      <c r="C14" s="41"/>
      <c r="D14" s="162" t="s">
        <v>6</v>
      </c>
      <c r="E14" s="163"/>
      <c r="F14" s="164" t="s">
        <v>5</v>
      </c>
      <c r="G14" s="165"/>
      <c r="H14" s="182" t="s">
        <v>7</v>
      </c>
      <c r="I14" s="183"/>
      <c r="J14" s="63"/>
      <c r="K14" s="63"/>
    </row>
    <row r="15" spans="1:12" ht="25.25" customHeight="1" thickBot="1">
      <c r="C15" s="41"/>
      <c r="D15" s="168">
        <v>0.38</v>
      </c>
      <c r="E15" s="169"/>
      <c r="F15" s="168">
        <v>0.38</v>
      </c>
      <c r="G15" s="169"/>
      <c r="H15" s="168">
        <v>0.24</v>
      </c>
      <c r="I15" s="169"/>
      <c r="J15" s="63"/>
      <c r="K15" s="63"/>
    </row>
    <row r="16" spans="1:12" ht="5.75" customHeight="1">
      <c r="C16" s="41"/>
      <c r="D16" s="43"/>
      <c r="E16" s="43"/>
      <c r="F16" s="43"/>
      <c r="G16" s="43"/>
      <c r="H16" s="43"/>
      <c r="I16" s="43"/>
      <c r="J16" s="63"/>
      <c r="K16" s="63"/>
    </row>
    <row r="17" spans="3:11" ht="14.75" customHeight="1">
      <c r="C17" s="41"/>
      <c r="D17" s="157" t="s">
        <v>36</v>
      </c>
      <c r="E17" s="157"/>
      <c r="F17" s="157"/>
      <c r="G17" s="157"/>
      <c r="H17" s="157"/>
      <c r="I17" s="157"/>
      <c r="J17" s="63"/>
      <c r="K17" s="63"/>
    </row>
    <row r="18" spans="3:11">
      <c r="C18" s="41"/>
      <c r="D18" s="158" t="s">
        <v>37</v>
      </c>
      <c r="E18" s="158"/>
      <c r="F18" s="158"/>
      <c r="G18" s="158"/>
      <c r="H18" s="158"/>
      <c r="I18" s="158"/>
    </row>
    <row r="19" spans="3:11">
      <c r="C19" s="41"/>
      <c r="D19" s="84"/>
      <c r="E19" s="84"/>
      <c r="F19" s="84"/>
      <c r="G19" s="84"/>
      <c r="H19" s="84"/>
      <c r="I19" s="84"/>
    </row>
    <row r="20" spans="3:11">
      <c r="C20" s="41"/>
      <c r="D20" s="65"/>
      <c r="E20" s="65"/>
      <c r="F20" s="65"/>
      <c r="G20" s="65"/>
      <c r="H20" s="65"/>
      <c r="I20" s="65"/>
      <c r="K20" s="75"/>
    </row>
    <row r="21" spans="3:11" ht="17.5" customHeight="1">
      <c r="C21" s="41"/>
      <c r="D21" s="185" t="s">
        <v>55</v>
      </c>
      <c r="E21" s="185"/>
      <c r="F21" s="185"/>
      <c r="G21" s="185"/>
      <c r="H21" s="185"/>
      <c r="I21" s="185"/>
    </row>
    <row r="22" spans="3:11" ht="20.75" customHeight="1" thickBot="1">
      <c r="C22" s="189" t="s">
        <v>49</v>
      </c>
      <c r="D22" s="189"/>
      <c r="E22" s="189"/>
      <c r="F22" s="189"/>
      <c r="G22" s="189"/>
      <c r="H22" s="189"/>
      <c r="I22" s="189"/>
      <c r="J22" s="189"/>
    </row>
    <row r="23" spans="3:11" ht="17.5" customHeight="1">
      <c r="C23" s="41"/>
      <c r="D23" s="151" t="s">
        <v>16</v>
      </c>
      <c r="E23" s="152"/>
      <c r="F23" s="153"/>
      <c r="G23" s="151" t="s">
        <v>19</v>
      </c>
      <c r="H23" s="152"/>
      <c r="I23" s="153"/>
    </row>
    <row r="24" spans="3:11">
      <c r="C24" s="41"/>
      <c r="D24" s="78" t="s">
        <v>6</v>
      </c>
      <c r="E24" s="77" t="s">
        <v>5</v>
      </c>
      <c r="F24" s="79" t="s">
        <v>7</v>
      </c>
      <c r="G24" s="78" t="s">
        <v>6</v>
      </c>
      <c r="H24" s="77" t="s">
        <v>5</v>
      </c>
      <c r="I24" s="79" t="s">
        <v>7</v>
      </c>
    </row>
    <row r="25" spans="3:11" ht="18" customHeight="1" thickBot="1">
      <c r="C25" s="41"/>
      <c r="D25" s="93"/>
      <c r="E25" s="94">
        <v>1</v>
      </c>
      <c r="F25" s="95"/>
      <c r="G25" s="93"/>
      <c r="H25" s="94"/>
      <c r="I25" s="95">
        <v>1</v>
      </c>
    </row>
    <row r="26" spans="3:11" ht="17.5" customHeight="1">
      <c r="C26" s="41"/>
      <c r="D26" s="151" t="s">
        <v>18</v>
      </c>
      <c r="E26" s="152"/>
      <c r="F26" s="153"/>
      <c r="G26" s="154"/>
      <c r="H26" s="155"/>
      <c r="I26" s="156"/>
    </row>
    <row r="27" spans="3:11">
      <c r="C27" s="41"/>
      <c r="D27" s="78" t="s">
        <v>6</v>
      </c>
      <c r="E27" s="77" t="s">
        <v>5</v>
      </c>
      <c r="F27" s="79" t="s">
        <v>7</v>
      </c>
      <c r="G27" s="78" t="s">
        <v>6</v>
      </c>
      <c r="H27" s="77" t="s">
        <v>5</v>
      </c>
      <c r="I27" s="79" t="s">
        <v>7</v>
      </c>
    </row>
    <row r="28" spans="3:11" ht="18" customHeight="1" thickBot="1">
      <c r="C28" s="41"/>
      <c r="D28" s="93"/>
      <c r="E28" s="94">
        <v>1</v>
      </c>
      <c r="F28" s="95"/>
      <c r="G28" s="93"/>
      <c r="H28" s="94"/>
      <c r="I28" s="95"/>
    </row>
    <row r="29" spans="3:11">
      <c r="C29" s="41"/>
      <c r="D29" s="154"/>
      <c r="E29" s="155"/>
      <c r="F29" s="156"/>
      <c r="G29" s="154"/>
      <c r="H29" s="155"/>
      <c r="I29" s="156"/>
    </row>
    <row r="30" spans="3:11">
      <c r="C30" s="41"/>
      <c r="D30" s="78" t="s">
        <v>6</v>
      </c>
      <c r="E30" s="77" t="s">
        <v>5</v>
      </c>
      <c r="F30" s="79" t="s">
        <v>7</v>
      </c>
      <c r="G30" s="78" t="s">
        <v>6</v>
      </c>
      <c r="H30" s="77" t="s">
        <v>5</v>
      </c>
      <c r="I30" s="79" t="s">
        <v>7</v>
      </c>
    </row>
    <row r="31" spans="3:11" ht="18" customHeight="1" thickBot="1">
      <c r="C31" s="41"/>
      <c r="D31" s="93"/>
      <c r="E31" s="94"/>
      <c r="F31" s="95"/>
      <c r="G31" s="93"/>
      <c r="H31" s="94"/>
      <c r="I31" s="95"/>
    </row>
    <row r="32" spans="3:11">
      <c r="C32" s="41"/>
      <c r="D32" s="76"/>
      <c r="E32" s="76"/>
      <c r="F32" s="76"/>
      <c r="G32" s="76"/>
      <c r="H32" s="76"/>
      <c r="I32" s="76"/>
    </row>
    <row r="33" spans="3:12" ht="17.5" customHeight="1">
      <c r="C33" s="88"/>
      <c r="D33" s="186" t="s">
        <v>54</v>
      </c>
      <c r="E33" s="186"/>
      <c r="F33" s="186"/>
      <c r="G33" s="186"/>
      <c r="H33" s="186"/>
      <c r="I33" s="186"/>
    </row>
    <row r="34" spans="3:12" ht="17.5" customHeight="1">
      <c r="C34" s="88"/>
      <c r="D34" s="187" t="s">
        <v>44</v>
      </c>
      <c r="E34" s="188"/>
      <c r="F34" s="188"/>
      <c r="G34" s="188"/>
      <c r="H34" s="188"/>
      <c r="I34" s="188"/>
    </row>
    <row r="35" spans="3:12" ht="17.5" customHeight="1">
      <c r="C35" s="42"/>
      <c r="D35" s="89"/>
      <c r="E35" s="89"/>
      <c r="F35" s="89"/>
      <c r="G35" s="89"/>
      <c r="H35" s="89"/>
      <c r="I35" s="89"/>
    </row>
    <row r="36" spans="3:12">
      <c r="C36" s="41"/>
      <c r="D36" s="76"/>
      <c r="E36" s="76"/>
      <c r="F36" s="76"/>
      <c r="G36" s="76"/>
      <c r="H36" s="76"/>
      <c r="I36" s="76"/>
    </row>
    <row r="37" spans="3:12">
      <c r="C37" s="80"/>
      <c r="D37" s="81"/>
      <c r="E37" s="81"/>
      <c r="F37" s="81"/>
      <c r="G37" s="81"/>
      <c r="H37" s="81"/>
      <c r="I37" s="81"/>
      <c r="J37" s="82"/>
      <c r="K37" s="82"/>
      <c r="L37" s="82"/>
    </row>
    <row r="38" spans="3:12" ht="19.75" customHeight="1">
      <c r="C38" s="41"/>
      <c r="D38" s="41"/>
      <c r="E38" s="41"/>
      <c r="F38" s="41"/>
      <c r="G38" s="41"/>
      <c r="H38" s="41"/>
      <c r="I38" s="41"/>
    </row>
    <row r="39" spans="3:12" ht="19.75" customHeight="1">
      <c r="C39" s="41"/>
      <c r="D39" s="41"/>
      <c r="E39" s="41"/>
      <c r="F39" s="41"/>
      <c r="G39" s="41"/>
      <c r="H39" s="41"/>
      <c r="I39" s="41"/>
    </row>
    <row r="40" spans="3:12" ht="20.75" customHeight="1">
      <c r="C40" s="41"/>
      <c r="D40" s="170" t="s">
        <v>42</v>
      </c>
      <c r="E40" s="171"/>
      <c r="F40" s="171"/>
      <c r="G40" s="171"/>
      <c r="H40" s="171"/>
      <c r="I40" s="172"/>
    </row>
    <row r="41" spans="3:12" ht="20.25" customHeight="1" thickBot="1">
      <c r="C41" s="184" t="s">
        <v>51</v>
      </c>
      <c r="D41" s="184"/>
      <c r="E41" s="184"/>
      <c r="F41" s="184"/>
      <c r="G41" s="184"/>
      <c r="H41" s="184"/>
      <c r="I41" s="184"/>
      <c r="J41" s="184"/>
    </row>
    <row r="42" spans="3:12" ht="23" customHeight="1">
      <c r="C42" s="41"/>
      <c r="D42" s="173" t="s">
        <v>34</v>
      </c>
      <c r="E42" s="174"/>
      <c r="F42" s="175" t="s">
        <v>33</v>
      </c>
      <c r="G42" s="176"/>
      <c r="H42" s="177" t="s">
        <v>35</v>
      </c>
      <c r="I42" s="178"/>
    </row>
    <row r="43" spans="3:12" ht="25.25" customHeight="1" thickBot="1">
      <c r="C43" s="41"/>
      <c r="D43" s="168">
        <v>0.55000000000000004</v>
      </c>
      <c r="E43" s="169"/>
      <c r="F43" s="168">
        <v>0.24</v>
      </c>
      <c r="G43" s="169"/>
      <c r="H43" s="168">
        <v>0.21</v>
      </c>
      <c r="I43" s="169"/>
    </row>
    <row r="44" spans="3:12" ht="5.75" customHeight="1">
      <c r="C44" s="41"/>
      <c r="D44" s="43"/>
      <c r="E44" s="43"/>
      <c r="F44" s="43"/>
      <c r="G44" s="43"/>
      <c r="H44" s="43"/>
      <c r="I44" s="43"/>
    </row>
    <row r="45" spans="3:12">
      <c r="C45" s="41"/>
      <c r="D45" s="157" t="s">
        <v>36</v>
      </c>
      <c r="E45" s="157"/>
      <c r="F45" s="157"/>
      <c r="G45" s="157"/>
      <c r="H45" s="157"/>
      <c r="I45" s="157"/>
    </row>
    <row r="46" spans="3:12">
      <c r="C46" s="41"/>
      <c r="D46" s="158" t="s">
        <v>38</v>
      </c>
      <c r="E46" s="158"/>
      <c r="F46" s="158"/>
      <c r="G46" s="158"/>
      <c r="H46" s="158"/>
      <c r="I46" s="158"/>
    </row>
    <row r="47" spans="3:12">
      <c r="C47" s="41"/>
      <c r="D47" s="84"/>
      <c r="E47" s="84"/>
      <c r="F47" s="84"/>
      <c r="G47" s="84"/>
      <c r="H47" s="84"/>
      <c r="I47" s="84"/>
    </row>
    <row r="48" spans="3:12">
      <c r="C48" s="41"/>
      <c r="D48" s="65"/>
      <c r="E48" s="65"/>
      <c r="F48" s="65"/>
      <c r="G48" s="65"/>
      <c r="H48" s="65"/>
      <c r="I48" s="65"/>
    </row>
    <row r="49" spans="3:13" ht="18">
      <c r="C49" s="41"/>
      <c r="D49" s="185" t="s">
        <v>43</v>
      </c>
      <c r="E49" s="185"/>
      <c r="F49" s="185"/>
      <c r="G49" s="185"/>
      <c r="H49" s="185"/>
      <c r="I49" s="185"/>
    </row>
    <row r="50" spans="3:13" ht="20.75" customHeight="1" thickBot="1">
      <c r="C50" s="189" t="s">
        <v>49</v>
      </c>
      <c r="D50" s="189"/>
      <c r="E50" s="189"/>
      <c r="F50" s="189"/>
      <c r="G50" s="189"/>
      <c r="H50" s="189"/>
      <c r="I50" s="189"/>
      <c r="J50" s="189"/>
    </row>
    <row r="51" spans="3:13">
      <c r="C51" s="41"/>
      <c r="D51" s="151" t="s">
        <v>19</v>
      </c>
      <c r="E51" s="152"/>
      <c r="F51" s="153"/>
      <c r="G51" s="151"/>
      <c r="H51" s="152"/>
      <c r="I51" s="153"/>
    </row>
    <row r="52" spans="3:13">
      <c r="C52" s="41"/>
      <c r="D52" s="85" t="s">
        <v>34</v>
      </c>
      <c r="E52" s="86" t="s">
        <v>33</v>
      </c>
      <c r="F52" s="87" t="s">
        <v>35</v>
      </c>
      <c r="G52" s="85" t="s">
        <v>34</v>
      </c>
      <c r="H52" s="86" t="s">
        <v>33</v>
      </c>
      <c r="I52" s="87" t="s">
        <v>35</v>
      </c>
    </row>
    <row r="53" spans="3:13" ht="16" thickBot="1">
      <c r="C53" s="41"/>
      <c r="D53" s="93">
        <v>0.3</v>
      </c>
      <c r="E53" s="94">
        <v>0.5</v>
      </c>
      <c r="F53" s="95">
        <v>0.2</v>
      </c>
      <c r="G53" s="93"/>
      <c r="H53" s="94"/>
      <c r="I53" s="95"/>
    </row>
    <row r="54" spans="3:13">
      <c r="C54" s="41"/>
      <c r="D54" s="151"/>
      <c r="E54" s="152"/>
      <c r="F54" s="153"/>
      <c r="G54" s="154"/>
      <c r="H54" s="155"/>
      <c r="I54" s="156"/>
    </row>
    <row r="55" spans="3:13">
      <c r="C55" s="41"/>
      <c r="D55" s="85" t="s">
        <v>34</v>
      </c>
      <c r="E55" s="86" t="s">
        <v>33</v>
      </c>
      <c r="F55" s="87" t="s">
        <v>35</v>
      </c>
      <c r="G55" s="85" t="s">
        <v>34</v>
      </c>
      <c r="H55" s="86" t="s">
        <v>33</v>
      </c>
      <c r="I55" s="87" t="s">
        <v>35</v>
      </c>
    </row>
    <row r="56" spans="3:13" ht="16" thickBot="1">
      <c r="C56" s="41"/>
      <c r="D56" s="93"/>
      <c r="E56" s="94"/>
      <c r="F56" s="95"/>
      <c r="G56" s="93"/>
      <c r="H56" s="94"/>
      <c r="I56" s="95"/>
    </row>
    <row r="57" spans="3:13">
      <c r="C57" s="41"/>
      <c r="D57" s="154"/>
      <c r="E57" s="155"/>
      <c r="F57" s="156"/>
      <c r="G57" s="154"/>
      <c r="H57" s="155"/>
      <c r="I57" s="156"/>
    </row>
    <row r="58" spans="3:13">
      <c r="C58" s="41"/>
      <c r="D58" s="85" t="s">
        <v>34</v>
      </c>
      <c r="E58" s="86" t="s">
        <v>33</v>
      </c>
      <c r="F58" s="87" t="s">
        <v>35</v>
      </c>
      <c r="G58" s="85" t="s">
        <v>34</v>
      </c>
      <c r="H58" s="86" t="s">
        <v>33</v>
      </c>
      <c r="I58" s="87" t="s">
        <v>35</v>
      </c>
    </row>
    <row r="59" spans="3:13" ht="16" thickBot="1">
      <c r="C59" s="41"/>
      <c r="D59" s="93"/>
      <c r="E59" s="94"/>
      <c r="F59" s="95"/>
      <c r="G59" s="93"/>
      <c r="H59" s="94"/>
      <c r="I59" s="95"/>
    </row>
    <row r="60" spans="3:13">
      <c r="C60" s="41"/>
      <c r="D60" s="84"/>
      <c r="E60" s="84"/>
      <c r="F60" s="84"/>
      <c r="G60" s="84"/>
      <c r="H60" s="84"/>
      <c r="I60" s="84"/>
    </row>
    <row r="61" spans="3:13" ht="17.5" customHeight="1">
      <c r="C61" s="41"/>
      <c r="D61" s="190" t="s">
        <v>53</v>
      </c>
      <c r="E61" s="186"/>
      <c r="F61" s="186"/>
      <c r="G61" s="186"/>
      <c r="H61" s="186"/>
      <c r="I61" s="186"/>
    </row>
    <row r="62" spans="3:13" ht="17.5" customHeight="1">
      <c r="C62" s="41"/>
      <c r="D62" s="187" t="s">
        <v>44</v>
      </c>
      <c r="E62" s="188"/>
      <c r="F62" s="188"/>
      <c r="G62" s="188"/>
      <c r="H62" s="188"/>
      <c r="I62" s="188"/>
    </row>
    <row r="63" spans="3:13" ht="22" customHeight="1">
      <c r="C63" s="41"/>
      <c r="D63" s="84"/>
      <c r="E63" s="84"/>
      <c r="F63" s="84"/>
      <c r="G63" s="84"/>
      <c r="H63" s="84"/>
      <c r="I63" s="84"/>
    </row>
    <row r="64" spans="3:13" ht="26.5" customHeight="1">
      <c r="C64" s="80"/>
      <c r="D64" s="83"/>
      <c r="E64" s="83"/>
      <c r="F64" s="83"/>
      <c r="G64" s="83"/>
      <c r="H64" s="83"/>
      <c r="I64" s="83"/>
      <c r="J64" s="82"/>
      <c r="K64" s="82"/>
      <c r="L64" s="82"/>
      <c r="M64" s="4"/>
    </row>
    <row r="65" spans="3:13" ht="22" customHeight="1">
      <c r="C65" s="42"/>
      <c r="D65" s="65"/>
      <c r="E65" s="65"/>
      <c r="F65" s="65"/>
      <c r="G65" s="65"/>
      <c r="H65" s="65"/>
      <c r="I65" s="65"/>
      <c r="J65" s="4"/>
      <c r="K65" s="4"/>
      <c r="L65" s="4"/>
      <c r="M65" s="4"/>
    </row>
    <row r="66" spans="3:13" ht="26.5" customHeight="1">
      <c r="C66" s="41"/>
      <c r="D66" s="65"/>
      <c r="E66" s="65"/>
      <c r="F66" s="65"/>
      <c r="G66" s="65"/>
      <c r="H66" s="65"/>
      <c r="I66" s="65"/>
      <c r="J66" s="128"/>
      <c r="K66" s="128"/>
    </row>
    <row r="67" spans="3:13" ht="23">
      <c r="C67" s="41"/>
      <c r="D67" s="194" t="s">
        <v>47</v>
      </c>
      <c r="E67" s="194"/>
      <c r="F67" s="194"/>
      <c r="G67" s="194"/>
      <c r="H67" s="194"/>
      <c r="I67" s="125"/>
      <c r="J67" s="129"/>
      <c r="K67" s="129"/>
      <c r="L67" s="129"/>
    </row>
    <row r="68" spans="3:13" ht="20.25" customHeight="1" thickBot="1">
      <c r="C68" s="41"/>
      <c r="D68" s="193" t="s">
        <v>52</v>
      </c>
      <c r="E68" s="193"/>
      <c r="F68" s="193"/>
      <c r="G68" s="193"/>
      <c r="H68" s="193"/>
      <c r="I68" s="124"/>
      <c r="J68" s="195"/>
      <c r="K68" s="195"/>
      <c r="L68" s="129"/>
      <c r="M68" s="44"/>
    </row>
    <row r="69" spans="3:13" ht="20.25" customHeight="1" thickBot="1">
      <c r="C69" s="41"/>
      <c r="D69" s="196" t="s">
        <v>39</v>
      </c>
      <c r="E69" s="197"/>
      <c r="F69" s="197"/>
      <c r="G69" s="118" t="s">
        <v>45</v>
      </c>
      <c r="H69" s="119" t="s">
        <v>46</v>
      </c>
      <c r="I69" s="122"/>
      <c r="J69" s="195"/>
      <c r="K69" s="195"/>
      <c r="L69" s="44"/>
    </row>
    <row r="70" spans="3:13" ht="17" customHeight="1">
      <c r="C70" s="41"/>
      <c r="D70" s="198" t="s">
        <v>0</v>
      </c>
      <c r="E70" s="199"/>
      <c r="F70" s="199"/>
      <c r="G70" s="115">
        <v>0</v>
      </c>
      <c r="H70" s="120"/>
      <c r="I70" s="121"/>
      <c r="J70" s="130"/>
      <c r="K70" s="131">
        <f>IFERROR((($G70-$J70)/$G70)-1,)</f>
        <v>0</v>
      </c>
      <c r="L70" s="126"/>
      <c r="M70" s="127"/>
    </row>
    <row r="71" spans="3:13" ht="17" customHeight="1">
      <c r="C71" s="41"/>
      <c r="D71" s="179" t="s">
        <v>22</v>
      </c>
      <c r="E71" s="180"/>
      <c r="F71" s="180"/>
      <c r="G71" s="116">
        <v>0</v>
      </c>
      <c r="H71" s="120"/>
      <c r="I71" s="121"/>
      <c r="J71" s="132"/>
      <c r="K71" s="133">
        <f t="shared" ref="K71:K87" si="0">IFERROR((($G71-$J71)/$G71)-1,)</f>
        <v>0</v>
      </c>
      <c r="M71" s="4"/>
    </row>
    <row r="72" spans="3:13" ht="17" customHeight="1">
      <c r="C72" s="41"/>
      <c r="D72" s="179" t="s">
        <v>4</v>
      </c>
      <c r="E72" s="180"/>
      <c r="F72" s="180"/>
      <c r="G72" s="116">
        <v>0</v>
      </c>
      <c r="H72" s="120"/>
      <c r="I72" s="121"/>
      <c r="J72" s="132"/>
      <c r="K72" s="133">
        <f t="shared" si="0"/>
        <v>0</v>
      </c>
    </row>
    <row r="73" spans="3:13" ht="17" customHeight="1">
      <c r="C73" s="41"/>
      <c r="D73" s="179" t="s">
        <v>29</v>
      </c>
      <c r="E73" s="180"/>
      <c r="F73" s="180"/>
      <c r="G73" s="116">
        <v>0</v>
      </c>
      <c r="H73" s="120"/>
      <c r="I73" s="121"/>
      <c r="J73" s="132"/>
      <c r="K73" s="133">
        <f t="shared" si="0"/>
        <v>0</v>
      </c>
    </row>
    <row r="74" spans="3:13" ht="17" customHeight="1">
      <c r="C74" s="41"/>
      <c r="D74" s="179" t="s">
        <v>1</v>
      </c>
      <c r="E74" s="180"/>
      <c r="F74" s="180"/>
      <c r="G74" s="116">
        <v>0</v>
      </c>
      <c r="H74" s="120"/>
      <c r="I74" s="121"/>
      <c r="J74" s="132"/>
      <c r="K74" s="133">
        <f t="shared" si="0"/>
        <v>0</v>
      </c>
      <c r="L74" s="181"/>
      <c r="M74" s="181"/>
    </row>
    <row r="75" spans="3:13" ht="17" customHeight="1">
      <c r="C75" s="41"/>
      <c r="D75" s="179" t="s">
        <v>20</v>
      </c>
      <c r="E75" s="180"/>
      <c r="F75" s="180"/>
      <c r="G75" s="116">
        <v>0</v>
      </c>
      <c r="H75" s="120"/>
      <c r="I75" s="121"/>
      <c r="J75" s="132"/>
      <c r="K75" s="133">
        <f t="shared" si="0"/>
        <v>0</v>
      </c>
      <c r="L75" s="64"/>
      <c r="M75" s="64"/>
    </row>
    <row r="76" spans="3:13" ht="17" customHeight="1">
      <c r="C76" s="41"/>
      <c r="D76" s="179" t="s">
        <v>14</v>
      </c>
      <c r="E76" s="180"/>
      <c r="F76" s="180"/>
      <c r="G76" s="116">
        <v>0</v>
      </c>
      <c r="H76" s="120"/>
      <c r="I76" s="121"/>
      <c r="J76" s="132"/>
      <c r="K76" s="133">
        <f t="shared" si="0"/>
        <v>0</v>
      </c>
      <c r="L76" s="64"/>
      <c r="M76" s="64"/>
    </row>
    <row r="77" spans="3:13" ht="17" customHeight="1">
      <c r="C77" s="41"/>
      <c r="D77" s="179" t="s">
        <v>15</v>
      </c>
      <c r="E77" s="180"/>
      <c r="F77" s="180"/>
      <c r="G77" s="116">
        <v>0</v>
      </c>
      <c r="H77" s="120"/>
      <c r="I77" s="121"/>
      <c r="J77" s="132"/>
      <c r="K77" s="133">
        <f t="shared" si="0"/>
        <v>0</v>
      </c>
      <c r="L77" s="64"/>
      <c r="M77" s="64"/>
    </row>
    <row r="78" spans="3:13" ht="17" customHeight="1">
      <c r="C78" s="41"/>
      <c r="D78" s="179" t="s">
        <v>21</v>
      </c>
      <c r="E78" s="180"/>
      <c r="F78" s="180"/>
      <c r="G78" s="116">
        <v>0</v>
      </c>
      <c r="H78" s="120"/>
      <c r="I78" s="121"/>
      <c r="J78" s="132"/>
      <c r="K78" s="133">
        <f t="shared" si="0"/>
        <v>0</v>
      </c>
      <c r="L78" s="64"/>
      <c r="M78" s="64"/>
    </row>
    <row r="79" spans="3:13" ht="17" customHeight="1">
      <c r="C79" s="41"/>
      <c r="D79" s="179" t="s">
        <v>2</v>
      </c>
      <c r="E79" s="180"/>
      <c r="F79" s="180"/>
      <c r="G79" s="116">
        <v>0</v>
      </c>
      <c r="H79" s="120"/>
      <c r="I79" s="121"/>
      <c r="J79" s="132"/>
      <c r="K79" s="133">
        <f t="shared" si="0"/>
        <v>0</v>
      </c>
      <c r="L79" s="64"/>
      <c r="M79" s="64"/>
    </row>
    <row r="80" spans="3:13" ht="17" customHeight="1">
      <c r="C80" s="41"/>
      <c r="D80" s="179" t="s">
        <v>24</v>
      </c>
      <c r="E80" s="180"/>
      <c r="F80" s="180"/>
      <c r="G80" s="116">
        <v>0</v>
      </c>
      <c r="H80" s="120"/>
      <c r="I80" s="121"/>
      <c r="J80" s="132"/>
      <c r="K80" s="133">
        <f t="shared" si="0"/>
        <v>0</v>
      </c>
      <c r="L80" s="64"/>
      <c r="M80" s="64"/>
    </row>
    <row r="81" spans="3:13" ht="17" customHeight="1">
      <c r="C81" s="41"/>
      <c r="D81" s="179" t="s">
        <v>16</v>
      </c>
      <c r="E81" s="180"/>
      <c r="F81" s="180"/>
      <c r="G81" s="116">
        <v>0</v>
      </c>
      <c r="H81" s="120"/>
      <c r="I81" s="121"/>
      <c r="J81" s="132"/>
      <c r="K81" s="133">
        <f t="shared" si="0"/>
        <v>0</v>
      </c>
    </row>
    <row r="82" spans="3:13" ht="17" customHeight="1">
      <c r="C82" s="41"/>
      <c r="D82" s="179" t="s">
        <v>17</v>
      </c>
      <c r="E82" s="180"/>
      <c r="F82" s="180"/>
      <c r="G82" s="116">
        <v>0</v>
      </c>
      <c r="H82" s="120"/>
      <c r="I82" s="68"/>
      <c r="J82" s="132"/>
      <c r="K82" s="133">
        <f t="shared" si="0"/>
        <v>0</v>
      </c>
    </row>
    <row r="83" spans="3:13" ht="17" customHeight="1">
      <c r="C83" s="41"/>
      <c r="D83" s="179" t="s">
        <v>25</v>
      </c>
      <c r="E83" s="180"/>
      <c r="F83" s="180"/>
      <c r="G83" s="116">
        <v>0</v>
      </c>
      <c r="H83" s="120"/>
      <c r="I83" s="68"/>
      <c r="J83" s="132"/>
      <c r="K83" s="133">
        <f t="shared" si="0"/>
        <v>0</v>
      </c>
    </row>
    <row r="84" spans="3:13" ht="17" customHeight="1">
      <c r="C84" s="41"/>
      <c r="D84" s="179" t="s">
        <v>26</v>
      </c>
      <c r="E84" s="180"/>
      <c r="F84" s="180"/>
      <c r="G84" s="116">
        <v>0</v>
      </c>
      <c r="H84" s="120"/>
      <c r="I84" s="68"/>
      <c r="J84" s="132"/>
      <c r="K84" s="133">
        <f t="shared" si="0"/>
        <v>0</v>
      </c>
    </row>
    <row r="85" spans="3:13" ht="17" customHeight="1">
      <c r="C85" s="41"/>
      <c r="D85" s="179" t="s">
        <v>27</v>
      </c>
      <c r="E85" s="180"/>
      <c r="F85" s="180"/>
      <c r="G85" s="116">
        <v>0</v>
      </c>
      <c r="H85" s="120"/>
      <c r="I85" s="68"/>
      <c r="J85" s="132"/>
      <c r="K85" s="133">
        <f t="shared" si="0"/>
        <v>0</v>
      </c>
    </row>
    <row r="86" spans="3:13" ht="16.25" customHeight="1">
      <c r="C86" s="41"/>
      <c r="D86" s="179" t="s">
        <v>19</v>
      </c>
      <c r="E86" s="180"/>
      <c r="F86" s="180"/>
      <c r="G86" s="116">
        <v>0</v>
      </c>
      <c r="H86" s="120"/>
      <c r="I86" s="68"/>
      <c r="J86" s="132"/>
      <c r="K86" s="133">
        <f t="shared" si="0"/>
        <v>0</v>
      </c>
    </row>
    <row r="87" spans="3:13" ht="17" customHeight="1" thickBot="1">
      <c r="C87" s="41"/>
      <c r="D87" s="191" t="s">
        <v>18</v>
      </c>
      <c r="E87" s="192"/>
      <c r="F87" s="192"/>
      <c r="G87" s="117">
        <v>0</v>
      </c>
      <c r="H87" s="123"/>
      <c r="I87" s="68"/>
      <c r="J87" s="134"/>
      <c r="K87" s="135">
        <f t="shared" si="0"/>
        <v>0</v>
      </c>
    </row>
    <row r="88" spans="3:13" ht="15.25" customHeight="1">
      <c r="D88" s="90"/>
      <c r="E88" s="90"/>
      <c r="F88" s="90"/>
      <c r="G88" s="90"/>
      <c r="H88" s="90"/>
      <c r="I88" s="68"/>
      <c r="L88" s="166"/>
      <c r="M88" s="167"/>
    </row>
    <row r="89" spans="3:13" ht="16.25" customHeight="1">
      <c r="E89" s="144"/>
      <c r="F89" s="144"/>
      <c r="G89" s="144"/>
      <c r="H89" s="144"/>
      <c r="I89" s="68"/>
      <c r="J89" s="91"/>
      <c r="K89" s="91"/>
      <c r="L89" s="91"/>
    </row>
    <row r="90" spans="3:13">
      <c r="I90" s="68"/>
    </row>
    <row r="91" spans="3:13">
      <c r="I91" s="68"/>
    </row>
    <row r="92" spans="3:13">
      <c r="I92" s="68"/>
    </row>
    <row r="93" spans="3:13">
      <c r="I93" s="68"/>
    </row>
    <row r="94" spans="3:13">
      <c r="I94" s="68"/>
    </row>
    <row r="95" spans="3:13">
      <c r="I95" s="68"/>
    </row>
    <row r="96" spans="3:13">
      <c r="I96" s="68"/>
    </row>
    <row r="97" spans="9:9">
      <c r="I97" s="68"/>
    </row>
    <row r="98" spans="9:9">
      <c r="I98" s="68"/>
    </row>
    <row r="99" spans="9:9">
      <c r="I99" s="68"/>
    </row>
    <row r="1048576" spans="8:9" ht="15">
      <c r="H1048576" s="143"/>
      <c r="I1048576" s="143"/>
    </row>
  </sheetData>
  <sheetProtection selectLockedCells="1"/>
  <mergeCells count="69">
    <mergeCell ref="D86:F86"/>
    <mergeCell ref="D87:F87"/>
    <mergeCell ref="D68:H68"/>
    <mergeCell ref="D67:H67"/>
    <mergeCell ref="J68:K69"/>
    <mergeCell ref="D77:F77"/>
    <mergeCell ref="D78:F78"/>
    <mergeCell ref="D79:F79"/>
    <mergeCell ref="D80:F80"/>
    <mergeCell ref="D81:F81"/>
    <mergeCell ref="D82:F82"/>
    <mergeCell ref="D83:F83"/>
    <mergeCell ref="D84:F84"/>
    <mergeCell ref="D85:F85"/>
    <mergeCell ref="D69:F69"/>
    <mergeCell ref="D70:F70"/>
    <mergeCell ref="D75:F75"/>
    <mergeCell ref="D62:I62"/>
    <mergeCell ref="D49:I49"/>
    <mergeCell ref="D51:F51"/>
    <mergeCell ref="G51:I51"/>
    <mergeCell ref="D54:F54"/>
    <mergeCell ref="G54:I54"/>
    <mergeCell ref="D57:F57"/>
    <mergeCell ref="D61:I61"/>
    <mergeCell ref="D21:I21"/>
    <mergeCell ref="D33:I33"/>
    <mergeCell ref="D34:I34"/>
    <mergeCell ref="C22:J22"/>
    <mergeCell ref="D74:F74"/>
    <mergeCell ref="C41:J41"/>
    <mergeCell ref="C50:J50"/>
    <mergeCell ref="H14:I14"/>
    <mergeCell ref="D15:E15"/>
    <mergeCell ref="F15:G15"/>
    <mergeCell ref="H15:I15"/>
    <mergeCell ref="C13:J13"/>
    <mergeCell ref="L88:M88"/>
    <mergeCell ref="H43:I43"/>
    <mergeCell ref="D40:I40"/>
    <mergeCell ref="D46:I46"/>
    <mergeCell ref="D45:I45"/>
    <mergeCell ref="D42:E42"/>
    <mergeCell ref="D43:E43"/>
    <mergeCell ref="F42:G42"/>
    <mergeCell ref="F43:G43"/>
    <mergeCell ref="H42:I42"/>
    <mergeCell ref="D76:F76"/>
    <mergeCell ref="L74:M74"/>
    <mergeCell ref="D73:F73"/>
    <mergeCell ref="G57:I57"/>
    <mergeCell ref="D71:F71"/>
    <mergeCell ref="D72:F72"/>
    <mergeCell ref="A1:C5"/>
    <mergeCell ref="H1048576:I1048576"/>
    <mergeCell ref="E89:H89"/>
    <mergeCell ref="D3:I3"/>
    <mergeCell ref="D4:I4"/>
    <mergeCell ref="D23:F23"/>
    <mergeCell ref="D29:F29"/>
    <mergeCell ref="G29:I29"/>
    <mergeCell ref="G23:I23"/>
    <mergeCell ref="D26:F26"/>
    <mergeCell ref="G26:I26"/>
    <mergeCell ref="D17:I17"/>
    <mergeCell ref="D18:I18"/>
    <mergeCell ref="D12:I12"/>
    <mergeCell ref="D14:E14"/>
    <mergeCell ref="F14:G14"/>
  </mergeCells>
  <conditionalFormatting sqref="D16:I16 F15 H15">
    <cfRule type="expression" dxfId="18" priority="27">
      <formula>$D$15+$F$15+$H$15=100%</formula>
    </cfRule>
  </conditionalFormatting>
  <conditionalFormatting sqref="D44:I44 D43 F43 H43">
    <cfRule type="expression" dxfId="17" priority="25">
      <formula>$D$43+$F$43+$H$43=100%</formula>
    </cfRule>
  </conditionalFormatting>
  <conditionalFormatting sqref="K70:K87">
    <cfRule type="dataBar" priority="15">
      <dataBar showValue="0">
        <cfvo type="min"/>
        <cfvo type="max"/>
        <color theme="0"/>
      </dataBar>
      <extLst>
        <ext xmlns:x14="http://schemas.microsoft.com/office/spreadsheetml/2009/9/main" uri="{B025F937-C7B1-47D3-B67F-A62EFF666E3E}">
          <x14:id>{700EF964-C1C7-4A13-9DD1-CD797924866D}</x14:id>
        </ext>
      </extLst>
    </cfRule>
  </conditionalFormatting>
  <conditionalFormatting sqref="D15">
    <cfRule type="expression" dxfId="16" priority="13">
      <formula>$D$15+$F$15+$H$15=100%</formula>
    </cfRule>
  </conditionalFormatting>
  <conditionalFormatting sqref="D53:F53">
    <cfRule type="expression" dxfId="15" priority="12">
      <formula>$D$53+$E$53+$F$53=100%</formula>
    </cfRule>
  </conditionalFormatting>
  <conditionalFormatting sqref="G53:I53">
    <cfRule type="expression" dxfId="14" priority="11">
      <formula>$G$53+$H$53+$I$53=100%</formula>
    </cfRule>
  </conditionalFormatting>
  <conditionalFormatting sqref="D56:F56">
    <cfRule type="expression" dxfId="13" priority="10">
      <formula>$D$56+$E$56+$F$56=100%</formula>
    </cfRule>
  </conditionalFormatting>
  <conditionalFormatting sqref="G56:I56">
    <cfRule type="expression" priority="9">
      <formula>$G$56+$H$56+$I$56=100%</formula>
    </cfRule>
  </conditionalFormatting>
  <conditionalFormatting sqref="D59:F59">
    <cfRule type="expression" dxfId="12" priority="8">
      <formula>$D$59+$E$59+$F$59=100%</formula>
    </cfRule>
  </conditionalFormatting>
  <conditionalFormatting sqref="G59:I59">
    <cfRule type="expression" priority="7">
      <formula>$G$59+$H$59+$I$59=100%</formula>
    </cfRule>
  </conditionalFormatting>
  <conditionalFormatting sqref="D25:F25">
    <cfRule type="expression" dxfId="11" priority="6">
      <formula>$D$25+$E$25+$F$25=100%</formula>
    </cfRule>
  </conditionalFormatting>
  <conditionalFormatting sqref="G25:I25">
    <cfRule type="expression" dxfId="10" priority="5">
      <formula>$G$25+$H$25+$I$25=100%</formula>
    </cfRule>
  </conditionalFormatting>
  <conditionalFormatting sqref="D28:F28">
    <cfRule type="expression" dxfId="9" priority="4">
      <formula>$D$28+$E$28+$F$28=100%</formula>
    </cfRule>
  </conditionalFormatting>
  <conditionalFormatting sqref="G28:I28">
    <cfRule type="expression" dxfId="8" priority="3">
      <formula>$G$28+$H$28+$I$28=100%</formula>
    </cfRule>
  </conditionalFormatting>
  <conditionalFormatting sqref="D31:F31">
    <cfRule type="expression" dxfId="7" priority="2">
      <formula>$D$31+$E$31+$F$31=100%</formula>
    </cfRule>
  </conditionalFormatting>
  <conditionalFormatting sqref="G31:I31">
    <cfRule type="expression" dxfId="6" priority="1">
      <formula>$G$31+$H$31+$I$31=100%</formula>
    </cfRule>
  </conditionalFormatting>
  <dataValidations xWindow="1084" yWindow="374" count="4">
    <dataValidation type="whole" operator="greaterThanOrEqual" allowBlank="1" showInputMessage="1" showErrorMessage="1" prompt="Indiquez le nombre de retours de la veille pour chaque produit._x000a_Laissez vide si aucun retour" sqref="J70:J87">
      <formula1>1</formula1>
    </dataValidation>
    <dataValidation type="whole" allowBlank="1" showInputMessage="1" showErrorMessage="1" prompt="Veuillez entrer une valeur entre 1 et 100_x000a_Le total des 3 cases doit être égal à 100" sqref="D15:I15 D43:I43 D53:I53 D56:I56 D59:I59 D31:I31 D28:I28 D25:I25">
      <formula1>1</formula1>
      <formula2>100</formula2>
    </dataValidation>
    <dataValidation type="whole" operator="greaterThan" allowBlank="1" showInputMessage="1" showErrorMessage="1" promptTitle="AUGM. VOLUME PROD." prompt="Chiffre uniquement" sqref="H1048576">
      <formula1>0</formula1>
    </dataValidation>
    <dataValidation type="whole" operator="greaterThan" allowBlank="1" showInputMessage="1" showErrorMessage="1" prompt="Veuillez entrer une valeur d'augmentation de la production" sqref="H70:I87">
      <formula1>0</formula1>
    </dataValidation>
  </dataValidations>
  <pageMargins left="0.7" right="0.7" top="0.75" bottom="0.75" header="0.3" footer="0.3"/>
  <pageSetup paperSize="9" orientation="portrait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00EF964-C1C7-4A13-9DD1-CD797924866D}">
            <x14:dataBar minLength="0" maxLength="100" border="1">
              <x14:cfvo type="autoMin"/>
              <x14:cfvo type="autoMax"/>
              <x14:borderColor theme="0"/>
              <x14:negativeFillColor rgb="FFFF0000"/>
              <x14:axisColor rgb="FF000000"/>
            </x14:dataBar>
          </x14:cfRule>
          <xm:sqref>K70:K87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B1:K21"/>
  <sheetViews>
    <sheetView showGridLines="0" showZeros="0" zoomScale="220" zoomScaleNormal="280" zoomScalePageLayoutView="280" workbookViewId="0">
      <selection activeCell="L5" sqref="L5"/>
    </sheetView>
  </sheetViews>
  <sheetFormatPr baseColWidth="10" defaultColWidth="10.83203125" defaultRowHeight="14" x14ac:dyDescent="0"/>
  <cols>
    <col min="1" max="1" width="1.6640625" customWidth="1"/>
    <col min="2" max="2" width="11" customWidth="1"/>
    <col min="3" max="3" width="9.83203125" customWidth="1"/>
    <col min="4" max="4" width="4.1640625" customWidth="1"/>
    <col min="5" max="10" width="6" customWidth="1"/>
    <col min="11" max="11" width="4.1640625" customWidth="1"/>
  </cols>
  <sheetData>
    <row r="1" spans="2:11" ht="18.5" customHeight="1" thickBot="1">
      <c r="B1" s="207">
        <f ca="1">TODAY()</f>
        <v>44065</v>
      </c>
      <c r="C1" s="207"/>
      <c r="D1" s="62"/>
      <c r="E1" s="201" t="s">
        <v>28</v>
      </c>
      <c r="F1" s="202"/>
      <c r="G1" s="203"/>
      <c r="H1" s="204" t="s">
        <v>41</v>
      </c>
      <c r="I1" s="205"/>
      <c r="J1" s="206"/>
    </row>
    <row r="2" spans="2:11" ht="17.5" customHeight="1">
      <c r="B2" s="138"/>
      <c r="C2" s="138"/>
      <c r="D2" s="66"/>
      <c r="E2" s="46" t="s">
        <v>6</v>
      </c>
      <c r="F2" s="47" t="s">
        <v>5</v>
      </c>
      <c r="G2" s="48" t="s">
        <v>7</v>
      </c>
      <c r="H2" s="49" t="s">
        <v>6</v>
      </c>
      <c r="I2" s="50" t="s">
        <v>5</v>
      </c>
      <c r="J2" s="51" t="s">
        <v>7</v>
      </c>
    </row>
    <row r="3" spans="2:11" ht="28.25" customHeight="1">
      <c r="B3" s="200" t="s">
        <v>0</v>
      </c>
      <c r="C3" s="200"/>
      <c r="D3" s="67">
        <f>ADMINISTRATION!G70+ADMINISTRATION!H70-ADMINISTRATION!J70</f>
        <v>0</v>
      </c>
      <c r="E3" s="57">
        <f>ROUND(D3*ADMINISTRATION!$D$15,)</f>
        <v>0</v>
      </c>
      <c r="F3" s="58">
        <f>ROUND(D3*ADMINISTRATION!$F$15,)</f>
        <v>0</v>
      </c>
      <c r="G3" s="52">
        <f>D3-E3-F3</f>
        <v>0</v>
      </c>
      <c r="H3" s="55"/>
      <c r="I3" s="56"/>
      <c r="J3" s="54"/>
      <c r="K3" s="68">
        <f>SUM(H3:J3)</f>
        <v>0</v>
      </c>
    </row>
    <row r="4" spans="2:11" ht="28.25" customHeight="1">
      <c r="B4" s="200" t="s">
        <v>22</v>
      </c>
      <c r="C4" s="200"/>
      <c r="D4" s="67">
        <f>ADMINISTRATION!G71+ADMINISTRATION!H71-ADMINISTRATION!J71</f>
        <v>0</v>
      </c>
      <c r="E4" s="57">
        <f>ROUND(D4*ADMINISTRATION!$D$15,)</f>
        <v>0</v>
      </c>
      <c r="F4" s="58">
        <f>ROUND(D4*ADMINISTRATION!$F$15,)</f>
        <v>0</v>
      </c>
      <c r="G4" s="52">
        <f t="shared" ref="G4:G20" si="0">D4-E4-F4</f>
        <v>0</v>
      </c>
      <c r="H4" s="55"/>
      <c r="I4" s="56"/>
      <c r="J4" s="54"/>
      <c r="K4" s="68">
        <f t="shared" ref="K4:K20" si="1">SUM(H4:J4)</f>
        <v>0</v>
      </c>
    </row>
    <row r="5" spans="2:11" ht="28.25" customHeight="1">
      <c r="B5" s="200" t="s">
        <v>4</v>
      </c>
      <c r="C5" s="200"/>
      <c r="D5" s="67">
        <f>ADMINISTRATION!G72+ADMINISTRATION!H72-ADMINISTRATION!J72</f>
        <v>0</v>
      </c>
      <c r="E5" s="57">
        <f>ROUND(D5*ADMINISTRATION!$D$15,)</f>
        <v>0</v>
      </c>
      <c r="F5" s="58">
        <f>ROUND(D5*ADMINISTRATION!$F$15,)</f>
        <v>0</v>
      </c>
      <c r="G5" s="52">
        <f t="shared" si="0"/>
        <v>0</v>
      </c>
      <c r="H5" s="55"/>
      <c r="I5" s="56"/>
      <c r="J5" s="54"/>
      <c r="K5" s="68">
        <f t="shared" si="1"/>
        <v>0</v>
      </c>
    </row>
    <row r="6" spans="2:11" ht="28.25" customHeight="1">
      <c r="B6" s="200" t="s">
        <v>23</v>
      </c>
      <c r="C6" s="200"/>
      <c r="D6" s="67">
        <f>ADMINISTRATION!G73+ADMINISTRATION!H73-ADMINISTRATION!J73</f>
        <v>0</v>
      </c>
      <c r="E6" s="57">
        <f>ROUND(D6*ADMINISTRATION!$D$15,)</f>
        <v>0</v>
      </c>
      <c r="F6" s="58">
        <f>ROUND(D6*ADMINISTRATION!$F$15,)</f>
        <v>0</v>
      </c>
      <c r="G6" s="52">
        <f t="shared" si="0"/>
        <v>0</v>
      </c>
      <c r="H6" s="55"/>
      <c r="I6" s="56"/>
      <c r="J6" s="54"/>
      <c r="K6" s="68">
        <f t="shared" si="1"/>
        <v>0</v>
      </c>
    </row>
    <row r="7" spans="2:11" ht="28.25" customHeight="1">
      <c r="B7" s="200" t="s">
        <v>1</v>
      </c>
      <c r="C7" s="200"/>
      <c r="D7" s="67">
        <f>ADMINISTRATION!G74+ADMINISTRATION!H74-ADMINISTRATION!J74</f>
        <v>0</v>
      </c>
      <c r="E7" s="57">
        <f>ROUND(D7*ADMINISTRATION!$D$15,)</f>
        <v>0</v>
      </c>
      <c r="F7" s="58">
        <f>ROUND(D7*ADMINISTRATION!$F$15,)</f>
        <v>0</v>
      </c>
      <c r="G7" s="52">
        <f t="shared" si="0"/>
        <v>0</v>
      </c>
      <c r="H7" s="55"/>
      <c r="I7" s="56"/>
      <c r="J7" s="54"/>
      <c r="K7" s="68">
        <f t="shared" si="1"/>
        <v>0</v>
      </c>
    </row>
    <row r="8" spans="2:11" ht="28.25" customHeight="1">
      <c r="B8" s="200" t="s">
        <v>20</v>
      </c>
      <c r="C8" s="200"/>
      <c r="D8" s="67">
        <f>ADMINISTRATION!G75+ADMINISTRATION!H75-ADMINISTRATION!J75</f>
        <v>0</v>
      </c>
      <c r="E8" s="57">
        <f>ROUND(D8*ADMINISTRATION!$D$15,)</f>
        <v>0</v>
      </c>
      <c r="F8" s="58">
        <f>ROUND(D8*ADMINISTRATION!$F$15,)</f>
        <v>0</v>
      </c>
      <c r="G8" s="52">
        <f t="shared" si="0"/>
        <v>0</v>
      </c>
      <c r="H8" s="55"/>
      <c r="I8" s="56"/>
      <c r="J8" s="54"/>
      <c r="K8" s="68">
        <f t="shared" si="1"/>
        <v>0</v>
      </c>
    </row>
    <row r="9" spans="2:11" ht="28.25" customHeight="1">
      <c r="B9" s="200" t="s">
        <v>14</v>
      </c>
      <c r="C9" s="200"/>
      <c r="D9" s="67">
        <f>ADMINISTRATION!G76+ADMINISTRATION!H76-ADMINISTRATION!J76</f>
        <v>0</v>
      </c>
      <c r="E9" s="57">
        <f>ROUND(D9*ADMINISTRATION!$D$15,)</f>
        <v>0</v>
      </c>
      <c r="F9" s="58">
        <f>ROUND(D9*ADMINISTRATION!$F$15,)</f>
        <v>0</v>
      </c>
      <c r="G9" s="52">
        <f t="shared" si="0"/>
        <v>0</v>
      </c>
      <c r="H9" s="55"/>
      <c r="I9" s="56"/>
      <c r="J9" s="54"/>
      <c r="K9" s="68">
        <f t="shared" si="1"/>
        <v>0</v>
      </c>
    </row>
    <row r="10" spans="2:11" ht="28.25" customHeight="1">
      <c r="B10" s="200" t="s">
        <v>15</v>
      </c>
      <c r="C10" s="200"/>
      <c r="D10" s="67">
        <f>ADMINISTRATION!G77+ADMINISTRATION!H77-ADMINISTRATION!J77</f>
        <v>0</v>
      </c>
      <c r="E10" s="57">
        <f>ROUND(D10*ADMINISTRATION!$D$15,)</f>
        <v>0</v>
      </c>
      <c r="F10" s="58">
        <f>ROUND(D10*ADMINISTRATION!$F$15,)</f>
        <v>0</v>
      </c>
      <c r="G10" s="52">
        <f t="shared" si="0"/>
        <v>0</v>
      </c>
      <c r="H10" s="55"/>
      <c r="I10" s="56"/>
      <c r="J10" s="54"/>
      <c r="K10" s="68">
        <f t="shared" si="1"/>
        <v>0</v>
      </c>
    </row>
    <row r="11" spans="2:11" ht="28.25" customHeight="1">
      <c r="B11" s="200" t="s">
        <v>21</v>
      </c>
      <c r="C11" s="200"/>
      <c r="D11" s="67">
        <f>ADMINISTRATION!G78+ADMINISTRATION!H78-ADMINISTRATION!J78</f>
        <v>0</v>
      </c>
      <c r="E11" s="57">
        <f>ROUND(D11*ADMINISTRATION!$D$15,)</f>
        <v>0</v>
      </c>
      <c r="F11" s="58">
        <f>ROUND(D11*ADMINISTRATION!$F$15,)</f>
        <v>0</v>
      </c>
      <c r="G11" s="52">
        <f t="shared" si="0"/>
        <v>0</v>
      </c>
      <c r="H11" s="55"/>
      <c r="I11" s="56"/>
      <c r="J11" s="54"/>
      <c r="K11" s="68">
        <f t="shared" si="1"/>
        <v>0</v>
      </c>
    </row>
    <row r="12" spans="2:11" ht="28.25" customHeight="1">
      <c r="B12" s="200" t="s">
        <v>2</v>
      </c>
      <c r="C12" s="200"/>
      <c r="D12" s="67">
        <f>ADMINISTRATION!G79+ADMINISTRATION!H79-ADMINISTRATION!J79</f>
        <v>0</v>
      </c>
      <c r="E12" s="57">
        <f>ROUND(D12*ADMINISTRATION!$D$15,)</f>
        <v>0</v>
      </c>
      <c r="F12" s="58">
        <f>ROUND(D12*ADMINISTRATION!$F$15,)</f>
        <v>0</v>
      </c>
      <c r="G12" s="52">
        <f t="shared" si="0"/>
        <v>0</v>
      </c>
      <c r="H12" s="55"/>
      <c r="I12" s="56"/>
      <c r="J12" s="54"/>
      <c r="K12" s="68">
        <f t="shared" si="1"/>
        <v>0</v>
      </c>
    </row>
    <row r="13" spans="2:11" ht="28.25" customHeight="1">
      <c r="B13" s="200" t="s">
        <v>24</v>
      </c>
      <c r="C13" s="200"/>
      <c r="D13" s="67">
        <f>ADMINISTRATION!G80+ADMINISTRATION!H80-ADMINISTRATION!J80</f>
        <v>0</v>
      </c>
      <c r="E13" s="57">
        <f>ROUND(D13*ADMINISTRATION!$D$15,)</f>
        <v>0</v>
      </c>
      <c r="F13" s="69">
        <f>ROUND(D13*ADMINISTRATION!$F$15,)</f>
        <v>0</v>
      </c>
      <c r="G13" s="52">
        <f t="shared" si="0"/>
        <v>0</v>
      </c>
      <c r="H13" s="55"/>
      <c r="I13" s="56"/>
      <c r="J13" s="54"/>
      <c r="K13" s="68">
        <f t="shared" si="1"/>
        <v>0</v>
      </c>
    </row>
    <row r="14" spans="2:11" ht="28.25" customHeight="1">
      <c r="B14" s="200" t="s">
        <v>16</v>
      </c>
      <c r="C14" s="200"/>
      <c r="D14" s="67">
        <f>ADMINISTRATION!G81+ADMINISTRATION!H81-ADMINISTRATION!J81</f>
        <v>0</v>
      </c>
      <c r="E14" s="57">
        <f>ROUND(D14*ADMINISTRATION!$D$25,)</f>
        <v>0</v>
      </c>
      <c r="F14" s="58">
        <f>ROUND(D14*ADMINISTRATION!$E$25,)</f>
        <v>0</v>
      </c>
      <c r="G14" s="52">
        <f t="shared" si="0"/>
        <v>0</v>
      </c>
      <c r="H14" s="74"/>
      <c r="I14" s="56"/>
      <c r="J14" s="73"/>
      <c r="K14" s="68">
        <f t="shared" si="1"/>
        <v>0</v>
      </c>
    </row>
    <row r="15" spans="2:11" ht="27.5" customHeight="1">
      <c r="B15" s="200" t="s">
        <v>17</v>
      </c>
      <c r="C15" s="200"/>
      <c r="D15" s="67">
        <f>ADMINISTRATION!G82+ADMINISTRATION!H82-ADMINISTRATION!J82</f>
        <v>0</v>
      </c>
      <c r="E15" s="57">
        <f>ROUND(D15*ADMINISTRATION!$D$15,)</f>
        <v>0</v>
      </c>
      <c r="F15" s="70">
        <f>ROUND(D15*ADMINISTRATION!$F$15,)</f>
        <v>0</v>
      </c>
      <c r="G15" s="52">
        <f t="shared" si="0"/>
        <v>0</v>
      </c>
      <c r="H15" s="55"/>
      <c r="I15" s="56"/>
      <c r="J15" s="54"/>
      <c r="K15" s="68">
        <f t="shared" si="1"/>
        <v>0</v>
      </c>
    </row>
    <row r="16" spans="2:11" ht="28.25" customHeight="1">
      <c r="B16" s="200" t="s">
        <v>25</v>
      </c>
      <c r="C16" s="200"/>
      <c r="D16" s="67">
        <f>ADMINISTRATION!G83+ADMINISTRATION!H83-ADMINISTRATION!J83</f>
        <v>0</v>
      </c>
      <c r="E16" s="57">
        <f>ROUND(D16*ADMINISTRATION!$D$15,)</f>
        <v>0</v>
      </c>
      <c r="F16" s="58">
        <f>ROUND(D16*ADMINISTRATION!$F$15,)</f>
        <v>0</v>
      </c>
      <c r="G16" s="52">
        <f t="shared" si="0"/>
        <v>0</v>
      </c>
      <c r="H16" s="55"/>
      <c r="I16" s="56"/>
      <c r="J16" s="54"/>
      <c r="K16" s="68">
        <f t="shared" si="1"/>
        <v>0</v>
      </c>
    </row>
    <row r="17" spans="2:11" ht="28.25" customHeight="1">
      <c r="B17" s="200" t="s">
        <v>26</v>
      </c>
      <c r="C17" s="200"/>
      <c r="D17" s="67">
        <f>ADMINISTRATION!G84+ADMINISTRATION!H84-ADMINISTRATION!J84</f>
        <v>0</v>
      </c>
      <c r="E17" s="57">
        <f>ROUND(D17*ADMINISTRATION!$D$15,)</f>
        <v>0</v>
      </c>
      <c r="F17" s="58">
        <f>ROUND(D17*ADMINISTRATION!$F$15,)</f>
        <v>0</v>
      </c>
      <c r="G17" s="52">
        <f t="shared" si="0"/>
        <v>0</v>
      </c>
      <c r="H17" s="55"/>
      <c r="I17" s="56"/>
      <c r="J17" s="54"/>
      <c r="K17" s="68">
        <f t="shared" si="1"/>
        <v>0</v>
      </c>
    </row>
    <row r="18" spans="2:11" ht="28.25" customHeight="1">
      <c r="B18" s="200" t="s">
        <v>27</v>
      </c>
      <c r="C18" s="200"/>
      <c r="D18" s="67">
        <f>ADMINISTRATION!G85+ADMINISTRATION!H85-ADMINISTRATION!J85</f>
        <v>0</v>
      </c>
      <c r="E18" s="57">
        <f>ROUND(D18*ADMINISTRATION!$D$15,)</f>
        <v>0</v>
      </c>
      <c r="F18" s="58">
        <f>ROUND(D18*ADMINISTRATION!$F$15,)</f>
        <v>0</v>
      </c>
      <c r="G18" s="52">
        <f t="shared" si="0"/>
        <v>0</v>
      </c>
      <c r="H18" s="55"/>
      <c r="I18" s="56"/>
      <c r="J18" s="54"/>
      <c r="K18" s="68">
        <f t="shared" si="1"/>
        <v>0</v>
      </c>
    </row>
    <row r="19" spans="2:11" ht="28.25" customHeight="1">
      <c r="B19" s="200" t="s">
        <v>19</v>
      </c>
      <c r="C19" s="200"/>
      <c r="D19" s="67">
        <f>ADMINISTRATION!G86+ADMINISTRATION!H86-ADMINISTRATION!J86</f>
        <v>0</v>
      </c>
      <c r="E19" s="57">
        <f>ROUND(D19*ADMINISTRATION!$G$25,)</f>
        <v>0</v>
      </c>
      <c r="F19" s="58">
        <f>ROUND(D19*ADMINISTRATION!$H$25,)</f>
        <v>0</v>
      </c>
      <c r="G19" s="52">
        <f t="shared" si="0"/>
        <v>0</v>
      </c>
      <c r="H19" s="71"/>
      <c r="I19" s="72"/>
      <c r="J19" s="53"/>
      <c r="K19" s="68">
        <f t="shared" si="1"/>
        <v>0</v>
      </c>
    </row>
    <row r="20" spans="2:11" ht="28.25" customHeight="1" thickBot="1">
      <c r="B20" s="200" t="s">
        <v>18</v>
      </c>
      <c r="C20" s="200"/>
      <c r="D20" s="67">
        <f>ADMINISTRATION!G87+ADMINISTRATION!H87-ADMINISTRATION!J87</f>
        <v>0</v>
      </c>
      <c r="E20" s="57">
        <f>ROUND(D20*ADMINISTRATION!$D$28,)</f>
        <v>0</v>
      </c>
      <c r="F20" s="58">
        <f>ROUND(D20*ADMINISTRATION!$E$28,)</f>
        <v>0</v>
      </c>
      <c r="G20" s="52">
        <f t="shared" si="0"/>
        <v>0</v>
      </c>
      <c r="H20" s="59"/>
      <c r="I20" s="60"/>
      <c r="J20" s="61"/>
      <c r="K20" s="68">
        <f t="shared" si="1"/>
        <v>0</v>
      </c>
    </row>
    <row r="21" spans="2:11">
      <c r="D21" s="4"/>
    </row>
  </sheetData>
  <sheetProtection selectLockedCells="1"/>
  <mergeCells count="21">
    <mergeCell ref="B20:C20"/>
    <mergeCell ref="B19:C19"/>
    <mergeCell ref="B18:C18"/>
    <mergeCell ref="B16:C16"/>
    <mergeCell ref="B17:C17"/>
    <mergeCell ref="B15:C15"/>
    <mergeCell ref="B14:C14"/>
    <mergeCell ref="B13:C13"/>
    <mergeCell ref="B12:C12"/>
    <mergeCell ref="B11:C11"/>
    <mergeCell ref="B10:C10"/>
    <mergeCell ref="B9:C9"/>
    <mergeCell ref="B8:C8"/>
    <mergeCell ref="B7:C7"/>
    <mergeCell ref="B6:C6"/>
    <mergeCell ref="B5:C5"/>
    <mergeCell ref="B4:C4"/>
    <mergeCell ref="E1:G1"/>
    <mergeCell ref="H1:J1"/>
    <mergeCell ref="B3:C3"/>
    <mergeCell ref="B1:C1"/>
  </mergeCells>
  <phoneticPr fontId="44" type="noConversion"/>
  <conditionalFormatting sqref="D3:D20">
    <cfRule type="cellIs" dxfId="5" priority="1" operator="notEqual">
      <formula>$E3+$F3+$G3</formula>
    </cfRule>
  </conditionalFormatting>
  <printOptions horizontalCentered="1" verticalCentered="1"/>
  <pageMargins left="0.70866141732283472" right="0.70866141732283472" top="0.74803149606299213" bottom="0.74803149606299213" header="0" footer="0"/>
  <pageSetup paperSize="9" scale="122" orientation="portrait"/>
  <rowBreaks count="1" manualBreakCount="1">
    <brk id="20" max="16383" man="1"/>
  </rowBreaks>
  <colBreaks count="1" manualBreakCount="1">
    <brk id="11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pageSetUpPr fitToPage="1"/>
  </sheetPr>
  <dimension ref="B1:Y21"/>
  <sheetViews>
    <sheetView showGridLines="0" showRowColHeaders="0" showZeros="0" zoomScale="160" zoomScaleNormal="160" zoomScalePageLayoutView="160" workbookViewId="0">
      <selection activeCell="L9" sqref="L9"/>
    </sheetView>
  </sheetViews>
  <sheetFormatPr baseColWidth="10" defaultColWidth="10.83203125" defaultRowHeight="14" x14ac:dyDescent="0"/>
  <cols>
    <col min="1" max="1" width="2.33203125" customWidth="1"/>
    <col min="2" max="2" width="9" customWidth="1"/>
    <col min="3" max="3" width="8" customWidth="1"/>
    <col min="4" max="4" width="5" customWidth="1"/>
    <col min="5" max="5" width="1.6640625" customWidth="1"/>
    <col min="6" max="8" width="4.6640625" customWidth="1"/>
    <col min="9" max="9" width="1.6640625" customWidth="1"/>
    <col min="10" max="18" width="5.5" customWidth="1"/>
    <col min="19" max="19" width="1.6640625" customWidth="1"/>
    <col min="20" max="24" width="4" customWidth="1"/>
    <col min="25" max="25" width="4.1640625" customWidth="1"/>
  </cols>
  <sheetData>
    <row r="1" spans="2:25" ht="24" customHeight="1" thickBot="1">
      <c r="B1" s="215">
        <f ca="1">TODAY()</f>
        <v>44065</v>
      </c>
      <c r="C1" s="215"/>
      <c r="D1" s="215"/>
      <c r="E1" s="92"/>
      <c r="F1" s="214" t="s">
        <v>3</v>
      </c>
      <c r="G1" s="214"/>
      <c r="H1" s="214"/>
      <c r="I1" s="8"/>
      <c r="J1" s="213" t="s">
        <v>6</v>
      </c>
      <c r="K1" s="213"/>
      <c r="L1" s="213"/>
      <c r="M1" s="213" t="s">
        <v>5</v>
      </c>
      <c r="N1" s="213"/>
      <c r="O1" s="213"/>
      <c r="P1" s="213" t="s">
        <v>7</v>
      </c>
      <c r="Q1" s="213"/>
      <c r="R1" s="213"/>
      <c r="S1" s="9"/>
      <c r="T1" s="210" t="s">
        <v>12</v>
      </c>
      <c r="U1" s="210"/>
      <c r="V1" s="210"/>
      <c r="W1" s="210" t="s">
        <v>13</v>
      </c>
      <c r="X1" s="210"/>
      <c r="Y1" s="210"/>
    </row>
    <row r="2" spans="2:25" ht="21" customHeight="1" thickBot="1">
      <c r="B2" s="139"/>
      <c r="C2" s="139"/>
      <c r="D2" s="140" t="s">
        <v>57</v>
      </c>
      <c r="E2" s="92"/>
      <c r="F2" s="22" t="s">
        <v>9</v>
      </c>
      <c r="G2" s="23" t="s">
        <v>10</v>
      </c>
      <c r="H2" s="24" t="s">
        <v>11</v>
      </c>
      <c r="I2" s="20"/>
      <c r="J2" s="28" t="s">
        <v>30</v>
      </c>
      <c r="K2" s="29" t="s">
        <v>31</v>
      </c>
      <c r="L2" s="30" t="s">
        <v>32</v>
      </c>
      <c r="M2" s="31" t="s">
        <v>30</v>
      </c>
      <c r="N2" s="29" t="s">
        <v>31</v>
      </c>
      <c r="O2" s="30" t="s">
        <v>32</v>
      </c>
      <c r="P2" s="32" t="s">
        <v>30</v>
      </c>
      <c r="Q2" s="29" t="s">
        <v>31</v>
      </c>
      <c r="R2" s="33" t="s">
        <v>32</v>
      </c>
      <c r="S2" s="12"/>
      <c r="T2" s="17" t="s">
        <v>9</v>
      </c>
      <c r="U2" s="18" t="s">
        <v>11</v>
      </c>
      <c r="V2" s="34" t="s">
        <v>8</v>
      </c>
      <c r="W2" s="19" t="s">
        <v>9</v>
      </c>
      <c r="X2" s="18" t="s">
        <v>11</v>
      </c>
      <c r="Y2" s="35" t="s">
        <v>8</v>
      </c>
    </row>
    <row r="3" spans="2:25" ht="24" customHeight="1">
      <c r="B3" s="211" t="s">
        <v>0</v>
      </c>
      <c r="C3" s="212"/>
      <c r="D3" s="112">
        <f>PRODUCTION!K3-ADMINISTRATION!I70</f>
        <v>0</v>
      </c>
      <c r="E3" s="109"/>
      <c r="F3" s="25">
        <f>PRODUCTION!H3</f>
        <v>0</v>
      </c>
      <c r="G3" s="10">
        <f>PRODUCTION!I3</f>
        <v>0</v>
      </c>
      <c r="H3" s="26">
        <f>PRODUCTION!J3</f>
        <v>0</v>
      </c>
      <c r="I3" s="21"/>
      <c r="J3" s="36">
        <f>F3-K3-L3-T3-W3</f>
        <v>0</v>
      </c>
      <c r="K3" s="38">
        <f>ROUND(F3*ADMINISTRATION!$F$43,)</f>
        <v>0</v>
      </c>
      <c r="L3" s="39">
        <f>ROUND(F3*ADMINISTRATION!$H$43,)</f>
        <v>0</v>
      </c>
      <c r="M3" s="37">
        <f>G3-N3-O3</f>
        <v>0</v>
      </c>
      <c r="N3" s="38">
        <f>ROUND(G3*ADMINISTRATION!$F$43,)</f>
        <v>0</v>
      </c>
      <c r="O3" s="39">
        <f>ROUND(G3*ADMINISTRATION!$H$43,)</f>
        <v>0</v>
      </c>
      <c r="P3" s="37">
        <f>H3-Q3-R3-U3-V3-X3-Y3</f>
        <v>0</v>
      </c>
      <c r="Q3" s="38">
        <f>ROUND(H3*ADMINISTRATION!$F$43,)</f>
        <v>0</v>
      </c>
      <c r="R3" s="40">
        <f>ROUND(H3*ADMINISTRATION!$H$43,)</f>
        <v>0</v>
      </c>
      <c r="S3" s="11"/>
      <c r="T3" s="13"/>
      <c r="U3" s="2"/>
      <c r="V3" s="6"/>
      <c r="W3" s="7"/>
      <c r="X3" s="2"/>
      <c r="Y3" s="14"/>
    </row>
    <row r="4" spans="2:25" ht="24" customHeight="1">
      <c r="B4" s="211" t="s">
        <v>22</v>
      </c>
      <c r="C4" s="212"/>
      <c r="D4" s="112">
        <f>PRODUCTION!K4-ADMINISTRATION!I71</f>
        <v>0</v>
      </c>
      <c r="E4" s="110"/>
      <c r="F4" s="27">
        <f>PRODUCTION!H4</f>
        <v>0</v>
      </c>
      <c r="G4" s="10">
        <f>PRODUCTION!I4</f>
        <v>0</v>
      </c>
      <c r="H4" s="26">
        <f>PRODUCTION!J4</f>
        <v>0</v>
      </c>
      <c r="I4" s="21"/>
      <c r="J4" s="36">
        <f t="shared" ref="J4:J20" si="0">F4-K4-L4-T4-W4</f>
        <v>0</v>
      </c>
      <c r="K4" s="38">
        <f>ROUND(F4*ADMINISTRATION!$F$43,)</f>
        <v>0</v>
      </c>
      <c r="L4" s="39">
        <f>ROUND(F4*ADMINISTRATION!$H$43,)</f>
        <v>0</v>
      </c>
      <c r="M4" s="37">
        <f t="shared" ref="M4:M20" si="1">G4-N4-O4</f>
        <v>0</v>
      </c>
      <c r="N4" s="38">
        <f>ROUND(G4*ADMINISTRATION!$F$43,)</f>
        <v>0</v>
      </c>
      <c r="O4" s="39">
        <f>ROUND(G4*ADMINISTRATION!$H$43,)</f>
        <v>0</v>
      </c>
      <c r="P4" s="37">
        <f t="shared" ref="P4:P20" si="2">H4-Q4-R4-U4-V4-X4-Y4</f>
        <v>0</v>
      </c>
      <c r="Q4" s="38">
        <f>ROUND(H4*ADMINISTRATION!$F$43,)</f>
        <v>0</v>
      </c>
      <c r="R4" s="40">
        <f>ROUND(H4*ADMINISTRATION!$H$43,)</f>
        <v>0</v>
      </c>
      <c r="S4" s="11"/>
      <c r="T4" s="15"/>
      <c r="U4" s="1"/>
      <c r="V4" s="5"/>
      <c r="W4" s="7"/>
      <c r="X4" s="1"/>
      <c r="Y4" s="16"/>
    </row>
    <row r="5" spans="2:25" ht="24.75" customHeight="1">
      <c r="B5" s="208" t="s">
        <v>4</v>
      </c>
      <c r="C5" s="209"/>
      <c r="D5" s="112">
        <f>PRODUCTION!K5-ADMINISTRATION!I72</f>
        <v>0</v>
      </c>
      <c r="E5" s="110"/>
      <c r="F5" s="27">
        <f>PRODUCTION!H5</f>
        <v>0</v>
      </c>
      <c r="G5" s="10">
        <f>PRODUCTION!I5</f>
        <v>0</v>
      </c>
      <c r="H5" s="26">
        <f>PRODUCTION!J5</f>
        <v>0</v>
      </c>
      <c r="I5" s="21"/>
      <c r="J5" s="36">
        <f t="shared" si="0"/>
        <v>0</v>
      </c>
      <c r="K5" s="38">
        <f>ROUND(F5*ADMINISTRATION!$F$43,)</f>
        <v>0</v>
      </c>
      <c r="L5" s="39">
        <f>ROUND(F5*ADMINISTRATION!$H$43,)</f>
        <v>0</v>
      </c>
      <c r="M5" s="37">
        <f t="shared" si="1"/>
        <v>0</v>
      </c>
      <c r="N5" s="38">
        <f>ROUND(G5*ADMINISTRATION!$F$43,)</f>
        <v>0</v>
      </c>
      <c r="O5" s="39">
        <f>ROUND(G5*ADMINISTRATION!$H$43,)</f>
        <v>0</v>
      </c>
      <c r="P5" s="37">
        <f t="shared" si="2"/>
        <v>0</v>
      </c>
      <c r="Q5" s="38">
        <f>ROUND(H5*ADMINISTRATION!$F$43,)</f>
        <v>0</v>
      </c>
      <c r="R5" s="40">
        <f>ROUND(H5*ADMINISTRATION!$H$43,)</f>
        <v>0</v>
      </c>
      <c r="S5" s="11"/>
      <c r="T5" s="15"/>
      <c r="U5" s="1"/>
      <c r="V5" s="5"/>
      <c r="W5" s="3"/>
      <c r="X5" s="1"/>
      <c r="Y5" s="16"/>
    </row>
    <row r="6" spans="2:25" ht="24.75" customHeight="1">
      <c r="B6" s="208" t="s">
        <v>29</v>
      </c>
      <c r="C6" s="209"/>
      <c r="D6" s="112">
        <f>PRODUCTION!K6-ADMINISTRATION!I73</f>
        <v>0</v>
      </c>
      <c r="E6" s="110"/>
      <c r="F6" s="27">
        <f>PRODUCTION!H6</f>
        <v>0</v>
      </c>
      <c r="G6" s="10">
        <f>PRODUCTION!I6</f>
        <v>0</v>
      </c>
      <c r="H6" s="26">
        <f>PRODUCTION!J6</f>
        <v>0</v>
      </c>
      <c r="I6" s="21"/>
      <c r="J6" s="36">
        <f t="shared" si="0"/>
        <v>0</v>
      </c>
      <c r="K6" s="38">
        <f>ROUND(F6*ADMINISTRATION!$F$43,)</f>
        <v>0</v>
      </c>
      <c r="L6" s="39">
        <f>ROUND(F6*ADMINISTRATION!$H$43,)</f>
        <v>0</v>
      </c>
      <c r="M6" s="37">
        <f t="shared" si="1"/>
        <v>0</v>
      </c>
      <c r="N6" s="38">
        <f>ROUND(G6*ADMINISTRATION!$F$43,)</f>
        <v>0</v>
      </c>
      <c r="O6" s="39">
        <f>ROUND(G6*ADMINISTRATION!$H$43,)</f>
        <v>0</v>
      </c>
      <c r="P6" s="37">
        <f t="shared" si="2"/>
        <v>0</v>
      </c>
      <c r="Q6" s="38">
        <f>ROUND(H6*ADMINISTRATION!$F$43,)</f>
        <v>0</v>
      </c>
      <c r="R6" s="40">
        <f>ROUND(H6*ADMINISTRATION!$H$43,)</f>
        <v>0</v>
      </c>
      <c r="S6" s="11"/>
      <c r="T6" s="15"/>
      <c r="U6" s="1"/>
      <c r="V6" s="5"/>
      <c r="W6" s="3"/>
      <c r="X6" s="1"/>
      <c r="Y6" s="16"/>
    </row>
    <row r="7" spans="2:25" ht="24.75" customHeight="1">
      <c r="B7" s="208" t="s">
        <v>1</v>
      </c>
      <c r="C7" s="209"/>
      <c r="D7" s="112">
        <f>PRODUCTION!K7-ADMINISTRATION!I74</f>
        <v>0</v>
      </c>
      <c r="E7" s="109"/>
      <c r="F7" s="27">
        <f>PRODUCTION!H7</f>
        <v>0</v>
      </c>
      <c r="G7" s="10">
        <f>PRODUCTION!I7</f>
        <v>0</v>
      </c>
      <c r="H7" s="26">
        <f>PRODUCTION!J7</f>
        <v>0</v>
      </c>
      <c r="I7" s="21"/>
      <c r="J7" s="36">
        <f t="shared" si="0"/>
        <v>0</v>
      </c>
      <c r="K7" s="38">
        <f>ROUND(F7*ADMINISTRATION!$F$43,)</f>
        <v>0</v>
      </c>
      <c r="L7" s="39">
        <f>ROUND(F7*ADMINISTRATION!$H$43,)</f>
        <v>0</v>
      </c>
      <c r="M7" s="37">
        <f t="shared" si="1"/>
        <v>0</v>
      </c>
      <c r="N7" s="38">
        <f>ROUND(G7*ADMINISTRATION!$F$43,)</f>
        <v>0</v>
      </c>
      <c r="O7" s="39">
        <f>ROUND(G7*ADMINISTRATION!$H$43,)</f>
        <v>0</v>
      </c>
      <c r="P7" s="37">
        <f t="shared" si="2"/>
        <v>0</v>
      </c>
      <c r="Q7" s="38">
        <f>ROUND(H7*ADMINISTRATION!$F$43,)</f>
        <v>0</v>
      </c>
      <c r="R7" s="40">
        <f>ROUND(H7*ADMINISTRATION!$H$43,)</f>
        <v>0</v>
      </c>
      <c r="S7" s="11"/>
      <c r="T7" s="15"/>
      <c r="U7" s="1"/>
      <c r="V7" s="5"/>
      <c r="W7" s="3"/>
      <c r="X7" s="1"/>
      <c r="Y7" s="16"/>
    </row>
    <row r="8" spans="2:25" ht="24" customHeight="1">
      <c r="B8" s="208" t="s">
        <v>20</v>
      </c>
      <c r="C8" s="209"/>
      <c r="D8" s="112">
        <f>PRODUCTION!K8-ADMINISTRATION!I75</f>
        <v>0</v>
      </c>
      <c r="E8" s="110"/>
      <c r="F8" s="27">
        <f>PRODUCTION!H8</f>
        <v>0</v>
      </c>
      <c r="G8" s="10">
        <f>PRODUCTION!I8</f>
        <v>0</v>
      </c>
      <c r="H8" s="26">
        <f>PRODUCTION!J8</f>
        <v>0</v>
      </c>
      <c r="I8" s="11"/>
      <c r="J8" s="36">
        <f t="shared" si="0"/>
        <v>0</v>
      </c>
      <c r="K8" s="38">
        <f>ROUND(F8*ADMINISTRATION!$F$43,)</f>
        <v>0</v>
      </c>
      <c r="L8" s="39">
        <f>ROUND(F8*ADMINISTRATION!$H$43,)</f>
        <v>0</v>
      </c>
      <c r="M8" s="37">
        <f t="shared" si="1"/>
        <v>0</v>
      </c>
      <c r="N8" s="38">
        <f>ROUND(G8*ADMINISTRATION!$F$43,)</f>
        <v>0</v>
      </c>
      <c r="O8" s="39">
        <f>ROUND(G8*ADMINISTRATION!$H$43,)</f>
        <v>0</v>
      </c>
      <c r="P8" s="37">
        <f t="shared" si="2"/>
        <v>0</v>
      </c>
      <c r="Q8" s="38">
        <f>ROUND(H8*ADMINISTRATION!$F$43,)</f>
        <v>0</v>
      </c>
      <c r="R8" s="40">
        <f>ROUND(H8*ADMINISTRATION!$H$43,)</f>
        <v>0</v>
      </c>
      <c r="S8" s="11"/>
      <c r="T8" s="15"/>
      <c r="U8" s="1"/>
      <c r="V8" s="5"/>
      <c r="W8" s="3"/>
      <c r="X8" s="1"/>
      <c r="Y8" s="16"/>
    </row>
    <row r="9" spans="2:25" ht="24.75" customHeight="1">
      <c r="B9" s="208" t="s">
        <v>14</v>
      </c>
      <c r="C9" s="209"/>
      <c r="D9" s="112">
        <f>PRODUCTION!K9-ADMINISTRATION!I76</f>
        <v>0</v>
      </c>
      <c r="E9" s="110"/>
      <c r="F9" s="27">
        <f>PRODUCTION!H9</f>
        <v>0</v>
      </c>
      <c r="G9" s="10">
        <f>PRODUCTION!I9</f>
        <v>0</v>
      </c>
      <c r="H9" s="26">
        <f>PRODUCTION!J9</f>
        <v>0</v>
      </c>
      <c r="I9" s="11"/>
      <c r="J9" s="36">
        <f t="shared" si="0"/>
        <v>0</v>
      </c>
      <c r="K9" s="38">
        <f>ROUND(F9*ADMINISTRATION!$F$43,)</f>
        <v>0</v>
      </c>
      <c r="L9" s="39">
        <f>ROUND(F9*ADMINISTRATION!$H$43,)</f>
        <v>0</v>
      </c>
      <c r="M9" s="37">
        <f t="shared" si="1"/>
        <v>0</v>
      </c>
      <c r="N9" s="38">
        <f>ROUND(G9*ADMINISTRATION!$F$43,)</f>
        <v>0</v>
      </c>
      <c r="O9" s="39">
        <f>ROUND(G9*ADMINISTRATION!$H$43,)</f>
        <v>0</v>
      </c>
      <c r="P9" s="37">
        <f t="shared" si="2"/>
        <v>0</v>
      </c>
      <c r="Q9" s="38">
        <f>ROUND(H9*ADMINISTRATION!$F$43,)</f>
        <v>0</v>
      </c>
      <c r="R9" s="40">
        <f>ROUND(H9*ADMINISTRATION!$H$43,)</f>
        <v>0</v>
      </c>
      <c r="S9" s="11"/>
      <c r="T9" s="15"/>
      <c r="U9" s="1"/>
      <c r="V9" s="5"/>
      <c r="W9" s="3"/>
      <c r="X9" s="1"/>
      <c r="Y9" s="16"/>
    </row>
    <row r="10" spans="2:25" ht="23.5" customHeight="1">
      <c r="B10" s="208" t="s">
        <v>15</v>
      </c>
      <c r="C10" s="209"/>
      <c r="D10" s="112">
        <f>PRODUCTION!K10-ADMINISTRATION!I77</f>
        <v>0</v>
      </c>
      <c r="E10" s="110"/>
      <c r="F10" s="27">
        <f>PRODUCTION!H10</f>
        <v>0</v>
      </c>
      <c r="G10" s="10">
        <f>PRODUCTION!I10</f>
        <v>0</v>
      </c>
      <c r="H10" s="26">
        <f>PRODUCTION!J10</f>
        <v>0</v>
      </c>
      <c r="I10" s="11"/>
      <c r="J10" s="36">
        <f t="shared" si="0"/>
        <v>0</v>
      </c>
      <c r="K10" s="38">
        <f>ROUND(F10*ADMINISTRATION!$F$43,)</f>
        <v>0</v>
      </c>
      <c r="L10" s="39">
        <f>ROUND(F10*ADMINISTRATION!$H$43,)</f>
        <v>0</v>
      </c>
      <c r="M10" s="37">
        <f t="shared" si="1"/>
        <v>0</v>
      </c>
      <c r="N10" s="38">
        <f>ROUND(G10*ADMINISTRATION!$F$43,)</f>
        <v>0</v>
      </c>
      <c r="O10" s="39">
        <f>ROUND(G10*ADMINISTRATION!$H$43,)</f>
        <v>0</v>
      </c>
      <c r="P10" s="37">
        <f t="shared" si="2"/>
        <v>0</v>
      </c>
      <c r="Q10" s="38">
        <f>ROUND(H10*ADMINISTRATION!$F$43,)</f>
        <v>0</v>
      </c>
      <c r="R10" s="40">
        <f>ROUND(H10*ADMINISTRATION!$H$43,)</f>
        <v>0</v>
      </c>
      <c r="S10" s="11"/>
      <c r="T10" s="15"/>
      <c r="U10" s="1"/>
      <c r="V10" s="5"/>
      <c r="W10" s="3"/>
      <c r="X10" s="1"/>
      <c r="Y10" s="16"/>
    </row>
    <row r="11" spans="2:25" ht="24.75" customHeight="1">
      <c r="B11" s="208" t="s">
        <v>21</v>
      </c>
      <c r="C11" s="209"/>
      <c r="D11" s="112">
        <f>PRODUCTION!K11-ADMINISTRATION!I78</f>
        <v>0</v>
      </c>
      <c r="E11" s="110"/>
      <c r="F11" s="27">
        <f>PRODUCTION!H11</f>
        <v>0</v>
      </c>
      <c r="G11" s="10">
        <f>PRODUCTION!I11</f>
        <v>0</v>
      </c>
      <c r="H11" s="26">
        <f>PRODUCTION!J11</f>
        <v>0</v>
      </c>
      <c r="I11" s="11"/>
      <c r="J11" s="36">
        <f t="shared" si="0"/>
        <v>0</v>
      </c>
      <c r="K11" s="38">
        <f>ROUND(F11*ADMINISTRATION!$F$43,)</f>
        <v>0</v>
      </c>
      <c r="L11" s="39">
        <f>ROUND(F11*ADMINISTRATION!$H$43,)</f>
        <v>0</v>
      </c>
      <c r="M11" s="37">
        <f t="shared" si="1"/>
        <v>0</v>
      </c>
      <c r="N11" s="38">
        <f>ROUND(G11*ADMINISTRATION!$F$43,)</f>
        <v>0</v>
      </c>
      <c r="O11" s="39">
        <f>ROUND(G11*ADMINISTRATION!$H$43,)</f>
        <v>0</v>
      </c>
      <c r="P11" s="37">
        <f t="shared" si="2"/>
        <v>0</v>
      </c>
      <c r="Q11" s="38">
        <f>ROUND(H11*ADMINISTRATION!$F$43,)</f>
        <v>0</v>
      </c>
      <c r="R11" s="40">
        <f>ROUND(H11*ADMINISTRATION!$H$43,)</f>
        <v>0</v>
      </c>
      <c r="S11" s="11"/>
      <c r="T11" s="15"/>
      <c r="U11" s="1"/>
      <c r="V11" s="5"/>
      <c r="W11" s="3"/>
      <c r="X11" s="1"/>
      <c r="Y11" s="16"/>
    </row>
    <row r="12" spans="2:25" ht="24" customHeight="1">
      <c r="B12" s="208" t="s">
        <v>2</v>
      </c>
      <c r="C12" s="209"/>
      <c r="D12" s="112">
        <f>PRODUCTION!K12-ADMINISTRATION!I79</f>
        <v>0</v>
      </c>
      <c r="E12" s="109"/>
      <c r="F12" s="27">
        <f>PRODUCTION!H12</f>
        <v>0</v>
      </c>
      <c r="G12" s="10">
        <f>PRODUCTION!I12</f>
        <v>0</v>
      </c>
      <c r="H12" s="26">
        <f>PRODUCTION!J12</f>
        <v>0</v>
      </c>
      <c r="I12" s="11"/>
      <c r="J12" s="36">
        <f t="shared" si="0"/>
        <v>0</v>
      </c>
      <c r="K12" s="38">
        <f>ROUND(F12*ADMINISTRATION!$F$43,)</f>
        <v>0</v>
      </c>
      <c r="L12" s="39">
        <f>ROUND(F12*ADMINISTRATION!$H$43,)</f>
        <v>0</v>
      </c>
      <c r="M12" s="37">
        <f t="shared" si="1"/>
        <v>0</v>
      </c>
      <c r="N12" s="38">
        <f>ROUND(G12*ADMINISTRATION!$F$43,)</f>
        <v>0</v>
      </c>
      <c r="O12" s="39">
        <f>ROUND(G12*ADMINISTRATION!$H$43,)</f>
        <v>0</v>
      </c>
      <c r="P12" s="37">
        <f t="shared" si="2"/>
        <v>0</v>
      </c>
      <c r="Q12" s="38">
        <f>ROUND(H12*ADMINISTRATION!$F$43,)</f>
        <v>0</v>
      </c>
      <c r="R12" s="40">
        <f>ROUND(H12*ADMINISTRATION!$H$43,)</f>
        <v>0</v>
      </c>
      <c r="S12" s="11"/>
      <c r="T12" s="15"/>
      <c r="U12" s="1"/>
      <c r="V12" s="5"/>
      <c r="W12" s="3"/>
      <c r="X12" s="1"/>
      <c r="Y12" s="16"/>
    </row>
    <row r="13" spans="2:25" ht="24.75" customHeight="1">
      <c r="B13" s="208" t="s">
        <v>24</v>
      </c>
      <c r="C13" s="209"/>
      <c r="D13" s="112">
        <f>PRODUCTION!K13-ADMINISTRATION!I80</f>
        <v>0</v>
      </c>
      <c r="E13" s="110"/>
      <c r="F13" s="27">
        <f>PRODUCTION!H13</f>
        <v>0</v>
      </c>
      <c r="G13" s="10">
        <f>PRODUCTION!I13</f>
        <v>0</v>
      </c>
      <c r="H13" s="26">
        <f>PRODUCTION!J13</f>
        <v>0</v>
      </c>
      <c r="I13" s="11"/>
      <c r="J13" s="36">
        <f t="shared" si="0"/>
        <v>0</v>
      </c>
      <c r="K13" s="38">
        <f>ROUND(F13*ADMINISTRATION!$F$43,)</f>
        <v>0</v>
      </c>
      <c r="L13" s="39">
        <f>ROUND(F13*ADMINISTRATION!$H$43,)</f>
        <v>0</v>
      </c>
      <c r="M13" s="37">
        <f t="shared" si="1"/>
        <v>0</v>
      </c>
      <c r="N13" s="38">
        <f>ROUND(G13*ADMINISTRATION!$F$43,)</f>
        <v>0</v>
      </c>
      <c r="O13" s="39">
        <f>ROUND(G13*ADMINISTRATION!$H$43,)</f>
        <v>0</v>
      </c>
      <c r="P13" s="37">
        <f t="shared" si="2"/>
        <v>0</v>
      </c>
      <c r="Q13" s="38">
        <f>ROUND(H13*ADMINISTRATION!$F$43,)</f>
        <v>0</v>
      </c>
      <c r="R13" s="40">
        <f>ROUND(H13*ADMINISTRATION!$H$43,)</f>
        <v>0</v>
      </c>
      <c r="S13" s="11"/>
      <c r="T13" s="15"/>
      <c r="U13" s="1"/>
      <c r="V13" s="5"/>
      <c r="W13" s="3"/>
      <c r="X13" s="1"/>
      <c r="Y13" s="16"/>
    </row>
    <row r="14" spans="2:25" ht="24" customHeight="1">
      <c r="B14" s="208" t="s">
        <v>16</v>
      </c>
      <c r="C14" s="209"/>
      <c r="D14" s="112">
        <f>PRODUCTION!K14-ADMINISTRATION!I81</f>
        <v>0</v>
      </c>
      <c r="E14" s="110"/>
      <c r="F14" s="27">
        <f>PRODUCTION!H14</f>
        <v>0</v>
      </c>
      <c r="G14" s="10">
        <f>PRODUCTION!I14</f>
        <v>0</v>
      </c>
      <c r="H14" s="26">
        <f>PRODUCTION!J14</f>
        <v>0</v>
      </c>
      <c r="I14" s="11"/>
      <c r="J14" s="36">
        <f t="shared" si="0"/>
        <v>0</v>
      </c>
      <c r="K14" s="38">
        <f>ROUND(F14*ADMINISTRATION!$F$43,)</f>
        <v>0</v>
      </c>
      <c r="L14" s="39">
        <f>ROUND(F14*ADMINISTRATION!$H$43,)</f>
        <v>0</v>
      </c>
      <c r="M14" s="37">
        <f t="shared" si="1"/>
        <v>0</v>
      </c>
      <c r="N14" s="38">
        <f>ROUND(G14*ADMINISTRATION!$F$43,)</f>
        <v>0</v>
      </c>
      <c r="O14" s="39">
        <f>ROUND(G14*ADMINISTRATION!$H$43,)</f>
        <v>0</v>
      </c>
      <c r="P14" s="37">
        <f t="shared" si="2"/>
        <v>0</v>
      </c>
      <c r="Q14" s="38">
        <f>ROUND(H14*ADMINISTRATION!$F$43,)</f>
        <v>0</v>
      </c>
      <c r="R14" s="40">
        <f>ROUND(H14*ADMINISTRATION!$H$43,)</f>
        <v>0</v>
      </c>
      <c r="S14" s="11"/>
      <c r="T14" s="15"/>
      <c r="U14" s="1"/>
      <c r="V14" s="5"/>
      <c r="W14" s="3"/>
      <c r="X14" s="1"/>
      <c r="Y14" s="16"/>
    </row>
    <row r="15" spans="2:25" ht="23.5" customHeight="1">
      <c r="B15" s="208" t="s">
        <v>17</v>
      </c>
      <c r="C15" s="209"/>
      <c r="D15" s="112">
        <f>PRODUCTION!K15-ADMINISTRATION!I82</f>
        <v>0</v>
      </c>
      <c r="E15" s="110"/>
      <c r="F15" s="27">
        <f>PRODUCTION!H15</f>
        <v>0</v>
      </c>
      <c r="G15" s="10">
        <f>PRODUCTION!I15</f>
        <v>0</v>
      </c>
      <c r="H15" s="26">
        <f>PRODUCTION!J15</f>
        <v>0</v>
      </c>
      <c r="I15" s="11"/>
      <c r="J15" s="36">
        <f t="shared" si="0"/>
        <v>0</v>
      </c>
      <c r="K15" s="38">
        <f>ROUND(F15*ADMINISTRATION!$F$43,)</f>
        <v>0</v>
      </c>
      <c r="L15" s="39">
        <f>ROUND(F15*ADMINISTRATION!$H$43,)</f>
        <v>0</v>
      </c>
      <c r="M15" s="37">
        <f t="shared" si="1"/>
        <v>0</v>
      </c>
      <c r="N15" s="38">
        <f>ROUND(G15*ADMINISTRATION!$F$43,)</f>
        <v>0</v>
      </c>
      <c r="O15" s="39">
        <f>ROUND(G15*ADMINISTRATION!$H$43,)</f>
        <v>0</v>
      </c>
      <c r="P15" s="37">
        <f t="shared" si="2"/>
        <v>0</v>
      </c>
      <c r="Q15" s="38">
        <f>ROUND(H15*ADMINISTRATION!$F$43,)</f>
        <v>0</v>
      </c>
      <c r="R15" s="40">
        <f>ROUND(H15*ADMINISTRATION!$H$43,)</f>
        <v>0</v>
      </c>
      <c r="S15" s="11"/>
      <c r="T15" s="15"/>
      <c r="U15" s="1"/>
      <c r="V15" s="5"/>
      <c r="W15" s="3"/>
      <c r="X15" s="1"/>
      <c r="Y15" s="16"/>
    </row>
    <row r="16" spans="2:25" ht="24.75" customHeight="1">
      <c r="B16" s="208" t="s">
        <v>25</v>
      </c>
      <c r="C16" s="209"/>
      <c r="D16" s="112">
        <f>PRODUCTION!K16-ADMINISTRATION!I83</f>
        <v>0</v>
      </c>
      <c r="E16" s="109"/>
      <c r="F16" s="27">
        <f>PRODUCTION!H16</f>
        <v>0</v>
      </c>
      <c r="G16" s="10">
        <f>PRODUCTION!I16</f>
        <v>0</v>
      </c>
      <c r="H16" s="26">
        <f>PRODUCTION!J16</f>
        <v>0</v>
      </c>
      <c r="I16" s="11"/>
      <c r="J16" s="36">
        <f t="shared" si="0"/>
        <v>0</v>
      </c>
      <c r="K16" s="38">
        <f>ROUND(F16*ADMINISTRATION!$F$43,)</f>
        <v>0</v>
      </c>
      <c r="L16" s="39">
        <f>ROUND(F16*ADMINISTRATION!$H$43,)</f>
        <v>0</v>
      </c>
      <c r="M16" s="37">
        <f t="shared" si="1"/>
        <v>0</v>
      </c>
      <c r="N16" s="38">
        <f>ROUND(G16*ADMINISTRATION!$F$43,)</f>
        <v>0</v>
      </c>
      <c r="O16" s="39">
        <f>ROUND(G16*ADMINISTRATION!$H$43,)</f>
        <v>0</v>
      </c>
      <c r="P16" s="37">
        <f t="shared" si="2"/>
        <v>0</v>
      </c>
      <c r="Q16" s="38">
        <f>ROUND(H16*ADMINISTRATION!$F$43,)</f>
        <v>0</v>
      </c>
      <c r="R16" s="40">
        <f>ROUND(H16*ADMINISTRATION!$H$43,)</f>
        <v>0</v>
      </c>
      <c r="S16" s="11"/>
      <c r="T16" s="15"/>
      <c r="U16" s="1"/>
      <c r="V16" s="5"/>
      <c r="W16" s="3"/>
      <c r="X16" s="1"/>
      <c r="Y16" s="16"/>
    </row>
    <row r="17" spans="2:25" ht="24" customHeight="1">
      <c r="B17" s="208" t="s">
        <v>26</v>
      </c>
      <c r="C17" s="209"/>
      <c r="D17" s="112">
        <f>PRODUCTION!K17-ADMINISTRATION!I84</f>
        <v>0</v>
      </c>
      <c r="E17" s="110"/>
      <c r="F17" s="27">
        <f>PRODUCTION!H17</f>
        <v>0</v>
      </c>
      <c r="G17" s="10">
        <f>PRODUCTION!I17</f>
        <v>0</v>
      </c>
      <c r="H17" s="26">
        <f>PRODUCTION!J17</f>
        <v>0</v>
      </c>
      <c r="I17" s="11"/>
      <c r="J17" s="36">
        <f t="shared" si="0"/>
        <v>0</v>
      </c>
      <c r="K17" s="38">
        <f>ROUND(F17*ADMINISTRATION!$F$43,)</f>
        <v>0</v>
      </c>
      <c r="L17" s="39">
        <f>ROUND(F17*ADMINISTRATION!$H$43,)</f>
        <v>0</v>
      </c>
      <c r="M17" s="37">
        <f t="shared" si="1"/>
        <v>0</v>
      </c>
      <c r="N17" s="38">
        <f>ROUND(G17*ADMINISTRATION!$F$43,)</f>
        <v>0</v>
      </c>
      <c r="O17" s="39">
        <f>ROUND(G17*ADMINISTRATION!$H$43,)</f>
        <v>0</v>
      </c>
      <c r="P17" s="37">
        <f t="shared" si="2"/>
        <v>0</v>
      </c>
      <c r="Q17" s="38">
        <f>ROUND(H17*ADMINISTRATION!$F$43,)</f>
        <v>0</v>
      </c>
      <c r="R17" s="40">
        <f>ROUND(H17*ADMINISTRATION!$H$43,)</f>
        <v>0</v>
      </c>
      <c r="S17" s="11"/>
      <c r="T17" s="15"/>
      <c r="U17" s="1"/>
      <c r="V17" s="5"/>
      <c r="W17" s="3"/>
      <c r="X17" s="1"/>
      <c r="Y17" s="16"/>
    </row>
    <row r="18" spans="2:25" ht="24.75" customHeight="1">
      <c r="B18" s="208" t="s">
        <v>27</v>
      </c>
      <c r="C18" s="209"/>
      <c r="D18" s="112">
        <f>PRODUCTION!K18-ADMINISTRATION!I85</f>
        <v>0</v>
      </c>
      <c r="E18" s="110"/>
      <c r="F18" s="27">
        <f>PRODUCTION!H18</f>
        <v>0</v>
      </c>
      <c r="G18" s="10">
        <f>PRODUCTION!I18</f>
        <v>0</v>
      </c>
      <c r="H18" s="26">
        <f>PRODUCTION!J18</f>
        <v>0</v>
      </c>
      <c r="I18" s="11"/>
      <c r="J18" s="36">
        <f t="shared" si="0"/>
        <v>0</v>
      </c>
      <c r="K18" s="38">
        <f>ROUND(F18*ADMINISTRATION!$F$43,)</f>
        <v>0</v>
      </c>
      <c r="L18" s="39">
        <f>ROUND(F18*ADMINISTRATION!$H$43,)</f>
        <v>0</v>
      </c>
      <c r="M18" s="37">
        <f t="shared" si="1"/>
        <v>0</v>
      </c>
      <c r="N18" s="38">
        <f>ROUND(G18*ADMINISTRATION!$F$43,)</f>
        <v>0</v>
      </c>
      <c r="O18" s="39">
        <f>ROUND(G18*ADMINISTRATION!$H$43,)</f>
        <v>0</v>
      </c>
      <c r="P18" s="37">
        <f t="shared" si="2"/>
        <v>0</v>
      </c>
      <c r="Q18" s="38">
        <f>ROUND(H18*ADMINISTRATION!$F$43,)</f>
        <v>0</v>
      </c>
      <c r="R18" s="40">
        <f>ROUND(H18*ADMINISTRATION!$H$43,)</f>
        <v>0</v>
      </c>
      <c r="S18" s="11"/>
      <c r="T18" s="15"/>
      <c r="U18" s="1"/>
      <c r="V18" s="5"/>
      <c r="W18" s="3"/>
      <c r="X18" s="1"/>
      <c r="Y18" s="16"/>
    </row>
    <row r="19" spans="2:25" ht="24.75" customHeight="1">
      <c r="B19" s="208" t="s">
        <v>19</v>
      </c>
      <c r="C19" s="209"/>
      <c r="D19" s="112">
        <f>PRODUCTION!K19-ADMINISTRATION!I86</f>
        <v>0</v>
      </c>
      <c r="E19" s="109"/>
      <c r="F19" s="27">
        <f>PRODUCTION!H19</f>
        <v>0</v>
      </c>
      <c r="G19" s="10">
        <f>PRODUCTION!I19</f>
        <v>0</v>
      </c>
      <c r="H19" s="26">
        <f>PRODUCTION!J19</f>
        <v>0</v>
      </c>
      <c r="I19" s="11"/>
      <c r="J19" s="36">
        <f t="shared" si="0"/>
        <v>0</v>
      </c>
      <c r="K19" s="38">
        <f>ROUND(F19*ADMINISTRATION!$F$43,)</f>
        <v>0</v>
      </c>
      <c r="L19" s="39">
        <f>ROUND(F19*ADMINISTRATION!$H$43,)</f>
        <v>0</v>
      </c>
      <c r="M19" s="37">
        <f t="shared" si="1"/>
        <v>0</v>
      </c>
      <c r="N19" s="38">
        <f>ROUND(G19*ADMINISTRATION!$F$43,)</f>
        <v>0</v>
      </c>
      <c r="O19" s="39">
        <f>ROUND(G19*ADMINISTRATION!$H$43,)</f>
        <v>0</v>
      </c>
      <c r="P19" s="37">
        <f t="shared" si="2"/>
        <v>0</v>
      </c>
      <c r="Q19" s="38">
        <f>ROUND(H19*ADMINISTRATION!$F$43,)</f>
        <v>0</v>
      </c>
      <c r="R19" s="40">
        <f>ROUND(H19*ADMINISTRATION!$H$43,)</f>
        <v>0</v>
      </c>
      <c r="S19" s="11"/>
      <c r="T19" s="15"/>
      <c r="U19" s="1"/>
      <c r="V19" s="5"/>
      <c r="W19" s="3"/>
      <c r="X19" s="1"/>
      <c r="Y19" s="16"/>
    </row>
    <row r="20" spans="2:25" ht="24.75" customHeight="1" thickBot="1">
      <c r="B20" s="208" t="s">
        <v>18</v>
      </c>
      <c r="C20" s="209"/>
      <c r="D20" s="45">
        <f>PRODUCTION!K20-ADMINISTRATION!I87</f>
        <v>0</v>
      </c>
      <c r="E20" s="111"/>
      <c r="F20" s="101">
        <f>PRODUCTION!H20</f>
        <v>0</v>
      </c>
      <c r="G20" s="102">
        <f>PRODUCTION!I20</f>
        <v>0</v>
      </c>
      <c r="H20" s="103">
        <f>PRODUCTION!J20</f>
        <v>0</v>
      </c>
      <c r="I20" s="11"/>
      <c r="J20" s="96">
        <f t="shared" si="0"/>
        <v>0</v>
      </c>
      <c r="K20" s="97">
        <f>ROUND(F20*ADMINISTRATION!$F$43,)</f>
        <v>0</v>
      </c>
      <c r="L20" s="98">
        <f>ROUND(F20*ADMINISTRATION!$H$43,)</f>
        <v>0</v>
      </c>
      <c r="M20" s="99">
        <f t="shared" si="1"/>
        <v>0</v>
      </c>
      <c r="N20" s="97">
        <f>ROUND(G20*ADMINISTRATION!$F$43,)</f>
        <v>0</v>
      </c>
      <c r="O20" s="98">
        <f>ROUND(G20*ADMINISTRATION!$H$43,)</f>
        <v>0</v>
      </c>
      <c r="P20" s="99">
        <f t="shared" si="2"/>
        <v>0</v>
      </c>
      <c r="Q20" s="97">
        <f>ROUND(H20*ADMINISTRATION!$F$43,)</f>
        <v>0</v>
      </c>
      <c r="R20" s="100">
        <f>ROUND(H20*ADMINISTRATION!$H$43,)</f>
        <v>0</v>
      </c>
      <c r="S20" s="11"/>
      <c r="T20" s="104"/>
      <c r="U20" s="105"/>
      <c r="V20" s="106"/>
      <c r="W20" s="107"/>
      <c r="X20" s="105"/>
      <c r="Y20" s="108"/>
    </row>
    <row r="21" spans="2:25">
      <c r="E21" s="4"/>
    </row>
  </sheetData>
  <sheetProtection selectLockedCells="1"/>
  <mergeCells count="25">
    <mergeCell ref="T1:V1"/>
    <mergeCell ref="W1:Y1"/>
    <mergeCell ref="B3:C3"/>
    <mergeCell ref="B4:C4"/>
    <mergeCell ref="B5:C5"/>
    <mergeCell ref="M1:O1"/>
    <mergeCell ref="P1:R1"/>
    <mergeCell ref="J1:L1"/>
    <mergeCell ref="F1:H1"/>
    <mergeCell ref="B1:D1"/>
    <mergeCell ref="B10:C10"/>
    <mergeCell ref="B9:C9"/>
    <mergeCell ref="B8:C8"/>
    <mergeCell ref="B6:C6"/>
    <mergeCell ref="B7:C7"/>
    <mergeCell ref="B14:C14"/>
    <mergeCell ref="B15:C15"/>
    <mergeCell ref="B13:C13"/>
    <mergeCell ref="B11:C11"/>
    <mergeCell ref="B12:C12"/>
    <mergeCell ref="B20:C20"/>
    <mergeCell ref="B19:C19"/>
    <mergeCell ref="B18:C18"/>
    <mergeCell ref="B17:C17"/>
    <mergeCell ref="B16:C16"/>
  </mergeCells>
  <phoneticPr fontId="44" type="noConversion"/>
  <conditionalFormatting sqref="I3:I4 I8:I20">
    <cfRule type="cellIs" dxfId="4" priority="471" operator="notEqual">
      <formula>$P3+$Q3+$R3+$U3+$V3+$X3+$Y3</formula>
    </cfRule>
  </conditionalFormatting>
  <conditionalFormatting sqref="I5">
    <cfRule type="cellIs" dxfId="3" priority="188" operator="notEqual">
      <formula>$P5+$Q5+$R5+$U5+$V5+$X5+$Y5</formula>
    </cfRule>
  </conditionalFormatting>
  <conditionalFormatting sqref="I6">
    <cfRule type="cellIs" dxfId="2" priority="185" operator="notEqual">
      <formula>$P6+$Q6+$R6+$U6+$V6+$X6+$Y6</formula>
    </cfRule>
  </conditionalFormatting>
  <conditionalFormatting sqref="I7">
    <cfRule type="cellIs" dxfId="1" priority="182" operator="notEqual">
      <formula>$P7+$Q7+$R7+$U7+$V7+$X7+$Y7</formula>
    </cfRule>
  </conditionalFormatting>
  <conditionalFormatting sqref="J3:J20">
    <cfRule type="cellIs" dxfId="0" priority="21" operator="lessThan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fitToHeight="0" orientation="landscape"/>
  <ignoredErrors>
    <ignoredError sqref="F11:H11" formula="1"/>
  </ignoredError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ADMINISTRATION</vt:lpstr>
      <vt:lpstr>PRODUCTION</vt:lpstr>
      <vt:lpstr>LIVRAISON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Verdier</dc:creator>
  <cp:lastModifiedBy>Guillaume Beth</cp:lastModifiedBy>
  <cp:lastPrinted>2020-08-21T22:16:39Z</cp:lastPrinted>
  <dcterms:created xsi:type="dcterms:W3CDTF">2020-08-06T20:28:32Z</dcterms:created>
  <dcterms:modified xsi:type="dcterms:W3CDTF">2020-08-22T13:41:23Z</dcterms:modified>
</cp:coreProperties>
</file>